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tables/table3.xml" ContentType="application/vnd.openxmlformats-officedocument.spreadsheetml.table+xml"/>
  <Override PartName="/xl/comments4.xml" ContentType="application/vnd.openxmlformats-officedocument.spreadsheetml.comments+xml"/>
  <Override PartName="/xl/tables/table4.xml" ContentType="application/vnd.openxmlformats-officedocument.spreadsheetml.table+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eqhq1\EI_FILES\Area and Point Source Inventories\Air Toxics Reporting 2020\ATEI Reporting Form\"/>
    </mc:Choice>
  </mc:AlternateContent>
  <bookViews>
    <workbookView xWindow="0" yWindow="0" windowWidth="2160" windowHeight="0" tabRatio="925"/>
  </bookViews>
  <sheets>
    <sheet name="ATEI Form Instructions" sheetId="21" r:id="rId1"/>
    <sheet name="Facility Note" sheetId="18" r:id="rId2"/>
    <sheet name="1. Facility Information" sheetId="1" r:id="rId3"/>
    <sheet name="2. Emissions Units &amp; Activities" sheetId="2" r:id="rId4"/>
    <sheet name="3. Pollutant Emissions - EF" sheetId="9" r:id="rId5"/>
    <sheet name="4. Material Balance Activities" sheetId="6" r:id="rId6"/>
    <sheet name="5. Pollutant Emissions - MB" sheetId="11" r:id="rId7"/>
    <sheet name="DEQ Pollutant List" sheetId="19" r:id="rId8"/>
    <sheet name="constants" sheetId="20" state="hidden" r:id="rId9"/>
    <sheet name="RevHistory" sheetId="13" r:id="rId10"/>
  </sheets>
  <externalReferences>
    <externalReference r:id="rId11"/>
  </externalReferences>
  <definedNames>
    <definedName name="_xlnm._FilterDatabase" localSheetId="7" hidden="1">'DEQ Pollutant List'!$A$2:$C$607</definedName>
    <definedName name="_GoBack" localSheetId="0">'ATEI Form Instructions'!#REF!</definedName>
    <definedName name="_Order1" hidden="1">255</definedName>
    <definedName name="_Order2" hidden="1">255</definedName>
    <definedName name="CAS_numbers" localSheetId="0">'[1]DEQ Pollutant List'!$B$7:$B$612</definedName>
    <definedName name="CAS_numbers">'DEQ Pollutant List'!$B$3:$B$607</definedName>
    <definedName name="chemical_names" localSheetId="0">'[1]DEQ Pollutant List'!$C$7:$C$612</definedName>
    <definedName name="chemical_names">'DEQ Pollutant List'!$C$3:$C$607</definedName>
    <definedName name="delimiter" localSheetId="0">[1]constants!$A$3</definedName>
    <definedName name="delimiter">constants!$A$3</definedName>
    <definedName name="facility_address">'1. Facility Information'!$B$4</definedName>
    <definedName name="facility_city">'1. Facility Information'!$B$5</definedName>
    <definedName name="facility_contact">'1. Facility Information'!$B$8</definedName>
    <definedName name="facility_contact_phone">'1. Facility Information'!$B$10</definedName>
    <definedName name="facility_name">'1. Facility Information'!$B$3</definedName>
    <definedName name="facility_ZIP">'1. Facility Information'!$B$6</definedName>
    <definedName name="HAPs" localSheetId="7">'DEQ Pollutant List'!#REF!</definedName>
    <definedName name="HAPs">#REF!</definedName>
    <definedName name="newPollutantList"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OLE_LINK7" localSheetId="0">'ATEI Form Instructions'!$A$1</definedName>
    <definedName name="_xlnm.Print_Area" localSheetId="0">'ATEI Form Instructions'!$A$1:$M$117</definedName>
    <definedName name="_xlnm.Print_Area" localSheetId="1">'Facility Note'!$A$3:$I$38</definedName>
    <definedName name="sequence_IDs" localSheetId="0">'[1]DEQ Pollutant List'!$A$7:$A$612</definedName>
    <definedName name="sequence_IDs">'DEQ Pollutant List'!$A$3:$A$607</definedName>
    <definedName name="source_number">'1. Facility Information'!$B$7</definedName>
    <definedName name="submittal_date">'1. Facility Information'!$B$11</definedName>
    <definedName name="version_date">constants!$A$9</definedName>
    <definedName name="version_number">constants!$A$10</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7"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7"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s_2">'2. Emissions Units &amp; Activities'!$A$2</definedName>
    <definedName name="ws_3">'3. Pollutant Emissions - EF'!$A$2</definedName>
    <definedName name="ws_4">'4. Material Balance Activities'!$A$2</definedName>
    <definedName name="ws_5">'5. Pollutant Emissions - MB'!$A$2</definedName>
    <definedName name="ws3_EU_ID_blank" localSheetId="0">[1]constants!$A$5</definedName>
    <definedName name="ws3_EU_ID_blank">constants!$A$5</definedName>
    <definedName name="ws3_matching_error_msg" localSheetId="0">[1]constants!$A$4</definedName>
    <definedName name="ws3_matching_error_msg">constants!$A$4</definedName>
    <definedName name="ws5_EU_ID_MaterialName_blank" localSheetId="0">[1]constants!$A$7</definedName>
    <definedName name="ws5_EU_ID_MaterialName_blank">constants!$A$7</definedName>
    <definedName name="ws5_matching_error_msg" localSheetId="0">[1]constants!$A$6</definedName>
    <definedName name="ws5_matching_error_msg">constants!$A$6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1" l="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C368" i="9"/>
  <c r="C369" i="9"/>
  <c r="C370" i="9"/>
  <c r="C371" i="9"/>
  <c r="C372" i="9"/>
  <c r="C373" i="9"/>
  <c r="C374" i="9"/>
  <c r="C375" i="9"/>
  <c r="C376" i="9"/>
  <c r="C377" i="9"/>
  <c r="C378" i="9"/>
  <c r="C379" i="9"/>
  <c r="C380" i="9"/>
  <c r="C381" i="9"/>
  <c r="C382" i="9"/>
  <c r="C383" i="9"/>
  <c r="C384" i="9"/>
  <c r="C385" i="9"/>
  <c r="C386" i="9"/>
  <c r="C387" i="9"/>
  <c r="C388" i="9"/>
  <c r="C389" i="9"/>
  <c r="C390" i="9"/>
  <c r="C391" i="9"/>
  <c r="C392" i="9"/>
  <c r="C393" i="9"/>
  <c r="C394" i="9"/>
  <c r="C395" i="9"/>
  <c r="C396" i="9"/>
  <c r="C397" i="9"/>
  <c r="C398" i="9"/>
  <c r="C399" i="9"/>
  <c r="C400" i="9"/>
  <c r="C401" i="9"/>
  <c r="C402" i="9"/>
  <c r="C403" i="9"/>
  <c r="C404" i="9"/>
  <c r="C405" i="9"/>
  <c r="C406" i="9"/>
  <c r="C407" i="9"/>
  <c r="C408" i="9"/>
  <c r="C409" i="9"/>
  <c r="C410" i="9"/>
  <c r="C411" i="9"/>
  <c r="C412" i="9"/>
  <c r="C413" i="9"/>
  <c r="C414" i="9"/>
  <c r="C415" i="9"/>
  <c r="C416" i="9"/>
  <c r="C417" i="9"/>
  <c r="C418" i="9"/>
  <c r="C419" i="9"/>
  <c r="C420" i="9"/>
  <c r="C421" i="9"/>
  <c r="C422" i="9"/>
  <c r="C423" i="9"/>
  <c r="C424" i="9"/>
  <c r="C425" i="9"/>
  <c r="C426" i="9"/>
  <c r="C427" i="9"/>
  <c r="C428" i="9"/>
  <c r="C429" i="9"/>
  <c r="C430" i="9"/>
  <c r="C431" i="9"/>
  <c r="C432" i="9"/>
  <c r="C433" i="9"/>
  <c r="C434" i="9"/>
  <c r="C435" i="9"/>
  <c r="C436" i="9"/>
  <c r="C437" i="9"/>
  <c r="C438" i="9"/>
  <c r="C439" i="9"/>
  <c r="C440" i="9"/>
  <c r="C441" i="9"/>
  <c r="C442" i="9"/>
  <c r="C443" i="9"/>
  <c r="C444" i="9"/>
  <c r="C445" i="9"/>
  <c r="C446" i="9"/>
  <c r="C447" i="9"/>
  <c r="C448" i="9"/>
  <c r="C449" i="9"/>
  <c r="C450" i="9"/>
  <c r="C451" i="9"/>
  <c r="C452" i="9"/>
  <c r="C453" i="9"/>
  <c r="C454" i="9"/>
  <c r="C455" i="9"/>
  <c r="C456" i="9"/>
  <c r="C457" i="9"/>
  <c r="C458" i="9"/>
  <c r="C459" i="9"/>
  <c r="C460" i="9"/>
  <c r="C461" i="9"/>
  <c r="C462" i="9"/>
  <c r="C463" i="9"/>
  <c r="C464" i="9"/>
  <c r="C465" i="9"/>
  <c r="C466" i="9"/>
  <c r="C467" i="9"/>
  <c r="C468" i="9"/>
  <c r="C469" i="9"/>
  <c r="C470" i="9"/>
  <c r="C471" i="9"/>
  <c r="C472" i="9"/>
  <c r="C473" i="9"/>
  <c r="C474" i="9"/>
  <c r="C475" i="9"/>
  <c r="C476" i="9"/>
  <c r="C477" i="9"/>
  <c r="C478" i="9"/>
  <c r="C479" i="9"/>
  <c r="C480" i="9"/>
  <c r="C481" i="9"/>
  <c r="C482" i="9"/>
  <c r="C483" i="9"/>
  <c r="C484" i="9"/>
  <c r="C485" i="9"/>
  <c r="C486" i="9"/>
  <c r="C487" i="9"/>
  <c r="C488" i="9"/>
  <c r="C489" i="9"/>
  <c r="C490" i="9"/>
  <c r="C491" i="9"/>
  <c r="C492" i="9"/>
  <c r="C493" i="9"/>
  <c r="C494" i="9"/>
  <c r="A1" i="19" l="1"/>
  <c r="H1" i="11"/>
  <c r="A1" i="11"/>
  <c r="G1" i="6"/>
  <c r="A1" i="6"/>
  <c r="I1" i="9"/>
  <c r="A1" i="9"/>
  <c r="H1" i="18"/>
  <c r="A1" i="18"/>
  <c r="B1" i="1"/>
  <c r="A1" i="1"/>
  <c r="F1" i="2"/>
  <c r="A1" i="2"/>
  <c r="A4" i="21"/>
  <c r="H14" i="11" l="1"/>
  <c r="I14" i="11"/>
  <c r="H15" i="11"/>
  <c r="I15" i="11"/>
  <c r="H13" i="11"/>
  <c r="I13" i="11"/>
  <c r="H12" i="11"/>
  <c r="I12" i="11"/>
  <c r="H11" i="11"/>
  <c r="I11" i="11"/>
  <c r="J9" i="9" l="1"/>
  <c r="J11"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3" i="9"/>
  <c r="J44" i="9"/>
  <c r="J45" i="9"/>
  <c r="J46" i="9"/>
  <c r="J47" i="9"/>
  <c r="J48" i="9"/>
  <c r="J49" i="9"/>
  <c r="J51" i="9"/>
  <c r="J52" i="9"/>
  <c r="J53" i="9"/>
  <c r="J54" i="9"/>
  <c r="J55" i="9"/>
  <c r="J56" i="9"/>
  <c r="J57" i="9"/>
  <c r="J59" i="9"/>
  <c r="J60" i="9"/>
  <c r="J61" i="9"/>
  <c r="J62" i="9"/>
  <c r="J63" i="9"/>
  <c r="J64" i="9"/>
  <c r="J65" i="9"/>
  <c r="J67" i="9"/>
  <c r="J68" i="9"/>
  <c r="J69" i="9"/>
  <c r="J70" i="9"/>
  <c r="J71" i="9"/>
  <c r="J72" i="9"/>
  <c r="J73" i="9"/>
  <c r="J75" i="9"/>
  <c r="J76" i="9"/>
  <c r="J77" i="9"/>
  <c r="J78" i="9"/>
  <c r="J79" i="9"/>
  <c r="J80" i="9"/>
  <c r="J81" i="9"/>
  <c r="J83" i="9"/>
  <c r="J84" i="9"/>
  <c r="J85" i="9"/>
  <c r="J86" i="9"/>
  <c r="J87" i="9"/>
  <c r="J88" i="9"/>
  <c r="J89" i="9"/>
  <c r="J91" i="9"/>
  <c r="J92" i="9"/>
  <c r="J93" i="9"/>
  <c r="J94" i="9"/>
  <c r="J95" i="9"/>
  <c r="J96" i="9"/>
  <c r="J97" i="9"/>
  <c r="J99" i="9"/>
  <c r="J100" i="9"/>
  <c r="J101" i="9"/>
  <c r="J102" i="9"/>
  <c r="J103" i="9"/>
  <c r="J104" i="9"/>
  <c r="J105" i="9"/>
  <c r="J107" i="9"/>
  <c r="J108" i="9"/>
  <c r="J109" i="9"/>
  <c r="J110" i="9"/>
  <c r="J111" i="9"/>
  <c r="J112" i="9"/>
  <c r="J113" i="9"/>
  <c r="J115" i="9"/>
  <c r="J116" i="9"/>
  <c r="J117" i="9"/>
  <c r="J118" i="9"/>
  <c r="J119" i="9"/>
  <c r="J120" i="9"/>
  <c r="J121" i="9"/>
  <c r="J123" i="9"/>
  <c r="J124" i="9"/>
  <c r="J125" i="9"/>
  <c r="J126" i="9"/>
  <c r="J127" i="9"/>
  <c r="J128" i="9"/>
  <c r="J129" i="9"/>
  <c r="J131" i="9"/>
  <c r="J132" i="9"/>
  <c r="J133" i="9"/>
  <c r="J134" i="9"/>
  <c r="J135" i="9"/>
  <c r="J136" i="9"/>
  <c r="J137" i="9"/>
  <c r="J139" i="9"/>
  <c r="J140" i="9"/>
  <c r="J141" i="9"/>
  <c r="J142" i="9"/>
  <c r="J143" i="9"/>
  <c r="J144" i="9"/>
  <c r="J145" i="9"/>
  <c r="J147" i="9"/>
  <c r="J148" i="9"/>
  <c r="J149" i="9"/>
  <c r="J150" i="9"/>
  <c r="J151" i="9"/>
  <c r="J152" i="9"/>
  <c r="J153" i="9"/>
  <c r="J155" i="9"/>
  <c r="J156" i="9"/>
  <c r="J157" i="9"/>
  <c r="J158" i="9"/>
  <c r="J159" i="9"/>
  <c r="J160" i="9"/>
  <c r="J161" i="9"/>
  <c r="J163" i="9"/>
  <c r="J164" i="9"/>
  <c r="J165" i="9"/>
  <c r="J166" i="9"/>
  <c r="J167" i="9"/>
  <c r="J168" i="9"/>
  <c r="J169" i="9"/>
  <c r="J171" i="9"/>
  <c r="J172" i="9"/>
  <c r="J173" i="9"/>
  <c r="J174" i="9"/>
  <c r="J175" i="9"/>
  <c r="J176" i="9"/>
  <c r="J177" i="9"/>
  <c r="J179" i="9"/>
  <c r="J180" i="9"/>
  <c r="J181" i="9"/>
  <c r="J182" i="9"/>
  <c r="J183" i="9"/>
  <c r="J184" i="9"/>
  <c r="J185" i="9"/>
  <c r="J187" i="9"/>
  <c r="J188" i="9"/>
  <c r="J189" i="9"/>
  <c r="J190" i="9"/>
  <c r="J191" i="9"/>
  <c r="J192" i="9"/>
  <c r="J193" i="9"/>
  <c r="J195" i="9"/>
  <c r="J196" i="9"/>
  <c r="J197" i="9"/>
  <c r="J198" i="9"/>
  <c r="J199" i="9"/>
  <c r="J200" i="9"/>
  <c r="J201" i="9"/>
  <c r="J203" i="9"/>
  <c r="J204" i="9"/>
  <c r="J205" i="9"/>
  <c r="J206" i="9"/>
  <c r="J207" i="9"/>
  <c r="J208" i="9"/>
  <c r="J209" i="9"/>
  <c r="J211" i="9"/>
  <c r="J212" i="9"/>
  <c r="J213" i="9"/>
  <c r="J214" i="9"/>
  <c r="J215" i="9"/>
  <c r="J216" i="9"/>
  <c r="J217" i="9"/>
  <c r="J219" i="9"/>
  <c r="J220" i="9"/>
  <c r="J221" i="9"/>
  <c r="J222" i="9"/>
  <c r="J223" i="9"/>
  <c r="J224" i="9"/>
  <c r="J225" i="9"/>
  <c r="J227" i="9"/>
  <c r="J228" i="9"/>
  <c r="J229" i="9"/>
  <c r="J230" i="9"/>
  <c r="J231" i="9"/>
  <c r="J232" i="9"/>
  <c r="J233" i="9"/>
  <c r="J235" i="9"/>
  <c r="J236" i="9"/>
  <c r="J237" i="9"/>
  <c r="J238" i="9"/>
  <c r="J239" i="9"/>
  <c r="J240" i="9"/>
  <c r="J241" i="9"/>
  <c r="J243" i="9"/>
  <c r="J244" i="9"/>
  <c r="J245" i="9"/>
  <c r="J246" i="9"/>
  <c r="J247" i="9"/>
  <c r="J248" i="9"/>
  <c r="J249" i="9"/>
  <c r="J251" i="9"/>
  <c r="J252" i="9"/>
  <c r="J253" i="9"/>
  <c r="J254" i="9"/>
  <c r="J255" i="9"/>
  <c r="J256" i="9"/>
  <c r="J257" i="9"/>
  <c r="J259" i="9"/>
  <c r="J260" i="9"/>
  <c r="J261" i="9"/>
  <c r="J262" i="9"/>
  <c r="J263" i="9"/>
  <c r="J264" i="9"/>
  <c r="J265" i="9"/>
  <c r="J268" i="9"/>
  <c r="J269" i="9"/>
  <c r="J270" i="9"/>
  <c r="J271" i="9"/>
  <c r="J272" i="9"/>
  <c r="J273" i="9"/>
  <c r="J275" i="9"/>
  <c r="J277" i="9"/>
  <c r="J278" i="9"/>
  <c r="I276" i="9" l="1"/>
  <c r="J276" i="9"/>
  <c r="I12" i="9"/>
  <c r="J12" i="9"/>
  <c r="I267" i="9"/>
  <c r="J267" i="9"/>
  <c r="I266" i="9"/>
  <c r="J266" i="9"/>
  <c r="I258" i="9"/>
  <c r="J258" i="9"/>
  <c r="I250" i="9"/>
  <c r="J250" i="9"/>
  <c r="I242" i="9"/>
  <c r="J242" i="9"/>
  <c r="I234" i="9"/>
  <c r="J234" i="9"/>
  <c r="I226" i="9"/>
  <c r="J226" i="9"/>
  <c r="I218" i="9"/>
  <c r="J218" i="9"/>
  <c r="I210" i="9"/>
  <c r="J210" i="9"/>
  <c r="I202" i="9"/>
  <c r="J202" i="9"/>
  <c r="I194" i="9"/>
  <c r="J194" i="9"/>
  <c r="I186" i="9"/>
  <c r="J186" i="9"/>
  <c r="I178" i="9"/>
  <c r="J178" i="9"/>
  <c r="I170" i="9"/>
  <c r="J170" i="9"/>
  <c r="I162" i="9"/>
  <c r="J162" i="9"/>
  <c r="I154" i="9"/>
  <c r="J154" i="9"/>
  <c r="I146" i="9"/>
  <c r="J146" i="9"/>
  <c r="I138" i="9"/>
  <c r="J138" i="9"/>
  <c r="I130" i="9"/>
  <c r="J130" i="9"/>
  <c r="I122" i="9"/>
  <c r="J122" i="9"/>
  <c r="I114" i="9"/>
  <c r="J114" i="9"/>
  <c r="I106" i="9"/>
  <c r="J106" i="9"/>
  <c r="I98" i="9"/>
  <c r="J98" i="9"/>
  <c r="I90" i="9"/>
  <c r="J90" i="9"/>
  <c r="I82" i="9"/>
  <c r="J82" i="9"/>
  <c r="I74" i="9"/>
  <c r="J74" i="9"/>
  <c r="I66" i="9"/>
  <c r="J66" i="9"/>
  <c r="I58" i="9"/>
  <c r="J58" i="9"/>
  <c r="I50" i="9"/>
  <c r="J50" i="9"/>
  <c r="I42" i="9"/>
  <c r="J42" i="9"/>
  <c r="I10" i="9"/>
  <c r="J10" i="9"/>
  <c r="I274" i="9"/>
  <c r="J274" i="9"/>
  <c r="J8" i="9"/>
  <c r="I8" i="9"/>
  <c r="I259" i="9"/>
  <c r="I36" i="9"/>
  <c r="I25" i="9"/>
  <c r="I211" i="9"/>
  <c r="I73" i="9"/>
  <c r="I87" i="9"/>
  <c r="I57" i="9"/>
  <c r="I139" i="9"/>
  <c r="I107" i="9"/>
  <c r="I95" i="9"/>
  <c r="I99" i="9"/>
  <c r="I24" i="9"/>
  <c r="I251" i="9"/>
  <c r="I215" i="9"/>
  <c r="I131" i="9"/>
  <c r="I119" i="9"/>
  <c r="I71" i="9"/>
  <c r="I35" i="9"/>
  <c r="I28" i="9"/>
  <c r="I227" i="9"/>
  <c r="I195" i="9"/>
  <c r="I159" i="9"/>
  <c r="I111" i="9"/>
  <c r="I263" i="9"/>
  <c r="I219" i="9"/>
  <c r="I187" i="9"/>
  <c r="I151" i="9"/>
  <c r="I123" i="9"/>
  <c r="I39" i="9"/>
  <c r="I207" i="9"/>
  <c r="I163" i="9"/>
  <c r="I199" i="9"/>
  <c r="I239" i="9"/>
  <c r="I175" i="9"/>
  <c r="I55" i="9"/>
  <c r="I20" i="9"/>
  <c r="I272" i="9"/>
  <c r="I203" i="9"/>
  <c r="I127" i="9"/>
  <c r="I115" i="9"/>
  <c r="I81" i="9"/>
  <c r="I75" i="9"/>
  <c r="I65" i="9"/>
  <c r="I59" i="9"/>
  <c r="I49" i="9"/>
  <c r="I43" i="9"/>
  <c r="I255" i="9"/>
  <c r="I243" i="9"/>
  <c r="I191" i="9"/>
  <c r="I179" i="9"/>
  <c r="I155" i="9"/>
  <c r="I103" i="9"/>
  <c r="I91" i="9"/>
  <c r="I271" i="9"/>
  <c r="I231" i="9"/>
  <c r="I143" i="9"/>
  <c r="I23" i="9"/>
  <c r="I18" i="9"/>
  <c r="I79" i="9"/>
  <c r="I63" i="9"/>
  <c r="I47" i="9"/>
  <c r="I32" i="9"/>
  <c r="I27" i="9"/>
  <c r="I11" i="9"/>
  <c r="I275" i="9"/>
  <c r="I247" i="9"/>
  <c r="I235" i="9"/>
  <c r="I183" i="9"/>
  <c r="I171" i="9"/>
  <c r="I147" i="9"/>
  <c r="I83" i="9"/>
  <c r="I67" i="9"/>
  <c r="I51" i="9"/>
  <c r="I223" i="9"/>
  <c r="I135" i="9"/>
  <c r="I41" i="9"/>
  <c r="I21" i="9"/>
  <c r="I31" i="9"/>
  <c r="I14" i="9"/>
  <c r="I34" i="9"/>
  <c r="I167" i="9"/>
  <c r="I30" i="9"/>
  <c r="I17" i="9"/>
  <c r="I13" i="9"/>
  <c r="I260" i="9"/>
  <c r="I257" i="9"/>
  <c r="I252" i="9"/>
  <c r="I249" i="9"/>
  <c r="I244" i="9"/>
  <c r="I241" i="9"/>
  <c r="I236" i="9"/>
  <c r="I233" i="9"/>
  <c r="I228" i="9"/>
  <c r="I225" i="9"/>
  <c r="I220" i="9"/>
  <c r="I217" i="9"/>
  <c r="I212" i="9"/>
  <c r="I209" i="9"/>
  <c r="I204" i="9"/>
  <c r="I201" i="9"/>
  <c r="I196" i="9"/>
  <c r="I193" i="9"/>
  <c r="I188" i="9"/>
  <c r="I185" i="9"/>
  <c r="I180" i="9"/>
  <c r="I177" i="9"/>
  <c r="I172" i="9"/>
  <c r="I169" i="9"/>
  <c r="I164" i="9"/>
  <c r="I161" i="9"/>
  <c r="I156" i="9"/>
  <c r="I153" i="9"/>
  <c r="I148" i="9"/>
  <c r="I145" i="9"/>
  <c r="I140" i="9"/>
  <c r="I137" i="9"/>
  <c r="I132" i="9"/>
  <c r="I129" i="9"/>
  <c r="I124" i="9"/>
  <c r="I121" i="9"/>
  <c r="I116" i="9"/>
  <c r="I113" i="9"/>
  <c r="I108" i="9"/>
  <c r="I105" i="9"/>
  <c r="I100" i="9"/>
  <c r="I97" i="9"/>
  <c r="I92" i="9"/>
  <c r="I89" i="9"/>
  <c r="I84" i="9"/>
  <c r="I76" i="9"/>
  <c r="I68" i="9"/>
  <c r="I60" i="9"/>
  <c r="I52" i="9"/>
  <c r="I44" i="9"/>
  <c r="I268" i="9"/>
  <c r="I33" i="9"/>
  <c r="I29" i="9"/>
  <c r="I26" i="9"/>
  <c r="I19" i="9"/>
  <c r="I16" i="9"/>
  <c r="I264" i="9"/>
  <c r="I256" i="9"/>
  <c r="I248" i="9"/>
  <c r="I240" i="9"/>
  <c r="I232" i="9"/>
  <c r="I224" i="9"/>
  <c r="I216" i="9"/>
  <c r="I208" i="9"/>
  <c r="I200" i="9"/>
  <c r="I192" i="9"/>
  <c r="I184" i="9"/>
  <c r="I176" i="9"/>
  <c r="I168" i="9"/>
  <c r="I160" i="9"/>
  <c r="I152" i="9"/>
  <c r="I144" i="9"/>
  <c r="I136" i="9"/>
  <c r="I128" i="9"/>
  <c r="I120" i="9"/>
  <c r="I112" i="9"/>
  <c r="I104" i="9"/>
  <c r="I96" i="9"/>
  <c r="I88" i="9"/>
  <c r="I80" i="9"/>
  <c r="I72" i="9"/>
  <c r="I64" i="9"/>
  <c r="I56" i="9"/>
  <c r="I48" i="9"/>
  <c r="I40" i="9"/>
  <c r="I22" i="9"/>
  <c r="I9" i="9"/>
  <c r="I15" i="9"/>
  <c r="I273" i="9"/>
  <c r="I265" i="9"/>
  <c r="I278" i="9"/>
  <c r="I270" i="9"/>
  <c r="I262" i="9"/>
  <c r="I254" i="9"/>
  <c r="I246" i="9"/>
  <c r="I238" i="9"/>
  <c r="I230" i="9"/>
  <c r="I222" i="9"/>
  <c r="I214" i="9"/>
  <c r="I206" i="9"/>
  <c r="I198" i="9"/>
  <c r="I190" i="9"/>
  <c r="I182" i="9"/>
  <c r="I174" i="9"/>
  <c r="I166" i="9"/>
  <c r="I158" i="9"/>
  <c r="I150" i="9"/>
  <c r="I142" i="9"/>
  <c r="I134" i="9"/>
  <c r="I126" i="9"/>
  <c r="I118" i="9"/>
  <c r="I110" i="9"/>
  <c r="I102" i="9"/>
  <c r="I94" i="9"/>
  <c r="I86" i="9"/>
  <c r="I78" i="9"/>
  <c r="I70" i="9"/>
  <c r="I62" i="9"/>
  <c r="I54" i="9"/>
  <c r="I46" i="9"/>
  <c r="I38" i="9"/>
  <c r="I269" i="9"/>
  <c r="I261" i="9"/>
  <c r="I253" i="9"/>
  <c r="I245" i="9"/>
  <c r="I237" i="9"/>
  <c r="I229" i="9"/>
  <c r="I221" i="9"/>
  <c r="I213" i="9"/>
  <c r="I205" i="9"/>
  <c r="I197" i="9"/>
  <c r="I189" i="9"/>
  <c r="I181" i="9"/>
  <c r="I173" i="9"/>
  <c r="I165" i="9"/>
  <c r="I157" i="9"/>
  <c r="I149" i="9"/>
  <c r="I141" i="9"/>
  <c r="I133" i="9"/>
  <c r="I125" i="9"/>
  <c r="I117" i="9"/>
  <c r="I109" i="9"/>
  <c r="I101" i="9"/>
  <c r="I93" i="9"/>
  <c r="I85" i="9"/>
  <c r="I77" i="9"/>
  <c r="I69" i="9"/>
  <c r="I61" i="9"/>
  <c r="I53" i="9"/>
  <c r="I45" i="9"/>
  <c r="I37" i="9"/>
  <c r="I277" i="9"/>
  <c r="J279" i="9" l="1"/>
  <c r="J280" i="9"/>
  <c r="J281" i="9"/>
  <c r="J282" i="9"/>
  <c r="J283" i="9"/>
  <c r="J284" i="9"/>
  <c r="J285" i="9"/>
  <c r="J286" i="9"/>
  <c r="J287" i="9"/>
  <c r="J288" i="9"/>
  <c r="J289" i="9"/>
  <c r="J290" i="9"/>
  <c r="J291" i="9"/>
  <c r="J292" i="9"/>
  <c r="J293" i="9"/>
  <c r="J294" i="9"/>
  <c r="J295" i="9"/>
  <c r="J296" i="9"/>
  <c r="J297" i="9"/>
  <c r="J298" i="9"/>
  <c r="J299" i="9"/>
  <c r="J300" i="9"/>
  <c r="J301" i="9"/>
  <c r="J302" i="9"/>
  <c r="J303" i="9"/>
  <c r="J304" i="9"/>
  <c r="J305" i="9"/>
  <c r="J306" i="9"/>
  <c r="J307" i="9"/>
  <c r="J308" i="9"/>
  <c r="J309" i="9"/>
  <c r="J310" i="9"/>
  <c r="J311" i="9"/>
  <c r="J312" i="9"/>
  <c r="J313" i="9"/>
  <c r="J314" i="9"/>
  <c r="J315" i="9"/>
  <c r="J316" i="9"/>
  <c r="J317" i="9"/>
  <c r="J318" i="9"/>
  <c r="J319" i="9"/>
  <c r="J320" i="9"/>
  <c r="J321" i="9"/>
  <c r="J322" i="9"/>
  <c r="J323" i="9"/>
  <c r="J324" i="9"/>
  <c r="J325" i="9"/>
  <c r="J326" i="9"/>
  <c r="J327" i="9"/>
  <c r="J328" i="9"/>
  <c r="J329" i="9"/>
  <c r="J330" i="9"/>
  <c r="J331" i="9"/>
  <c r="J332" i="9"/>
  <c r="J333" i="9"/>
  <c r="J334" i="9"/>
  <c r="J335" i="9"/>
  <c r="J336" i="9"/>
  <c r="J337" i="9"/>
  <c r="J338" i="9"/>
  <c r="J339" i="9"/>
  <c r="J340" i="9"/>
  <c r="J341" i="9"/>
  <c r="J342" i="9"/>
  <c r="J343" i="9"/>
  <c r="J344" i="9"/>
  <c r="J345" i="9"/>
  <c r="J346" i="9"/>
  <c r="J347" i="9"/>
  <c r="J348" i="9"/>
  <c r="J349" i="9"/>
  <c r="J350" i="9"/>
  <c r="J351" i="9"/>
  <c r="J352" i="9"/>
  <c r="J353" i="9"/>
  <c r="J354" i="9"/>
  <c r="J355" i="9"/>
  <c r="J356" i="9"/>
  <c r="J357" i="9"/>
  <c r="J358" i="9"/>
  <c r="J359" i="9"/>
  <c r="J360" i="9"/>
  <c r="J361" i="9"/>
  <c r="J362" i="9"/>
  <c r="J363" i="9"/>
  <c r="J364" i="9"/>
  <c r="J365" i="9"/>
  <c r="J366" i="9"/>
  <c r="J367" i="9"/>
  <c r="J368" i="9"/>
  <c r="J369" i="9"/>
  <c r="J370" i="9"/>
  <c r="J371" i="9"/>
  <c r="J372" i="9"/>
  <c r="J373" i="9"/>
  <c r="J374" i="9"/>
  <c r="J375" i="9"/>
  <c r="J376" i="9"/>
  <c r="J377" i="9"/>
  <c r="J378" i="9"/>
  <c r="J379" i="9"/>
  <c r="J380" i="9"/>
  <c r="J381" i="9"/>
  <c r="J382" i="9"/>
  <c r="J383" i="9"/>
  <c r="J384" i="9"/>
  <c r="J385" i="9"/>
  <c r="J386" i="9"/>
  <c r="J387" i="9"/>
  <c r="J388" i="9"/>
  <c r="J389" i="9"/>
  <c r="J390" i="9"/>
  <c r="J391" i="9"/>
  <c r="J392" i="9"/>
  <c r="J393" i="9"/>
  <c r="J394" i="9"/>
  <c r="J395" i="9"/>
  <c r="J396" i="9"/>
  <c r="J397" i="9"/>
  <c r="J398" i="9"/>
  <c r="J399" i="9"/>
  <c r="J400" i="9"/>
  <c r="J401" i="9"/>
  <c r="J402" i="9"/>
  <c r="J403" i="9"/>
  <c r="J404" i="9"/>
  <c r="J405" i="9"/>
  <c r="J406" i="9"/>
  <c r="J407" i="9"/>
  <c r="J408" i="9"/>
  <c r="J409" i="9"/>
  <c r="J410" i="9"/>
  <c r="J411" i="9"/>
  <c r="J412" i="9"/>
  <c r="J413" i="9"/>
  <c r="J414" i="9"/>
  <c r="J415" i="9"/>
  <c r="J416" i="9"/>
  <c r="J417" i="9"/>
  <c r="J418" i="9"/>
  <c r="J419" i="9"/>
  <c r="J420" i="9"/>
  <c r="J421" i="9"/>
  <c r="J422" i="9"/>
  <c r="J423" i="9"/>
  <c r="J424" i="9"/>
  <c r="J425" i="9"/>
  <c r="J426" i="9"/>
  <c r="J427" i="9"/>
  <c r="J428" i="9"/>
  <c r="J429" i="9"/>
  <c r="J430" i="9"/>
  <c r="J431" i="9"/>
  <c r="J432" i="9"/>
  <c r="J433" i="9"/>
  <c r="J434" i="9"/>
  <c r="J435" i="9"/>
  <c r="J436" i="9"/>
  <c r="J437" i="9"/>
  <c r="J438" i="9"/>
  <c r="J439" i="9"/>
  <c r="J440" i="9"/>
  <c r="J441" i="9"/>
  <c r="J442" i="9"/>
  <c r="J443" i="9"/>
  <c r="J444" i="9"/>
  <c r="J445" i="9"/>
  <c r="J446" i="9"/>
  <c r="J447" i="9"/>
  <c r="J448" i="9"/>
  <c r="J449" i="9"/>
  <c r="J450" i="9"/>
  <c r="J451" i="9"/>
  <c r="J452" i="9"/>
  <c r="J453" i="9"/>
  <c r="J454" i="9"/>
  <c r="J455" i="9"/>
  <c r="J456" i="9"/>
  <c r="J457" i="9"/>
  <c r="J458" i="9"/>
  <c r="J459" i="9"/>
  <c r="J460" i="9"/>
  <c r="J461" i="9"/>
  <c r="J462" i="9"/>
  <c r="J463" i="9"/>
  <c r="J464" i="9"/>
  <c r="J465" i="9"/>
  <c r="J466" i="9"/>
  <c r="J467" i="9"/>
  <c r="J468" i="9"/>
  <c r="J469" i="9"/>
  <c r="J470" i="9"/>
  <c r="J471" i="9"/>
  <c r="J472" i="9"/>
  <c r="J473" i="9"/>
  <c r="J474" i="9"/>
  <c r="J475" i="9"/>
  <c r="J476" i="9"/>
  <c r="J477" i="9"/>
  <c r="J478" i="9"/>
  <c r="J479" i="9"/>
  <c r="J480" i="9"/>
  <c r="J481" i="9"/>
  <c r="J482" i="9"/>
  <c r="J483" i="9"/>
  <c r="J484" i="9"/>
  <c r="J485" i="9"/>
  <c r="J486" i="9"/>
  <c r="J487" i="9"/>
  <c r="J488" i="9"/>
  <c r="J489" i="9"/>
  <c r="J490" i="9"/>
  <c r="J491" i="9"/>
  <c r="J492" i="9"/>
  <c r="J493" i="9"/>
  <c r="J494" i="9"/>
  <c r="I492" i="9" l="1"/>
  <c r="I484" i="9"/>
  <c r="I472" i="9"/>
  <c r="I464" i="9"/>
  <c r="I452" i="9"/>
  <c r="I444" i="9"/>
  <c r="I436" i="9"/>
  <c r="I424" i="9"/>
  <c r="I416" i="9"/>
  <c r="I404" i="9"/>
  <c r="I392" i="9"/>
  <c r="I388" i="9"/>
  <c r="I376" i="9"/>
  <c r="I368" i="9"/>
  <c r="I364" i="9"/>
  <c r="I356" i="9"/>
  <c r="I348" i="9"/>
  <c r="I336" i="9"/>
  <c r="I328" i="9"/>
  <c r="I324" i="9"/>
  <c r="I316" i="9"/>
  <c r="I304" i="9"/>
  <c r="I300" i="9"/>
  <c r="I288" i="9"/>
  <c r="I284" i="9"/>
  <c r="I491" i="9"/>
  <c r="I483" i="9"/>
  <c r="I475" i="9"/>
  <c r="I467" i="9"/>
  <c r="I459" i="9"/>
  <c r="I451" i="9"/>
  <c r="I443" i="9"/>
  <c r="I435" i="9"/>
  <c r="I427" i="9"/>
  <c r="I415" i="9"/>
  <c r="I411" i="9"/>
  <c r="I399" i="9"/>
  <c r="I395" i="9"/>
  <c r="I387" i="9"/>
  <c r="I375" i="9"/>
  <c r="I367" i="9"/>
  <c r="I359" i="9"/>
  <c r="I355" i="9"/>
  <c r="I347" i="9"/>
  <c r="I335" i="9"/>
  <c r="I331" i="9"/>
  <c r="I323" i="9"/>
  <c r="I315" i="9"/>
  <c r="I307" i="9"/>
  <c r="I295" i="9"/>
  <c r="I287" i="9"/>
  <c r="I279" i="9"/>
  <c r="I488" i="9"/>
  <c r="I476" i="9"/>
  <c r="I468" i="9"/>
  <c r="I456" i="9"/>
  <c r="I440" i="9"/>
  <c r="I432" i="9"/>
  <c r="I420" i="9"/>
  <c r="I412" i="9"/>
  <c r="I400" i="9"/>
  <c r="I396" i="9"/>
  <c r="I384" i="9"/>
  <c r="I380" i="9"/>
  <c r="I372" i="9"/>
  <c r="I360" i="9"/>
  <c r="I352" i="9"/>
  <c r="I344" i="9"/>
  <c r="I340" i="9"/>
  <c r="I332" i="9"/>
  <c r="I320" i="9"/>
  <c r="I312" i="9"/>
  <c r="I308" i="9"/>
  <c r="I296" i="9"/>
  <c r="I292" i="9"/>
  <c r="I280" i="9"/>
  <c r="I487" i="9"/>
  <c r="I479" i="9"/>
  <c r="I471" i="9"/>
  <c r="I463" i="9"/>
  <c r="I455" i="9"/>
  <c r="I447" i="9"/>
  <c r="I439" i="9"/>
  <c r="I431" i="9"/>
  <c r="I423" i="9"/>
  <c r="I419" i="9"/>
  <c r="I407" i="9"/>
  <c r="I403" i="9"/>
  <c r="I391" i="9"/>
  <c r="I383" i="9"/>
  <c r="I379" i="9"/>
  <c r="I371" i="9"/>
  <c r="I363" i="9"/>
  <c r="I351" i="9"/>
  <c r="I343" i="9"/>
  <c r="I339" i="9"/>
  <c r="I327" i="9"/>
  <c r="I319" i="9"/>
  <c r="I311" i="9"/>
  <c r="I303" i="9"/>
  <c r="I299" i="9"/>
  <c r="I291" i="9"/>
  <c r="I283" i="9"/>
  <c r="I494" i="9"/>
  <c r="I490" i="9"/>
  <c r="I486" i="9"/>
  <c r="I482" i="9"/>
  <c r="I478" i="9"/>
  <c r="I474" i="9"/>
  <c r="I470" i="9"/>
  <c r="I466" i="9"/>
  <c r="I462" i="9"/>
  <c r="I458" i="9"/>
  <c r="I454" i="9"/>
  <c r="I450" i="9"/>
  <c r="I446" i="9"/>
  <c r="I442" i="9"/>
  <c r="I438" i="9"/>
  <c r="I434" i="9"/>
  <c r="I430" i="9"/>
  <c r="I426" i="9"/>
  <c r="I422" i="9"/>
  <c r="I418" i="9"/>
  <c r="I414" i="9"/>
  <c r="I410" i="9"/>
  <c r="I406" i="9"/>
  <c r="I402" i="9"/>
  <c r="I398" i="9"/>
  <c r="I394" i="9"/>
  <c r="I390" i="9"/>
  <c r="I386" i="9"/>
  <c r="I382" i="9"/>
  <c r="I378" i="9"/>
  <c r="I374" i="9"/>
  <c r="I370" i="9"/>
  <c r="I366" i="9"/>
  <c r="I362" i="9"/>
  <c r="I358" i="9"/>
  <c r="I354" i="9"/>
  <c r="I350" i="9"/>
  <c r="I346" i="9"/>
  <c r="I342" i="9"/>
  <c r="I338" i="9"/>
  <c r="I334" i="9"/>
  <c r="I330" i="9"/>
  <c r="I326" i="9"/>
  <c r="I322" i="9"/>
  <c r="I318" i="9"/>
  <c r="I314" i="9"/>
  <c r="I310" i="9"/>
  <c r="I306" i="9"/>
  <c r="I302" i="9"/>
  <c r="I298" i="9"/>
  <c r="I294" i="9"/>
  <c r="I290" i="9"/>
  <c r="I286" i="9"/>
  <c r="I282" i="9"/>
  <c r="I480" i="9"/>
  <c r="I460" i="9"/>
  <c r="I448" i="9"/>
  <c r="I428" i="9"/>
  <c r="I408" i="9"/>
  <c r="I493" i="9"/>
  <c r="I489" i="9"/>
  <c r="I485" i="9"/>
  <c r="I481" i="9"/>
  <c r="I477" i="9"/>
  <c r="I473" i="9"/>
  <c r="I469" i="9"/>
  <c r="I465" i="9"/>
  <c r="I461" i="9"/>
  <c r="I457" i="9"/>
  <c r="I453" i="9"/>
  <c r="I449" i="9"/>
  <c r="I445" i="9"/>
  <c r="I441" i="9"/>
  <c r="I437" i="9"/>
  <c r="I433" i="9"/>
  <c r="I429" i="9"/>
  <c r="I425" i="9"/>
  <c r="I421" i="9"/>
  <c r="I417" i="9"/>
  <c r="I413" i="9"/>
  <c r="I409" i="9"/>
  <c r="I405" i="9"/>
  <c r="I401" i="9"/>
  <c r="I397" i="9"/>
  <c r="I393" i="9"/>
  <c r="I389" i="9"/>
  <c r="I385" i="9"/>
  <c r="I381" i="9"/>
  <c r="I377" i="9"/>
  <c r="I373" i="9"/>
  <c r="I369" i="9"/>
  <c r="I365" i="9"/>
  <c r="I361" i="9"/>
  <c r="I357" i="9"/>
  <c r="I353" i="9"/>
  <c r="I349" i="9"/>
  <c r="I345" i="9"/>
  <c r="I341" i="9"/>
  <c r="I337" i="9"/>
  <c r="I333" i="9"/>
  <c r="I329" i="9"/>
  <c r="I325" i="9"/>
  <c r="I321" i="9"/>
  <c r="I317" i="9"/>
  <c r="I313" i="9"/>
  <c r="I309" i="9"/>
  <c r="I305" i="9"/>
  <c r="I301" i="9"/>
  <c r="I297" i="9"/>
  <c r="I293" i="9"/>
  <c r="I289" i="9"/>
  <c r="I285" i="9"/>
  <c r="I281" i="9"/>
  <c r="H190" i="6" l="1"/>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A492" i="11" l="1"/>
  <c r="I491" i="11"/>
  <c r="I490" i="11"/>
  <c r="I489" i="11"/>
  <c r="I488" i="11"/>
  <c r="I487" i="11"/>
  <c r="I486" i="11"/>
  <c r="I485" i="11"/>
  <c r="I484" i="11"/>
  <c r="I483" i="11"/>
  <c r="I482" i="11"/>
  <c r="I481" i="11"/>
  <c r="I480" i="11"/>
  <c r="I479" i="11"/>
  <c r="I478" i="11"/>
  <c r="I477" i="11"/>
  <c r="I476" i="11"/>
  <c r="I475" i="11"/>
  <c r="I474" i="11"/>
  <c r="I473" i="11"/>
  <c r="I472" i="11"/>
  <c r="I471" i="11"/>
  <c r="I470" i="11"/>
  <c r="I469" i="11"/>
  <c r="I468" i="11"/>
  <c r="I467" i="11"/>
  <c r="I466" i="11"/>
  <c r="I465" i="11"/>
  <c r="I464" i="11"/>
  <c r="I463" i="11"/>
  <c r="I462" i="11"/>
  <c r="I461" i="11"/>
  <c r="I460" i="11"/>
  <c r="I459" i="11"/>
  <c r="I458" i="11"/>
  <c r="I457" i="11"/>
  <c r="I456" i="11"/>
  <c r="I455" i="11"/>
  <c r="I454" i="11"/>
  <c r="I453" i="11"/>
  <c r="I452" i="11"/>
  <c r="I451" i="11"/>
  <c r="I450" i="11"/>
  <c r="I449" i="11"/>
  <c r="I448" i="11"/>
  <c r="I447" i="11"/>
  <c r="I446" i="11"/>
  <c r="I445" i="11"/>
  <c r="I444" i="11"/>
  <c r="I443" i="11"/>
  <c r="I442" i="11"/>
  <c r="I441" i="11"/>
  <c r="I440" i="11"/>
  <c r="I439" i="11"/>
  <c r="I438" i="11"/>
  <c r="I437" i="11"/>
  <c r="I436" i="11"/>
  <c r="I435" i="11"/>
  <c r="I434" i="11"/>
  <c r="I433" i="11"/>
  <c r="I432" i="11"/>
  <c r="I431" i="11"/>
  <c r="I430" i="11"/>
  <c r="I429" i="11"/>
  <c r="I428" i="11"/>
  <c r="I427" i="11"/>
  <c r="I426" i="11"/>
  <c r="I425" i="11"/>
  <c r="I424" i="11"/>
  <c r="I423" i="11"/>
  <c r="I422" i="11"/>
  <c r="I421" i="11"/>
  <c r="I420" i="11"/>
  <c r="I419" i="11"/>
  <c r="I418" i="11"/>
  <c r="I417" i="11"/>
  <c r="I416" i="11"/>
  <c r="I415" i="11"/>
  <c r="I414" i="11"/>
  <c r="I413" i="11"/>
  <c r="I412" i="11"/>
  <c r="I411" i="11"/>
  <c r="I410" i="11"/>
  <c r="I409" i="11"/>
  <c r="I408" i="11"/>
  <c r="I407" i="11"/>
  <c r="I406" i="11"/>
  <c r="I405" i="11"/>
  <c r="I404" i="11"/>
  <c r="I403" i="11"/>
  <c r="I402" i="11"/>
  <c r="I401" i="11"/>
  <c r="I400" i="11"/>
  <c r="I399" i="11"/>
  <c r="I398" i="11"/>
  <c r="I397" i="11"/>
  <c r="I396" i="11"/>
  <c r="I395" i="11"/>
  <c r="I394" i="11"/>
  <c r="I393" i="11"/>
  <c r="I392" i="11"/>
  <c r="I391" i="11"/>
  <c r="I390" i="11"/>
  <c r="I389" i="11"/>
  <c r="I388" i="11"/>
  <c r="I387" i="11"/>
  <c r="I386" i="11"/>
  <c r="I385" i="11"/>
  <c r="I384" i="11"/>
  <c r="I383" i="11"/>
  <c r="I382" i="11"/>
  <c r="I381" i="11"/>
  <c r="I380" i="11"/>
  <c r="I379" i="11"/>
  <c r="I378" i="11"/>
  <c r="I377" i="11"/>
  <c r="I376" i="11"/>
  <c r="I375" i="11"/>
  <c r="I374" i="11"/>
  <c r="I373" i="11"/>
  <c r="I372" i="11"/>
  <c r="I371" i="11"/>
  <c r="I370" i="11"/>
  <c r="I369" i="11"/>
  <c r="I368" i="11"/>
  <c r="I367" i="11"/>
  <c r="I366" i="11"/>
  <c r="I365" i="11"/>
  <c r="I364" i="11"/>
  <c r="I363" i="11"/>
  <c r="I362" i="11"/>
  <c r="I361" i="11"/>
  <c r="I360" i="11"/>
  <c r="I359" i="11"/>
  <c r="I358" i="11"/>
  <c r="I357" i="11"/>
  <c r="I356" i="11"/>
  <c r="I355" i="11"/>
  <c r="I354" i="11"/>
  <c r="I353" i="11"/>
  <c r="I352" i="11"/>
  <c r="I351" i="11"/>
  <c r="I350" i="11"/>
  <c r="I349" i="11"/>
  <c r="I348" i="11"/>
  <c r="I347" i="11"/>
  <c r="I346" i="11"/>
  <c r="I345" i="11"/>
  <c r="I344" i="11"/>
  <c r="I343" i="11"/>
  <c r="I342" i="11"/>
  <c r="I341" i="11"/>
  <c r="I340" i="11"/>
  <c r="I339" i="11"/>
  <c r="I338" i="11"/>
  <c r="I337" i="11"/>
  <c r="I336" i="11"/>
  <c r="I335" i="11"/>
  <c r="I334" i="11"/>
  <c r="I333" i="11"/>
  <c r="I332" i="11"/>
  <c r="I331" i="11"/>
  <c r="I330" i="11"/>
  <c r="I329" i="11"/>
  <c r="I328" i="11"/>
  <c r="I327" i="11"/>
  <c r="I326" i="11"/>
  <c r="I325" i="11"/>
  <c r="I324" i="11"/>
  <c r="I323" i="11"/>
  <c r="I322" i="11"/>
  <c r="I321" i="11"/>
  <c r="I320" i="11"/>
  <c r="I319" i="11"/>
  <c r="I318" i="11"/>
  <c r="I317" i="11"/>
  <c r="I316" i="11"/>
  <c r="I315" i="11"/>
  <c r="I314" i="11"/>
  <c r="I313" i="11"/>
  <c r="I312" i="11"/>
  <c r="I311" i="11"/>
  <c r="I310" i="11"/>
  <c r="I309" i="11"/>
  <c r="I308" i="11"/>
  <c r="I307" i="11"/>
  <c r="I306" i="11"/>
  <c r="I305" i="11"/>
  <c r="I304" i="11"/>
  <c r="I303" i="11"/>
  <c r="I302" i="11"/>
  <c r="I301" i="11"/>
  <c r="I300" i="11"/>
  <c r="I299" i="11"/>
  <c r="I298" i="11"/>
  <c r="I297" i="11"/>
  <c r="I296" i="11"/>
  <c r="I295" i="11"/>
  <c r="I294" i="11"/>
  <c r="I293" i="11"/>
  <c r="I292" i="11"/>
  <c r="I291" i="11"/>
  <c r="I290" i="11"/>
  <c r="I289" i="11"/>
  <c r="I288" i="11"/>
  <c r="I287" i="11"/>
  <c r="I286" i="11"/>
  <c r="I285" i="11"/>
  <c r="I284" i="11"/>
  <c r="I283" i="11"/>
  <c r="I282" i="11"/>
  <c r="I281" i="11"/>
  <c r="I280" i="11"/>
  <c r="I279" i="11"/>
  <c r="I278" i="11"/>
  <c r="I277" i="11"/>
  <c r="I276" i="11"/>
  <c r="I275" i="11"/>
  <c r="I274" i="11"/>
  <c r="I273" i="11"/>
  <c r="I272" i="11"/>
  <c r="I271" i="11"/>
  <c r="I270" i="11"/>
  <c r="I269" i="11"/>
  <c r="I268" i="11"/>
  <c r="I267" i="11"/>
  <c r="I266" i="11"/>
  <c r="I265" i="11"/>
  <c r="I264" i="11"/>
  <c r="I263" i="11"/>
  <c r="I262" i="11"/>
  <c r="I261" i="11"/>
  <c r="I260" i="11"/>
  <c r="I259" i="11"/>
  <c r="I258" i="11"/>
  <c r="I257" i="11"/>
  <c r="I256" i="11"/>
  <c r="I255" i="11"/>
  <c r="I254" i="11"/>
  <c r="I253" i="11"/>
  <c r="I252" i="11"/>
  <c r="I251" i="11"/>
  <c r="I250" i="11"/>
  <c r="I249" i="11"/>
  <c r="I248" i="11"/>
  <c r="I247" i="11"/>
  <c r="I246" i="11"/>
  <c r="I245" i="11"/>
  <c r="I244" i="11"/>
  <c r="I243" i="11"/>
  <c r="I242" i="11"/>
  <c r="I241" i="11"/>
  <c r="I240" i="11"/>
  <c r="I239" i="11"/>
  <c r="I238" i="11"/>
  <c r="I237" i="11"/>
  <c r="I236" i="11"/>
  <c r="I235" i="11"/>
  <c r="I234" i="11"/>
  <c r="I233" i="11"/>
  <c r="I232" i="11"/>
  <c r="I231" i="11"/>
  <c r="I230" i="11"/>
  <c r="I229" i="11"/>
  <c r="I228" i="11"/>
  <c r="I227" i="11"/>
  <c r="I226" i="11"/>
  <c r="I225" i="11"/>
  <c r="I224" i="11"/>
  <c r="I223" i="11"/>
  <c r="I222" i="11"/>
  <c r="I221" i="11"/>
  <c r="I220" i="11"/>
  <c r="I219" i="11"/>
  <c r="I218" i="11"/>
  <c r="I217" i="11"/>
  <c r="I216" i="11"/>
  <c r="I215" i="11"/>
  <c r="I214" i="11"/>
  <c r="I213" i="11"/>
  <c r="I212" i="11"/>
  <c r="I211" i="11"/>
  <c r="I210" i="11"/>
  <c r="I209" i="11"/>
  <c r="I208" i="11"/>
  <c r="I207" i="11"/>
  <c r="I206" i="11"/>
  <c r="I205" i="11"/>
  <c r="I204" i="11"/>
  <c r="I203" i="11"/>
  <c r="I202" i="11"/>
  <c r="I201" i="11"/>
  <c r="I200" i="11"/>
  <c r="I199" i="11"/>
  <c r="I198" i="11"/>
  <c r="I197" i="11"/>
  <c r="I196" i="11"/>
  <c r="I195" i="11"/>
  <c r="I194" i="11"/>
  <c r="I193" i="11"/>
  <c r="I192" i="11"/>
  <c r="I191" i="11"/>
  <c r="I190" i="11"/>
  <c r="I189" i="11"/>
  <c r="I188" i="11"/>
  <c r="I187" i="11"/>
  <c r="I186" i="11"/>
  <c r="I185" i="11"/>
  <c r="I184" i="11"/>
  <c r="I183" i="11"/>
  <c r="I182" i="11"/>
  <c r="I181" i="11"/>
  <c r="I180" i="11"/>
  <c r="I179" i="11"/>
  <c r="I178" i="11"/>
  <c r="I177" i="11"/>
  <c r="I176" i="11"/>
  <c r="I175" i="11"/>
  <c r="I174" i="11"/>
  <c r="I173" i="11"/>
  <c r="I172" i="11"/>
  <c r="I171" i="11"/>
  <c r="I170" i="11"/>
  <c r="I169" i="11"/>
  <c r="I168" i="11"/>
  <c r="I167" i="11"/>
  <c r="I166" i="11"/>
  <c r="I165" i="11"/>
  <c r="I164" i="11"/>
  <c r="I163" i="11"/>
  <c r="I162" i="11"/>
  <c r="I161" i="11"/>
  <c r="I160" i="11"/>
  <c r="I159" i="11"/>
  <c r="I158" i="11"/>
  <c r="I157" i="11"/>
  <c r="I156" i="11"/>
  <c r="I155" i="11"/>
  <c r="I154" i="11"/>
  <c r="I153" i="11"/>
  <c r="I152" i="11"/>
  <c r="I151" i="11"/>
  <c r="I150" i="11"/>
  <c r="I149" i="11"/>
  <c r="I148" i="11"/>
  <c r="I147" i="11"/>
  <c r="I146" i="11"/>
  <c r="I145" i="11"/>
  <c r="I144" i="11"/>
  <c r="I143" i="11"/>
  <c r="I142" i="11"/>
  <c r="I141" i="11"/>
  <c r="I140" i="11"/>
  <c r="I139" i="11"/>
  <c r="I138" i="11"/>
  <c r="I137" i="11"/>
  <c r="I136" i="11"/>
  <c r="I135" i="11"/>
  <c r="I134" i="11"/>
  <c r="I133" i="11"/>
  <c r="I132" i="11"/>
  <c r="I131" i="11"/>
  <c r="I130" i="11"/>
  <c r="I129" i="11"/>
  <c r="I128" i="11"/>
  <c r="I127" i="11"/>
  <c r="I126" i="11"/>
  <c r="I125" i="11"/>
  <c r="I124" i="11"/>
  <c r="I123" i="11"/>
  <c r="I122" i="11"/>
  <c r="I121" i="11"/>
  <c r="I120" i="11"/>
  <c r="I119" i="11"/>
  <c r="I118" i="11"/>
  <c r="I117" i="11"/>
  <c r="I116" i="11"/>
  <c r="I115" i="11"/>
  <c r="I114" i="11"/>
  <c r="I113" i="11"/>
  <c r="I112" i="11"/>
  <c r="I111" i="11"/>
  <c r="I110" i="11"/>
  <c r="I109" i="11"/>
  <c r="I108" i="11"/>
  <c r="I107" i="11"/>
  <c r="I106" i="11"/>
  <c r="I105" i="11"/>
  <c r="I104" i="11"/>
  <c r="I103" i="11"/>
  <c r="I102" i="11"/>
  <c r="I101" i="11"/>
  <c r="I100" i="11"/>
  <c r="I99" i="11"/>
  <c r="I98" i="11"/>
  <c r="I97" i="11"/>
  <c r="I96" i="11"/>
  <c r="I95" i="11"/>
  <c r="I94" i="11"/>
  <c r="I93" i="11"/>
  <c r="I92" i="11"/>
  <c r="I91" i="11"/>
  <c r="I90" i="11"/>
  <c r="I89" i="11"/>
  <c r="I88" i="11"/>
  <c r="I87" i="11"/>
  <c r="I86" i="11"/>
  <c r="I85" i="11"/>
  <c r="I84" i="11"/>
  <c r="I83" i="11"/>
  <c r="I82" i="11"/>
  <c r="I81" i="11"/>
  <c r="I80" i="11"/>
  <c r="I79" i="11"/>
  <c r="I78" i="11"/>
  <c r="I77" i="11"/>
  <c r="I76" i="11"/>
  <c r="I75" i="11"/>
  <c r="I74" i="11"/>
  <c r="I73" i="11"/>
  <c r="I72" i="11"/>
  <c r="I71" i="11"/>
  <c r="I70" i="11"/>
  <c r="I69" i="11"/>
  <c r="I68" i="11"/>
  <c r="I67" i="11"/>
  <c r="I66" i="11"/>
  <c r="I65" i="11"/>
  <c r="I64" i="11"/>
  <c r="I63" i="11"/>
  <c r="I62" i="11"/>
  <c r="I61" i="11"/>
  <c r="I60" i="11"/>
  <c r="I59" i="11"/>
  <c r="I58" i="11"/>
  <c r="I57" i="11"/>
  <c r="I56" i="11"/>
  <c r="I55" i="11"/>
  <c r="I54" i="11"/>
  <c r="I53" i="11"/>
  <c r="I52" i="11"/>
  <c r="I51" i="11"/>
  <c r="I50" i="11"/>
  <c r="I49" i="11"/>
  <c r="I48" i="11"/>
  <c r="I47" i="11"/>
  <c r="I46" i="11"/>
  <c r="I45" i="11"/>
  <c r="I44" i="11"/>
  <c r="I43" i="11"/>
  <c r="I42" i="11"/>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A495" i="9"/>
  <c r="H16" i="11" l="1"/>
  <c r="H21" i="11"/>
  <c r="H25" i="11"/>
  <c r="H33" i="11"/>
  <c r="H41" i="11"/>
  <c r="H53" i="11"/>
  <c r="H57" i="11"/>
  <c r="H65" i="11"/>
  <c r="H77" i="11"/>
  <c r="H81" i="11"/>
  <c r="H93" i="11"/>
  <c r="H101" i="11"/>
  <c r="H105" i="11"/>
  <c r="H113" i="11"/>
  <c r="H125" i="11"/>
  <c r="H129" i="11"/>
  <c r="H137" i="11"/>
  <c r="H145" i="11"/>
  <c r="H153" i="11"/>
  <c r="H165" i="11"/>
  <c r="H173" i="11"/>
  <c r="H177" i="11"/>
  <c r="H185" i="11"/>
  <c r="H197" i="11"/>
  <c r="H205" i="11"/>
  <c r="H209" i="11"/>
  <c r="H217" i="11"/>
  <c r="H225" i="11"/>
  <c r="H237" i="11"/>
  <c r="H241" i="11"/>
  <c r="H249" i="11"/>
  <c r="H261" i="11"/>
  <c r="H269" i="11"/>
  <c r="H273" i="11"/>
  <c r="H281" i="11"/>
  <c r="H293" i="11"/>
  <c r="H297" i="11"/>
  <c r="H305" i="11"/>
  <c r="H313" i="11"/>
  <c r="H325" i="11"/>
  <c r="H333" i="11"/>
  <c r="H337" i="11"/>
  <c r="H349" i="11"/>
  <c r="H353" i="11"/>
  <c r="H365" i="11"/>
  <c r="H369" i="11"/>
  <c r="H377" i="11"/>
  <c r="H389" i="11"/>
  <c r="H393" i="11"/>
  <c r="H401" i="11"/>
  <c r="H409" i="11"/>
  <c r="H421" i="11"/>
  <c r="H429" i="11"/>
  <c r="H437" i="11"/>
  <c r="H445" i="11"/>
  <c r="H449" i="11"/>
  <c r="H461" i="11"/>
  <c r="H469" i="11"/>
  <c r="H477" i="11"/>
  <c r="H485" i="11"/>
  <c r="H18" i="11"/>
  <c r="H22" i="11"/>
  <c r="H26" i="11"/>
  <c r="H30" i="11"/>
  <c r="H34" i="11"/>
  <c r="H38" i="11"/>
  <c r="H42" i="11"/>
  <c r="H46" i="11"/>
  <c r="H50" i="11"/>
  <c r="H54" i="11"/>
  <c r="H58" i="11"/>
  <c r="H62" i="11"/>
  <c r="H66" i="11"/>
  <c r="H70" i="11"/>
  <c r="H74" i="11"/>
  <c r="H78" i="11"/>
  <c r="H82" i="11"/>
  <c r="H86" i="11"/>
  <c r="H90" i="11"/>
  <c r="H94" i="11"/>
  <c r="H98" i="11"/>
  <c r="H102" i="11"/>
  <c r="H106" i="11"/>
  <c r="H110" i="11"/>
  <c r="H114" i="11"/>
  <c r="H118" i="11"/>
  <c r="H122" i="11"/>
  <c r="H126" i="11"/>
  <c r="H130" i="11"/>
  <c r="H134" i="11"/>
  <c r="H138" i="11"/>
  <c r="H142" i="11"/>
  <c r="H146" i="11"/>
  <c r="H150" i="11"/>
  <c r="H154" i="11"/>
  <c r="H158" i="11"/>
  <c r="H162" i="11"/>
  <c r="H166" i="11"/>
  <c r="H170" i="11"/>
  <c r="H174" i="11"/>
  <c r="H178" i="11"/>
  <c r="H182" i="11"/>
  <c r="H186" i="11"/>
  <c r="H190" i="11"/>
  <c r="H194" i="11"/>
  <c r="H198" i="11"/>
  <c r="H202" i="11"/>
  <c r="H206" i="11"/>
  <c r="H210" i="11"/>
  <c r="H214" i="11"/>
  <c r="H218" i="11"/>
  <c r="H222" i="11"/>
  <c r="H226" i="11"/>
  <c r="H230" i="11"/>
  <c r="H234" i="11"/>
  <c r="H238" i="11"/>
  <c r="H242" i="11"/>
  <c r="H246" i="11"/>
  <c r="H250" i="11"/>
  <c r="H254" i="11"/>
  <c r="H258" i="11"/>
  <c r="H262" i="11"/>
  <c r="H266" i="11"/>
  <c r="H270" i="11"/>
  <c r="H274" i="11"/>
  <c r="H278" i="11"/>
  <c r="H282" i="11"/>
  <c r="H286" i="11"/>
  <c r="H290" i="11"/>
  <c r="H294" i="11"/>
  <c r="H298" i="11"/>
  <c r="H302" i="11"/>
  <c r="H306" i="11"/>
  <c r="H310" i="11"/>
  <c r="H314" i="11"/>
  <c r="H318" i="11"/>
  <c r="H322" i="11"/>
  <c r="H326" i="11"/>
  <c r="H330" i="11"/>
  <c r="H334" i="11"/>
  <c r="H338" i="11"/>
  <c r="H342" i="11"/>
  <c r="H346" i="11"/>
  <c r="H350" i="11"/>
  <c r="H354" i="11"/>
  <c r="H358" i="11"/>
  <c r="H362" i="11"/>
  <c r="H366" i="11"/>
  <c r="H370" i="11"/>
  <c r="H374" i="11"/>
  <c r="H378" i="11"/>
  <c r="H382" i="11"/>
  <c r="H386" i="11"/>
  <c r="H390" i="11"/>
  <c r="H394" i="11"/>
  <c r="H398" i="11"/>
  <c r="H402" i="11"/>
  <c r="H406" i="11"/>
  <c r="H410" i="11"/>
  <c r="H414" i="11"/>
  <c r="H418" i="11"/>
  <c r="H422" i="11"/>
  <c r="H426" i="11"/>
  <c r="H430" i="11"/>
  <c r="H434" i="11"/>
  <c r="H438" i="11"/>
  <c r="H442" i="11"/>
  <c r="H446" i="11"/>
  <c r="H450" i="11"/>
  <c r="H454" i="11"/>
  <c r="H458" i="11"/>
  <c r="H462" i="11"/>
  <c r="H466" i="11"/>
  <c r="H470" i="11"/>
  <c r="H474" i="11"/>
  <c r="H478" i="11"/>
  <c r="H482" i="11"/>
  <c r="H486" i="11"/>
  <c r="H490" i="11"/>
  <c r="H20" i="11"/>
  <c r="H28" i="11"/>
  <c r="H17" i="11"/>
  <c r="H29" i="11"/>
  <c r="H37" i="11"/>
  <c r="H45" i="11"/>
  <c r="H49" i="11"/>
  <c r="H61" i="11"/>
  <c r="H69" i="11"/>
  <c r="H73" i="11"/>
  <c r="H85" i="11"/>
  <c r="H89" i="11"/>
  <c r="H97" i="11"/>
  <c r="H109" i="11"/>
  <c r="H117" i="11"/>
  <c r="H121" i="11"/>
  <c r="H133" i="11"/>
  <c r="H141" i="11"/>
  <c r="H149" i="11"/>
  <c r="H157" i="11"/>
  <c r="H161" i="11"/>
  <c r="H169" i="11"/>
  <c r="H181" i="11"/>
  <c r="H189" i="11"/>
  <c r="H193" i="11"/>
  <c r="H201" i="11"/>
  <c r="H213" i="11"/>
  <c r="H221" i="11"/>
  <c r="H229" i="11"/>
  <c r="H233" i="11"/>
  <c r="H245" i="11"/>
  <c r="H253" i="11"/>
  <c r="H257" i="11"/>
  <c r="H265" i="11"/>
  <c r="H277" i="11"/>
  <c r="H285" i="11"/>
  <c r="H289" i="11"/>
  <c r="H301" i="11"/>
  <c r="H309" i="11"/>
  <c r="H317" i="11"/>
  <c r="H321" i="11"/>
  <c r="H329" i="11"/>
  <c r="H341" i="11"/>
  <c r="H345" i="11"/>
  <c r="H357" i="11"/>
  <c r="H361" i="11"/>
  <c r="H373" i="11"/>
  <c r="H381" i="11"/>
  <c r="H385" i="11"/>
  <c r="H397" i="11"/>
  <c r="H405" i="11"/>
  <c r="H413" i="11"/>
  <c r="H417" i="11"/>
  <c r="H425" i="11"/>
  <c r="H433" i="11"/>
  <c r="H441" i="11"/>
  <c r="H453" i="11"/>
  <c r="H457" i="11"/>
  <c r="H465" i="11"/>
  <c r="H473" i="11"/>
  <c r="H481" i="11"/>
  <c r="H489" i="11"/>
  <c r="H19" i="11"/>
  <c r="H23" i="11"/>
  <c r="H27" i="11"/>
  <c r="H31" i="11"/>
  <c r="H35" i="11"/>
  <c r="H39" i="11"/>
  <c r="H43" i="11"/>
  <c r="H47" i="11"/>
  <c r="H51" i="11"/>
  <c r="H55" i="11"/>
  <c r="H59" i="11"/>
  <c r="H63" i="11"/>
  <c r="H67" i="11"/>
  <c r="H71" i="11"/>
  <c r="H75" i="11"/>
  <c r="H79" i="11"/>
  <c r="H83" i="11"/>
  <c r="H87" i="11"/>
  <c r="H91" i="11"/>
  <c r="H95" i="11"/>
  <c r="H99" i="11"/>
  <c r="H103" i="11"/>
  <c r="H107" i="11"/>
  <c r="H111" i="11"/>
  <c r="H115" i="11"/>
  <c r="H119" i="11"/>
  <c r="H123" i="11"/>
  <c r="H127" i="11"/>
  <c r="H131" i="11"/>
  <c r="H135" i="11"/>
  <c r="H139" i="11"/>
  <c r="H143" i="11"/>
  <c r="H147" i="11"/>
  <c r="H151" i="11"/>
  <c r="H155" i="11"/>
  <c r="H159" i="11"/>
  <c r="H163" i="11"/>
  <c r="H167" i="11"/>
  <c r="H171" i="11"/>
  <c r="H175" i="11"/>
  <c r="H179" i="11"/>
  <c r="H183" i="11"/>
  <c r="H187" i="11"/>
  <c r="H191" i="11"/>
  <c r="H195" i="11"/>
  <c r="H199" i="11"/>
  <c r="H203" i="11"/>
  <c r="H207" i="11"/>
  <c r="H211" i="11"/>
  <c r="H215" i="11"/>
  <c r="H219" i="11"/>
  <c r="H223" i="11"/>
  <c r="H227" i="11"/>
  <c r="H231" i="11"/>
  <c r="H235" i="11"/>
  <c r="H239" i="11"/>
  <c r="H243" i="11"/>
  <c r="H247" i="11"/>
  <c r="H251" i="11"/>
  <c r="H255" i="11"/>
  <c r="H259" i="11"/>
  <c r="H263" i="11"/>
  <c r="H267" i="11"/>
  <c r="H271" i="11"/>
  <c r="H275" i="11"/>
  <c r="H279" i="11"/>
  <c r="H283" i="11"/>
  <c r="H287" i="11"/>
  <c r="H291" i="11"/>
  <c r="H295" i="11"/>
  <c r="H299" i="11"/>
  <c r="H303" i="11"/>
  <c r="H307" i="11"/>
  <c r="H311" i="11"/>
  <c r="H315" i="11"/>
  <c r="H319" i="11"/>
  <c r="H323" i="11"/>
  <c r="H327" i="11"/>
  <c r="H331" i="11"/>
  <c r="H335" i="11"/>
  <c r="H339" i="11"/>
  <c r="H343" i="11"/>
  <c r="H347" i="11"/>
  <c r="H351" i="11"/>
  <c r="H355" i="11"/>
  <c r="H359" i="11"/>
  <c r="H363" i="11"/>
  <c r="H367" i="11"/>
  <c r="H371" i="11"/>
  <c r="H375" i="11"/>
  <c r="H379" i="11"/>
  <c r="H383" i="11"/>
  <c r="H387" i="11"/>
  <c r="H391" i="11"/>
  <c r="H395" i="11"/>
  <c r="H399" i="11"/>
  <c r="H403" i="11"/>
  <c r="H407" i="11"/>
  <c r="H411" i="11"/>
  <c r="H415" i="11"/>
  <c r="H419" i="11"/>
  <c r="H423" i="11"/>
  <c r="H427" i="11"/>
  <c r="H431" i="11"/>
  <c r="H435" i="11"/>
  <c r="H439" i="11"/>
  <c r="H443" i="11"/>
  <c r="H447" i="11"/>
  <c r="H451" i="11"/>
  <c r="H455" i="11"/>
  <c r="H459" i="11"/>
  <c r="H463" i="11"/>
  <c r="H467" i="11"/>
  <c r="H471" i="11"/>
  <c r="H475" i="11"/>
  <c r="H479" i="11"/>
  <c r="H483" i="11"/>
  <c r="H487" i="11"/>
  <c r="H491" i="11"/>
  <c r="H24" i="11"/>
  <c r="H32" i="11"/>
  <c r="H36" i="11"/>
  <c r="H40" i="11"/>
  <c r="H44" i="11"/>
  <c r="H48" i="11"/>
  <c r="H52" i="11"/>
  <c r="H56" i="11"/>
  <c r="H60" i="11"/>
  <c r="H64" i="11"/>
  <c r="H68" i="11"/>
  <c r="H72" i="11"/>
  <c r="H76" i="11"/>
  <c r="H80" i="11"/>
  <c r="H84" i="11"/>
  <c r="H88" i="11"/>
  <c r="H92" i="11"/>
  <c r="H96" i="11"/>
  <c r="H100" i="11"/>
  <c r="H104" i="11"/>
  <c r="H108" i="11"/>
  <c r="H112" i="11"/>
  <c r="H116" i="11"/>
  <c r="H120" i="11"/>
  <c r="H124" i="11"/>
  <c r="H128" i="11"/>
  <c r="H132" i="11"/>
  <c r="H136" i="11"/>
  <c r="H140" i="11"/>
  <c r="H144" i="11"/>
  <c r="H148" i="11"/>
  <c r="H152" i="11"/>
  <c r="H156" i="11"/>
  <c r="H160" i="11"/>
  <c r="H164" i="11"/>
  <c r="H168" i="11"/>
  <c r="H172" i="11"/>
  <c r="H176" i="11"/>
  <c r="H180" i="11"/>
  <c r="H184" i="11"/>
  <c r="H188" i="11"/>
  <c r="H192" i="11"/>
  <c r="H196" i="11"/>
  <c r="H200" i="11"/>
  <c r="H204" i="11"/>
  <c r="H208" i="11"/>
  <c r="H212" i="11"/>
  <c r="H216" i="11"/>
  <c r="H220" i="11"/>
  <c r="H224" i="11"/>
  <c r="H228" i="11"/>
  <c r="H232" i="11"/>
  <c r="H236" i="11"/>
  <c r="H240" i="11"/>
  <c r="H244" i="11"/>
  <c r="H248" i="11"/>
  <c r="H252" i="11"/>
  <c r="H256" i="11"/>
  <c r="H260" i="11"/>
  <c r="H264" i="11"/>
  <c r="H268" i="11"/>
  <c r="H272" i="11"/>
  <c r="H276" i="11"/>
  <c r="H280" i="11"/>
  <c r="H284" i="11"/>
  <c r="H288" i="11"/>
  <c r="H292" i="11"/>
  <c r="H296" i="11"/>
  <c r="H300" i="11"/>
  <c r="H304" i="11"/>
  <c r="H308" i="11"/>
  <c r="H312" i="11"/>
  <c r="H316" i="11"/>
  <c r="H320" i="11"/>
  <c r="H324" i="11"/>
  <c r="H328" i="11"/>
  <c r="H332" i="11"/>
  <c r="H336" i="11"/>
  <c r="H340" i="11"/>
  <c r="H344" i="11"/>
  <c r="H348" i="11"/>
  <c r="H352" i="11"/>
  <c r="H356" i="11"/>
  <c r="H360" i="11"/>
  <c r="H364" i="11"/>
  <c r="H368" i="11"/>
  <c r="H372" i="11"/>
  <c r="H376" i="11"/>
  <c r="H380" i="11"/>
  <c r="H384" i="11"/>
  <c r="H388" i="11"/>
  <c r="H392" i="11"/>
  <c r="H396" i="11"/>
  <c r="H400" i="11"/>
  <c r="H404" i="11"/>
  <c r="H408" i="11"/>
  <c r="H412" i="11"/>
  <c r="H416" i="11"/>
  <c r="H420" i="11"/>
  <c r="H424" i="11"/>
  <c r="H428" i="11"/>
  <c r="H432" i="11"/>
  <c r="H436" i="11"/>
  <c r="H440" i="11"/>
  <c r="H444" i="11"/>
  <c r="H448" i="11"/>
  <c r="H452" i="11"/>
  <c r="H456" i="11"/>
  <c r="H460" i="11"/>
  <c r="H464" i="11"/>
  <c r="H468" i="11"/>
  <c r="H472" i="11"/>
  <c r="H476" i="11"/>
  <c r="H480" i="11"/>
  <c r="H484" i="11"/>
  <c r="H488" i="11"/>
</calcChain>
</file>

<file path=xl/comments1.xml><?xml version="1.0" encoding="utf-8"?>
<comments xmlns="http://schemas.openxmlformats.org/spreadsheetml/2006/main">
  <authors>
    <author>FUNK Clara</author>
  </authors>
  <commentList>
    <comment ref="A7" authorId="0" shapeId="0">
      <text>
        <r>
          <rPr>
            <b/>
            <sz val="9"/>
            <color indexed="81"/>
            <rFont val="Tahoma"/>
            <family val="2"/>
          </rPr>
          <t>ATEI:</t>
        </r>
        <r>
          <rPr>
            <sz val="9"/>
            <color indexed="81"/>
            <rFont val="Tahoma"/>
            <family val="2"/>
          </rPr>
          <t xml:space="preserve">
Unique faciity identification code can be found on first page of permit, always with the format XX-XXXX.</t>
        </r>
      </text>
    </comment>
    <comment ref="A8" authorId="0" shapeId="0">
      <text>
        <r>
          <rPr>
            <b/>
            <sz val="9"/>
            <color indexed="81"/>
            <rFont val="Tahoma"/>
            <family val="2"/>
          </rPr>
          <t>ATEI:</t>
        </r>
        <r>
          <rPr>
            <sz val="9"/>
            <color indexed="81"/>
            <rFont val="Tahoma"/>
            <family val="2"/>
          </rPr>
          <t xml:space="preserve">
Preferred contact in case there are questions about the submission. </t>
        </r>
      </text>
    </comment>
    <comment ref="A9" authorId="0" shapeId="0">
      <text>
        <r>
          <rPr>
            <b/>
            <sz val="9"/>
            <color indexed="81"/>
            <rFont val="Tahoma"/>
            <family val="2"/>
          </rPr>
          <t>ATEI:</t>
        </r>
        <r>
          <rPr>
            <sz val="9"/>
            <color indexed="81"/>
            <rFont val="Tahoma"/>
            <family val="2"/>
          </rPr>
          <t xml:space="preserve">
Individual with authority or delegated authority to certify the Emissions Inventory submission.
Additional clarifications can be written in the Facility Note space, as needed. </t>
        </r>
      </text>
    </comment>
    <comment ref="A10" authorId="0" shapeId="0">
      <text>
        <r>
          <rPr>
            <b/>
            <sz val="9"/>
            <color indexed="81"/>
            <rFont val="Tahoma"/>
            <family val="2"/>
          </rPr>
          <t>ATEI:</t>
        </r>
        <r>
          <rPr>
            <sz val="9"/>
            <color indexed="81"/>
            <rFont val="Tahoma"/>
            <family val="2"/>
          </rPr>
          <t xml:space="preserve">
Contact information for the Facility Contact or Preparer in the event there are questions. Email is also acceptable.</t>
        </r>
      </text>
    </comment>
    <comment ref="A11" authorId="0" shapeId="0">
      <text>
        <r>
          <rPr>
            <b/>
            <sz val="9"/>
            <color indexed="81"/>
            <rFont val="Tahoma"/>
            <family val="2"/>
          </rPr>
          <t>ATEI:</t>
        </r>
        <r>
          <rPr>
            <sz val="9"/>
            <color indexed="81"/>
            <rFont val="Tahoma"/>
            <family val="2"/>
          </rPr>
          <t xml:space="preserve">
This will help track version control in the event that a facility wants or needs to resubmit. </t>
        </r>
      </text>
    </comment>
  </commentList>
</comments>
</file>

<file path=xl/comments2.xml><?xml version="1.0" encoding="utf-8"?>
<comments xmlns="http://schemas.openxmlformats.org/spreadsheetml/2006/main">
  <authors>
    <author>FUNK Clara</author>
  </authors>
  <commentList>
    <comment ref="A3" authorId="0" shapeId="0">
      <text>
        <r>
          <rPr>
            <b/>
            <sz val="9"/>
            <color indexed="81"/>
            <rFont val="Arial"/>
            <family val="2"/>
          </rPr>
          <t>ATEI:</t>
        </r>
        <r>
          <rPr>
            <sz val="9"/>
            <color indexed="81"/>
            <rFont val="Arial"/>
            <family val="2"/>
          </rPr>
          <t xml:space="preserve">
Use IDs consistent with permit identifiers, if applicable. 
If a single unit is use for multiple processes or activities (e.g., fuel types, wood species, etc.), use one row per process and identify accordingly. </t>
        </r>
      </text>
    </comment>
    <comment ref="B3" authorId="0" shapeId="0">
      <text>
        <r>
          <rPr>
            <b/>
            <sz val="9"/>
            <color indexed="81"/>
            <rFont val="Tahoma"/>
            <family val="2"/>
          </rPr>
          <t>ATEI:</t>
        </r>
        <r>
          <rPr>
            <sz val="9"/>
            <color indexed="81"/>
            <rFont val="Tahoma"/>
            <family val="2"/>
          </rPr>
          <t xml:space="preserve">
Brief description of the emitting unit.</t>
        </r>
      </text>
    </comment>
    <comment ref="C3" authorId="0" shapeId="0">
      <text>
        <r>
          <rPr>
            <b/>
            <sz val="9"/>
            <color indexed="81"/>
            <rFont val="Tahoma"/>
            <family val="2"/>
          </rPr>
          <t>ATEI:</t>
        </r>
        <r>
          <rPr>
            <sz val="9"/>
            <color indexed="81"/>
            <rFont val="Tahoma"/>
            <family val="2"/>
          </rPr>
          <t xml:space="preserve">
Identify any control devices for the emitting unit. Where multiple devices are present, separate with a  comma ",". Where no control devices are present, enter "none".</t>
        </r>
      </text>
    </comment>
    <comment ref="D3" authorId="0" shapeId="0">
      <text>
        <r>
          <rPr>
            <b/>
            <sz val="9"/>
            <color indexed="81"/>
            <rFont val="Tahoma"/>
            <family val="2"/>
          </rPr>
          <t>ATEI:</t>
        </r>
        <r>
          <rPr>
            <sz val="9"/>
            <color indexed="81"/>
            <rFont val="Tahoma"/>
            <family val="2"/>
          </rPr>
          <t xml:space="preserve">
The unit of measure for the throughput material should be consistent with the permit if possible. In some cases, it may be necessary to convert units fromselected air toxics emission factors to agree with the permit.</t>
        </r>
      </text>
    </comment>
    <comment ref="E3" authorId="0" shapeId="0">
      <text>
        <r>
          <rPr>
            <b/>
            <sz val="9"/>
            <color indexed="81"/>
            <rFont val="Tahoma"/>
            <family val="2"/>
          </rPr>
          <t>ATEI:</t>
        </r>
        <r>
          <rPr>
            <sz val="9"/>
            <color indexed="81"/>
            <rFont val="Tahoma"/>
            <family val="2"/>
          </rPr>
          <t xml:space="preserve">
Description of throughput material should be consistent with the permit.</t>
        </r>
      </text>
    </comment>
    <comment ref="F3" authorId="0" shapeId="0">
      <text>
        <r>
          <rPr>
            <b/>
            <sz val="9"/>
            <color indexed="81"/>
            <rFont val="Tahoma"/>
            <family val="2"/>
          </rPr>
          <t>ATEI:</t>
        </r>
        <r>
          <rPr>
            <sz val="9"/>
            <color indexed="81"/>
            <rFont val="Tahoma"/>
            <family val="2"/>
          </rPr>
          <t xml:space="preserve">
Total 2020 activity level for a given unit and process. This is a numeric field, the unit of measure and description are already provided in Columns D and E. </t>
        </r>
      </text>
    </comment>
  </commentList>
</comments>
</file>

<file path=xl/comments3.xml><?xml version="1.0" encoding="utf-8"?>
<comments xmlns="http://schemas.openxmlformats.org/spreadsheetml/2006/main">
  <authors>
    <author>FUNK Clara</author>
  </authors>
  <commentList>
    <comment ref="A2" authorId="0" shapeId="0">
      <text>
        <r>
          <rPr>
            <b/>
            <sz val="9"/>
            <color indexed="81"/>
            <rFont val="Tahoma"/>
            <family val="2"/>
          </rPr>
          <t xml:space="preserve">ATEI:
</t>
        </r>
        <r>
          <rPr>
            <sz val="9"/>
            <color indexed="81"/>
            <rFont val="Tahoma"/>
            <family val="2"/>
          </rPr>
          <t xml:space="preserve">IDs should match exactly those listed on Worksheet 2 or will cause an error in Column J. Repeat the ID on each row for which there are air toxics identified for that EU. 
</t>
        </r>
      </text>
    </comment>
    <comment ref="I2" authorId="0" shapeId="0">
      <text>
        <r>
          <rPr>
            <b/>
            <sz val="9"/>
            <color indexed="81"/>
            <rFont val="Tahoma"/>
            <family val="2"/>
          </rPr>
          <t>ATEI:</t>
        </r>
        <r>
          <rPr>
            <sz val="9"/>
            <color indexed="81"/>
            <rFont val="Tahoma"/>
            <family val="2"/>
          </rPr>
          <t xml:space="preserve">
This column contains a formula for calculating emissions based on that in the </t>
        </r>
        <r>
          <rPr>
            <i/>
            <sz val="9"/>
            <color indexed="81"/>
            <rFont val="Tahoma"/>
            <family val="2"/>
          </rPr>
          <t>ATEI Form Insturctions,</t>
        </r>
        <r>
          <rPr>
            <sz val="9"/>
            <color indexed="81"/>
            <rFont val="Tahoma"/>
            <family val="2"/>
          </rPr>
          <t xml:space="preserve"> but utilizes Index and Match functions to locate the correct information on the worksheets. If the formula is deleted or otherwise broken, follow the guidance on 'ATEI Form Instructions' to write a new equation as needed.
</t>
        </r>
        <r>
          <rPr>
            <u/>
            <sz val="9"/>
            <color indexed="81"/>
            <rFont val="Tahoma"/>
            <family val="2"/>
          </rPr>
          <t>Error Messages:</t>
        </r>
        <r>
          <rPr>
            <sz val="9"/>
            <color indexed="81"/>
            <rFont val="Tahoma"/>
            <family val="2"/>
          </rPr>
          <t xml:space="preserve">
1) "EU ID not recognized": The EU ID provided in Column A must match </t>
        </r>
        <r>
          <rPr>
            <i/>
            <sz val="9"/>
            <color indexed="81"/>
            <rFont val="Tahoma"/>
            <family val="2"/>
          </rPr>
          <t>exactly</t>
        </r>
        <r>
          <rPr>
            <sz val="9"/>
            <color indexed="81"/>
            <rFont val="Tahoma"/>
            <family val="2"/>
          </rPr>
          <t xml:space="preserve"> the EU ID provided in Column A on Worksheet 2. Common mistakes include a mismatched number, mismatched capitalization, or a trailing space " ".
2) "EU ID cannot be blank". Column A must be completed with the same EU ID for each row that there is an air toxic pollutant for that EU and process. </t>
        </r>
      </text>
    </comment>
    <comment ref="B3" authorId="0" shapeId="0">
      <text>
        <r>
          <rPr>
            <b/>
            <sz val="9"/>
            <color indexed="81"/>
            <rFont val="Tahoma"/>
            <family val="2"/>
          </rPr>
          <t>ATEI:</t>
        </r>
        <r>
          <rPr>
            <sz val="9"/>
            <color indexed="81"/>
            <rFont val="Tahoma"/>
            <family val="2"/>
          </rPr>
          <t xml:space="preserve">
The Chemical Abstracts System Record Number (CAS) or the assigned DEQ ID found on the DEQ Pollutant List tab. 
Refer to Note on </t>
        </r>
        <r>
          <rPr>
            <i/>
            <sz val="9"/>
            <color indexed="81"/>
            <rFont val="Tahoma"/>
            <family val="2"/>
          </rPr>
          <t>ATEI Form Instruction</t>
        </r>
        <r>
          <rPr>
            <sz val="9"/>
            <color indexed="81"/>
            <rFont val="Tahoma"/>
            <family val="2"/>
          </rPr>
          <t xml:space="preserve"> tab regarding pollutant groups
</t>
        </r>
        <r>
          <rPr>
            <u/>
            <sz val="9"/>
            <color indexed="81"/>
            <rFont val="Tahoma"/>
            <family val="2"/>
          </rPr>
          <t xml:space="preserve">
Three options for how to use:</t>
        </r>
        <r>
          <rPr>
            <sz val="9"/>
            <color indexed="81"/>
            <rFont val="Tahoma"/>
            <family val="2"/>
          </rPr>
          <t xml:space="preserve">
1) Write the CAS exactly as found on the emission factor resource
2) Copy/paste the CAS from the DEQ Pollutant List
3) Select the CAS from the drop-down list to the right of the row cell. This box will appear when you click on a cell in this column. </t>
        </r>
      </text>
    </comment>
    <comment ref="C3" authorId="0" shapeId="0">
      <text>
        <r>
          <rPr>
            <b/>
            <sz val="9"/>
            <color indexed="81"/>
            <rFont val="Tahoma"/>
            <family val="2"/>
          </rPr>
          <t>ATEI:</t>
        </r>
        <r>
          <rPr>
            <sz val="9"/>
            <color indexed="81"/>
            <rFont val="Tahoma"/>
            <family val="2"/>
          </rPr>
          <t xml:space="preserve">
This record will auto-populate if a recognized CAS number or DEQ ID is entered in Column B. Alternatively, simply cut and paste the chemical names that correspond to the CAS numbers/DEQ ID in Column B.
Yellow highlighter indicates that the pollutant name is not recognized on the DEQ Pollutant List. This does not necessariliy mean the entry is wrong or inappropriate, it is just a flag.
Refer to Note on </t>
        </r>
        <r>
          <rPr>
            <i/>
            <sz val="9"/>
            <color indexed="81"/>
            <rFont val="Tahoma"/>
            <family val="2"/>
          </rPr>
          <t>ATEI Form Instruction</t>
        </r>
        <r>
          <rPr>
            <sz val="9"/>
            <color indexed="81"/>
            <rFont val="Tahoma"/>
            <family val="2"/>
          </rPr>
          <t xml:space="preserve"> tab regarding pollutant groups.
</t>
        </r>
      </text>
    </comment>
    <comment ref="D3" authorId="0" shapeId="0">
      <text>
        <r>
          <rPr>
            <b/>
            <sz val="9"/>
            <color indexed="81"/>
            <rFont val="Tahoma"/>
            <family val="2"/>
          </rPr>
          <t>ATEI:</t>
        </r>
        <r>
          <rPr>
            <sz val="9"/>
            <color indexed="81"/>
            <rFont val="Tahoma"/>
            <family val="2"/>
          </rPr>
          <t xml:space="preserve">
"Y" indicates that the selected Emission Factor (EF) is inclusive of a control efficiency; "N" indicates that the EF is uncontrolled.
See Note on </t>
        </r>
        <r>
          <rPr>
            <i/>
            <sz val="9"/>
            <color indexed="81"/>
            <rFont val="Tahoma"/>
            <family val="2"/>
          </rPr>
          <t>ATEI Form Instructions</t>
        </r>
        <r>
          <rPr>
            <sz val="9"/>
            <color indexed="81"/>
            <rFont val="Tahoma"/>
            <family val="2"/>
          </rPr>
          <t xml:space="preserve"> for more information. </t>
        </r>
      </text>
    </comment>
    <comment ref="E3" authorId="0" shapeId="0">
      <text>
        <r>
          <rPr>
            <b/>
            <sz val="9"/>
            <color indexed="81"/>
            <rFont val="Tahoma"/>
            <family val="2"/>
          </rPr>
          <t>ATEI:</t>
        </r>
        <r>
          <rPr>
            <sz val="9"/>
            <color indexed="81"/>
            <rFont val="Tahoma"/>
            <family val="2"/>
          </rPr>
          <t xml:space="preserve">
Enter the control efficiency of the device on Worksheet 2 Column C for the selected air toxic pollutant. Note that a given control device may have different control efficiencies (destruction or removal) for different pollutants. For example, an RTO may be very effictive at controling organics but do little to control metals. 
</t>
        </r>
        <r>
          <rPr>
            <u/>
            <sz val="9"/>
            <color indexed="81"/>
            <rFont val="Tahoma"/>
            <family val="2"/>
          </rPr>
          <t>Use Scenarios:</t>
        </r>
        <r>
          <rPr>
            <sz val="9"/>
            <color indexed="81"/>
            <rFont val="Tahoma"/>
            <family val="2"/>
          </rPr>
          <t xml:space="preserve">
1) If there is no control device for the emission unit, enter "0" or leave blank.
2) If 'Controlled EF?' in Column E is "N" but there is a control device, this control efficiency will be applied so that appropriate emissions reductions are reflected in the calculated emissions.
3) If 'Controlled EF?' in Column E is "Y", then the control efficiency is already included in the emission factor and will not be applied to the emissions calculation. In this scenario, the cell may be completed or left blank. </t>
        </r>
      </text>
    </comment>
    <comment ref="F3" authorId="0" shapeId="0">
      <text>
        <r>
          <rPr>
            <b/>
            <sz val="9"/>
            <color indexed="81"/>
            <rFont val="Tahoma"/>
            <family val="2"/>
          </rPr>
          <t>ATEI:</t>
        </r>
        <r>
          <rPr>
            <sz val="9"/>
            <color indexed="81"/>
            <rFont val="Tahoma"/>
            <family val="2"/>
          </rPr>
          <t xml:space="preserve">
Provide the Emission Factor for the EU and the selected pollutant. This is a numeric field; units of measure should be provided in Column H. </t>
        </r>
      </text>
    </comment>
    <comment ref="G3" authorId="0" shapeId="0">
      <text>
        <r>
          <rPr>
            <b/>
            <sz val="9"/>
            <color indexed="81"/>
            <rFont val="Tahoma"/>
            <family val="2"/>
          </rPr>
          <t>ATEI:</t>
        </r>
        <r>
          <rPr>
            <sz val="9"/>
            <color indexed="81"/>
            <rFont val="Tahoma"/>
            <family val="2"/>
          </rPr>
          <t xml:space="preserve">
Unit of Measure for the given emission factor in Column G. For example, lb/ton or lb/MMscf.</t>
        </r>
      </text>
    </comment>
    <comment ref="H3" authorId="0" shapeId="0">
      <text>
        <r>
          <rPr>
            <b/>
            <sz val="9"/>
            <color indexed="81"/>
            <rFont val="Tahoma"/>
            <family val="2"/>
          </rPr>
          <t>ATEI:</t>
        </r>
        <r>
          <rPr>
            <sz val="9"/>
            <color indexed="81"/>
            <rFont val="Tahoma"/>
            <family val="2"/>
          </rPr>
          <t xml:space="preserve">
Provide the EF references (e.g. Source Tests, AP-42, Engineering Estimates, etc) as well as any additional notes (e.g. control efficiencies). This column is not limited to the space provided and will allow longer inputs.
</t>
        </r>
      </text>
    </comment>
  </commentList>
</comments>
</file>

<file path=xl/comments4.xml><?xml version="1.0" encoding="utf-8"?>
<comments xmlns="http://schemas.openxmlformats.org/spreadsheetml/2006/main">
  <authors>
    <author>FUNK Clara</author>
  </authors>
  <commentList>
    <comment ref="F2" authorId="0" shapeId="0">
      <text>
        <r>
          <rPr>
            <b/>
            <sz val="9"/>
            <color indexed="81"/>
            <rFont val="Tahoma"/>
            <family val="2"/>
          </rPr>
          <t>ATEI:</t>
        </r>
        <r>
          <rPr>
            <sz val="9"/>
            <color indexed="81"/>
            <rFont val="Tahoma"/>
            <family val="2"/>
          </rPr>
          <t xml:space="preserve">
The total annual usage for the given product, in pounds per year. Products tracked by volume (e.g. gallons of paint A) will need to be converted from volume to weight by multiplying by the product density, found on the SDS sheet. 
</t>
        </r>
      </text>
    </comment>
    <comment ref="G2" authorId="0" shapeId="0">
      <text>
        <r>
          <rPr>
            <b/>
            <sz val="9"/>
            <color indexed="81"/>
            <rFont val="Tahoma"/>
            <family val="2"/>
          </rPr>
          <t>ATEI:</t>
        </r>
        <r>
          <rPr>
            <sz val="9"/>
            <color indexed="81"/>
            <rFont val="Tahoma"/>
            <family val="2"/>
          </rPr>
          <t xml:space="preserve">
Account for any material that is shipped offsite as waste, lost to drain, or incorporated into the product. As with usage, this value should be provided as pounds per year.
</t>
        </r>
      </text>
    </comment>
    <comment ref="A3" authorId="0" shapeId="0">
      <text>
        <r>
          <rPr>
            <b/>
            <sz val="9"/>
            <color indexed="81"/>
            <rFont val="Tahoma"/>
            <family val="2"/>
          </rPr>
          <t xml:space="preserve">ATEI:
</t>
        </r>
        <r>
          <rPr>
            <sz val="9"/>
            <color indexed="81"/>
            <rFont val="Tahoma"/>
            <family val="2"/>
          </rPr>
          <t>Use IDs consistent with permit identifiers, if applicable. Here 'Emission Unit' may refer to a spray booth, tank, or simply coating operation.</t>
        </r>
      </text>
    </comment>
    <comment ref="B3" authorId="0" shapeId="0">
      <text>
        <r>
          <rPr>
            <b/>
            <sz val="9"/>
            <color indexed="81"/>
            <rFont val="Tahoma"/>
            <family val="2"/>
          </rPr>
          <t>ATEI:</t>
        </r>
        <r>
          <rPr>
            <sz val="9"/>
            <color indexed="81"/>
            <rFont val="Tahoma"/>
            <family val="2"/>
          </rPr>
          <t xml:space="preserve">
Brief description of emission unit or operation. Include mention of application device where applicable.</t>
        </r>
      </text>
    </comment>
    <comment ref="C3" authorId="0" shapeId="0">
      <text>
        <r>
          <rPr>
            <b/>
            <sz val="9"/>
            <color indexed="81"/>
            <rFont val="Tahoma"/>
            <family val="2"/>
          </rPr>
          <t>ATEI:</t>
        </r>
        <r>
          <rPr>
            <sz val="9"/>
            <color indexed="81"/>
            <rFont val="Tahoma"/>
            <family val="2"/>
          </rPr>
          <t xml:space="preserve">
The commerical product or material name provided on the manufacturer's SDS (e.g. paint color and manufacturer's product ID).</t>
        </r>
      </text>
    </comment>
    <comment ref="D3" authorId="0" shapeId="0">
      <text>
        <r>
          <rPr>
            <b/>
            <sz val="9"/>
            <color indexed="81"/>
            <rFont val="Tahoma"/>
            <family val="2"/>
          </rPr>
          <t>ATEI:</t>
        </r>
        <r>
          <rPr>
            <sz val="9"/>
            <color indexed="81"/>
            <rFont val="Tahoma"/>
            <family val="2"/>
          </rPr>
          <t xml:space="preserve">
Material or product manufacturer. This information, plus the product name supplied in Column C, should be sufficient to search for the specific product safety data sheet, if necessary. </t>
        </r>
      </text>
    </comment>
    <comment ref="E3" authorId="0" shapeId="0">
      <text>
        <r>
          <rPr>
            <b/>
            <sz val="9"/>
            <color indexed="81"/>
            <rFont val="Tahoma"/>
            <family val="2"/>
          </rPr>
          <t>ATEI:</t>
        </r>
        <r>
          <rPr>
            <sz val="9"/>
            <color indexed="81"/>
            <rFont val="Tahoma"/>
            <family val="2"/>
          </rPr>
          <t xml:space="preserve">
Identify control devices present for the given emission unit. If none are present, write "none".</t>
        </r>
      </text>
    </comment>
  </commentList>
</comments>
</file>

<file path=xl/comments5.xml><?xml version="1.0" encoding="utf-8"?>
<comments xmlns="http://schemas.openxmlformats.org/spreadsheetml/2006/main">
  <authors>
    <author>FUNK Clara</author>
  </authors>
  <commentList>
    <comment ref="A2" authorId="0" shapeId="0">
      <text>
        <r>
          <rPr>
            <b/>
            <sz val="9"/>
            <color indexed="81"/>
            <rFont val="Tahoma"/>
            <family val="2"/>
          </rPr>
          <t xml:space="preserve">ATEI:
</t>
        </r>
        <r>
          <rPr>
            <sz val="9"/>
            <color indexed="81"/>
            <rFont val="Tahoma"/>
            <family val="2"/>
          </rPr>
          <t xml:space="preserve">Must be consistent with Emission Unit ID on Worksheet 4. </t>
        </r>
        <r>
          <rPr>
            <i/>
            <sz val="9"/>
            <color indexed="81"/>
            <rFont val="Tahoma"/>
            <family val="2"/>
          </rPr>
          <t xml:space="preserve">"Material Balance Activities" Column A.
Cannot be left blank </t>
        </r>
        <r>
          <rPr>
            <sz val="9"/>
            <color indexed="81"/>
            <rFont val="Tahoma"/>
            <family val="2"/>
          </rPr>
          <t>or will cause and error in Calculated Annual Emissions, Column I.</t>
        </r>
      </text>
    </comment>
    <comment ref="B2" authorId="0" shapeId="0">
      <text>
        <r>
          <rPr>
            <b/>
            <sz val="9"/>
            <color indexed="81"/>
            <rFont val="Tahoma"/>
            <family val="2"/>
          </rPr>
          <t>ATEI:</t>
        </r>
        <r>
          <rPr>
            <sz val="9"/>
            <color indexed="81"/>
            <rFont val="Tahoma"/>
            <family val="2"/>
          </rPr>
          <t xml:space="preserve">
Must be consistent with Material Name on Worksheet 4.</t>
        </r>
        <r>
          <rPr>
            <i/>
            <sz val="9"/>
            <color indexed="81"/>
            <rFont val="Tahoma"/>
            <family val="2"/>
          </rPr>
          <t xml:space="preserve"> "Material Balance Activities"</t>
        </r>
        <r>
          <rPr>
            <sz val="9"/>
            <color indexed="81"/>
            <rFont val="Tahoma"/>
            <family val="2"/>
          </rPr>
          <t xml:space="preserve"> Column C.
</t>
        </r>
        <r>
          <rPr>
            <i/>
            <sz val="9"/>
            <color indexed="81"/>
            <rFont val="Tahoma"/>
            <family val="2"/>
          </rPr>
          <t>Cannot be left blank</t>
        </r>
        <r>
          <rPr>
            <sz val="9"/>
            <color indexed="81"/>
            <rFont val="Tahoma"/>
            <family val="2"/>
          </rPr>
          <t xml:space="preserve"> or will cause and error in Calculated Annual Emissions, Column I.</t>
        </r>
      </text>
    </comment>
    <comment ref="H2" authorId="0" shapeId="0">
      <text>
        <r>
          <rPr>
            <b/>
            <sz val="9"/>
            <color indexed="81"/>
            <rFont val="Tahoma"/>
            <family val="2"/>
          </rPr>
          <t>ATEI:</t>
        </r>
        <r>
          <rPr>
            <sz val="9"/>
            <color indexed="81"/>
            <rFont val="Tahoma"/>
            <family val="2"/>
          </rPr>
          <t xml:space="preserve">
This column contains a formula for calculating emissions based on that in the '</t>
        </r>
        <r>
          <rPr>
            <i/>
            <sz val="9"/>
            <color indexed="81"/>
            <rFont val="Tahoma"/>
            <family val="2"/>
          </rPr>
          <t>ATEI Form Insturctions</t>
        </r>
        <r>
          <rPr>
            <sz val="9"/>
            <color indexed="81"/>
            <rFont val="Tahoma"/>
            <family val="2"/>
          </rPr>
          <t>' tab, but utilizes Index and Match functions to locate the correct information on the worksheets. If the formula is deleted or otherwise broken, follow the guidance on '</t>
        </r>
        <r>
          <rPr>
            <i/>
            <sz val="9"/>
            <color indexed="81"/>
            <rFont val="Tahoma"/>
            <family val="2"/>
          </rPr>
          <t>ATEI Form Instructions</t>
        </r>
        <r>
          <rPr>
            <sz val="9"/>
            <color indexed="81"/>
            <rFont val="Tahoma"/>
            <family val="2"/>
          </rPr>
          <t xml:space="preserve">' to write a new equation as needed.
</t>
        </r>
        <r>
          <rPr>
            <u/>
            <sz val="9"/>
            <color indexed="81"/>
            <rFont val="Tahoma"/>
            <family val="2"/>
          </rPr>
          <t>Error Messages:</t>
        </r>
        <r>
          <rPr>
            <sz val="9"/>
            <color indexed="81"/>
            <rFont val="Tahoma"/>
            <family val="2"/>
          </rPr>
          <t xml:space="preserve">
1) "EU ID or Material Name not recognized": The EU ID and Material Name provided in Columns A&amp;B must match exactly the EU ID provided in Columns A&amp;C on Worksheet 4 </t>
        </r>
        <r>
          <rPr>
            <i/>
            <sz val="9"/>
            <color indexed="81"/>
            <rFont val="Tahoma"/>
            <family val="2"/>
          </rPr>
          <t>'Material Balance Activities'</t>
        </r>
        <r>
          <rPr>
            <sz val="9"/>
            <color indexed="81"/>
            <rFont val="Tahoma"/>
            <family val="2"/>
          </rPr>
          <t xml:space="preserve">. Common mistakes include a mismatched number, mismatched capitalization, or a trailing space " ".
2) "EU ID and Material Name cannot be blank". Columns A&amp;B must be completed for each row that there is an air toxic pollutant for that EU and specific material. </t>
        </r>
      </text>
    </comment>
    <comment ref="C3" authorId="0" shapeId="0">
      <text>
        <r>
          <rPr>
            <b/>
            <sz val="9"/>
            <color indexed="81"/>
            <rFont val="Tahoma"/>
            <family val="2"/>
          </rPr>
          <t>ATEI:</t>
        </r>
        <r>
          <rPr>
            <sz val="9"/>
            <color indexed="81"/>
            <rFont val="Tahoma"/>
            <family val="2"/>
          </rPr>
          <t xml:space="preserve">
The Chemical Abstracts System Record Number (CAS) or the assigned DEQ ID found on the DEQ Pollutant List tab. 
Refer to Note on </t>
        </r>
        <r>
          <rPr>
            <i/>
            <sz val="9"/>
            <color indexed="81"/>
            <rFont val="Tahoma"/>
            <family val="2"/>
          </rPr>
          <t>ATEI Form Instruction</t>
        </r>
        <r>
          <rPr>
            <sz val="9"/>
            <color indexed="81"/>
            <rFont val="Tahoma"/>
            <family val="2"/>
          </rPr>
          <t xml:space="preserve"> tab regarding pollutant groups.
</t>
        </r>
        <r>
          <rPr>
            <u/>
            <sz val="9"/>
            <color indexed="81"/>
            <rFont val="Tahoma"/>
            <family val="2"/>
          </rPr>
          <t>Three options for how to use:</t>
        </r>
        <r>
          <rPr>
            <sz val="9"/>
            <color indexed="81"/>
            <rFont val="Tahoma"/>
            <family val="2"/>
          </rPr>
          <t xml:space="preserve">
1) Write the CAS exactly as found on the SDS.
2) Copy/paste the CAS from the DEQ Pollutant List
3) Select the CAS from the drop-down list to the right of the row cell. This box will appear when you click on a cell in this column. </t>
        </r>
      </text>
    </comment>
    <comment ref="D3" authorId="0" shapeId="0">
      <text>
        <r>
          <rPr>
            <b/>
            <sz val="9"/>
            <color indexed="81"/>
            <rFont val="Tahoma"/>
            <family val="2"/>
          </rPr>
          <t>ATEI:</t>
        </r>
        <r>
          <rPr>
            <sz val="9"/>
            <color indexed="81"/>
            <rFont val="Tahoma"/>
            <family val="2"/>
          </rPr>
          <t xml:space="preserve">
This record will auto-populate if a recognized CAS number or DEQ ID is entered in Column B. Alternatively, simply cut and paste the chemical names that correspond to the CAS numbers/DEQ ID in Column B.
Yellow highlighter indicates that the pollutant name is not recognized on the DEQ Pollutant List. This does not necessariliy mean the entry is wrong or inappropriate, it is just a flag.
Refer to Note on </t>
        </r>
        <r>
          <rPr>
            <i/>
            <sz val="9"/>
            <color indexed="81"/>
            <rFont val="Tahoma"/>
            <family val="2"/>
          </rPr>
          <t>ATEI Form Instruction</t>
        </r>
        <r>
          <rPr>
            <sz val="9"/>
            <color indexed="81"/>
            <rFont val="Tahoma"/>
            <family val="2"/>
          </rPr>
          <t xml:space="preserve"> tab regarding pollutant groups.</t>
        </r>
      </text>
    </comment>
    <comment ref="E3" authorId="0" shapeId="0">
      <text>
        <r>
          <rPr>
            <b/>
            <sz val="9"/>
            <color indexed="81"/>
            <rFont val="Tahoma"/>
            <family val="2"/>
          </rPr>
          <t>ATEI:</t>
        </r>
        <r>
          <rPr>
            <sz val="9"/>
            <color indexed="81"/>
            <rFont val="Tahoma"/>
            <family val="2"/>
          </rPr>
          <t xml:space="preserve">
Enter the pollutant-specific control efficiency of the device on Worksheet 4. </t>
        </r>
        <r>
          <rPr>
            <i/>
            <sz val="9"/>
            <color indexed="81"/>
            <rFont val="Tahoma"/>
            <family val="2"/>
          </rPr>
          <t>"Materail Balance Activities"</t>
        </r>
        <r>
          <rPr>
            <sz val="9"/>
            <color indexed="81"/>
            <rFont val="Tahoma"/>
            <family val="2"/>
          </rPr>
          <t xml:space="preserve"> Column F for the selected air toxic pollutant. Note that a given control device may have different control efficiencies (destruction or removal) for different pollutants. For example, a fabric filter is effective at removing particulates but not volatile compounds. 
If there is no control device for the emission unit, enter "0" or leave blank.
 </t>
        </r>
      </text>
    </comment>
    <comment ref="F3" authorId="0" shapeId="0">
      <text>
        <r>
          <rPr>
            <b/>
            <sz val="9"/>
            <color indexed="81"/>
            <rFont val="Tahoma"/>
            <family val="2"/>
          </rPr>
          <t>ATEI:</t>
        </r>
        <r>
          <rPr>
            <sz val="9"/>
            <color indexed="81"/>
            <rFont val="Tahoma"/>
            <family val="2"/>
          </rPr>
          <t xml:space="preserve">
Provide raw percent composition values for the pollutant as reported by the manufacturer SDS.
</t>
        </r>
        <r>
          <rPr>
            <u/>
            <sz val="9"/>
            <color indexed="81"/>
            <rFont val="Tahoma"/>
            <family val="2"/>
          </rPr>
          <t>Special Cases:</t>
        </r>
        <r>
          <rPr>
            <sz val="9"/>
            <color indexed="81"/>
            <rFont val="Tahoma"/>
            <family val="2"/>
          </rPr>
          <t xml:space="preserve">
1) For percentages given as a range, enter the median value (e.g., 10-20% should be entered as 15%). 
2) For percentages given as 'less than' or '&lt;', enter the median value of zero and the given value (e.g. &lt;3% should be entered as 1.5%).
3) Pollutants belonging to a Pollutant grouping (e.g.,  '... and compounds') should be entered as found on the SDS (e.g., Lead chromate, CAS #7758-97-6, found on an SDS to be 5% of the product, should be entered as 5%).
</t>
        </r>
      </text>
    </comment>
    <comment ref="G3" authorId="0" shapeId="0">
      <text>
        <r>
          <rPr>
            <b/>
            <sz val="9"/>
            <color indexed="81"/>
            <rFont val="Tahoma"/>
            <family val="2"/>
          </rPr>
          <t>ATEI:</t>
        </r>
        <r>
          <rPr>
            <sz val="9"/>
            <color indexed="81"/>
            <rFont val="Tahoma"/>
            <family val="2"/>
          </rPr>
          <t xml:space="preserve">
Provide any relevant references or notes, especially with regards to transfer efficiencies, control efficiencies, or material waste description that would allow a more refined emission estimation.
This column is not limited to the space provided and will allow longer inputs.
</t>
        </r>
      </text>
    </comment>
  </commentList>
</comments>
</file>

<file path=xl/sharedStrings.xml><?xml version="1.0" encoding="utf-8"?>
<sst xmlns="http://schemas.openxmlformats.org/spreadsheetml/2006/main" count="1489" uniqueCount="1416">
  <si>
    <t>Facility Name</t>
  </si>
  <si>
    <t>Facility Address</t>
  </si>
  <si>
    <t>City</t>
  </si>
  <si>
    <t>Zip Code</t>
  </si>
  <si>
    <t>Activity Information</t>
  </si>
  <si>
    <t>Unit Description</t>
  </si>
  <si>
    <t>Description/Type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</si>
  <si>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</si>
  <si>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</si>
  <si>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</si>
  <si>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</si>
  <si>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</si>
  <si>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</si>
  <si>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</si>
  <si>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</si>
  <si>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</si>
  <si>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</si>
  <si>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</si>
  <si>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</si>
  <si>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</si>
  <si>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</si>
  <si>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</si>
  <si>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</si>
  <si>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</si>
  <si>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</si>
  <si>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</si>
  <si>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</si>
  <si>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</si>
  <si>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</si>
  <si>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</si>
  <si>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</si>
  <si>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</si>
  <si>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</si>
  <si>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</si>
  <si>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</si>
  <si>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</si>
  <si>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</si>
  <si>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</si>
  <si>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</si>
  <si>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</si>
  <si>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</si>
  <si>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</si>
  <si>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</si>
  <si>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</si>
  <si>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</si>
  <si>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</si>
  <si>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</si>
  <si>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</si>
  <si>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</si>
  <si>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</si>
  <si>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</si>
  <si>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</si>
  <si>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</si>
  <si>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</si>
  <si>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</si>
  <si>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</si>
  <si>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</si>
  <si>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</si>
  <si>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</si>
  <si>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</si>
  <si>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</si>
  <si>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</si>
  <si>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</si>
  <si>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</si>
  <si>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</si>
  <si>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</si>
  <si>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</si>
  <si>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</si>
  <si>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</si>
  <si>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</si>
  <si>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</si>
  <si>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</si>
  <si>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</si>
  <si>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</si>
  <si>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</si>
  <si>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</si>
  <si>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</si>
  <si>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</si>
  <si>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</si>
  <si>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</si>
  <si>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</si>
  <si>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</si>
  <si>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</si>
  <si>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</si>
  <si>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</si>
  <si>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</si>
  <si>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</si>
  <si>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</si>
  <si>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</si>
  <si>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</si>
  <si>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</si>
  <si>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</si>
  <si>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</si>
  <si>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</si>
  <si>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</si>
  <si>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</si>
  <si>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</si>
  <si>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</si>
  <si>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</si>
  <si>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</si>
  <si>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</si>
  <si>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</si>
  <si>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</si>
  <si>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</si>
  <si>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</si>
  <si>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</si>
  <si>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</si>
  <si>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</si>
  <si>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</si>
  <si>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</si>
  <si>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</si>
  <si>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</si>
  <si>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</si>
  <si>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</si>
  <si>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</si>
  <si>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</si>
  <si>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</si>
  <si>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</si>
  <si>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</si>
  <si>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</si>
  <si>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</si>
  <si>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</si>
  <si>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</si>
  <si>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</si>
  <si>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</si>
  <si>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</si>
  <si>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</si>
  <si>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</si>
  <si>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</si>
  <si>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</si>
  <si>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</si>
  <si>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</si>
  <si>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</si>
  <si>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</si>
  <si>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</si>
  <si>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</si>
  <si>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</si>
  <si>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</si>
  <si>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</si>
  <si>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</si>
  <si>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</si>
  <si>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</si>
  <si>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</si>
  <si>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</si>
  <si>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</si>
  <si>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</si>
  <si>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</si>
  <si>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</si>
  <si>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</si>
  <si>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</si>
  <si>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</si>
  <si>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</si>
  <si>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</si>
  <si>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</si>
  <si>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</si>
  <si>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</si>
  <si>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</si>
  <si>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</si>
  <si>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</si>
  <si>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</si>
  <si>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</si>
  <si>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</si>
  <si>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</si>
  <si>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</si>
  <si>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</si>
  <si>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</si>
  <si>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</si>
  <si>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</si>
  <si>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</si>
  <si>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</si>
  <si>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</si>
  <si>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</si>
  <si>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</si>
  <si>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</si>
  <si>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</si>
  <si>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</si>
  <si>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</si>
  <si>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</si>
  <si>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</si>
  <si>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</si>
  <si>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</si>
  <si>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</si>
  <si>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</si>
  <si>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</si>
  <si>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</si>
  <si>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</si>
  <si>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</si>
  <si>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</si>
  <si>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</si>
  <si>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</si>
  <si>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</si>
  <si>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</si>
  <si>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</si>
  <si>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</si>
  <si>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</si>
  <si>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</si>
  <si>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</si>
  <si>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</si>
  <si>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</si>
  <si>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</si>
  <si>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</si>
  <si>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</si>
  <si>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</si>
  <si>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</si>
  <si>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</si>
  <si>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</si>
  <si>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</si>
  <si>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</si>
  <si>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</si>
  <si>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</si>
  <si>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</si>
  <si>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</si>
  <si>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</si>
  <si>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</si>
  <si>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</si>
  <si>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</si>
  <si>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</si>
  <si>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</si>
  <si>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</si>
  <si>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</si>
  <si>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</si>
  <si>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</si>
  <si>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</si>
  <si>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</si>
  <si>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</si>
  <si>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</si>
  <si>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</si>
  <si>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</si>
  <si>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</si>
  <si>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</si>
  <si>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</si>
  <si>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</si>
  <si>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</si>
  <si>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</si>
  <si>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</si>
  <si>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</si>
  <si>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</si>
  <si>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</si>
  <si>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</si>
  <si>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</si>
  <si>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</si>
  <si>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</si>
  <si>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</si>
  <si>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</si>
  <si>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</si>
  <si>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</si>
  <si>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</si>
  <si>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</si>
  <si>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</si>
  <si>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</si>
  <si>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</si>
  <si>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</si>
  <si>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</si>
  <si>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</si>
  <si>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</si>
  <si>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</si>
  <si>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</si>
  <si>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</si>
  <si>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</si>
  <si>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</si>
  <si>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</si>
  <si>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</si>
  <si>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</si>
  <si>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</si>
  <si>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</si>
  <si>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</si>
  <si>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</si>
  <si>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</si>
  <si>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</si>
  <si>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</si>
  <si>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</si>
  <si>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</si>
  <si>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</si>
  <si>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</si>
  <si>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</si>
  <si>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</si>
  <si>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</si>
  <si>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</si>
  <si>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</si>
  <si>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</si>
  <si>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</si>
  <si>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</si>
  <si>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</si>
  <si>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</si>
  <si>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</si>
  <si>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</si>
  <si>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</si>
  <si>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</si>
  <si>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</si>
  <si>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</si>
  <si>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</si>
  <si>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</si>
  <si>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</si>
  <si>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</si>
  <si>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</si>
  <si>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</si>
  <si>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</si>
  <si>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</si>
  <si>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</si>
  <si>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</si>
  <si>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</si>
  <si>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</si>
  <si>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</si>
  <si>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</si>
  <si>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</si>
  <si>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</si>
  <si>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</si>
  <si>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</si>
  <si>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</si>
  <si>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</si>
  <si>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</si>
  <si>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</si>
  <si>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</si>
  <si>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</si>
  <si>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</si>
  <si>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</si>
  <si>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</si>
  <si>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</si>
  <si>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</si>
  <si>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</si>
  <si>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</si>
  <si>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</si>
  <si>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</si>
  <si>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</si>
  <si>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</si>
  <si>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</si>
  <si>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</si>
  <si>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</si>
  <si>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</si>
  <si>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</si>
  <si>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</si>
  <si>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</si>
  <si>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</si>
  <si>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</si>
  <si>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</si>
  <si>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</si>
  <si>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</si>
  <si>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</si>
  <si>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</si>
  <si>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</si>
  <si>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</si>
  <si>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</si>
  <si>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</si>
  <si>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</si>
  <si>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</si>
  <si>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</si>
  <si>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</si>
  <si>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</si>
  <si>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</si>
  <si>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</si>
  <si>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</si>
  <si>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</si>
  <si>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</si>
  <si>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</si>
  <si>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</si>
  <si>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</si>
  <si>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</si>
  <si>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</si>
  <si>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</si>
  <si>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</si>
  <si>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</si>
  <si>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</si>
  <si>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</si>
  <si>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</si>
  <si>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</si>
  <si>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</si>
  <si>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</si>
  <si>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</si>
  <si>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</si>
  <si>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</si>
  <si>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</si>
  <si>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</si>
  <si>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</si>
  <si>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</si>
  <si>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</si>
  <si>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</si>
  <si>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</si>
  <si>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</si>
  <si>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</si>
  <si>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</si>
  <si>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</si>
  <si>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</si>
  <si>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</si>
  <si>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</si>
  <si>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</si>
  <si>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</si>
  <si>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</si>
  <si>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</si>
  <si>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</si>
  <si>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</si>
  <si>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</si>
  <si>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</si>
  <si>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</si>
  <si>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</si>
  <si>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</si>
  <si>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</si>
  <si>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</si>
  <si>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</si>
  <si>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</si>
  <si>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</si>
  <si>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</si>
  <si>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</si>
  <si>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</si>
  <si>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</si>
  <si>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</si>
  <si>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</si>
  <si>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</si>
  <si>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</si>
  <si>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</si>
  <si>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</si>
  <si>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</si>
  <si>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</si>
  <si>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</si>
  <si>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</si>
  <si>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</si>
  <si>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</si>
  <si>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</si>
  <si>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</si>
  <si>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</si>
  <si>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</si>
  <si>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</si>
  <si>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</si>
  <si>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</si>
  <si>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</si>
  <si>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</si>
  <si>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</si>
  <si>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</si>
  <si>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</si>
  <si>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</si>
  <si>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</si>
  <si>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</si>
  <si>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</si>
  <si>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</si>
  <si>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</si>
  <si>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</si>
  <si>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</si>
  <si>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</si>
  <si>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</si>
  <si>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</si>
  <si>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</si>
  <si>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</si>
  <si>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</si>
  <si>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</si>
  <si>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</si>
  <si>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</si>
  <si>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</si>
  <si>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</si>
  <si>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</si>
  <si>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</si>
  <si>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</si>
  <si>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</si>
  <si>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</si>
  <si>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</si>
  <si>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</si>
  <si>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</si>
  <si>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</si>
  <si>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</si>
  <si>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</si>
  <si>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</si>
  <si>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</si>
  <si>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</si>
  <si>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</si>
  <si>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</si>
  <si>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</si>
  <si>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</si>
  <si>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</si>
  <si>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</si>
  <si>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</si>
  <si>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</si>
  <si>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</si>
  <si>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</si>
  <si>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</si>
  <si>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</si>
  <si>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</si>
  <si>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</si>
  <si>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</si>
  <si>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</si>
  <si>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</si>
  <si>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</si>
  <si>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</si>
  <si>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</si>
  <si>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</si>
  <si>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</si>
  <si>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</si>
  <si>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</si>
  <si>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</si>
  <si>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</si>
  <si>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</si>
  <si>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</si>
  <si>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</si>
  <si>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</si>
  <si>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</si>
  <si>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</si>
  <si>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</si>
  <si>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</si>
  <si>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</si>
  <si>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</si>
  <si>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</si>
  <si>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</si>
  <si>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</si>
  <si>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</si>
  <si>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</si>
  <si>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</si>
  <si>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</si>
  <si>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</si>
  <si>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</si>
  <si>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</si>
  <si>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</si>
  <si>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</si>
  <si>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</si>
  <si>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</si>
  <si>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</si>
  <si>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</si>
  <si>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</si>
  <si>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</si>
  <si>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</si>
  <si>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</si>
  <si>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</si>
  <si>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</si>
  <si>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</si>
  <si>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</si>
  <si>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</si>
  <si>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</si>
  <si>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</si>
  <si>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</si>
  <si>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</si>
  <si>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</si>
  <si>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</si>
  <si>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</si>
  <si>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</si>
  <si>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</si>
  <si>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</si>
  <si>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</si>
  <si>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</si>
  <si>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</si>
  <si>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</si>
  <si>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</si>
  <si>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</si>
  <si>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</si>
  <si>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</si>
  <si>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</si>
  <si>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</si>
  <si>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</si>
  <si>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</si>
  <si>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</si>
  <si>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</si>
  <si>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</si>
  <si>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</si>
  <si>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</si>
  <si>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</si>
  <si>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</si>
  <si>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</si>
  <si>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</si>
  <si>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</si>
  <si>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</si>
  <si>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</si>
  <si>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</si>
  <si>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</si>
  <si>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</si>
  <si>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</si>
  <si>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</si>
  <si>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</si>
  <si>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</si>
  <si>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</si>
  <si>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</si>
  <si>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</si>
  <si>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</si>
  <si>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</si>
  <si>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</si>
  <si>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</si>
  <si>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</si>
  <si>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</si>
  <si>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</si>
  <si>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</si>
  <si>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</si>
  <si>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</si>
  <si>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</si>
  <si>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</si>
  <si>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</si>
  <si>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</si>
  <si>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</si>
  <si>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</si>
  <si>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</si>
  <si>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</si>
  <si>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</si>
  <si>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</si>
  <si>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</si>
  <si>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</si>
  <si>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</si>
  <si>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</si>
  <si>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</si>
  <si>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</si>
  <si>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</si>
  <si>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</si>
  <si>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</si>
  <si>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</si>
  <si>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</si>
  <si>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</si>
  <si>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</si>
  <si>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</si>
  <si>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</si>
  <si>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</si>
  <si>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</si>
  <si>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</si>
  <si>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</si>
  <si>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</si>
  <si>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</si>
  <si>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</si>
  <si>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</si>
  <si>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</si>
  <si>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</si>
  <si>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</si>
  <si>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</si>
  <si>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</si>
  <si>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</si>
  <si>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</si>
  <si>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</si>
  <si>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</si>
  <si>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</si>
  <si>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</si>
  <si>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</si>
  <si>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</si>
  <si>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</si>
  <si>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</si>
  <si>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</si>
  <si>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</si>
  <si>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</si>
  <si>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</si>
  <si>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</si>
  <si>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</si>
  <si>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</si>
  <si>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</si>
  <si>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</si>
  <si>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</si>
  <si>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</si>
  <si>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</si>
  <si>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</si>
  <si>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</si>
  <si>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</si>
  <si>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</si>
  <si>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</si>
  <si>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</si>
  <si>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</si>
  <si>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</si>
  <si>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</si>
  <si>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</si>
  <si>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</si>
  <si>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</si>
  <si>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</si>
  <si>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</si>
  <si>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</si>
  <si>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</si>
  <si>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</si>
  <si>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</si>
  <si>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</si>
  <si>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</si>
  <si>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</si>
  <si>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</si>
  <si>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</si>
  <si>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</si>
  <si>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</si>
  <si>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</si>
  <si>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</si>
  <si>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</si>
  <si>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</si>
  <si>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</si>
  <si>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</si>
  <si>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</si>
  <si>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</si>
  <si>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</si>
  <si>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</si>
  <si>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</si>
  <si>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</si>
  <si>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</si>
  <si>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</si>
  <si>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</si>
  <si>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</si>
  <si>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</si>
  <si>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</si>
  <si>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</si>
  <si>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</si>
  <si>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</si>
  <si>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</si>
  <si>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</si>
  <si>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</si>
  <si>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</si>
  <si>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</si>
  <si>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</si>
  <si>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</si>
  <si>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</si>
  <si>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</si>
  <si>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</si>
  <si>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</si>
  <si>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</si>
  <si>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</si>
  <si>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</si>
  <si>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</si>
  <si>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</si>
  <si>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</si>
  <si>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</si>
  <si>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</si>
  <si>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</si>
  <si>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</si>
  <si>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</si>
  <si>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</si>
  <si>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</si>
  <si>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</si>
  <si>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</si>
  <si>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</si>
  <si>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</si>
  <si>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</si>
  <si>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</si>
  <si>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</si>
  <si>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</si>
  <si>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</si>
  <si>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</si>
  <si>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</si>
  <si>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</si>
  <si>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</si>
  <si>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</si>
  <si>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</si>
  <si>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</si>
  <si>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</si>
  <si>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</si>
  <si>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</si>
  <si>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</si>
  <si>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</si>
  <si>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</si>
  <si>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</si>
  <si>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</si>
  <si>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</si>
  <si>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</si>
  <si>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</si>
  <si>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</si>
  <si>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</si>
  <si>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</si>
  <si>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</si>
  <si>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</si>
  <si>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</si>
  <si>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</si>
  <si>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</si>
  <si>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</si>
  <si>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</si>
  <si>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</si>
  <si>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</si>
  <si>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</si>
  <si>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</si>
  <si>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</si>
  <si>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</si>
  <si>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</si>
  <si>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</si>
  <si>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</si>
  <si>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</si>
  <si>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</si>
  <si>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</si>
  <si>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</si>
  <si>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</si>
  <si>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</si>
  <si>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</si>
  <si>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</si>
  <si>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</si>
  <si>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</si>
  <si>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</si>
  <si>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</si>
  <si>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</si>
  <si>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</si>
  <si>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</si>
  <si>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</si>
  <si>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</si>
  <si>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</si>
  <si>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</si>
  <si>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</si>
  <si>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</si>
  <si>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</si>
  <si>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</si>
  <si>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</si>
  <si>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</si>
  <si>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</si>
  <si>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</si>
  <si>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</si>
  <si>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</si>
  <si>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</si>
  <si>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</si>
  <si>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</si>
  <si>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</si>
  <si>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</si>
  <si>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</si>
  <si>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</si>
  <si>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</si>
  <si>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</si>
  <si>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</si>
  <si>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</si>
  <si>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</si>
  <si>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</si>
  <si>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</si>
  <si>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</si>
  <si>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</si>
  <si>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</si>
  <si>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</si>
  <si>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</si>
  <si>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</si>
  <si>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</si>
  <si>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</si>
  <si>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</si>
  <si>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</si>
  <si>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</si>
  <si>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</si>
  <si>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</si>
  <si>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</si>
  <si>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</si>
  <si>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</si>
  <si>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</si>
  <si>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</si>
  <si>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</si>
  <si>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</si>
  <si>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</si>
  <si>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</si>
  <si>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</si>
  <si>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</si>
  <si>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</si>
  <si>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</si>
  <si>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</si>
  <si>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</si>
  <si>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</si>
  <si>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</si>
  <si>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</si>
  <si>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</si>
  <si>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</si>
  <si>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</si>
  <si>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</si>
  <si>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</si>
  <si>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</si>
  <si>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</si>
  <si>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</si>
  <si>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</si>
  <si>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</si>
  <si>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</si>
  <si>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</si>
  <si>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</si>
  <si>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</si>
  <si>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</si>
  <si>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</si>
  <si>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</si>
  <si>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</si>
  <si>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</si>
  <si>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</si>
  <si>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</si>
  <si>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</si>
  <si>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</si>
  <si>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</si>
  <si>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</si>
  <si>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</si>
  <si>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</si>
  <si>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</si>
  <si>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</si>
  <si>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</si>
  <si>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</si>
  <si>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</si>
  <si>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</si>
  <si>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</si>
  <si>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</si>
  <si>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</si>
  <si>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</si>
  <si>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</si>
  <si>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</si>
  <si>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</si>
  <si>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</si>
  <si>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</si>
  <si>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</si>
  <si>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</si>
  <si>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</si>
  <si>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</si>
  <si>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</si>
  <si>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</si>
  <si>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</si>
  <si>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</si>
  <si>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</si>
  <si>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</si>
  <si>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</si>
  <si>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</si>
  <si>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</si>
  <si>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</si>
  <si>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</si>
  <si>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</si>
  <si>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</si>
  <si>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</si>
  <si>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</si>
  <si>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</si>
  <si>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</si>
  <si>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</si>
  <si>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</si>
  <si>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</si>
  <si>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</si>
  <si>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</si>
  <si>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</si>
  <si>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</si>
  <si>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</si>
  <si>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</si>
  <si>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</si>
  <si>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</si>
  <si>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</si>
  <si>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</si>
  <si>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</si>
  <si>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</si>
  <si>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</si>
  <si>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</si>
  <si>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</si>
  <si>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</si>
  <si>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</si>
  <si>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</si>
  <si>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</si>
  <si>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</si>
  <si>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</si>
  <si>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</si>
  <si>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</si>
  <si>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</si>
  <si>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</si>
  <si>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</si>
  <si>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</si>
  <si>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</si>
  <si>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</si>
  <si>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</si>
  <si>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</si>
  <si>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</si>
  <si>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</si>
  <si>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</si>
  <si>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</si>
  <si>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</si>
  <si>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</si>
  <si>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</si>
  <si>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</si>
  <si>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</si>
  <si>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</si>
  <si>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</si>
  <si>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</si>
  <si>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</si>
  <si>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</si>
  <si>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</si>
  <si>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</si>
  <si>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</si>
  <si>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</si>
  <si>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</si>
  <si>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</si>
  <si>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</si>
  <si>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</si>
  <si>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</si>
  <si>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</si>
  <si>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</si>
  <si>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</si>
  <si>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</si>
  <si>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</si>
  <si>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</si>
  <si>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</si>
  <si>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</si>
  <si>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</si>
  <si>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</si>
  <si>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</si>
  <si>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</si>
  <si>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</si>
  <si>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</si>
  <si>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</si>
  <si>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</si>
  <si>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</si>
  <si>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</si>
  <si>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</si>
  <si>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</si>
  <si>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</si>
  <si>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</si>
  <si>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</si>
  <si>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</si>
  <si>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</si>
  <si>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</si>
  <si>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</si>
  <si>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</si>
  <si>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</si>
  <si>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</si>
  <si>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</si>
  <si>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</si>
  <si>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</si>
  <si>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</si>
  <si>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</si>
  <si>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</si>
  <si>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</si>
  <si>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</si>
  <si>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</si>
  <si>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</si>
  <si>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</si>
  <si>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</si>
  <si>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</si>
  <si>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</si>
  <si>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</si>
  <si>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</si>
  <si>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</si>
  <si>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</si>
  <si>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</si>
  <si>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</si>
  <si>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</si>
  <si>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</si>
  <si>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</si>
  <si>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</si>
  <si>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</si>
  <si>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</si>
  <si>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</si>
  <si>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</si>
  <si>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</si>
  <si>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</si>
  <si>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</si>
  <si>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</si>
  <si>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</si>
  <si>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</si>
  <si>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</si>
  <si>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</si>
  <si>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</si>
  <si>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</si>
  <si>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</si>
  <si>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</si>
  <si>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</si>
  <si>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</si>
  <si>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</si>
  <si>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</si>
  <si>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</si>
  <si>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</si>
  <si>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</si>
  <si>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</si>
  <si>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</si>
  <si>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</si>
  <si>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</si>
  <si>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</si>
  <si>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</si>
  <si>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</si>
  <si>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</si>
  <si>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</si>
  <si>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</si>
  <si>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</si>
  <si>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</si>
  <si>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</si>
  <si>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</si>
  <si>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</si>
  <si>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</si>
  <si>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</si>
  <si>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</si>
  <si>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</si>
  <si>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</si>
  <si>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</si>
  <si>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</si>
  <si>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</si>
  <si>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</si>
  <si>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</si>
  <si>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</si>
  <si>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</si>
  <si>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</si>
  <si>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</si>
  <si>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</si>
  <si>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</si>
  <si>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</si>
  <si>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</si>
  <si>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</si>
  <si>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</si>
  <si>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</si>
  <si>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</si>
  <si>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</si>
  <si>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</si>
  <si>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</si>
  <si>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</si>
  <si>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</si>
  <si>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</si>
  <si>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</si>
  <si>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</si>
  <si>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</si>
  <si>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</si>
  <si>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</si>
  <si>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</si>
  <si>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</si>
  <si>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</si>
  <si>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Manufacturer</t>
  </si>
  <si>
    <t>Emissions Unit/Product Information</t>
  </si>
  <si>
    <t>Pollutant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</si>
  <si>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</si>
  <si>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</si>
  <si>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</si>
  <si>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</si>
  <si>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</si>
  <si>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</si>
  <si>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</si>
  <si>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</si>
  <si>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</si>
  <si>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</si>
  <si>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</si>
  <si>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</si>
  <si>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</si>
  <si>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</si>
  <si>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</si>
  <si>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</si>
  <si>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</si>
  <si>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</si>
  <si>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</si>
  <si>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</si>
  <si>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</si>
  <si>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</si>
  <si>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</si>
  <si>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</si>
  <si>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</si>
  <si>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</si>
  <si>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</si>
  <si>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</si>
  <si>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</si>
  <si>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</si>
  <si>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</si>
  <si>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</si>
  <si>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</si>
  <si>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</si>
  <si>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</si>
  <si>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</si>
  <si>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</si>
  <si>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</si>
  <si>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</si>
  <si>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</si>
  <si>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</si>
  <si>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tons</t>
  </si>
  <si>
    <t>Input Material X</t>
  </si>
  <si>
    <t>lb/ton</t>
  </si>
  <si>
    <t>The control efficiency does not apply to this pollutant</t>
  </si>
  <si>
    <t>Widget Paint-A</t>
  </si>
  <si>
    <t>Widget Paint Co.</t>
  </si>
  <si>
    <t xml:space="preserve">               INSERT ROWS ABOVE THIS LINE                    INSERT ROWS ABOVE THIS LINE                    INSERT ROWS ABOVE THIS LINE                 INSERT ROWS ABOVE THIS LINE</t>
  </si>
  <si>
    <t>Author</t>
  </si>
  <si>
    <t>Comments</t>
  </si>
  <si>
    <t>Initial draft</t>
  </si>
  <si>
    <t>Includes Transfer Efficiency (72%) and Filter Removal Efficiency (99%)</t>
  </si>
  <si>
    <t>Worksheet 1</t>
  </si>
  <si>
    <t xml:space="preserve">Facility Information </t>
  </si>
  <si>
    <t>Worksheet 2</t>
  </si>
  <si>
    <t>Worksheet 3</t>
  </si>
  <si>
    <t>Worksheet 4</t>
  </si>
  <si>
    <t>Worksheet 1: Facility Information</t>
  </si>
  <si>
    <t>E</t>
  </si>
  <si>
    <t>=</t>
  </si>
  <si>
    <t>P</t>
  </si>
  <si>
    <t>EF</t>
  </si>
  <si>
    <t>CE</t>
  </si>
  <si>
    <t>C</t>
  </si>
  <si>
    <t>K</t>
  </si>
  <si>
    <t>Percent weight air toxic pollutant concentration expressed as a decimal</t>
  </si>
  <si>
    <t>X</t>
  </si>
  <si>
    <t>Subscript X represents a specific material</t>
  </si>
  <si>
    <t>W</t>
  </si>
  <si>
    <t>Emission Units &amp; Activities</t>
  </si>
  <si>
    <t>Worksheet 5</t>
  </si>
  <si>
    <t>Pollutant Emissions - EF</t>
  </si>
  <si>
    <t>Material Balance Activities</t>
  </si>
  <si>
    <t>Pollutant Emissions - MB</t>
  </si>
  <si>
    <t>Emissions Data</t>
  </si>
  <si>
    <t>Emission Factor Information</t>
  </si>
  <si>
    <t>EF Values</t>
  </si>
  <si>
    <t>Control 
Efficiency</t>
  </si>
  <si>
    <t>Facility Information</t>
  </si>
  <si>
    <t>Worksheet 3: Pollutant Emissions - EF</t>
  </si>
  <si>
    <t xml:space="preserve">Worksheet 2: Emission Units &amp; Activities </t>
  </si>
  <si>
    <t>Worksheet 4: Material Balance Activities</t>
  </si>
  <si>
    <t>Worksheet 5: Pollutant Emissions - MB</t>
  </si>
  <si>
    <t>Widget Maker 1 (EXAMPLE)</t>
  </si>
  <si>
    <t>Widget Paint Booth - atomizer spray guns (EXAMPLE)</t>
  </si>
  <si>
    <t>Control efficiency expressed as decimal</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</si>
  <si>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</si>
  <si>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</si>
  <si>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</si>
  <si>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EF Reference/Notes</t>
  </si>
  <si>
    <t>Epoxy resin (EXAMPLE)</t>
  </si>
  <si>
    <t>Widget Epoxy</t>
  </si>
  <si>
    <t>Widget Epoxy Co.</t>
  </si>
  <si>
    <t>none</t>
  </si>
  <si>
    <t xml:space="preserve">booth filter </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</si>
  <si>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</si>
  <si>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</si>
  <si>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</si>
  <si>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</si>
  <si>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</si>
  <si>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</si>
  <si>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</si>
  <si>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2-Butanone (methyl ethyl ketone)</t>
  </si>
  <si>
    <t>2-Methyllactonitrile (acetone cyanohydrin)</t>
  </si>
  <si>
    <t>3,3'-Dimethylbenzidine (o-tolidine)</t>
  </si>
  <si>
    <t>4,4'-Methylene bis(2-methylaniline)</t>
  </si>
  <si>
    <t>4,4'-Methylenedianiline dihydrochloride</t>
  </si>
  <si>
    <t>4,4'-Thiodianiline</t>
  </si>
  <si>
    <t>5-Nitro-o-anisidine</t>
  </si>
  <si>
    <t>alpha-Hexachlorocyclohexane</t>
  </si>
  <si>
    <t>Benzoic trichloride (benzotrichloride)</t>
  </si>
  <si>
    <t>Beryllium oxide</t>
  </si>
  <si>
    <t>Beryllium sulfate</t>
  </si>
  <si>
    <t>beta-Hexachlorocyclohexane</t>
  </si>
  <si>
    <t>bis(2-Chloroethyl) ether (BCEE)</t>
  </si>
  <si>
    <t>bis(2-Ethylhexyl) phthalate (DEHP)</t>
  </si>
  <si>
    <t>Bromomethane (methyl bromide)</t>
  </si>
  <si>
    <t>Chlorendic acid</t>
  </si>
  <si>
    <t>Chlorinated fluorocarbon (1,1,2-trichloro-1,2,2-trifluoroethane, CFC-113)</t>
  </si>
  <si>
    <t>Chloroalkanes C10-13 (chlorinated paraffins)</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</si>
  <si>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</si>
  <si>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</si>
  <si>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</si>
  <si>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</si>
  <si>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</si>
  <si>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</si>
  <si>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Dichloromethane (methylene chloride)</t>
  </si>
  <si>
    <t>Ethylene dibromide (EDB, 1,2-dibromoethane)</t>
  </si>
  <si>
    <t>Ethylene dichloride (EDC, 1,2-dichloroethane)</t>
  </si>
  <si>
    <t>Ethyleneimine (aziridine)</t>
  </si>
  <si>
    <t>Ferric sulfate</t>
  </si>
  <si>
    <t>gamma-Hexachlorocyclohexane (Lindane)</t>
  </si>
  <si>
    <t>10043-66-0</t>
  </si>
  <si>
    <t>Isopropylbenzene (cumene)</t>
  </si>
  <si>
    <t>Methyl iodide (iodomethane)</t>
  </si>
  <si>
    <t>Methyl isobutyl ketone (MIBK, hexone)</t>
  </si>
  <si>
    <t>Methyl methanesulfonate</t>
  </si>
  <si>
    <t>N,N-Diethyltoluamide (DEET)</t>
  </si>
  <si>
    <t>N-Nitrosodipropylamine</t>
  </si>
  <si>
    <t>PBDE-100 [2,2’,4,4’,6-pentabromodiphenyl ether]</t>
  </si>
  <si>
    <t>PBDE-138 [2,2’,3,4,4’,5’-hexabromodiphenyl ether]</t>
  </si>
  <si>
    <t>PBDE-154 [2,2’,4,4’,5,6’-hexabromodiphenyl ether]</t>
  </si>
  <si>
    <t>PBDE-209 [decabromodiphenyl ether]</t>
  </si>
  <si>
    <t>PBDE-47 [2,2',4,4'-tetrabromodiphenyl ether]</t>
  </si>
  <si>
    <t>PBDE-99 [2,2’,4,4’,5-pentabromodiphenyl ether]</t>
  </si>
  <si>
    <t>p-Dichlorobenzene (1,4-dichlorobenzene)</t>
  </si>
  <si>
    <t>Pentachloronitrobenzene (quintobenzene)</t>
  </si>
  <si>
    <t>Refractory ceramic fibers</t>
  </si>
  <si>
    <t>7446-11-9</t>
  </si>
  <si>
    <t>Tetrachloroethene (perchloroethylene)</t>
  </si>
  <si>
    <t>Total heptachlorodibenzofuran</t>
  </si>
  <si>
    <t>Total heptachlorodibenzo-p-dioxin</t>
  </si>
  <si>
    <t>Total hexachlorodibenzofuran</t>
  </si>
  <si>
    <t>Total hexachlorodibenzo-p-dioxin</t>
  </si>
  <si>
    <t>Total pentachlorodibenzofuran</t>
  </si>
  <si>
    <t>Total pentachlorodibenzo-p-dioxin</t>
  </si>
  <si>
    <t>Total tetrachlorodibenzofuran</t>
  </si>
  <si>
    <t>Total tetrachlorodibenzo-p-dioxin</t>
  </si>
  <si>
    <t>Toxaphene (polychlorinated camphenes)</t>
  </si>
  <si>
    <t>trans-2[(Dimethylamino)-methylimino]-5-[2-(5-nitro-2-furyl)-vinyl]-1,3,4-oxadiazole</t>
  </si>
  <si>
    <t>Trichloroethene (TCE, trichloroethylene)</t>
  </si>
  <si>
    <t>Urethane (ethyl carbamate)</t>
  </si>
  <si>
    <t>Emissions
Unit ID</t>
  </si>
  <si>
    <t>Emissions Unit ID</t>
  </si>
  <si>
    <t>Source Number</t>
  </si>
  <si>
    <t>N</t>
  </si>
  <si>
    <t>Controlled EF?</t>
  </si>
  <si>
    <t>Pollutant Name</t>
  </si>
  <si>
    <t>DEQ ID</t>
  </si>
  <si>
    <t>CASRN</t>
  </si>
  <si>
    <t>2-Amino-5-(5-nitro-2-furyl)-1,3,4-thiadiazole</t>
  </si>
  <si>
    <t>4,4'-Isopropylidenediphenol (bisphenol A)</t>
  </si>
  <si>
    <t>4-Nonylphenol (and ethoxylates)</t>
  </si>
  <si>
    <t>bis(2-Ethylhexyl) adipate</t>
  </si>
  <si>
    <t>bis(Chloromethyl) ether</t>
  </si>
  <si>
    <t>C.I. Basic Red 9 monohydrochloride</t>
  </si>
  <si>
    <t>Danthron (chrysazin)</t>
  </si>
  <si>
    <t>Dichlorvos (DDVP)</t>
  </si>
  <si>
    <t>Diesel particulate matter</t>
  </si>
  <si>
    <t>N-[4-(5-Nitro-2-furyl)-2-thiazolyl]-acetamide</t>
  </si>
  <si>
    <t>182677-30-1</t>
  </si>
  <si>
    <t>207122-15-4</t>
  </si>
  <si>
    <t>207122-16-5</t>
  </si>
  <si>
    <t>PBDE-183 [2,2',3,4,4',5',6-heptabromodiphenyl ether]</t>
  </si>
  <si>
    <t>PCB-209 [decachlorobiphenyl]</t>
  </si>
  <si>
    <t>trans-1,2-Dichloroethene</t>
  </si>
  <si>
    <t>Triethyl phosphate</t>
  </si>
  <si>
    <t>tris-(1-Aziridinyl)phosphine sulfide</t>
  </si>
  <si>
    <t>tris(2,3-Dibromopropyl)phosphate</t>
  </si>
  <si>
    <t xml:space="preserve">                  INSERT ROWS ABOVE THIS LINE                    INSERT ROWS ABOVE THIS LINE</t>
  </si>
  <si>
    <t>|</t>
  </si>
  <si>
    <t>delimiter</t>
  </si>
  <si>
    <t>EU ID + Material Name</t>
  </si>
  <si>
    <t>Worksheet 5 matching error message</t>
  </si>
  <si>
    <t>Worksheet 3 matching error message</t>
  </si>
  <si>
    <t>EU ID not recognized</t>
  </si>
  <si>
    <t>EU ID or Material Name not recognized</t>
  </si>
  <si>
    <t>Constants used elsewhere in the workbook</t>
  </si>
  <si>
    <t>EU_ID</t>
  </si>
  <si>
    <t>Description</t>
  </si>
  <si>
    <t>CAS</t>
  </si>
  <si>
    <t>Notes</t>
  </si>
  <si>
    <t>Activity</t>
  </si>
  <si>
    <t>TEU-Booth|Widget Paint-A</t>
  </si>
  <si>
    <t>TEU-Booth|Widget Epoxy</t>
  </si>
  <si>
    <t>Emissions</t>
  </si>
  <si>
    <t>EU_ID_and_Material_Name</t>
  </si>
  <si>
    <t>Emission Unit Description</t>
  </si>
  <si>
    <t>UnitDescription</t>
  </si>
  <si>
    <t>UnitOfMeasure</t>
  </si>
  <si>
    <t>PollutantName</t>
  </si>
  <si>
    <t>ControlledEF</t>
  </si>
  <si>
    <t>ControlEfficiency</t>
  </si>
  <si>
    <t>EFValue</t>
  </si>
  <si>
    <t>MaterialName</t>
  </si>
  <si>
    <t>MaterialUsage</t>
  </si>
  <si>
    <t>MaterialWaste</t>
  </si>
  <si>
    <t>PercentComposition</t>
  </si>
  <si>
    <t>ControlDevice</t>
  </si>
  <si>
    <t>EU ID cannot be blank</t>
  </si>
  <si>
    <t>Worksheet 3 EU ID left blank but other data filled in</t>
  </si>
  <si>
    <t>Worksheet 3 EU ID or Material Name left blank but other data filled in</t>
  </si>
  <si>
    <t>EU ID and Material Name cannot be blank</t>
  </si>
  <si>
    <t>89</t>
  </si>
  <si>
    <t>351</t>
  </si>
  <si>
    <t>148</t>
  </si>
  <si>
    <t>150</t>
  </si>
  <si>
    <t>200</t>
  </si>
  <si>
    <t>227</t>
  </si>
  <si>
    <t>239</t>
  </si>
  <si>
    <t>352</t>
  </si>
  <si>
    <t>349</t>
  </si>
  <si>
    <t>350</t>
  </si>
  <si>
    <t>365</t>
  </si>
  <si>
    <t>368</t>
  </si>
  <si>
    <t>489</t>
  </si>
  <si>
    <t>504</t>
  </si>
  <si>
    <t>518</t>
  </si>
  <si>
    <t>447</t>
  </si>
  <si>
    <t>645</t>
  </si>
  <si>
    <t>646</t>
  </si>
  <si>
    <t>432</t>
  </si>
  <si>
    <t>401</t>
  </si>
  <si>
    <t>571</t>
  </si>
  <si>
    <t>572</t>
  </si>
  <si>
    <t>353</t>
  </si>
  <si>
    <t>354</t>
  </si>
  <si>
    <t>358</t>
  </si>
  <si>
    <t>Calculated Annual Emissions [lb/yr]</t>
  </si>
  <si>
    <t>Facility Note</t>
  </si>
  <si>
    <t xml:space="preserve">1. Current Permit, Permit Review Report, and Emission Detail Sheet. Documents can be located at DEQ's AQ Permits Online website, </t>
  </si>
  <si>
    <t>https://www.deq.state.or.us/aq/aqpermitsonline/SearchFilter.asp</t>
  </si>
  <si>
    <t>3. Annual report for 2020 operating year</t>
  </si>
  <si>
    <t>4. Any other documentation needed to help fulfill the request - e.g. emissions factor references, source test review reports, etc.</t>
  </si>
  <si>
    <t>2. List the Control Devices for each unit, even if it is integral to the emission unit and/or the emission factor. If an EU is routed to multiple controls, e.g. a baghouse and an RTO, list both and identify them as they appear in the permit. If no control devices are present, write "none".</t>
  </si>
  <si>
    <r>
      <t>E</t>
    </r>
    <r>
      <rPr>
        <b/>
        <vertAlign val="subscript"/>
        <sz val="12"/>
        <color theme="1"/>
        <rFont val="Arial"/>
        <family val="2"/>
      </rPr>
      <t xml:space="preserve"> </t>
    </r>
    <r>
      <rPr>
        <b/>
        <sz val="12"/>
        <color theme="1"/>
        <rFont val="Arial"/>
        <family val="2"/>
      </rPr>
      <t>= (P)*(EF)*(1-CE)</t>
    </r>
  </si>
  <si>
    <r>
      <t xml:space="preserve">Annual air toxics emissions </t>
    </r>
    <r>
      <rPr>
        <b/>
        <sz val="12"/>
        <color theme="1"/>
        <rFont val="Arial"/>
        <family val="2"/>
      </rPr>
      <t>[Pounds/(Year)]</t>
    </r>
  </si>
  <si>
    <r>
      <t xml:space="preserve">Production or Process Usage Rate </t>
    </r>
    <r>
      <rPr>
        <b/>
        <sz val="12"/>
        <color theme="1"/>
        <rFont val="Arial"/>
        <family val="2"/>
      </rPr>
      <t>[Activity Units/(Year)]</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</si>
  <si>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</si>
  <si>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</si>
  <si>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Note:</t>
    </r>
    <r>
      <rPr>
        <sz val="12"/>
        <color theme="1"/>
        <rFont val="Arial"/>
        <family val="2"/>
      </rPr>
      <t xml:space="preserve"> If percent weight is a range, use the mid-point of the range. (e.g., if range is 10-50% use 30%, or if the SDS lists &lt; 5% use 2.5%).</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</si>
  <si>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</si>
  <si>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air toxic emissions </t>
    </r>
    <r>
      <rPr>
        <b/>
        <sz val="12"/>
        <color theme="1"/>
        <rFont val="Arial"/>
        <family val="2"/>
      </rPr>
      <t>[Pounds/(Year)]</t>
    </r>
  </si>
  <si>
    <r>
      <t xml:space="preserve">Material usage </t>
    </r>
    <r>
      <rPr>
        <b/>
        <sz val="12"/>
        <color theme="1"/>
        <rFont val="Arial"/>
        <family val="2"/>
      </rPr>
      <t>[Pounds/(Year)]</t>
    </r>
  </si>
  <si>
    <r>
      <t xml:space="preserve">Material waste </t>
    </r>
    <r>
      <rPr>
        <b/>
        <sz val="12"/>
        <color theme="1"/>
        <rFont val="Arial"/>
        <family val="2"/>
      </rPr>
      <t>[Pounds/(Year)]</t>
    </r>
  </si>
  <si>
    <t>Date of form submittal</t>
  </si>
  <si>
    <t>https://www.oregon.gov/deq/aq/air-toxics/Pages/Air-Toxics-Emissions-Inventory.aspx</t>
  </si>
  <si>
    <t>Air Toxics Emissions Inventory Reporting webpage:</t>
  </si>
  <si>
    <t>Unit of Measure</t>
  </si>
  <si>
    <t>Control Device Type (if applicable)</t>
  </si>
  <si>
    <t>Material Usage [lb/yr]</t>
  </si>
  <si>
    <t>Material Waste [lb/yr]</t>
  </si>
  <si>
    <t>Activity [units/yr]</t>
  </si>
  <si>
    <t>EU-1</t>
  </si>
  <si>
    <t>EU-Booth</t>
  </si>
  <si>
    <t>EU-BOOTH</t>
  </si>
  <si>
    <t>Record facility name and address, source number, and contact information in the boxes. Enter date of form submission to DEQ's AQ Document Upload Application.</t>
  </si>
  <si>
    <t>Record all emission units and materials that emit air toxics included in the list of associated air toxic pollutants. Provide annual material usage and waste activities, material names and manufacturer, and emission type.</t>
  </si>
  <si>
    <r>
      <t xml:space="preserve">4. Record the annual activity, quantity, or throughput for the given EU and process. These should be </t>
    </r>
    <r>
      <rPr>
        <i/>
        <sz val="12"/>
        <rFont val="Arial"/>
        <family val="2"/>
      </rPr>
      <t>Actual</t>
    </r>
    <r>
      <rPr>
        <sz val="12"/>
        <rFont val="Arial"/>
        <family val="2"/>
      </rPr>
      <t xml:space="preserve"> operations only, not capacity or potential, and agree with information submitted with the 2020 facility annual report.  </t>
    </r>
  </si>
  <si>
    <r>
      <rPr>
        <b/>
        <sz val="12"/>
        <color theme="1"/>
        <rFont val="Arial"/>
        <family val="2"/>
      </rPr>
      <t>Note:</t>
    </r>
    <r>
      <rPr>
        <sz val="12"/>
        <color theme="1"/>
        <rFont val="Arial"/>
        <family val="2"/>
      </rPr>
      <t xml:space="preserve"> "Actual" is based on the 2020 reporting year from Jan 1- Dec 31, 2020. If the facility was only operational for a portion of the year, please indicate this in the Facility Note tab. </t>
    </r>
  </si>
  <si>
    <r>
      <t xml:space="preserve">1. In Columns A, B and C, provide a row for each air toxic pollutant emitted from a specified EU. Either select a CAS number or DEQ ID from the dropdown list or cut and paste both the CAS/DEQ ID and Chemical Name for each pollutant. The EU ID in Column A should be completed on each row and match exactly how it appears on </t>
    </r>
    <r>
      <rPr>
        <b/>
        <sz val="12"/>
        <color theme="1"/>
        <rFont val="Arial"/>
        <family val="2"/>
      </rPr>
      <t>Worksheet 2</t>
    </r>
    <r>
      <rPr>
        <sz val="12"/>
        <color theme="1"/>
        <rFont val="Arial"/>
        <family val="2"/>
      </rPr>
      <t>.</t>
    </r>
  </si>
  <si>
    <r>
      <rPr>
        <b/>
        <sz val="12"/>
        <rFont val="Arial"/>
        <family val="2"/>
      </rPr>
      <t>Note:</t>
    </r>
    <r>
      <rPr>
        <sz val="12"/>
        <rFont val="Arial"/>
        <family val="2"/>
      </rPr>
      <t xml:space="preserve"> Some products may contain pollutants that are not listed individually but are still considered air toxic pollutants. For example, Cadmium zinc sulfide pigment (CAS 11129-14-9) is both a Cadmium compound and a Zinc compound, even though it is not listed specifically on the reporting list. This pollutant should be listed as found on the SDS, despite not appearing in the Pollutant List.</t>
    </r>
  </si>
  <si>
    <r>
      <rPr>
        <b/>
        <sz val="12"/>
        <rFont val="Arial"/>
        <family val="2"/>
      </rPr>
      <t>Note:</t>
    </r>
    <r>
      <rPr>
        <sz val="12"/>
        <rFont val="Arial"/>
        <family val="2"/>
      </rPr>
      <t xml:space="preserve"> When a listed compound belongs to a pollutant group, such as the above example, enter this compound name and CAS as it appears on the SDS sheet, 'CAS or DEQ ID': "11129-14-9",  Chemical Name: "Cadmium zinc sulfide". </t>
    </r>
  </si>
  <si>
    <r>
      <rPr>
        <b/>
        <sz val="12"/>
        <color theme="1"/>
        <rFont val="Arial"/>
        <family val="2"/>
      </rPr>
      <t xml:space="preserve">Note: </t>
    </r>
    <r>
      <rPr>
        <sz val="12"/>
        <color theme="1"/>
        <rFont val="Arial"/>
        <family val="2"/>
      </rPr>
      <t>Control efficiencies for a given emitting unit may differ for different pollutants. For example, a fabric filter may be effective at capturing and removing particulates, but not volatile compounds.</t>
    </r>
  </si>
  <si>
    <r>
      <t xml:space="preserve">Record all Toxics Emissions Units and activities that emit air toxics included in the list of associated Air Toxic contaminants. Provide </t>
    </r>
    <r>
      <rPr>
        <sz val="12"/>
        <rFont val="Arial"/>
        <family val="2"/>
      </rPr>
      <t>annual</t>
    </r>
    <r>
      <rPr>
        <sz val="12"/>
        <color theme="1"/>
        <rFont val="Arial"/>
        <family val="2"/>
      </rPr>
      <t xml:space="preserve"> production and process rates, emission type, and control devices/efficiency for each emissions unit.</t>
    </r>
  </si>
  <si>
    <t>All DEQ and Lane Regional Air Protection Agency Title VI, and Standard and Simple Air Contaminant Discharge permitted facilities will need to complete this form for the 2020 Air Toxics Emissions Inventory Reporting.</t>
  </si>
  <si>
    <t xml:space="preserve">Space provided for facility to attach a note or a cover letter to accompany the submission. Use of this space is optional. Copy/paste material into the provided space and expand as needed. </t>
  </si>
  <si>
    <t>Air Toxics Emissions Inventory (ATEI) - Worksheets to be completed by Facility</t>
  </si>
  <si>
    <t>2. Safety Data Sheets, Certified Product Data Sheets, Environmental Data Sheets, or any lab data for each material used</t>
  </si>
  <si>
    <t>INSTRUCTIONS</t>
  </si>
  <si>
    <r>
      <t xml:space="preserve">1. List all Emissions Units (EUs) and the Unit or Activity Descriptions for all emission units or activities that emit air toxics at the facility. Use emission unit or activity ID from the source permit and create new IDs as necessary. For </t>
    </r>
    <r>
      <rPr>
        <b/>
        <sz val="12"/>
        <rFont val="Arial"/>
        <family val="2"/>
      </rPr>
      <t>Material Balance</t>
    </r>
    <r>
      <rPr>
        <sz val="12"/>
        <rFont val="Arial"/>
        <family val="2"/>
      </rPr>
      <t xml:space="preserve"> activities proceed to </t>
    </r>
    <r>
      <rPr>
        <b/>
        <sz val="12"/>
        <rFont val="Arial"/>
        <family val="2"/>
      </rPr>
      <t>Worksheet 4.</t>
    </r>
    <r>
      <rPr>
        <sz val="12"/>
        <rFont val="Arial"/>
        <family val="2"/>
      </rPr>
      <t xml:space="preserve">
For a single EU with multiple processes, use a new line for each process. For example, a boiler unit that runs on natural gas and ultra low sulfur diesel might appear as EU ID: 'BLR1-NG', Unit Description:'Boiler - Natural Gas' and separately as EU ID: 'BLR1-ULSD', Unit Description: 'Boiler - ULSD'.</t>
    </r>
  </si>
  <si>
    <r>
      <rPr>
        <b/>
        <sz val="12"/>
        <color theme="1"/>
        <rFont val="Arial"/>
        <family val="2"/>
      </rPr>
      <t xml:space="preserve">Note: </t>
    </r>
    <r>
      <rPr>
        <sz val="12"/>
        <color theme="1"/>
        <rFont val="Arial"/>
        <family val="2"/>
      </rPr>
      <t>Control efficiencies for a given emitting unit may differ for different pollutants. For example, a baghouse may be very effective at capturing and removing particulates, but not at capturing volatile compounds.</t>
    </r>
  </si>
  <si>
    <t>Assemble the following information before you begin:</t>
  </si>
  <si>
    <r>
      <t>OVERVIEW</t>
    </r>
    <r>
      <rPr>
        <i/>
        <sz val="16"/>
        <color theme="1"/>
        <rFont val="Arial"/>
        <family val="2"/>
      </rPr>
      <t xml:space="preserve"> (Please see Instructions below Worksheets table)</t>
    </r>
  </si>
  <si>
    <t>Blr1-NG</t>
  </si>
  <si>
    <t>MMscf</t>
  </si>
  <si>
    <t>Natural Gas</t>
  </si>
  <si>
    <t>DEQPollutantSEQID</t>
  </si>
  <si>
    <t xml:space="preserve">               INSERT ROWS ABOVE THIS LINE                    INSERT ROWS ABOVE THIS LINE</t>
  </si>
  <si>
    <t xml:space="preserve"> INSERT ROWS ABOVE THIS LINE                  INSERT ROWS ABOVE THIS LINE     </t>
  </si>
  <si>
    <t xml:space="preserve">4. Calculate emissions in Column I. The form includes an embedded formula for calculating emissions based on the equation below, but utilizes Index and Match functions to pull data from other parts of the reporting form. Users may elect to perform the calculation without the Index and Match functions by writing in the equation below, or using a different or permit-specificed equation. Provide explanation if the emission estimation equation differs from the one provided here. </t>
  </si>
  <si>
    <r>
      <rPr>
        <b/>
        <sz val="12"/>
        <color theme="1"/>
        <rFont val="Arial"/>
        <family val="2"/>
      </rPr>
      <t xml:space="preserve">Note: </t>
    </r>
    <r>
      <rPr>
        <sz val="12"/>
        <color theme="1"/>
        <rFont val="Arial"/>
        <family val="2"/>
      </rPr>
      <t xml:space="preserve">When the EF is inclusive of the control efficiency, as identified in Column D, then CE = 0, such that (1-CE) = 1 and the control efficiency is not applied double. This is only applicable when the EF </t>
    </r>
    <r>
      <rPr>
        <i/>
        <sz val="12"/>
        <color theme="1"/>
        <rFont val="Arial"/>
        <family val="2"/>
      </rPr>
      <t>includes</t>
    </r>
    <r>
      <rPr>
        <sz val="12"/>
        <color theme="1"/>
        <rFont val="Arial"/>
        <family val="2"/>
      </rPr>
      <t xml:space="preserve"> a specific control.  </t>
    </r>
  </si>
  <si>
    <t>3. In Column E identify any control devices present, e.g. fabric filter or RTO. If no control devices are present, enter "none".</t>
  </si>
  <si>
    <t>3. In Column F, provide the percent composition for the Air Toxic in the specified material as provided by the manufacturer supplied data (e.g. SDS).</t>
  </si>
  <si>
    <t>5. Calculate emissions in Column H. The form includes an embedded formula for calculating emissions based on the equation below, though users may elect to overwrite with their own equation.</t>
  </si>
  <si>
    <t>Boiler 1 750 HP, 26 MMBtu/hr (EXAMPLE)</t>
  </si>
  <si>
    <t>lb/MMSCF</t>
  </si>
  <si>
    <t>CAO NG Ext.Comb. (b)</t>
  </si>
  <si>
    <t>Manufacturer estimate</t>
  </si>
  <si>
    <r>
      <t>3. Provide the units of measure (e.g. MMsct, gallons, tons, MMBTU, pounds, etc.) and activity type (e.g. natural gas, wood species, metal poured, etc.) for each specific emissions unit/activty. Ideally these units of measure should match the permit, however they may need to be converted if the available air toxics emission factors for the EU are in different units (</t>
    </r>
    <r>
      <rPr>
        <b/>
        <sz val="12"/>
        <rFont val="Arial"/>
        <family val="2"/>
      </rPr>
      <t>Worksheet 3</t>
    </r>
    <r>
      <rPr>
        <sz val="12"/>
        <rFont val="Arial"/>
        <family val="2"/>
      </rPr>
      <t xml:space="preserve">). </t>
    </r>
  </si>
  <si>
    <r>
      <t xml:space="preserve">2. In Column D, indicate if the Emission Factor (EF) in Column F is inclusive of a control efficiency for the control unit described on </t>
    </r>
    <r>
      <rPr>
        <b/>
        <sz val="12"/>
        <color theme="1"/>
        <rFont val="Arial"/>
        <family val="2"/>
      </rPr>
      <t>Worksheet 2</t>
    </r>
    <r>
      <rPr>
        <sz val="12"/>
        <color theme="1"/>
        <rFont val="Arial"/>
        <family val="2"/>
      </rPr>
      <t xml:space="preserve"> Column C. If control or destruction efficiency is already accounted in the EF, then complete Column D as "Y". In this scenario, Column E can be completed as blank, "0.00%", or provide the actual control efficiency. 
If the control efficiency is not included in the selected EF, then complete Column D as "N" and provide the Total Combined Control Efficiency for each pollutant from the specificied EU in Column E - this value may be composed of multiple capture/transfer efficiencies and destruction/removal efficiencies, depending on the air toxic pollutant.
If no control device is present and the EF is not inclusive of a control efficiency, complete Column D as "N" and Column E as "0.00%".</t>
    </r>
  </si>
  <si>
    <r>
      <t xml:space="preserve">3. In Columns F and G provide pollutant-specifc Emissions Factors (EFs) for annual emissions and the unit of measure for the EF values in </t>
    </r>
    <r>
      <rPr>
        <b/>
        <sz val="12"/>
        <color theme="1"/>
        <rFont val="Arial"/>
        <family val="2"/>
      </rPr>
      <t>pounds/activity units</t>
    </r>
    <r>
      <rPr>
        <sz val="12"/>
        <color theme="1"/>
        <rFont val="Arial"/>
        <family val="2"/>
      </rPr>
      <t>. Be sure to note if the EF includes any control efficiencies and if the controls are representative of those at the facility. Provide the EF references (e.g., AP-42 chapter and section, WebFire, Source Tests, etc.) and any related notes (e.g. Control Efficiency references) in Column H.</t>
    </r>
  </si>
  <si>
    <r>
      <rPr>
        <b/>
        <sz val="12"/>
        <color theme="1"/>
        <rFont val="Arial"/>
        <family val="2"/>
      </rPr>
      <t>Note:</t>
    </r>
    <r>
      <rPr>
        <sz val="12"/>
        <color theme="1"/>
        <rFont val="Arial"/>
        <family val="2"/>
      </rPr>
      <t xml:space="preserve"> "Material Waste" may consist of waste collected and shipped off-site, materials that drain as liquid to a collection/treatment system, material that may be retained in the product, or any material that should be excluded from emissions calculations.</t>
    </r>
  </si>
  <si>
    <r>
      <t xml:space="preserve">5. Record "Material Waste" as the amount of product that should be excluded from emissions calcuation, in quantities of pounds per year. Use Column G on </t>
    </r>
    <r>
      <rPr>
        <b/>
        <sz val="12"/>
        <color theme="1"/>
        <rFont val="Arial"/>
        <family val="2"/>
      </rPr>
      <t>Worksheet 5</t>
    </r>
    <r>
      <rPr>
        <sz val="12"/>
        <color theme="1"/>
        <rFont val="Arial"/>
        <family val="2"/>
      </rPr>
      <t xml:space="preserve"> to provide justification. </t>
    </r>
  </si>
  <si>
    <r>
      <t xml:space="preserve">2. In Column E, provide the Total Combined Control Efficiency for each pollutant contained in a specified material - this value may be composed of  multiple capture/transfer efficiencies and destruction/removal efficiencies for different air toxic pollutants within a given product. </t>
    </r>
    <r>
      <rPr>
        <b/>
        <sz val="12"/>
        <color theme="1"/>
        <rFont val="Arial"/>
        <family val="2"/>
      </rPr>
      <t/>
    </r>
  </si>
  <si>
    <t>4. In Column G, provide any notes or references relevant to the pollutant emissions - e.g. technical references, details of control efficiencies, etc.</t>
  </si>
  <si>
    <t xml:space="preserve">Worksheets are color-coded by emissions estimation method. Salmon orange indicates Activity and Emission Factor-derived emission estimation methods; and sage green indicates Material Balance-derived emission estimation methods. </t>
  </si>
  <si>
    <r>
      <t xml:space="preserve">4. Record "Material Usage" quantities </t>
    </r>
    <r>
      <rPr>
        <b/>
        <sz val="12"/>
        <color theme="1"/>
        <rFont val="Arial"/>
        <family val="2"/>
      </rPr>
      <t>in pounds</t>
    </r>
    <r>
      <rPr>
        <sz val="12"/>
        <color theme="1"/>
        <rFont val="Arial"/>
        <family val="2"/>
      </rPr>
      <t xml:space="preserve"> for annual activity/production/process rates for each EU/activity. It may be necessary to first convert product information found on the SDS sheet from volume to weight, i.e., gallons to pounds. </t>
    </r>
  </si>
  <si>
    <t>version number</t>
  </si>
  <si>
    <t>version date</t>
  </si>
  <si>
    <t xml:space="preserve">Please save this file to your own computer before filling out this reporting form. </t>
  </si>
  <si>
    <t>Clara Funk and Joe Westersund</t>
  </si>
  <si>
    <t>Facility Contact or Preparer</t>
  </si>
  <si>
    <t>Certifying Individual</t>
  </si>
  <si>
    <t>Contact Phone Number</t>
  </si>
  <si>
    <t>1.1</t>
  </si>
  <si>
    <t xml:space="preserve">This tab is optional. Please use this space to copy/paste a letter to DEQ into the text box, or provided clarifying notes as needed. </t>
  </si>
  <si>
    <t>Clara Funk</t>
  </si>
  <si>
    <t xml:space="preserve">1. Provide the facility name and address, and source number (the first 6 digits of the permit number, XX-XXXX). Record the date of submission to DEQ in the event that multiple versions are submitted. </t>
  </si>
  <si>
    <t xml:space="preserve">2. Provide the name(s) of the preparer and contact information - This is the individual DEQ will contact if there are questions about the submitted information. This individual may be a facilitiy empolyee or consultant charged with completing the emissions inventory submission. 
Also provide the name of the certifying indivual who checked the box to certify that the information is accurate. This may or may not be the same individual as the facility contact. </t>
  </si>
  <si>
    <t xml:space="preserve">3. Check the box to certify that the information contained in the submission is accurate. </t>
  </si>
  <si>
    <t>6/8/2021</t>
  </si>
  <si>
    <t>Version</t>
  </si>
  <si>
    <r>
      <rPr>
        <b/>
        <sz val="12"/>
        <rFont val="Arial"/>
        <family val="2"/>
      </rPr>
      <t>Note:</t>
    </r>
    <r>
      <rPr>
        <sz val="12"/>
        <rFont val="Arial"/>
        <family val="2"/>
      </rPr>
      <t xml:space="preserve"> Do not duplicate EUs by recording the same emitting unit as both Activity (Worksheets 2 and 3) and Material Balance (Worksheets 4 and 5). If emission estimations are derived from Activity and Emission Factors, use Worksheets 2 and 3; if emissions are derived from usage and % composition, use Worksheets 4 and 5. Use only the worksheets required to capture your facility's operations. </t>
    </r>
  </si>
  <si>
    <t>1. In Colums A and B, list all EU IDs and EU/Activity descriptions with emissions from material balance activities. For example, high volume low pressure (HVLP) spraying or coating operations performed in a spray booth might be captured as, EU ID: "BOOTH" and Unit Description:"HVLP spray coating". If the activities are listed in the source permit, please use the EU IDs and description as found in the permit.</t>
  </si>
  <si>
    <t>2. In Columns C and D, list all materials (e.g. paints, coating materials, thinners, solvents, etc.) containing pollutants from the provided Air Toxics list - include the specific product name and manufacturer for each. If the Safety Data Sheet for a product does not list any air toxics pollutants found on the DEQ Pollutant List, it does not need to be recorded.</t>
  </si>
  <si>
    <r>
      <t xml:space="preserve">1. In Columns A-D, provide a row for each air toxic pollutant emitted from a specified material and its associated EU/Activity. For Columns C and D, either select a CAS number or DEQ ID from the dropdown list or cut and paste both the CAS/DEQ ID and Chemical Name for each pollutant. The EU ID and Material Name in Columns A and B should be completed on each row and match exactly how they appears on </t>
    </r>
    <r>
      <rPr>
        <b/>
        <sz val="12"/>
        <color theme="1"/>
        <rFont val="Arial"/>
        <family val="2"/>
      </rPr>
      <t>Worsheet 4.</t>
    </r>
  </si>
  <si>
    <t>Updated '1.Facility Information' to add Certifying Individual, form Instructions updated accordingly.</t>
  </si>
  <si>
    <t>Lightened column headers to increase contrast and visibility; updated red example font to darker 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</si>
</sst>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3" x14ac:knownFonts="1">
    <font>
      <sz val="11"/>
      <color theme="1"/>
      <name val="Calibri"/>
      <family val="2"/>
      <scheme val="minor"/>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b/>
      <sz val="14"/>
      <color theme="1"/>
      <name val="Arial"/>
      <family val="2"/>
    </font>
    <font>
      <b/>
      <sz val="14"/>
      <name val="Arial"/>
      <family val="2"/>
    </font>
    <font>
      <sz val="11"/>
      <color theme="1"/>
      <name val="Arial"/>
      <family val="2"/>
    </font>
    <font>
      <sz val="11"/>
      <name val="Arial"/>
      <family val="2"/>
    </font>
    <font>
      <sz val="10"/>
      <name val="Arial"/>
      <family val="2"/>
    </font>
    <font>
      <sz val="11"/>
      <color rgb="FF0070C0"/>
      <name val="Arial"/>
      <family val="2"/>
    </font>
    <font>
      <sz val="11"/>
      <color theme="8"/>
      <name val="Arial"/>
      <family val="2"/>
    </font>
    <font>
      <b/>
      <sz val="16"/>
      <color theme="1"/>
      <name val="Arial"/>
      <family val="2"/>
    </font>
    <font>
      <sz val="12"/>
      <color theme="1"/>
      <name val="Arial"/>
      <family val="2"/>
    </font>
    <font>
      <b/>
      <u/>
      <sz val="12"/>
      <color theme="1"/>
      <name val="Arial"/>
      <family val="2"/>
    </font>
    <font>
      <b/>
      <sz val="12"/>
      <color theme="1"/>
      <name val="Arial"/>
      <family val="2"/>
    </font>
    <font>
      <b/>
      <sz val="12"/>
      <color rgb="FFC00000"/>
      <name val="Arial"/>
      <family val="2"/>
    </font>
    <font>
      <b/>
      <sz val="12"/>
      <color rgb="FFFF0000"/>
      <name val="Arial"/>
      <family val="2"/>
    </font>
    <font>
      <u/>
      <sz val="12"/>
      <color theme="10"/>
      <name val="Arial"/>
      <family val="2"/>
    </font>
    <font>
      <sz val="12"/>
      <color rgb="FF000000"/>
      <name val="Arial"/>
      <family val="2"/>
    </font>
    <font>
      <b/>
      <sz val="12"/>
      <name val="Arial"/>
      <family val="2"/>
    </font>
    <font>
      <sz val="12"/>
      <name val="Arial"/>
      <family val="2"/>
    </font>
    <font>
      <i/>
      <sz val="12"/>
      <color theme="1"/>
      <name val="Arial"/>
      <family val="2"/>
    </font>
    <font>
      <sz val="12"/>
      <color rgb="FFFF0000"/>
      <name val="Arial"/>
      <family val="2"/>
    </font>
    <font>
      <b/>
      <vertAlign val="subscript"/>
      <sz val="12"/>
      <color theme="1"/>
      <name val="Arial"/>
      <family val="2"/>
    </font>
    <font>
      <b/>
      <sz val="11"/>
      <color rgb="FFFF0000"/>
      <name val="Arial"/>
      <family val="2"/>
    </font>
    <font>
      <sz val="11"/>
      <color theme="0"/>
      <name val="Arial"/>
      <family val="2"/>
    </font>
    <font>
      <b/>
      <sz val="11"/>
      <color theme="0"/>
      <name val="Arial"/>
      <family val="2"/>
    </font>
    <font>
      <sz val="11"/>
      <color rgb="FFFF0000"/>
      <name val="Arial"/>
      <family val="2"/>
    </font>
    <font>
      <b/>
      <sz val="24"/>
      <color rgb="FFFF0000"/>
      <name val="Arial"/>
      <family val="2"/>
    </font>
    <font>
      <b/>
      <sz val="11"/>
      <name val="Arial"/>
      <family val="2"/>
    </font>
    <font>
      <b/>
      <sz val="14"/>
      <color theme="0"/>
      <name val="Arial"/>
      <family val="2"/>
    </font>
    <font>
      <u/>
      <sz val="9"/>
      <color indexed="81"/>
      <name val="Tahoma"/>
      <family val="2"/>
    </font>
    <font>
      <i/>
      <sz val="9"/>
      <color indexed="81"/>
      <name val="Tahoma"/>
      <family val="2"/>
    </font>
    <font>
      <b/>
      <sz val="9"/>
      <color indexed="81"/>
      <name val="Arial"/>
      <family val="2"/>
    </font>
    <font>
      <sz val="9"/>
      <color indexed="81"/>
      <name val="Arial"/>
      <family val="2"/>
    </font>
    <font>
      <i/>
      <sz val="12"/>
      <name val="Arial"/>
      <family val="2"/>
    </font>
    <font>
      <b/>
      <sz val="12"/>
      <color rgb="FF000000"/>
      <name val="Arial"/>
      <family val="2"/>
    </font>
    <font>
      <i/>
      <sz val="16"/>
      <color theme="1"/>
      <name val="Arial"/>
      <family val="2"/>
    </font>
    <font>
      <b/>
      <sz val="12"/>
      <color theme="0"/>
      <name val="Arial"/>
      <family val="2"/>
    </font>
    <font>
      <sz val="8"/>
      <color rgb="FF000000"/>
      <name val="Segoe UI"/>
      <family val="2"/>
    </font>
    <font>
      <sz val="11"/>
      <color rgb="FFC00000"/>
      <name val="Arial"/>
      <family val="2"/>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23769A"/>
        <bgColor indexed="64"/>
      </patternFill>
    </fill>
    <fill>
      <patternFill patternType="solid">
        <fgColor rgb="FFF57F32"/>
        <bgColor indexed="64"/>
      </patternFill>
    </fill>
    <fill>
      <patternFill patternType="solid">
        <fgColor rgb="FFFAB38B"/>
        <bgColor indexed="64"/>
      </patternFill>
    </fill>
    <fill>
      <patternFill patternType="solid">
        <fgColor rgb="FFA0B893"/>
        <bgColor indexed="64"/>
      </patternFill>
    </fill>
    <fill>
      <patternFill patternType="solid">
        <fgColor rgb="FF248F79"/>
        <bgColor indexed="64"/>
      </patternFill>
    </fill>
    <fill>
      <patternFill patternType="solid">
        <fgColor rgb="FFC6D4BE"/>
        <bgColor indexed="64"/>
      </patternFill>
    </fill>
    <fill>
      <patternFill patternType="solid">
        <fgColor rgb="FFF8A56C"/>
        <bgColor indexed="64"/>
      </patternFill>
    </fill>
    <fill>
      <patternFill patternType="solid">
        <fgColor rgb="FFFCD2BA"/>
        <bgColor indexed="64"/>
      </patternFill>
    </fill>
    <fill>
      <patternFill patternType="solid">
        <fgColor rgb="FFB8D1DE"/>
        <bgColor indexed="64"/>
      </patternFill>
    </fill>
    <fill>
      <patternFill patternType="solid">
        <fgColor rgb="FF73C39F"/>
        <bgColor indexed="64"/>
      </patternFill>
    </fill>
  </fills>
  <borders count="44">
    <border>
      <left/>
      <right/>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double">
        <color indexed="64"/>
      </bottom>
      <diagonal/>
    </border>
    <border>
      <left style="medium">
        <color indexed="64"/>
      </left>
      <right style="medium">
        <color indexed="64"/>
      </right>
      <top/>
      <bottom style="double">
        <color indexed="64"/>
      </bottom>
      <diagonal/>
    </border>
    <border>
      <left/>
      <right/>
      <top style="medium">
        <color indexed="64"/>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style="double">
        <color indexed="64"/>
      </bottom>
      <diagonal/>
    </border>
    <border>
      <left style="medium">
        <color indexed="64"/>
      </left>
      <right style="medium">
        <color indexed="64"/>
      </right>
      <top style="double">
        <color indexed="64"/>
      </top>
      <bottom/>
      <diagonal/>
    </border>
  </borders>
  <cellStyleXfs count="5">
    <xf numFmtId="0" fontId="0" fillId="0" borderId="0"/>
    <xf numFmtId="0" fontId="2" fillId="0" borderId="0" applyNumberFormat="0" applyFill="0" applyBorder="0" applyAlignment="0" applyProtection="0">
      <alignment vertical="top"/>
      <protection locked="0"/>
    </xf>
    <xf numFmtId="9" fontId="3" fillId="0" borderId="0" applyFont="0" applyFill="0" applyBorder="0" applyAlignment="0" applyProtection="0"/>
    <xf numFmtId="0" fontId="10" fillId="0" borderId="0"/>
    <xf numFmtId="0" fontId="3" fillId="0" borderId="0"/>
  </cellStyleXfs>
  <cellXfs count="286">
    <xf numFmtId="0" fontId="0" fillId="0" borderId="0" xfId="0"/>
    <xf numFmtId="0" fontId="0" fillId="0" borderId="0" xfId="0" applyAlignment="1">
      <alignment horizontal="center"/>
    </xf>
    <xf numFmtId="0" fontId="0" fillId="0" borderId="0" xfId="0" applyAlignment="1">
      <alignment wrapText="1"/>
    </xf>
    <xf numFmtId="164" fontId="0" fillId="0" borderId="0" xfId="0" applyNumberFormat="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2" fontId="0" fillId="0" borderId="0" xfId="0" applyNumberFormat="1" applyAlignment="1">
      <alignment horizontal="center"/>
    </xf>
    <xf numFmtId="0" fontId="0" fillId="0" borderId="0" xfId="0" applyAlignment="1"/>
    <xf numFmtId="49" fontId="0" fillId="0" borderId="0" xfId="0" applyNumberFormat="1" applyAlignment="1"/>
    <xf numFmtId="0" fontId="6" fillId="5"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0" borderId="0" xfId="0" applyFont="1" applyAlignment="1">
      <alignment horizontal="center"/>
    </xf>
    <xf numFmtId="0" fontId="8" fillId="0" borderId="0" xfId="0" applyFont="1" applyFill="1" applyBorder="1" applyAlignment="1">
      <alignment horizontal="left" vertical="center"/>
    </xf>
    <xf numFmtId="0" fontId="9" fillId="0" borderId="0" xfId="3" applyFont="1" applyFill="1" applyAlignment="1">
      <alignment horizontal="left" vertical="top"/>
    </xf>
    <xf numFmtId="0" fontId="9" fillId="0" borderId="0" xfId="0" applyFont="1" applyFill="1" applyBorder="1" applyAlignment="1">
      <alignment horizontal="left" vertical="center"/>
    </xf>
    <xf numFmtId="49" fontId="9" fillId="0" borderId="0" xfId="4" applyNumberFormat="1" applyFont="1" applyFill="1" applyBorder="1" applyAlignment="1">
      <alignment horizontal="left" vertical="center"/>
    </xf>
    <xf numFmtId="0" fontId="9" fillId="0" borderId="0" xfId="4" applyFont="1" applyFill="1" applyBorder="1" applyAlignment="1">
      <alignment horizontal="left" vertical="center"/>
    </xf>
    <xf numFmtId="0" fontId="8" fillId="0" borderId="0" xfId="0" applyFont="1" applyAlignment="1">
      <alignment horizontal="center" wrapText="1"/>
    </xf>
    <xf numFmtId="0" fontId="8" fillId="0" borderId="0" xfId="0" applyFont="1" applyFill="1" applyBorder="1" applyAlignment="1">
      <alignment horizontal="left" vertical="center" wrapText="1"/>
    </xf>
    <xf numFmtId="49" fontId="9" fillId="0" borderId="0" xfId="0" applyNumberFormat="1" applyFont="1" applyFill="1" applyBorder="1" applyAlignment="1">
      <alignment horizontal="center" vertical="center"/>
    </xf>
    <xf numFmtId="0" fontId="9" fillId="0" borderId="0" xfId="3" applyFont="1" applyFill="1" applyBorder="1" applyAlignment="1">
      <alignment horizontal="left" vertical="top" wrapText="1"/>
    </xf>
    <xf numFmtId="0" fontId="9" fillId="0" borderId="0" xfId="3" applyFont="1" applyFill="1" applyAlignment="1">
      <alignment horizontal="left" vertical="top" wrapText="1"/>
    </xf>
    <xf numFmtId="0" fontId="8" fillId="0" borderId="0" xfId="0" quotePrefix="1" applyFont="1" applyAlignment="1">
      <alignment horizontal="center"/>
    </xf>
    <xf numFmtId="0" fontId="9" fillId="0" borderId="0" xfId="0" applyFont="1" applyAlignment="1">
      <alignment horizontal="center"/>
    </xf>
    <xf numFmtId="0" fontId="8" fillId="0" borderId="0" xfId="0" applyFont="1" applyFill="1" applyAlignment="1">
      <alignment horizontal="center"/>
    </xf>
    <xf numFmtId="0" fontId="8" fillId="0" borderId="0" xfId="0" applyFont="1" applyAlignment="1">
      <alignment horizontal="center" vertical="center"/>
    </xf>
    <xf numFmtId="0" fontId="9" fillId="0" borderId="0" xfId="3" applyFont="1" applyFill="1" applyBorder="1" applyAlignment="1">
      <alignment horizontal="left"/>
    </xf>
    <xf numFmtId="0" fontId="9" fillId="0" borderId="0" xfId="3" applyFont="1" applyFill="1" applyBorder="1" applyAlignment="1">
      <alignment horizontal="left" vertical="top"/>
    </xf>
    <xf numFmtId="0" fontId="1" fillId="0" borderId="0" xfId="0" applyFont="1"/>
    <xf numFmtId="0" fontId="0" fillId="4" borderId="11" xfId="0" applyFill="1" applyBorder="1"/>
    <xf numFmtId="0" fontId="8" fillId="0" borderId="0" xfId="0" applyFont="1" applyProtection="1"/>
    <xf numFmtId="0" fontId="14" fillId="0" borderId="11" xfId="0" applyFont="1" applyBorder="1" applyAlignment="1" applyProtection="1">
      <alignment horizontal="left"/>
      <protection locked="0"/>
    </xf>
    <xf numFmtId="0" fontId="8" fillId="0" borderId="0" xfId="0" applyFont="1"/>
    <xf numFmtId="49" fontId="14" fillId="0" borderId="11" xfId="0" applyNumberFormat="1" applyFont="1" applyBorder="1" applyAlignment="1" applyProtection="1">
      <alignment horizontal="left"/>
      <protection locked="0"/>
    </xf>
    <xf numFmtId="49" fontId="9" fillId="0" borderId="0" xfId="0" quotePrefix="1" applyNumberFormat="1" applyFont="1" applyFill="1" applyBorder="1" applyAlignment="1">
      <alignment horizontal="center" vertical="center"/>
    </xf>
    <xf numFmtId="49" fontId="9"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xf>
    <xf numFmtId="49" fontId="12" fillId="0" borderId="0" xfId="0" applyNumberFormat="1" applyFont="1" applyAlignment="1">
      <alignment horizontal="center"/>
    </xf>
    <xf numFmtId="0" fontId="14" fillId="3" borderId="0" xfId="0" applyFont="1" applyFill="1" applyAlignment="1">
      <alignment vertical="center"/>
    </xf>
    <xf numFmtId="0" fontId="14" fillId="3" borderId="0" xfId="0" applyFont="1" applyFill="1" applyAlignment="1">
      <alignment vertical="center" wrapText="1"/>
    </xf>
    <xf numFmtId="0" fontId="15" fillId="3" borderId="0" xfId="0" applyFont="1" applyFill="1" applyAlignment="1">
      <alignment vertical="center"/>
    </xf>
    <xf numFmtId="0" fontId="16" fillId="3" borderId="0" xfId="0" applyFont="1" applyFill="1" applyAlignment="1">
      <alignment vertical="center"/>
    </xf>
    <xf numFmtId="0" fontId="18" fillId="3" borderId="0" xfId="0" applyFont="1" applyFill="1" applyAlignment="1">
      <alignment vertical="center" wrapText="1"/>
    </xf>
    <xf numFmtId="0" fontId="18" fillId="3" borderId="0" xfId="0" applyFont="1" applyFill="1" applyAlignment="1">
      <alignment horizontal="left" vertical="center" wrapText="1"/>
    </xf>
    <xf numFmtId="0" fontId="14" fillId="3" borderId="0" xfId="0" applyFont="1" applyFill="1" applyBorder="1" applyAlignment="1">
      <alignment vertical="center"/>
    </xf>
    <xf numFmtId="0" fontId="20" fillId="3" borderId="0" xfId="0" applyFont="1" applyFill="1" applyBorder="1" applyAlignment="1">
      <alignment vertical="center" wrapText="1"/>
    </xf>
    <xf numFmtId="0" fontId="14" fillId="3" borderId="0" xfId="0" applyFont="1" applyFill="1" applyBorder="1" applyAlignment="1">
      <alignment vertical="center" wrapText="1"/>
    </xf>
    <xf numFmtId="0" fontId="22" fillId="3" borderId="0" xfId="0" applyFont="1" applyFill="1" applyAlignment="1">
      <alignment vertical="center"/>
    </xf>
    <xf numFmtId="0" fontId="22" fillId="3" borderId="0" xfId="1" applyFont="1" applyFill="1" applyBorder="1" applyAlignment="1" applyProtection="1">
      <alignment vertical="center"/>
    </xf>
    <xf numFmtId="0" fontId="22" fillId="3" borderId="0" xfId="0" applyFont="1" applyFill="1" applyBorder="1" applyAlignment="1">
      <alignment vertical="center"/>
    </xf>
    <xf numFmtId="0" fontId="23" fillId="3" borderId="0" xfId="0" applyFont="1" applyFill="1" applyAlignment="1">
      <alignment vertical="center"/>
    </xf>
    <xf numFmtId="0" fontId="24" fillId="3" borderId="0"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0" xfId="0" applyFont="1" applyFill="1" applyAlignment="1">
      <alignment horizontal="right" vertical="center"/>
    </xf>
    <xf numFmtId="0" fontId="14" fillId="3" borderId="0" xfId="0" applyFont="1" applyFill="1" applyAlignment="1">
      <alignment horizontal="center" vertical="center"/>
    </xf>
    <xf numFmtId="0" fontId="14" fillId="0" borderId="0" xfId="0" applyFont="1" applyFill="1" applyBorder="1" applyAlignment="1">
      <alignment vertical="center"/>
    </xf>
    <xf numFmtId="0" fontId="14" fillId="3" borderId="0" xfId="0" applyFont="1" applyFill="1" applyAlignment="1">
      <alignment horizontal="left" vertical="center" wrapText="1"/>
    </xf>
    <xf numFmtId="0" fontId="16" fillId="3" borderId="0" xfId="0" applyFont="1" applyFill="1" applyBorder="1" applyAlignment="1">
      <alignment vertical="center"/>
    </xf>
    <xf numFmtId="0" fontId="18" fillId="3" borderId="0" xfId="0" applyFont="1" applyFill="1" applyAlignment="1">
      <alignment vertical="center"/>
    </xf>
    <xf numFmtId="0" fontId="26" fillId="0" borderId="0" xfId="0" applyFont="1" applyBorder="1"/>
    <xf numFmtId="0" fontId="29" fillId="0" borderId="0" xfId="0" applyFont="1" applyBorder="1"/>
    <xf numFmtId="0" fontId="29" fillId="0" borderId="8" xfId="0" applyFont="1" applyBorder="1" applyAlignment="1" applyProtection="1">
      <alignment horizontal="center"/>
    </xf>
    <xf numFmtId="0" fontId="27" fillId="6" borderId="0" xfId="0" applyFont="1" applyFill="1" applyBorder="1" applyAlignment="1" applyProtection="1">
      <alignment vertical="center"/>
    </xf>
    <xf numFmtId="0" fontId="27" fillId="6" borderId="8" xfId="0" applyFont="1" applyFill="1" applyBorder="1" applyAlignment="1" applyProtection="1">
      <alignment vertical="center"/>
    </xf>
    <xf numFmtId="0" fontId="28" fillId="6" borderId="8" xfId="0" applyFont="1" applyFill="1" applyBorder="1" applyAlignment="1" applyProtection="1">
      <alignment vertical="center"/>
    </xf>
    <xf numFmtId="0" fontId="27" fillId="6" borderId="9" xfId="0" applyFont="1" applyFill="1" applyBorder="1" applyAlignment="1">
      <alignment horizontal="center" vertical="center"/>
    </xf>
    <xf numFmtId="0" fontId="27" fillId="6" borderId="0" xfId="0" applyFont="1" applyFill="1" applyBorder="1" applyAlignment="1">
      <alignment horizontal="center" vertical="center"/>
    </xf>
    <xf numFmtId="0" fontId="8" fillId="0" borderId="0" xfId="0" applyFont="1" applyFill="1"/>
    <xf numFmtId="0" fontId="8" fillId="0" borderId="0" xfId="0" applyFont="1" applyAlignment="1">
      <alignment wrapText="1"/>
    </xf>
    <xf numFmtId="0" fontId="27" fillId="6" borderId="0" xfId="0" applyFont="1" applyFill="1" applyBorder="1"/>
    <xf numFmtId="0" fontId="27" fillId="6" borderId="6" xfId="0" applyFont="1" applyFill="1" applyBorder="1" applyAlignment="1">
      <alignment horizontal="center"/>
    </xf>
    <xf numFmtId="0" fontId="8" fillId="0" borderId="8" xfId="0" applyFont="1" applyBorder="1" applyAlignment="1" applyProtection="1">
      <alignment horizontal="center"/>
      <protection locked="0"/>
    </xf>
    <xf numFmtId="0" fontId="8" fillId="0" borderId="0" xfId="0" applyFont="1" applyBorder="1" applyProtection="1">
      <protection locked="0"/>
    </xf>
    <xf numFmtId="0" fontId="8" fillId="0" borderId="8" xfId="0" applyFont="1" applyBorder="1" applyProtection="1">
      <protection locked="0"/>
    </xf>
    <xf numFmtId="0" fontId="8" fillId="0" borderId="0" xfId="0" applyFont="1" applyFill="1" applyBorder="1" applyProtection="1">
      <protection locked="0"/>
    </xf>
    <xf numFmtId="0" fontId="8" fillId="0" borderId="6" xfId="0" applyFont="1" applyBorder="1" applyAlignment="1" applyProtection="1">
      <alignment horizontal="center"/>
      <protection locked="0"/>
    </xf>
    <xf numFmtId="0" fontId="9" fillId="0" borderId="8" xfId="0" applyFont="1" applyBorder="1" applyAlignment="1" applyProtection="1">
      <alignment horizontal="center"/>
    </xf>
    <xf numFmtId="0" fontId="8" fillId="2" borderId="13" xfId="0" applyFont="1" applyFill="1" applyBorder="1" applyAlignment="1" applyProtection="1">
      <alignment horizontal="center"/>
    </xf>
    <xf numFmtId="49" fontId="8" fillId="0" borderId="0" xfId="0" applyNumberFormat="1" applyFont="1" applyAlignment="1">
      <alignment horizontal="center"/>
    </xf>
    <xf numFmtId="0" fontId="8" fillId="0" borderId="0" xfId="2" applyNumberFormat="1" applyFont="1" applyAlignment="1">
      <alignment horizontal="center"/>
    </xf>
    <xf numFmtId="10" fontId="8" fillId="0" borderId="0" xfId="2" applyNumberFormat="1" applyFont="1" applyAlignment="1">
      <alignment horizontal="center"/>
    </xf>
    <xf numFmtId="0" fontId="13" fillId="8" borderId="1" xfId="0" applyFont="1" applyFill="1" applyBorder="1" applyAlignment="1" applyProtection="1">
      <alignment horizontal="center" vertical="center"/>
    </xf>
    <xf numFmtId="0" fontId="8" fillId="0" borderId="0" xfId="0" applyFont="1" applyAlignment="1" applyProtection="1">
      <alignment vertical="center"/>
    </xf>
    <xf numFmtId="0" fontId="8" fillId="0" borderId="0" xfId="0" applyFont="1" applyFill="1" applyAlignment="1">
      <alignment vertical="center"/>
    </xf>
    <xf numFmtId="0" fontId="8" fillId="0" borderId="0" xfId="0" applyFont="1" applyAlignment="1">
      <alignment vertical="center" wrapText="1"/>
    </xf>
    <xf numFmtId="0" fontId="8" fillId="0" borderId="0" xfId="0" applyFont="1" applyAlignment="1">
      <alignment vertical="center"/>
    </xf>
    <xf numFmtId="0" fontId="8" fillId="0" borderId="9" xfId="0" applyFont="1" applyBorder="1" applyAlignment="1" applyProtection="1">
      <alignment horizontal="center"/>
      <protection locked="0"/>
    </xf>
    <xf numFmtId="49" fontId="27" fillId="6" borderId="9" xfId="0" applyNumberFormat="1" applyFont="1" applyFill="1" applyBorder="1" applyAlignment="1" applyProtection="1">
      <alignment vertical="center"/>
    </xf>
    <xf numFmtId="49" fontId="8" fillId="0" borderId="9" xfId="0" applyNumberFormat="1" applyFont="1" applyBorder="1" applyAlignment="1" applyProtection="1">
      <alignment horizontal="left"/>
      <protection locked="0"/>
    </xf>
    <xf numFmtId="0" fontId="14" fillId="0" borderId="22" xfId="0" applyFont="1" applyBorder="1" applyAlignment="1" applyProtection="1">
      <alignment horizontal="left"/>
      <protection locked="0"/>
    </xf>
    <xf numFmtId="0" fontId="16" fillId="10" borderId="27" xfId="0" applyFont="1" applyFill="1" applyBorder="1" applyAlignment="1">
      <alignment horizontal="center" vertical="center"/>
    </xf>
    <xf numFmtId="0" fontId="22" fillId="3" borderId="0" xfId="0" applyFont="1" applyFill="1" applyBorder="1" applyAlignment="1">
      <alignment horizontal="left" vertical="center" wrapText="1"/>
    </xf>
    <xf numFmtId="0" fontId="20" fillId="3" borderId="0" xfId="0" applyFont="1" applyFill="1" applyBorder="1" applyAlignment="1">
      <alignment horizontal="left" vertical="center" wrapText="1"/>
    </xf>
    <xf numFmtId="0" fontId="13" fillId="3" borderId="0" xfId="0" applyFont="1" applyFill="1" applyAlignment="1">
      <alignment vertical="center"/>
    </xf>
    <xf numFmtId="0" fontId="20" fillId="0" borderId="15" xfId="0" applyFont="1" applyFill="1" applyBorder="1" applyAlignment="1">
      <alignment horizontal="left" vertical="center" wrapText="1"/>
    </xf>
    <xf numFmtId="0" fontId="27" fillId="6" borderId="13" xfId="0" applyFont="1" applyFill="1" applyBorder="1" applyAlignment="1">
      <alignment horizontal="center" vertical="center"/>
    </xf>
    <xf numFmtId="0" fontId="8" fillId="0" borderId="13" xfId="0" applyFont="1" applyBorder="1" applyProtection="1">
      <protection locked="0"/>
    </xf>
    <xf numFmtId="0" fontId="8" fillId="0" borderId="29" xfId="0" applyFont="1" applyBorder="1" applyAlignment="1" applyProtection="1">
      <alignment horizontal="center"/>
      <protection locked="0"/>
    </xf>
    <xf numFmtId="0" fontId="8" fillId="0" borderId="22" xfId="0" applyFont="1" applyBorder="1" applyAlignment="1" applyProtection="1">
      <alignment horizontal="center"/>
      <protection locked="0"/>
    </xf>
    <xf numFmtId="0" fontId="27" fillId="6" borderId="31" xfId="0" applyFont="1" applyFill="1" applyBorder="1" applyAlignment="1">
      <alignment horizontal="center" vertical="center"/>
    </xf>
    <xf numFmtId="0" fontId="8" fillId="0" borderId="31" xfId="0" applyFont="1" applyBorder="1" applyAlignment="1" applyProtection="1">
      <alignment horizontal="center"/>
      <protection locked="0"/>
    </xf>
    <xf numFmtId="0" fontId="8" fillId="0" borderId="32" xfId="0" applyFont="1" applyBorder="1" applyAlignment="1" applyProtection="1">
      <alignment horizontal="center"/>
      <protection locked="0"/>
    </xf>
    <xf numFmtId="0" fontId="8" fillId="0" borderId="35" xfId="0" applyFont="1" applyBorder="1" applyAlignment="1" applyProtection="1">
      <alignment horizontal="center"/>
      <protection locked="0"/>
    </xf>
    <xf numFmtId="0" fontId="8" fillId="0" borderId="2" xfId="0" applyFont="1" applyBorder="1" applyProtection="1">
      <protection locked="0"/>
    </xf>
    <xf numFmtId="0" fontId="8" fillId="0" borderId="36" xfId="0" applyFont="1" applyBorder="1" applyAlignment="1" applyProtection="1">
      <alignment horizontal="center"/>
      <protection locked="0"/>
    </xf>
    <xf numFmtId="0" fontId="27" fillId="6" borderId="6" xfId="2" applyNumberFormat="1" applyFont="1" applyFill="1" applyBorder="1" applyAlignment="1" applyProtection="1">
      <alignment vertical="center"/>
    </xf>
    <xf numFmtId="0" fontId="8" fillId="0" borderId="6" xfId="2" applyNumberFormat="1" applyFont="1" applyBorder="1" applyAlignment="1" applyProtection="1">
      <alignment horizontal="center"/>
      <protection locked="0"/>
    </xf>
    <xf numFmtId="10" fontId="27" fillId="6" borderId="29" xfId="2" applyNumberFormat="1" applyFont="1" applyFill="1" applyBorder="1" applyAlignment="1" applyProtection="1">
      <alignment vertical="center"/>
    </xf>
    <xf numFmtId="10" fontId="8" fillId="0" borderId="29" xfId="2" applyNumberFormat="1" applyFont="1" applyBorder="1" applyAlignment="1" applyProtection="1">
      <alignment horizontal="center"/>
      <protection locked="0"/>
    </xf>
    <xf numFmtId="10" fontId="8" fillId="0" borderId="22" xfId="2" applyNumberFormat="1" applyFont="1" applyBorder="1" applyAlignment="1" applyProtection="1">
      <alignment horizontal="center"/>
      <protection locked="0"/>
    </xf>
    <xf numFmtId="0" fontId="27" fillId="6" borderId="29" xfId="0" applyFont="1" applyFill="1" applyBorder="1" applyAlignment="1" applyProtection="1">
      <alignment vertical="center"/>
    </xf>
    <xf numFmtId="0" fontId="8" fillId="0" borderId="29" xfId="0" applyFont="1" applyBorder="1" applyProtection="1">
      <protection locked="0"/>
    </xf>
    <xf numFmtId="0" fontId="8" fillId="0" borderId="22" xfId="0" applyFont="1" applyBorder="1" applyProtection="1">
      <protection locked="0"/>
    </xf>
    <xf numFmtId="0" fontId="27" fillId="6" borderId="0" xfId="0" applyFont="1" applyFill="1" applyBorder="1" applyAlignment="1">
      <alignment horizontal="center"/>
    </xf>
    <xf numFmtId="0" fontId="8" fillId="0" borderId="0" xfId="0" applyFont="1" applyBorder="1" applyAlignment="1" applyProtection="1">
      <alignment horizontal="center"/>
      <protection locked="0"/>
    </xf>
    <xf numFmtId="0" fontId="27" fillId="6" borderId="29" xfId="0" applyFont="1" applyFill="1" applyBorder="1"/>
    <xf numFmtId="0" fontId="27" fillId="6" borderId="12" xfId="0" applyFont="1" applyFill="1" applyBorder="1"/>
    <xf numFmtId="0" fontId="8" fillId="0" borderId="12" xfId="0" applyFont="1" applyBorder="1" applyProtection="1">
      <protection locked="0"/>
    </xf>
    <xf numFmtId="0" fontId="8" fillId="0" borderId="14" xfId="0" applyFont="1" applyBorder="1" applyProtection="1">
      <protection locked="0"/>
    </xf>
    <xf numFmtId="0" fontId="27" fillId="6" borderId="29" xfId="0" applyFont="1" applyFill="1" applyBorder="1" applyAlignment="1" applyProtection="1">
      <alignment horizontal="center" vertical="center"/>
    </xf>
    <xf numFmtId="49" fontId="27" fillId="6" borderId="29" xfId="0" applyNumberFormat="1" applyFont="1" applyFill="1" applyBorder="1" applyAlignment="1" applyProtection="1">
      <alignment horizontal="center" vertical="center"/>
    </xf>
    <xf numFmtId="49" fontId="8" fillId="0" borderId="29" xfId="0" applyNumberFormat="1" applyFont="1" applyBorder="1" applyAlignment="1" applyProtection="1">
      <alignment horizontal="center"/>
      <protection locked="0"/>
    </xf>
    <xf numFmtId="49" fontId="8" fillId="0" borderId="22" xfId="0" applyNumberFormat="1" applyFont="1" applyBorder="1" applyAlignment="1" applyProtection="1">
      <alignment horizontal="center"/>
      <protection locked="0"/>
    </xf>
    <xf numFmtId="0" fontId="29" fillId="0" borderId="0" xfId="0" applyFont="1" applyBorder="1" applyAlignment="1" applyProtection="1">
      <alignment horizontal="center" vertical="center"/>
    </xf>
    <xf numFmtId="0" fontId="9" fillId="0" borderId="0" xfId="0" applyFont="1" applyBorder="1" applyAlignment="1" applyProtection="1">
      <alignment horizontal="center"/>
    </xf>
    <xf numFmtId="10" fontId="27" fillId="6" borderId="29" xfId="2" applyNumberFormat="1" applyFont="1" applyFill="1" applyBorder="1" applyAlignment="1" applyProtection="1">
      <alignment horizontal="center" vertical="center"/>
    </xf>
    <xf numFmtId="0" fontId="16" fillId="10" borderId="25" xfId="0" applyFont="1" applyFill="1" applyBorder="1" applyAlignment="1" applyProtection="1">
      <alignment horizontal="center" vertical="center"/>
    </xf>
    <xf numFmtId="10" fontId="27" fillId="6" borderId="9" xfId="2" applyNumberFormat="1" applyFont="1" applyFill="1" applyBorder="1" applyAlignment="1" applyProtection="1">
      <alignment horizontal="center" vertical="center"/>
    </xf>
    <xf numFmtId="10" fontId="8" fillId="0" borderId="9" xfId="2" applyNumberFormat="1" applyFont="1" applyBorder="1" applyAlignment="1" applyProtection="1">
      <alignment horizontal="center"/>
      <protection locked="0"/>
    </xf>
    <xf numFmtId="10" fontId="8" fillId="0" borderId="35" xfId="2" applyNumberFormat="1" applyFont="1" applyBorder="1" applyAlignment="1" applyProtection="1">
      <alignment horizontal="center"/>
      <protection locked="0"/>
    </xf>
    <xf numFmtId="10" fontId="8" fillId="0" borderId="40" xfId="2" applyNumberFormat="1" applyFont="1" applyBorder="1" applyAlignment="1" applyProtection="1">
      <alignment horizontal="center"/>
      <protection locked="0"/>
    </xf>
    <xf numFmtId="0" fontId="8" fillId="0" borderId="34" xfId="0" applyFont="1" applyBorder="1" applyProtection="1">
      <protection locked="0"/>
    </xf>
    <xf numFmtId="0" fontId="14" fillId="0" borderId="2" xfId="0" applyFont="1" applyFill="1" applyBorder="1" applyAlignment="1">
      <alignment horizontal="left" vertical="center"/>
    </xf>
    <xf numFmtId="0" fontId="30" fillId="2" borderId="16" xfId="0" applyFont="1" applyFill="1" applyBorder="1" applyAlignment="1" applyProtection="1">
      <alignment horizontal="left" vertical="top"/>
    </xf>
    <xf numFmtId="0" fontId="8" fillId="2" borderId="13" xfId="0" applyFont="1" applyFill="1" applyBorder="1" applyAlignment="1" applyProtection="1">
      <alignment horizontal="center" vertical="top"/>
    </xf>
    <xf numFmtId="0" fontId="6" fillId="11" borderId="5" xfId="0" applyFont="1" applyFill="1" applyBorder="1" applyAlignment="1" applyProtection="1">
      <alignment horizontal="center" vertical="center" wrapText="1"/>
    </xf>
    <xf numFmtId="0" fontId="16" fillId="9" borderId="27" xfId="2" applyNumberFormat="1" applyFont="1" applyFill="1" applyBorder="1" applyAlignment="1" applyProtection="1">
      <alignment horizontal="center" vertical="center" wrapText="1"/>
    </xf>
    <xf numFmtId="0" fontId="27" fillId="6" borderId="13" xfId="0" applyFont="1" applyFill="1" applyBorder="1" applyAlignment="1" applyProtection="1">
      <alignment vertical="center"/>
    </xf>
    <xf numFmtId="0" fontId="31" fillId="0" borderId="13" xfId="0" applyFont="1" applyBorder="1" applyAlignment="1" applyProtection="1">
      <alignment horizontal="center"/>
      <protection locked="0"/>
    </xf>
    <xf numFmtId="0" fontId="27" fillId="6" borderId="10" xfId="0" applyFont="1" applyFill="1" applyBorder="1" applyAlignment="1" applyProtection="1">
      <alignment horizontal="center" vertical="center"/>
    </xf>
    <xf numFmtId="0" fontId="14" fillId="0" borderId="2" xfId="0" applyFont="1" applyFill="1" applyBorder="1" applyAlignment="1">
      <alignment horizontal="left" vertical="center"/>
    </xf>
    <xf numFmtId="0" fontId="30" fillId="2" borderId="16" xfId="0" applyFont="1" applyFill="1" applyBorder="1" applyAlignment="1" applyProtection="1">
      <alignment horizontal="left" vertical="top"/>
    </xf>
    <xf numFmtId="0" fontId="7" fillId="11" borderId="4" xfId="0" applyFont="1" applyFill="1" applyBorder="1" applyAlignment="1">
      <alignment horizontal="center" vertical="center"/>
    </xf>
    <xf numFmtId="0" fontId="8" fillId="2" borderId="13" xfId="0" applyFont="1" applyFill="1" applyBorder="1" applyAlignment="1" applyProtection="1">
      <alignment horizontal="center" vertical="top"/>
    </xf>
    <xf numFmtId="0" fontId="8" fillId="0" borderId="10" xfId="0" applyFont="1" applyBorder="1" applyAlignment="1" applyProtection="1">
      <alignment horizontal="center"/>
      <protection locked="0"/>
    </xf>
    <xf numFmtId="0" fontId="14" fillId="0" borderId="0" xfId="0" applyFont="1"/>
    <xf numFmtId="0" fontId="31" fillId="0" borderId="10" xfId="0" applyFont="1" applyBorder="1" applyAlignment="1" applyProtection="1">
      <alignment horizontal="left"/>
      <protection locked="0"/>
    </xf>
    <xf numFmtId="0" fontId="14" fillId="0" borderId="3" xfId="0" applyFont="1" applyBorder="1" applyAlignment="1" applyProtection="1">
      <alignment horizontal="left"/>
    </xf>
    <xf numFmtId="49" fontId="0" fillId="4" borderId="11" xfId="0" applyNumberFormat="1" applyFill="1" applyBorder="1" applyAlignment="1">
      <alignment horizontal="left"/>
    </xf>
    <xf numFmtId="0" fontId="14" fillId="0" borderId="2" xfId="0" applyFont="1" applyFill="1" applyBorder="1" applyAlignment="1">
      <alignment horizontal="right" vertical="center"/>
    </xf>
    <xf numFmtId="0" fontId="14" fillId="0" borderId="5" xfId="0" applyFont="1" applyBorder="1" applyAlignment="1" applyProtection="1">
      <alignment horizontal="right"/>
    </xf>
    <xf numFmtId="0" fontId="14" fillId="3" borderId="0" xfId="0" applyFont="1" applyFill="1" applyAlignment="1">
      <alignment horizontal="left" vertical="center" wrapText="1"/>
    </xf>
    <xf numFmtId="0" fontId="42" fillId="0" borderId="9" xfId="0" applyFont="1" applyBorder="1" applyAlignment="1">
      <alignment horizontal="center" vertical="center"/>
    </xf>
    <xf numFmtId="0" fontId="42" fillId="0" borderId="13" xfId="0" applyFont="1" applyBorder="1" applyAlignment="1">
      <alignment horizontal="left" vertical="center"/>
    </xf>
    <xf numFmtId="0" fontId="42" fillId="0" borderId="0" xfId="0" applyFont="1" applyBorder="1" applyAlignment="1">
      <alignment horizontal="left" vertical="center"/>
    </xf>
    <xf numFmtId="0" fontId="42" fillId="0" borderId="18" xfId="0" applyFont="1" applyBorder="1" applyAlignment="1">
      <alignment horizontal="center" vertical="center"/>
    </xf>
    <xf numFmtId="0" fontId="42" fillId="0" borderId="0" xfId="0" applyFont="1" applyBorder="1" applyAlignment="1">
      <alignment horizontal="center" vertical="center"/>
    </xf>
    <xf numFmtId="0" fontId="42" fillId="0" borderId="31" xfId="0" applyFont="1" applyBorder="1" applyAlignment="1">
      <alignment horizontal="center" vertical="center"/>
    </xf>
    <xf numFmtId="0" fontId="42" fillId="0" borderId="10" xfId="0" applyFont="1" applyBorder="1" applyAlignment="1" applyProtection="1">
      <alignment horizontal="center" vertical="center"/>
    </xf>
    <xf numFmtId="49" fontId="42" fillId="0" borderId="9" xfId="0" applyNumberFormat="1" applyFont="1" applyBorder="1" applyAlignment="1" applyProtection="1">
      <alignment horizontal="center" vertical="center"/>
    </xf>
    <xf numFmtId="0" fontId="42" fillId="0" borderId="0" xfId="0" applyFont="1" applyBorder="1" applyAlignment="1" applyProtection="1">
      <alignment horizontal="left" vertical="center"/>
    </xf>
    <xf numFmtId="0" fontId="42" fillId="0" borderId="6" xfId="2" applyNumberFormat="1" applyFont="1" applyBorder="1" applyAlignment="1" applyProtection="1">
      <alignment horizontal="center"/>
    </xf>
    <xf numFmtId="10" fontId="42" fillId="0" borderId="29" xfId="2" applyNumberFormat="1" applyFont="1" applyBorder="1" applyAlignment="1" applyProtection="1">
      <alignment horizontal="center" vertical="center"/>
    </xf>
    <xf numFmtId="0" fontId="42" fillId="0" borderId="29" xfId="0" applyFont="1" applyBorder="1" applyAlignment="1" applyProtection="1">
      <alignment horizontal="center" vertical="center"/>
    </xf>
    <xf numFmtId="0" fontId="42" fillId="0" borderId="29" xfId="0" applyFont="1" applyBorder="1" applyAlignment="1" applyProtection="1">
      <alignment horizontal="center"/>
    </xf>
    <xf numFmtId="0" fontId="42" fillId="0" borderId="29" xfId="0" applyFont="1" applyBorder="1" applyAlignment="1" applyProtection="1">
      <alignment horizontal="left"/>
    </xf>
    <xf numFmtId="0" fontId="42" fillId="0" borderId="13" xfId="0" applyFont="1" applyBorder="1" applyAlignment="1" applyProtection="1">
      <alignment horizontal="center"/>
    </xf>
    <xf numFmtId="10" fontId="42" fillId="0" borderId="29" xfId="2" applyNumberFormat="1" applyFont="1" applyBorder="1" applyAlignment="1" applyProtection="1">
      <alignment horizontal="center"/>
    </xf>
    <xf numFmtId="0" fontId="42" fillId="0" borderId="29" xfId="0" applyFont="1" applyBorder="1" applyAlignment="1" applyProtection="1">
      <alignment horizontal="left" vertical="center"/>
    </xf>
    <xf numFmtId="0" fontId="42" fillId="0" borderId="6" xfId="0" applyFont="1" applyBorder="1" applyAlignment="1">
      <alignment horizontal="center"/>
    </xf>
    <xf numFmtId="0" fontId="42" fillId="0" borderId="12" xfId="0" applyFont="1" applyBorder="1"/>
    <xf numFmtId="0" fontId="42" fillId="0" borderId="29" xfId="0" applyFont="1" applyBorder="1"/>
    <xf numFmtId="0" fontId="42" fillId="0" borderId="0" xfId="0" applyFont="1" applyFill="1" applyBorder="1"/>
    <xf numFmtId="3" fontId="42" fillId="0" borderId="6" xfId="0" applyNumberFormat="1" applyFont="1" applyBorder="1" applyAlignment="1">
      <alignment horizontal="center"/>
    </xf>
    <xf numFmtId="0" fontId="42" fillId="0" borderId="10" xfId="0" applyFont="1" applyBorder="1" applyAlignment="1">
      <alignment horizontal="center"/>
    </xf>
    <xf numFmtId="0" fontId="42" fillId="0" borderId="29" xfId="0" applyFont="1" applyBorder="1" applyAlignment="1" applyProtection="1">
      <alignment vertical="center"/>
    </xf>
    <xf numFmtId="49" fontId="42" fillId="0" borderId="29" xfId="0" applyNumberFormat="1" applyFont="1" applyBorder="1" applyAlignment="1" applyProtection="1">
      <alignment horizontal="center" vertical="center"/>
    </xf>
    <xf numFmtId="10" fontId="42" fillId="0" borderId="9" xfId="2" applyNumberFormat="1" applyFont="1" applyBorder="1" applyAlignment="1" applyProtection="1">
      <alignment horizontal="center" vertical="center"/>
    </xf>
    <xf numFmtId="0" fontId="42" fillId="0" borderId="8" xfId="0" applyFont="1" applyBorder="1" applyAlignment="1" applyProtection="1">
      <alignment vertical="center"/>
    </xf>
    <xf numFmtId="0" fontId="42" fillId="0" borderId="43" xfId="0" applyFont="1" applyBorder="1" applyAlignment="1" applyProtection="1">
      <alignment horizontal="center" vertical="center"/>
    </xf>
    <xf numFmtId="0" fontId="16" fillId="12" borderId="39" xfId="0" applyFont="1" applyFill="1" applyBorder="1" applyAlignment="1">
      <alignment horizontal="center" vertical="center"/>
    </xf>
    <xf numFmtId="0" fontId="16" fillId="12" borderId="20" xfId="0" applyFont="1" applyFill="1" applyBorder="1" applyAlignment="1">
      <alignment horizontal="center" vertical="center"/>
    </xf>
    <xf numFmtId="0" fontId="16" fillId="12" borderId="24" xfId="0" applyFont="1" applyFill="1" applyBorder="1" applyAlignment="1">
      <alignment vertical="center" wrapText="1"/>
    </xf>
    <xf numFmtId="49" fontId="16" fillId="12" borderId="20" xfId="0" applyNumberFormat="1" applyFont="1" applyFill="1" applyBorder="1" applyAlignment="1" applyProtection="1">
      <alignment horizontal="center" vertical="center" wrapText="1"/>
    </xf>
    <xf numFmtId="0" fontId="16" fillId="12" borderId="20" xfId="0" applyFont="1" applyFill="1" applyBorder="1" applyAlignment="1" applyProtection="1">
      <alignment horizontal="center" vertical="center"/>
    </xf>
    <xf numFmtId="10" fontId="16" fillId="12" borderId="20" xfId="2" applyNumberFormat="1" applyFont="1" applyFill="1" applyBorder="1" applyAlignment="1" applyProtection="1">
      <alignment horizontal="center" vertical="center" wrapText="1"/>
    </xf>
    <xf numFmtId="0" fontId="16" fillId="12" borderId="11" xfId="0" applyFont="1" applyFill="1" applyBorder="1" applyAlignment="1">
      <alignment vertical="center"/>
    </xf>
    <xf numFmtId="0" fontId="14" fillId="12" borderId="11" xfId="0" applyFont="1" applyFill="1" applyBorder="1" applyAlignment="1">
      <alignment vertical="center"/>
    </xf>
    <xf numFmtId="0" fontId="16" fillId="13" borderId="23" xfId="0" applyFont="1" applyFill="1" applyBorder="1" applyAlignment="1">
      <alignment horizontal="center" vertical="center" wrapText="1"/>
    </xf>
    <xf numFmtId="0" fontId="16" fillId="14" borderId="17" xfId="0" applyFont="1" applyFill="1" applyBorder="1" applyAlignment="1">
      <alignment horizontal="center" vertical="center"/>
    </xf>
    <xf numFmtId="0" fontId="16" fillId="14" borderId="19" xfId="0" applyFont="1" applyFill="1" applyBorder="1" applyAlignment="1">
      <alignment horizontal="center" vertical="center"/>
    </xf>
    <xf numFmtId="0" fontId="16" fillId="14" borderId="37" xfId="0" applyFont="1" applyFill="1" applyBorder="1" applyAlignment="1">
      <alignment horizontal="center" vertical="center" wrapText="1"/>
    </xf>
    <xf numFmtId="0" fontId="16" fillId="14" borderId="38" xfId="0" applyFont="1" applyFill="1" applyBorder="1" applyAlignment="1">
      <alignment horizontal="center" vertical="center" wrapText="1"/>
    </xf>
    <xf numFmtId="0" fontId="16" fillId="14" borderId="28" xfId="0" applyFont="1" applyFill="1" applyBorder="1" applyAlignment="1">
      <alignment horizontal="center" vertical="center"/>
    </xf>
    <xf numFmtId="49" fontId="16" fillId="14" borderId="23" xfId="0" applyNumberFormat="1" applyFont="1" applyFill="1" applyBorder="1" applyAlignment="1" applyProtection="1">
      <alignment horizontal="center" vertical="center" wrapText="1"/>
    </xf>
    <xf numFmtId="0" fontId="16" fillId="14" borderId="24" xfId="0" applyFont="1" applyFill="1" applyBorder="1" applyAlignment="1" applyProtection="1">
      <alignment horizontal="center" vertical="center"/>
    </xf>
    <xf numFmtId="0" fontId="16" fillId="14" borderId="39" xfId="2" applyNumberFormat="1" applyFont="1" applyFill="1" applyBorder="1" applyAlignment="1" applyProtection="1">
      <alignment horizontal="center" vertical="center" wrapText="1"/>
    </xf>
    <xf numFmtId="10" fontId="16" fillId="14" borderId="17" xfId="2" applyNumberFormat="1" applyFont="1" applyFill="1" applyBorder="1" applyAlignment="1" applyProtection="1">
      <alignment horizontal="center" vertical="center" wrapText="1"/>
    </xf>
    <xf numFmtId="0" fontId="16" fillId="14" borderId="17" xfId="0" applyFont="1" applyFill="1" applyBorder="1" applyAlignment="1" applyProtection="1">
      <alignment horizontal="center" vertical="center"/>
    </xf>
    <xf numFmtId="0" fontId="16" fillId="14" borderId="11" xfId="0" applyFont="1" applyFill="1" applyBorder="1" applyAlignment="1">
      <alignment horizontal="left" vertical="center"/>
    </xf>
    <xf numFmtId="0" fontId="14" fillId="14" borderId="11" xfId="0" applyFont="1" applyFill="1" applyBorder="1" applyAlignment="1">
      <alignment horizontal="left" vertical="center"/>
    </xf>
    <xf numFmtId="0" fontId="16" fillId="14" borderId="11" xfId="0" applyFont="1" applyFill="1" applyBorder="1" applyAlignment="1">
      <alignment vertical="center"/>
    </xf>
    <xf numFmtId="0" fontId="14" fillId="14" borderId="11" xfId="0" applyFont="1" applyFill="1" applyBorder="1" applyAlignment="1">
      <alignment vertical="center"/>
    </xf>
    <xf numFmtId="0" fontId="16" fillId="15" borderId="22" xfId="0" applyFont="1" applyFill="1" applyBorder="1" applyAlignment="1" applyProtection="1">
      <alignment horizontal="right" vertical="center" wrapText="1"/>
    </xf>
    <xf numFmtId="0" fontId="16" fillId="15" borderId="11" xfId="0" applyFont="1" applyFill="1" applyBorder="1" applyAlignment="1" applyProtection="1">
      <alignment horizontal="right" vertical="center" wrapText="1"/>
    </xf>
    <xf numFmtId="0" fontId="38" fillId="15" borderId="11" xfId="0" applyFont="1" applyFill="1" applyBorder="1" applyAlignment="1">
      <alignment vertical="center"/>
    </xf>
    <xf numFmtId="0" fontId="14" fillId="15" borderId="11" xfId="0" applyFont="1" applyFill="1" applyBorder="1" applyAlignment="1">
      <alignment vertical="center"/>
    </xf>
    <xf numFmtId="0" fontId="16" fillId="15" borderId="11" xfId="0" applyFont="1" applyFill="1" applyBorder="1" applyAlignment="1">
      <alignment horizontal="left" vertical="center"/>
    </xf>
    <xf numFmtId="0" fontId="14" fillId="15" borderId="11" xfId="0" applyFont="1" applyFill="1" applyBorder="1" applyAlignment="1">
      <alignment horizontal="left" vertical="center"/>
    </xf>
    <xf numFmtId="0" fontId="21" fillId="16" borderId="20" xfId="0" applyFont="1" applyFill="1" applyBorder="1" applyAlignment="1">
      <alignment horizontal="center" vertical="center" wrapText="1"/>
    </xf>
    <xf numFmtId="0" fontId="21" fillId="16" borderId="20" xfId="0" applyFont="1" applyFill="1" applyBorder="1" applyAlignment="1">
      <alignment horizontal="center" vertical="center"/>
    </xf>
    <xf numFmtId="0" fontId="14" fillId="3" borderId="0"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6" fillId="15" borderId="0" xfId="0" applyFont="1" applyFill="1" applyBorder="1" applyAlignment="1">
      <alignment horizontal="left" vertical="center"/>
    </xf>
    <xf numFmtId="0" fontId="14" fillId="3" borderId="0" xfId="0" applyFont="1" applyFill="1" applyAlignment="1">
      <alignment horizontal="left" vertical="center" wrapText="1"/>
    </xf>
    <xf numFmtId="0" fontId="16" fillId="14" borderId="0" xfId="0" applyFont="1" applyFill="1" applyAlignment="1">
      <alignment horizontal="left" vertical="center"/>
    </xf>
    <xf numFmtId="0" fontId="22" fillId="3" borderId="0" xfId="0" applyFont="1" applyFill="1" applyBorder="1" applyAlignment="1">
      <alignment horizontal="left" vertical="center" wrapText="1"/>
    </xf>
    <xf numFmtId="0" fontId="21" fillId="12" borderId="0" xfId="0" applyFont="1" applyFill="1" applyBorder="1" applyAlignment="1">
      <alignment horizontal="left" vertical="center"/>
    </xf>
    <xf numFmtId="0" fontId="22" fillId="3" borderId="3"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7" fillId="3" borderId="0" xfId="0" applyFont="1" applyFill="1" applyAlignment="1">
      <alignment horizontal="left" vertical="center" wrapText="1"/>
    </xf>
    <xf numFmtId="0" fontId="19" fillId="0" borderId="0" xfId="1" applyFont="1" applyFill="1" applyAlignment="1" applyProtection="1">
      <alignment horizontal="left" vertical="center"/>
    </xf>
    <xf numFmtId="0" fontId="20" fillId="3" borderId="0" xfId="0" applyFont="1" applyFill="1" applyBorder="1" applyAlignment="1">
      <alignment horizontal="left" vertical="center" wrapText="1"/>
    </xf>
    <xf numFmtId="0" fontId="14" fillId="15" borderId="11" xfId="0" applyFont="1" applyFill="1" applyBorder="1" applyAlignment="1">
      <alignment horizontal="left" vertical="center" wrapText="1"/>
    </xf>
    <xf numFmtId="0" fontId="38" fillId="0" borderId="11" xfId="0" applyFont="1" applyFill="1" applyBorder="1" applyAlignment="1">
      <alignment horizontal="center" vertical="center"/>
    </xf>
    <xf numFmtId="0" fontId="20" fillId="0" borderId="0" xfId="0" applyFont="1" applyFill="1" applyBorder="1" applyAlignment="1">
      <alignment horizontal="left" vertical="center" wrapText="1"/>
    </xf>
    <xf numFmtId="0" fontId="13" fillId="3" borderId="0" xfId="0" applyFont="1" applyFill="1" applyAlignment="1">
      <alignment horizontal="left" vertical="center"/>
    </xf>
    <xf numFmtId="0" fontId="14" fillId="0" borderId="0" xfId="0" applyFont="1"/>
    <xf numFmtId="0" fontId="19" fillId="0" borderId="0" xfId="1" applyFont="1" applyAlignment="1" applyProtection="1">
      <alignment horizontal="left"/>
    </xf>
    <xf numFmtId="0" fontId="14" fillId="0" borderId="0" xfId="0" applyFont="1" applyAlignment="1">
      <alignment horizontal="left"/>
    </xf>
    <xf numFmtId="0" fontId="14" fillId="14" borderId="11" xfId="0" applyFont="1" applyFill="1" applyBorder="1" applyAlignment="1">
      <alignment horizontal="left" vertical="center" wrapText="1"/>
    </xf>
    <xf numFmtId="0" fontId="14" fillId="12" borderId="11" xfId="0" applyFont="1" applyFill="1" applyBorder="1" applyAlignment="1">
      <alignment horizontal="left" vertical="center" wrapText="1"/>
    </xf>
    <xf numFmtId="0" fontId="22" fillId="0" borderId="0" xfId="1" applyFont="1" applyFill="1" applyBorder="1" applyAlignment="1" applyProtection="1">
      <alignment horizontal="left" vertical="center"/>
    </xf>
    <xf numFmtId="0" fontId="19" fillId="0" borderId="0" xfId="1" applyFont="1" applyFill="1" applyBorder="1" applyAlignment="1" applyProtection="1">
      <alignment horizontal="left" vertical="center"/>
    </xf>
    <xf numFmtId="0" fontId="40" fillId="7" borderId="0" xfId="0" applyFont="1" applyFill="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right" vertical="center"/>
    </xf>
    <xf numFmtId="0" fontId="32" fillId="7" borderId="21" xfId="0" applyFont="1" applyFill="1" applyBorder="1" applyAlignment="1" applyProtection="1">
      <alignment horizontal="center" vertical="center"/>
    </xf>
    <xf numFmtId="0" fontId="0" fillId="0" borderId="0" xfId="0" applyAlignment="1">
      <alignment horizontal="left"/>
    </xf>
    <xf numFmtId="0" fontId="6" fillId="13" borderId="3"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5" xfId="0" applyFont="1" applyFill="1" applyBorder="1" applyAlignment="1">
      <alignment horizontal="center" vertical="center"/>
    </xf>
    <xf numFmtId="0" fontId="30" fillId="2" borderId="33" xfId="0" applyFont="1" applyFill="1" applyBorder="1" applyAlignment="1" applyProtection="1">
      <alignment horizontal="left" vertical="top"/>
    </xf>
    <xf numFmtId="0" fontId="30" fillId="2" borderId="2" xfId="0" applyFont="1" applyFill="1" applyBorder="1" applyAlignment="1" applyProtection="1">
      <alignment horizontal="left" vertical="top"/>
    </xf>
    <xf numFmtId="0" fontId="30" fillId="2" borderId="34" xfId="0" applyFont="1" applyFill="1" applyBorder="1" applyAlignment="1" applyProtection="1">
      <alignment horizontal="left" vertical="top"/>
    </xf>
    <xf numFmtId="0" fontId="8" fillId="2" borderId="6" xfId="0" applyFont="1" applyFill="1" applyBorder="1" applyAlignment="1" applyProtection="1">
      <alignment horizontal="center"/>
    </xf>
    <xf numFmtId="0" fontId="8" fillId="2" borderId="0" xfId="0" applyFont="1" applyFill="1" applyBorder="1" applyAlignment="1" applyProtection="1">
      <alignment horizontal="center"/>
    </xf>
    <xf numFmtId="0" fontId="8" fillId="2" borderId="8" xfId="0" applyFont="1" applyFill="1" applyBorder="1" applyAlignment="1" applyProtection="1">
      <alignment horizontal="center"/>
    </xf>
    <xf numFmtId="0" fontId="14" fillId="0" borderId="2" xfId="0" applyFont="1" applyFill="1" applyBorder="1" applyAlignment="1">
      <alignment horizontal="left" vertical="center"/>
    </xf>
    <xf numFmtId="0" fontId="8" fillId="2" borderId="12" xfId="0" applyFont="1" applyFill="1" applyBorder="1" applyAlignment="1" applyProtection="1">
      <alignment horizontal="center"/>
    </xf>
    <xf numFmtId="0" fontId="16" fillId="13" borderId="41" xfId="0" applyFont="1" applyFill="1" applyBorder="1" applyAlignment="1">
      <alignment horizontal="center" vertical="center" wrapText="1"/>
    </xf>
    <xf numFmtId="0" fontId="16" fillId="13" borderId="42" xfId="0" applyFont="1" applyFill="1" applyBorder="1" applyAlignment="1">
      <alignment horizontal="center" vertical="center" wrapText="1"/>
    </xf>
    <xf numFmtId="0" fontId="30" fillId="2" borderId="14" xfId="0" applyFont="1" applyFill="1" applyBorder="1" applyAlignment="1" applyProtection="1">
      <alignment horizontal="left" vertical="top"/>
    </xf>
    <xf numFmtId="0" fontId="30" fillId="2" borderId="15" xfId="0" applyFont="1" applyFill="1" applyBorder="1" applyAlignment="1" applyProtection="1">
      <alignment horizontal="left" vertical="top"/>
    </xf>
    <xf numFmtId="0" fontId="30" fillId="2" borderId="16" xfId="0" applyFont="1" applyFill="1" applyBorder="1" applyAlignment="1" applyProtection="1">
      <alignment horizontal="left" vertical="top"/>
    </xf>
    <xf numFmtId="0" fontId="6" fillId="13" borderId="3" xfId="0" applyFont="1" applyFill="1" applyBorder="1" applyAlignment="1" applyProtection="1">
      <alignment horizontal="center" vertical="center"/>
    </xf>
    <xf numFmtId="0" fontId="6" fillId="13" borderId="30" xfId="0" applyFont="1" applyFill="1" applyBorder="1" applyAlignment="1" applyProtection="1">
      <alignment horizontal="center" vertical="center"/>
    </xf>
    <xf numFmtId="0" fontId="6" fillId="13" borderId="1" xfId="0" applyFont="1" applyFill="1" applyBorder="1" applyAlignment="1" applyProtection="1">
      <alignment horizontal="center" vertical="center"/>
    </xf>
    <xf numFmtId="0" fontId="6" fillId="13" borderId="5" xfId="0" applyFont="1" applyFill="1" applyBorder="1" applyAlignment="1" applyProtection="1">
      <alignment horizontal="center" vertical="center"/>
    </xf>
    <xf numFmtId="0" fontId="16" fillId="13" borderId="7" xfId="0" applyFont="1" applyFill="1" applyBorder="1" applyAlignment="1" applyProtection="1">
      <alignment horizontal="center" vertical="center" wrapText="1"/>
    </xf>
    <xf numFmtId="0" fontId="16" fillId="13" borderId="26" xfId="0" applyFont="1" applyFill="1" applyBorder="1" applyAlignment="1" applyProtection="1">
      <alignment horizontal="center" vertical="center" wrapText="1"/>
    </xf>
    <xf numFmtId="0" fontId="16" fillId="16" borderId="7" xfId="0" applyFont="1" applyFill="1" applyBorder="1" applyAlignment="1">
      <alignment horizontal="center" vertical="center" wrapText="1"/>
    </xf>
    <xf numFmtId="0" fontId="16" fillId="16" borderId="26" xfId="0" applyFont="1" applyFill="1" applyBorder="1" applyAlignment="1">
      <alignment horizontal="center" vertical="center" wrapText="1"/>
    </xf>
    <xf numFmtId="0" fontId="8" fillId="2" borderId="12" xfId="0" applyFont="1" applyFill="1" applyBorder="1" applyAlignment="1" applyProtection="1">
      <alignment horizontal="center" vertical="top"/>
    </xf>
    <xf numFmtId="0" fontId="8" fillId="2" borderId="0" xfId="0" applyFont="1" applyFill="1" applyBorder="1" applyAlignment="1" applyProtection="1">
      <alignment horizontal="center" vertical="top"/>
    </xf>
    <xf numFmtId="0" fontId="8" fillId="2" borderId="13" xfId="0" applyFont="1" applyFill="1" applyBorder="1" applyAlignment="1" applyProtection="1">
      <alignment horizontal="center" vertical="top"/>
    </xf>
    <xf numFmtId="0" fontId="7" fillId="16" borderId="3" xfId="0" applyFont="1" applyFill="1" applyBorder="1" applyAlignment="1">
      <alignment horizontal="center" vertical="center"/>
    </xf>
    <xf numFmtId="0" fontId="7" fillId="16" borderId="4" xfId="0" applyFont="1" applyFill="1" applyBorder="1" applyAlignment="1">
      <alignment horizontal="center" vertical="center"/>
    </xf>
    <xf numFmtId="0" fontId="7" fillId="16" borderId="5" xfId="0" applyFont="1" applyFill="1" applyBorder="1" applyAlignment="1">
      <alignment horizontal="center" vertical="center"/>
    </xf>
    <xf numFmtId="0" fontId="6" fillId="16" borderId="3" xfId="0" applyFont="1" applyFill="1" applyBorder="1" applyAlignment="1" applyProtection="1">
      <alignment horizontal="center" vertical="center" wrapText="1"/>
    </xf>
    <xf numFmtId="0" fontId="6" fillId="16" borderId="4" xfId="0" applyFont="1" applyFill="1" applyBorder="1" applyAlignment="1" applyProtection="1">
      <alignment horizontal="center" vertical="center" wrapText="1"/>
    </xf>
    <xf numFmtId="0" fontId="6" fillId="16" borderId="5" xfId="0" applyFont="1" applyFill="1" applyBorder="1" applyAlignment="1" applyProtection="1">
      <alignment horizontal="center" vertical="center" wrapText="1"/>
    </xf>
    <xf numFmtId="0" fontId="6" fillId="16" borderId="7" xfId="0" applyFont="1" applyFill="1" applyBorder="1" applyAlignment="1" applyProtection="1">
      <alignment horizontal="center" vertical="center" wrapText="1"/>
    </xf>
    <xf numFmtId="0" fontId="6" fillId="16" borderId="26" xfId="0" applyFont="1" applyFill="1" applyBorder="1" applyAlignment="1" applyProtection="1">
      <alignment horizontal="center" vertical="center"/>
    </xf>
    <xf numFmtId="0" fontId="6" fillId="16" borderId="7" xfId="0" applyFont="1" applyFill="1" applyBorder="1" applyAlignment="1" applyProtection="1">
      <alignment horizontal="center" vertical="center"/>
    </xf>
    <xf numFmtId="0" fontId="6" fillId="16" borderId="7" xfId="0" applyFont="1" applyFill="1" applyBorder="1" applyAlignment="1">
      <alignment horizontal="center" vertical="center" wrapText="1"/>
    </xf>
    <xf numFmtId="0" fontId="6" fillId="16" borderId="26" xfId="0" applyFont="1" applyFill="1" applyBorder="1" applyAlignment="1">
      <alignment horizontal="center" vertical="center" wrapText="1"/>
    </xf>
  </cellXfs>
  <cellStyles count="5">
    <cellStyle name="Hyperlink" xfId="1" builtinId="8"/>
    <cellStyle name="Normal" xfId="0" builtinId="0"/>
    <cellStyle name="Normal 3" xfId="4"/>
    <cellStyle name="Normal 4" xfId="3"/>
    <cellStyle name="Percent" xfId="2" builtinId="5"/>
  </cellStyles>
  <dxfs count="50">
    <dxf>
      <font>
        <b/>
        <i val="0"/>
        <strike val="0"/>
        <condense val="0"/>
        <extend val="0"/>
        <outline val="0"/>
        <shadow val="0"/>
        <u val="none"/>
        <vertAlign val="baseline"/>
        <sz val="11"/>
        <color auto="1"/>
        <name val="Arial"/>
        <scheme val="none"/>
      </font>
      <numFmt numFmtId="0" formatCode="General"/>
      <alignment horizontal="center" vertical="bottom" textRotation="0" wrapText="0" indent="0" justifyLastLine="0" shrinkToFit="0" readingOrder="0"/>
      <border>
        <left style="medium">
          <color indexed="64"/>
        </left>
      </border>
      <protection locked="1" hidden="0"/>
    </dxf>
    <dxf>
      <font>
        <b/>
        <i val="0"/>
        <strike val="0"/>
        <condense val="0"/>
        <extend val="0"/>
        <outline val="0"/>
        <shadow val="0"/>
        <u val="none"/>
        <vertAlign val="baseline"/>
        <sz val="11"/>
        <color auto="1"/>
        <name val="Arial"/>
        <scheme val="none"/>
      </font>
      <numFmt numFmtId="0" formatCode="General"/>
      <alignment horizontal="left" vertical="bottom" textRotation="0" wrapText="0" indent="0" justifyLastLine="0" shrinkToFit="0" readingOrder="0"/>
      <border diagonalUp="0" diagonalDown="0" outline="0">
        <left style="medium">
          <color indexed="64"/>
        </left>
        <right style="medium">
          <color indexed="64"/>
        </right>
        <top/>
        <bottom/>
      </border>
      <protection locked="0" hidden="0"/>
    </dxf>
    <dxf>
      <font>
        <strike val="0"/>
        <outline val="0"/>
        <shadow val="0"/>
        <u val="none"/>
        <vertAlign val="baseline"/>
        <name val="Arial"/>
        <scheme val="none"/>
      </font>
      <border diagonalUp="0" diagonalDown="0" outline="0">
        <left style="medium">
          <color auto="1"/>
        </left>
        <right style="medium">
          <color indexed="64"/>
        </right>
        <top style="double">
          <color auto="1"/>
        </top>
        <bottom style="double">
          <color auto="1"/>
        </bottom>
      </border>
      <protection locked="0" hidden="0"/>
    </dxf>
    <dxf>
      <font>
        <b val="0"/>
        <i val="0"/>
        <strike val="0"/>
        <condense val="0"/>
        <extend val="0"/>
        <outline val="0"/>
        <shadow val="0"/>
        <u val="none"/>
        <vertAlign val="baseline"/>
        <sz val="11"/>
        <color theme="1"/>
        <name val="Arial"/>
        <scheme val="none"/>
      </font>
      <numFmt numFmtId="14" formatCode="0.00%"/>
      <alignment horizontal="center" vertical="bottom" textRotation="0" wrapText="0" indent="0" justifyLastLine="0" shrinkToFit="0" readingOrder="0"/>
      <border diagonalUp="0" diagonalDown="0">
        <left style="medium">
          <color auto="1"/>
        </left>
        <right style="medium">
          <color auto="1"/>
        </right>
        <top style="double">
          <color auto="1"/>
        </top>
        <bottom style="double">
          <color auto="1"/>
        </bottom>
        <vertical style="medium">
          <color auto="1"/>
        </vertical>
        <horizontal style="double">
          <color auto="1"/>
        </horizontal>
      </border>
      <protection locked="0" hidden="0"/>
    </dxf>
    <dxf>
      <font>
        <b val="0"/>
        <i val="0"/>
        <strike val="0"/>
        <condense val="0"/>
        <extend val="0"/>
        <outline val="0"/>
        <shadow val="0"/>
        <u val="none"/>
        <vertAlign val="baseline"/>
        <sz val="11"/>
        <color theme="1"/>
        <name val="Arial"/>
        <scheme val="none"/>
      </font>
      <numFmt numFmtId="14" formatCode="0.00%"/>
      <alignment horizontal="center" vertical="bottom" textRotation="0" wrapText="0" indent="0" justifyLastLine="0" shrinkToFit="0" readingOrder="0"/>
      <border diagonalUp="0" diagonalDown="0">
        <left style="medium">
          <color indexed="64"/>
        </left>
        <right style="medium">
          <color auto="1"/>
        </right>
        <top style="double">
          <color auto="1"/>
        </top>
        <bottom style="double">
          <color auto="1"/>
        </bottom>
        <vertical style="medium">
          <color auto="1"/>
        </vertical>
        <horizontal style="double">
          <color auto="1"/>
        </horizontal>
      </border>
      <protection locked="0" hidden="0"/>
    </dxf>
    <dxf>
      <font>
        <strike val="0"/>
        <outline val="0"/>
        <shadow val="0"/>
        <u val="none"/>
        <vertAlign val="baseline"/>
        <name val="Arial"/>
        <scheme val="none"/>
      </font>
      <numFmt numFmtId="0" formatCode="General"/>
      <border diagonalUp="0" diagonalDown="0">
        <left style="thin">
          <color indexed="64"/>
        </left>
        <right style="thin">
          <color indexed="64"/>
        </right>
        <top/>
        <bottom/>
        <vertical/>
        <horizontal/>
      </border>
      <protection locked="0" hidden="0"/>
    </dxf>
    <dxf>
      <font>
        <strike val="0"/>
        <outline val="0"/>
        <shadow val="0"/>
        <u val="none"/>
        <vertAlign val="baseline"/>
        <name val="Arial"/>
        <scheme val="none"/>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strike val="0"/>
        <outline val="0"/>
        <shadow val="0"/>
        <u val="none"/>
        <vertAlign val="baseline"/>
        <name val="Arial"/>
        <scheme val="none"/>
      </font>
      <border diagonalUp="0" diagonalDown="0">
        <left style="thin">
          <color indexed="64"/>
        </left>
        <right style="thin">
          <color indexed="64"/>
        </right>
        <top/>
        <bottom/>
        <vertical/>
        <horizontal/>
      </border>
      <protection locked="0" hidden="0"/>
    </dxf>
    <dxf>
      <font>
        <strike val="0"/>
        <outline val="0"/>
        <shadow val="0"/>
        <u val="none"/>
        <vertAlign val="baseline"/>
        <name val="Arial"/>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border outline="0">
        <left style="medium">
          <color indexed="64"/>
        </left>
        <right style="dashed">
          <color indexed="64"/>
        </right>
        <bottom style="thin">
          <color indexed="64"/>
        </bottom>
      </border>
    </dxf>
    <dxf>
      <font>
        <strike val="0"/>
        <outline val="0"/>
        <shadow val="0"/>
        <u val="none"/>
        <vertAlign val="baseline"/>
        <name val="Arial"/>
        <scheme val="none"/>
      </font>
    </dxf>
    <dxf>
      <font>
        <strike val="0"/>
        <outline val="0"/>
        <shadow val="0"/>
        <u val="none"/>
        <vertAlign val="baseline"/>
        <name val="Arial"/>
        <scheme val="none"/>
      </font>
      <alignment vertical="center" textRotation="0" indent="0" justifyLastLine="0" shrinkToFit="0" readingOrder="0"/>
    </dxf>
    <dxf>
      <fill>
        <patternFill>
          <bgColor theme="7" tint="0.39994506668294322"/>
        </patternFill>
      </fill>
    </dxf>
    <dxf>
      <fill>
        <patternFill>
          <bgColor theme="7" tint="0.39994506668294322"/>
        </patternFill>
      </fill>
    </dxf>
    <dxf>
      <fill>
        <patternFill>
          <bgColor theme="7" tint="0.39994506668294322"/>
        </patternFill>
      </fill>
    </dxf>
    <dxf>
      <font>
        <b/>
        <i val="0"/>
        <strike val="0"/>
        <condense val="0"/>
        <extend val="0"/>
        <outline val="0"/>
        <shadow val="0"/>
        <u val="none"/>
        <vertAlign val="baseline"/>
        <sz val="11"/>
        <color rgb="FFFF0000"/>
        <name val="Arial"/>
        <scheme val="none"/>
      </font>
      <alignment horizontal="center" vertical="bottom" textRotation="0" wrapText="0" indent="0" justifyLastLine="0" shrinkToFit="0" readingOrder="0"/>
      <protection locked="0" hidden="0"/>
    </dxf>
    <dxf>
      <font>
        <strike val="0"/>
        <outline val="0"/>
        <shadow val="0"/>
        <u val="none"/>
        <vertAlign val="baseline"/>
        <name val="Arial"/>
      </font>
      <alignment horizontal="center" vertical="bottom" textRotation="0" wrapText="0" indent="0" justifyLastLine="0" shrinkToFit="0" readingOrder="0"/>
      <border diagonalUp="0" diagonalDown="0">
        <left style="medium">
          <color indexed="64"/>
        </left>
        <right style="medium">
          <color indexed="64"/>
        </right>
        <top/>
        <bottom/>
        <vertical/>
        <horizontal/>
      </border>
      <protection locked="0" hidden="0"/>
    </dxf>
    <dxf>
      <font>
        <strike val="0"/>
        <outline val="0"/>
        <shadow val="0"/>
        <u val="none"/>
        <vertAlign val="baseline"/>
        <name val="Arial"/>
      </font>
      <alignment horizontal="center" vertical="bottom" textRotation="0" wrapText="0" indent="0" justifyLastLine="0" shrinkToFit="0" readingOrder="0"/>
      <border diagonalUp="0" diagonalDown="0">
        <left style="medium">
          <color indexed="64"/>
        </left>
        <right/>
        <top/>
        <bottom/>
        <vertical/>
        <horizontal/>
      </border>
      <protection locked="0" hidden="0"/>
    </dxf>
    <dxf>
      <font>
        <strike val="0"/>
        <outline val="0"/>
        <shadow val="0"/>
        <u val="none"/>
        <vertAlign val="baseline"/>
        <name val="Arial"/>
      </font>
      <fill>
        <patternFill patternType="none">
          <fgColor indexed="64"/>
          <bgColor indexed="65"/>
        </patternFill>
      </fill>
      <protection locked="0" hidden="0"/>
    </dxf>
    <dxf>
      <font>
        <strike val="0"/>
        <outline val="0"/>
        <shadow val="0"/>
        <u val="none"/>
        <vertAlign val="baseline"/>
        <name val="Arial"/>
      </font>
      <border diagonalUp="0" diagonalDown="0">
        <left style="thin">
          <color indexed="64"/>
        </left>
        <right style="thin">
          <color indexed="64"/>
        </right>
        <top style="double">
          <color auto="1"/>
        </top>
        <bottom style="double">
          <color auto="1"/>
        </bottom>
        <vertical/>
        <horizontal style="double">
          <color auto="1"/>
        </horizontal>
      </border>
      <protection locked="0" hidden="0"/>
    </dxf>
    <dxf>
      <font>
        <strike val="0"/>
        <outline val="0"/>
        <shadow val="0"/>
        <u val="none"/>
        <vertAlign val="baseline"/>
        <name val="Arial"/>
      </font>
      <border diagonalUp="0" diagonalDown="0">
        <left style="thin">
          <color indexed="64"/>
        </left>
        <right style="thin">
          <color indexed="64"/>
        </right>
        <top style="double">
          <color auto="1"/>
        </top>
        <bottom style="double">
          <color auto="1"/>
        </bottom>
        <vertical/>
        <horizontal style="double">
          <color auto="1"/>
        </horizontal>
      </border>
      <protection locked="0" hidden="0"/>
    </dxf>
    <dxf>
      <font>
        <strike val="0"/>
        <outline val="0"/>
        <shadow val="0"/>
        <u val="none"/>
        <vertAlign val="baseline"/>
        <name val="Arial"/>
      </font>
      <border diagonalUp="0" diagonalDown="0">
        <left style="thin">
          <color indexed="64"/>
        </left>
        <right style="thin">
          <color indexed="64"/>
        </right>
        <top/>
        <bottom/>
        <vertical/>
        <horizontal/>
      </border>
      <protection locked="0" hidden="0"/>
    </dxf>
    <dxf>
      <font>
        <strike val="0"/>
        <outline val="0"/>
        <shadow val="0"/>
        <u val="none"/>
        <vertAlign val="baseline"/>
        <name val="Arial"/>
      </font>
      <alignment horizontal="center" vertical="bottom" textRotation="0" wrapText="0" indent="0" justifyLastLine="0" shrinkToFit="0" readingOrder="0"/>
      <border diagonalUp="0" diagonalDown="0">
        <left/>
        <right style="medium">
          <color indexed="64"/>
        </right>
        <top/>
        <bottom/>
        <vertical/>
        <horizontal/>
      </border>
      <protection locked="0" hidden="0"/>
    </dxf>
    <dxf>
      <border outline="0">
        <left style="medium">
          <color indexed="64"/>
        </left>
        <right style="medium">
          <color indexed="64"/>
        </right>
        <bottom style="thin">
          <color indexed="64"/>
        </bottom>
      </border>
    </dxf>
    <dxf>
      <font>
        <strike val="0"/>
        <outline val="0"/>
        <shadow val="0"/>
        <u val="none"/>
        <vertAlign val="baseline"/>
        <name val="Arial"/>
      </font>
    </dxf>
    <dxf>
      <font>
        <b val="0"/>
        <i val="0"/>
        <strike val="0"/>
        <condense val="0"/>
        <extend val="0"/>
        <outline val="0"/>
        <shadow val="0"/>
        <u val="none"/>
        <vertAlign val="baseline"/>
        <sz val="11"/>
        <color theme="0"/>
        <name val="Arial"/>
        <scheme val="minor"/>
      </font>
      <fill>
        <patternFill patternType="solid">
          <fgColor indexed="64"/>
          <bgColor theme="1"/>
        </patternFill>
      </fill>
    </dxf>
    <dxf>
      <font>
        <b/>
        <i val="0"/>
        <strike val="0"/>
        <condense val="0"/>
        <extend val="0"/>
        <outline val="0"/>
        <shadow val="0"/>
        <u val="none"/>
        <vertAlign val="baseline"/>
        <sz val="11"/>
        <color auto="1"/>
        <name val="Arial"/>
        <scheme val="none"/>
      </font>
      <numFmt numFmtId="0" formatCode="General"/>
      <alignment horizontal="center" vertical="bottom" textRotation="0" wrapText="0" indent="0" justifyLastLine="0" shrinkToFit="0" readingOrder="0"/>
      <border diagonalUp="0" diagonalDown="0">
        <left/>
        <right style="medium">
          <color indexed="64"/>
        </right>
        <top/>
        <bottom/>
        <vertical/>
        <horizontal/>
      </border>
      <protection locked="1" hidden="0"/>
    </dxf>
    <dxf>
      <font>
        <b/>
        <i val="0"/>
        <strike val="0"/>
        <condense val="0"/>
        <extend val="0"/>
        <outline val="0"/>
        <shadow val="0"/>
        <u val="none"/>
        <vertAlign val="baseline"/>
        <sz val="11"/>
        <color auto="1"/>
        <name val="Arial"/>
        <scheme val="minor"/>
      </font>
      <numFmt numFmtId="0" formatCode="General"/>
      <alignment horizontal="center" vertical="bottom" textRotation="0" wrapText="0" indent="0" justifyLastLine="0" shrinkToFit="0" readingOrder="0"/>
      <border diagonalUp="0" diagonalDown="0">
        <left/>
        <right style="thin">
          <color indexed="64"/>
        </right>
        <top/>
        <bottom/>
        <vertical/>
        <horizontal/>
      </border>
      <protection locked="0" hidden="0"/>
    </dxf>
    <dxf>
      <font>
        <strike val="0"/>
        <outline val="0"/>
        <shadow val="0"/>
        <u val="none"/>
        <vertAlign val="baseline"/>
        <name val="Arial"/>
      </font>
      <border diagonalUp="0" diagonalDown="0">
        <left style="thin">
          <color indexed="64"/>
        </left>
        <right style="thin">
          <color indexed="64"/>
        </right>
        <top style="double">
          <color auto="1"/>
        </top>
        <bottom style="double">
          <color auto="1"/>
        </bottom>
        <vertical/>
        <horizontal style="double">
          <color auto="1"/>
        </horizontal>
      </border>
      <protection locked="0" hidden="0"/>
    </dxf>
    <dxf>
      <font>
        <strike val="0"/>
        <outline val="0"/>
        <shadow val="0"/>
        <u val="none"/>
        <vertAlign val="baseline"/>
        <name val="Arial"/>
      </font>
      <alignment horizontal="center" vertical="bottom" textRotation="0" wrapText="0" indent="0" justifyLastLine="0" shrinkToFit="0" readingOrder="0"/>
      <border diagonalUp="0" diagonalDown="0">
        <left style="thin">
          <color indexed="64"/>
        </left>
        <right style="thin">
          <color indexed="64"/>
        </right>
        <top style="double">
          <color auto="1"/>
        </top>
        <bottom style="double">
          <color auto="1"/>
        </bottom>
        <vertical/>
        <horizontal style="double">
          <color auto="1"/>
        </horizontal>
      </border>
      <protection locked="0" hidden="0"/>
    </dxf>
    <dxf>
      <font>
        <strike val="0"/>
        <outline val="0"/>
        <shadow val="0"/>
        <u val="none"/>
        <vertAlign val="baseline"/>
        <name val="Arial"/>
      </font>
      <alignment horizontal="center" vertical="bottom" textRotation="0" wrapText="0" indent="0" justifyLastLine="0" shrinkToFit="0" readingOrder="0"/>
      <border diagonalUp="0" diagonalDown="0">
        <left style="thin">
          <color indexed="64"/>
        </left>
        <right style="thin">
          <color indexed="64"/>
        </right>
        <top style="double">
          <color auto="1"/>
        </top>
        <bottom style="double">
          <color auto="1"/>
        </bottom>
        <vertical/>
        <horizontal style="double">
          <color auto="1"/>
        </horizontal>
      </border>
      <protection locked="0" hidden="0"/>
    </dxf>
    <dxf>
      <font>
        <b val="0"/>
        <i val="0"/>
        <strike val="0"/>
        <condense val="0"/>
        <extend val="0"/>
        <outline val="0"/>
        <shadow val="0"/>
        <u val="none"/>
        <vertAlign val="baseline"/>
        <sz val="11"/>
        <color theme="1"/>
        <name val="Arial"/>
        <scheme val="minor"/>
      </font>
      <numFmt numFmtId="14" formatCode="0.00%"/>
      <alignment horizontal="center" vertical="bottom" textRotation="0" wrapText="0" indent="0" justifyLastLine="0" shrinkToFit="0" readingOrder="0"/>
      <border diagonalUp="0" diagonalDown="0">
        <left style="thin">
          <color indexed="64"/>
        </left>
        <right style="thin">
          <color indexed="64"/>
        </right>
        <top style="double">
          <color auto="1"/>
        </top>
        <bottom style="double">
          <color auto="1"/>
        </bottom>
        <vertical/>
        <horizontal style="double">
          <color auto="1"/>
        </horizontal>
      </border>
      <protection locked="0" hidden="0"/>
    </dxf>
    <dxf>
      <font>
        <b val="0"/>
        <i val="0"/>
        <strike val="0"/>
        <condense val="0"/>
        <extend val="0"/>
        <outline val="0"/>
        <shadow val="0"/>
        <u val="none"/>
        <vertAlign val="baseline"/>
        <sz val="11"/>
        <color theme="1"/>
        <name val="Arial"/>
        <scheme val="minor"/>
      </font>
      <numFmt numFmtId="0" formatCode="General"/>
      <alignment horizontal="center" vertical="bottom" textRotation="0" wrapText="0" indent="0" justifyLastLine="0" shrinkToFit="0" readingOrder="0"/>
      <border diagonalUp="0" diagonalDown="0">
        <left style="medium">
          <color indexed="64"/>
        </left>
        <right style="medium">
          <color indexed="64"/>
        </right>
        <top/>
        <bottom/>
        <vertical/>
        <horizontal/>
      </border>
      <protection locked="0" hidden="0"/>
    </dxf>
    <dxf>
      <font>
        <strike val="0"/>
        <outline val="0"/>
        <shadow val="0"/>
        <u val="none"/>
        <vertAlign val="baseline"/>
        <name val="Arial"/>
      </font>
      <numFmt numFmtId="0" formatCode="General"/>
      <protection locked="0" hidden="0"/>
    </dxf>
    <dxf>
      <font>
        <strike val="0"/>
        <outline val="0"/>
        <shadow val="0"/>
        <u val="none"/>
        <vertAlign val="baseline"/>
        <name val="Arial"/>
      </font>
      <numFmt numFmtId="30" formatCode="@"/>
      <alignment horizontal="left" vertical="bottom" textRotation="0" wrapText="0" indent="0" justifyLastLine="0" shrinkToFit="0" readingOrder="0"/>
      <border diagonalUp="0" diagonalDown="0">
        <left style="medium">
          <color indexed="64"/>
        </left>
        <right style="thin">
          <color indexed="64"/>
        </right>
        <top style="medium">
          <color auto="1"/>
        </top>
        <bottom style="medium">
          <color auto="1"/>
        </bottom>
        <vertical/>
        <horizontal style="medium">
          <color auto="1"/>
        </horizontal>
      </border>
      <protection locked="0" hidden="0"/>
    </dxf>
    <dxf>
      <font>
        <strike val="0"/>
        <outline val="0"/>
        <shadow val="0"/>
        <u val="none"/>
        <vertAlign val="baseline"/>
        <name val="Arial"/>
      </font>
      <alignment horizontal="center" vertical="bottom" textRotation="0" wrapText="0" indent="0" justifyLastLine="0" shrinkToFit="0" readingOrder="0"/>
      <border diagonalUp="0" diagonalDown="0">
        <left/>
        <right style="medium">
          <color indexed="64"/>
        </right>
        <top/>
        <bottom/>
        <vertical/>
        <horizontal/>
      </border>
      <protection locked="0" hidden="0"/>
    </dxf>
    <dxf>
      <border outline="0">
        <left style="medium">
          <color indexed="64"/>
        </left>
        <right style="dashed">
          <color indexed="64"/>
        </right>
        <bottom style="thin">
          <color indexed="64"/>
        </bottom>
      </border>
    </dxf>
    <dxf>
      <font>
        <strike val="0"/>
        <outline val="0"/>
        <shadow val="0"/>
        <u val="none"/>
        <vertAlign val="baseline"/>
        <name val="Arial"/>
      </font>
    </dxf>
    <dxf>
      <font>
        <strike val="0"/>
        <outline val="0"/>
        <shadow val="0"/>
        <u val="none"/>
        <vertAlign val="baseline"/>
        <sz val="11"/>
        <name val="Arial"/>
        <scheme val="none"/>
      </font>
      <alignment horizontal="general" vertical="center" textRotation="0" wrapText="0" indent="0" justifyLastLine="0" shrinkToFit="0" readingOrder="0"/>
    </dxf>
    <dxf>
      <fill>
        <patternFill>
          <bgColor theme="7" tint="0.39994506668294322"/>
        </patternFill>
      </fill>
    </dxf>
    <dxf>
      <fill>
        <patternFill>
          <bgColor theme="7" tint="0.39994506668294322"/>
        </patternFill>
      </fill>
    </dxf>
    <dxf>
      <font>
        <strike val="0"/>
        <outline val="0"/>
        <shadow val="0"/>
        <u val="none"/>
        <vertAlign val="baseline"/>
        <name val="Arial"/>
      </font>
      <alignment horizontal="center"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protection locked="0" hidden="0"/>
    </dxf>
    <dxf>
      <font>
        <strike val="0"/>
        <outline val="0"/>
        <shadow val="0"/>
        <u val="none"/>
        <vertAlign val="baseline"/>
        <name val="Arial"/>
      </font>
      <border diagonalUp="0" diagonalDown="0">
        <left/>
        <right/>
        <top style="medium">
          <color auto="1"/>
        </top>
        <bottom style="medium">
          <color auto="1"/>
        </bottom>
        <vertical/>
        <horizontal style="medium">
          <color auto="1"/>
        </horizontal>
      </border>
      <protection locked="0" hidden="0"/>
    </dxf>
    <dxf>
      <font>
        <strike val="0"/>
        <outline val="0"/>
        <shadow val="0"/>
        <u val="none"/>
        <vertAlign val="baseline"/>
        <name val="Arial"/>
      </font>
      <alignment horizontal="center" vertical="bottom" textRotation="0" wrapText="0" indent="0" justifyLastLine="0" shrinkToFit="0" readingOrder="0"/>
      <border diagonalUp="0" diagonalDown="0">
        <left style="medium">
          <color indexed="64"/>
        </left>
        <right/>
        <top style="medium">
          <color auto="1"/>
        </top>
        <bottom style="medium">
          <color auto="1"/>
        </bottom>
        <vertical/>
        <horizontal style="medium">
          <color auto="1"/>
        </horizontal>
      </border>
      <protection locked="0" hidden="0"/>
    </dxf>
    <dxf>
      <font>
        <strike val="0"/>
        <outline val="0"/>
        <shadow val="0"/>
        <u val="none"/>
        <vertAlign val="baseline"/>
        <name val="Arial"/>
      </font>
      <border diagonalUp="0" diagonalDown="0">
        <left/>
        <right/>
        <top style="medium">
          <color auto="1"/>
        </top>
        <bottom style="medium">
          <color auto="1"/>
        </bottom>
        <vertical/>
        <horizontal style="medium">
          <color auto="1"/>
        </horizontal>
      </border>
      <protection locked="0" hidden="0"/>
    </dxf>
    <dxf>
      <font>
        <strike val="0"/>
        <outline val="0"/>
        <shadow val="0"/>
        <u val="none"/>
        <vertAlign val="baseline"/>
        <name val="Arial"/>
      </font>
      <border diagonalUp="0" diagonalDown="0">
        <left/>
        <right/>
        <top style="medium">
          <color auto="1"/>
        </top>
        <bottom style="medium">
          <color auto="1"/>
        </bottom>
        <vertical/>
        <horizontal style="medium">
          <color auto="1"/>
        </horizontal>
      </border>
      <protection locked="0" hidden="0"/>
    </dxf>
    <dxf>
      <font>
        <strike val="0"/>
        <outline val="0"/>
        <shadow val="0"/>
        <u val="none"/>
        <vertAlign val="baseline"/>
        <name val="Arial"/>
      </font>
      <alignment horizontal="center" vertical="bottom" textRotation="0" wrapText="0" indent="0" justifyLastLine="0" shrinkToFit="0" readingOrder="0"/>
      <border diagonalUp="0" diagonalDown="0">
        <left/>
        <right/>
        <top style="medium">
          <color auto="1"/>
        </top>
        <bottom style="medium">
          <color auto="1"/>
        </bottom>
        <vertical/>
        <horizontal style="medium">
          <color auto="1"/>
        </horizontal>
      </border>
      <protection locked="0" hidden="0"/>
    </dxf>
    <dxf>
      <border outline="0">
        <left style="medium">
          <color indexed="64"/>
        </left>
        <right style="dotted">
          <color indexed="64"/>
        </right>
        <bottom style="thin">
          <color indexed="64"/>
        </bottom>
      </border>
    </dxf>
    <dxf>
      <font>
        <strike val="0"/>
        <outline val="0"/>
        <shadow val="0"/>
        <u val="none"/>
        <vertAlign val="baseline"/>
        <name val="Arial"/>
      </font>
    </dxf>
    <dxf>
      <font>
        <strike val="0"/>
        <outline val="0"/>
        <shadow val="0"/>
        <u val="none"/>
        <vertAlign val="baseline"/>
        <sz val="11"/>
        <color theme="0"/>
        <name val="Arial"/>
        <scheme val="none"/>
      </font>
      <alignment horizontal="center" vertical="center" textRotation="0" wrapText="0" indent="0" justifyLastLine="0" shrinkToFit="0" readingOrder="0"/>
    </dxf>
  </dxfs>
  <tableStyles count="0" defaultTableStyle="TableStyleMedium2" defaultPivotStyle="PivotStyleLight16"/>
  <colors>
    <mruColors>
      <color rgb="FF73C39F"/>
      <color rgb="FFB8D1DE"/>
      <color rgb="FFC6D4BE"/>
      <color rgb="FFFCD2BA"/>
      <color rgb="FFF8A56C"/>
      <color rgb="FFFAB38B"/>
      <color rgb="FF33CBAA"/>
      <color rgb="FF81AEC5"/>
      <color rgb="FF23769A"/>
      <color rgb="FF248F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95250</xdr:rowOff>
        </xdr:from>
        <xdr:to>
          <xdr:col>12</xdr:col>
          <xdr:colOff>19050</xdr:colOff>
          <xdr:row>2</xdr:row>
          <xdr:rowOff>889000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28575</xdr:colOff>
      <xdr:row>4</xdr:row>
      <xdr:rowOff>133350</xdr:rowOff>
    </xdr:from>
    <xdr:to>
      <xdr:col>8</xdr:col>
      <xdr:colOff>590551</xdr:colOff>
      <xdr:row>38</xdr:row>
      <xdr:rowOff>0</xdr:rowOff>
    </xdr:to>
    <xdr:sp macro="" textlink="">
      <xdr:nvSpPr>
        <xdr:cNvPr id="2" name="tbFacilityNote"/>
        <xdr:cNvSpPr txBox="1"/>
      </xdr:nvSpPr>
      <xdr:spPr>
        <a:xfrm>
          <a:off x="28575" y="495300"/>
          <a:ext cx="5438776" cy="601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69850</xdr:colOff>
          <xdr:row>11</xdr:row>
          <xdr:rowOff>19050</xdr:rowOff>
        </xdr:from>
        <xdr:to>
          <xdr:col>1</xdr:col>
          <xdr:colOff>3981450</xdr:colOff>
          <xdr:row>15</xdr:row>
          <xdr:rowOff>12700</xdr:rowOff>
        </xdr:to>
        <xdr:sp macro="" textlink="">
          <xdr:nvSpPr>
            <xdr:cNvPr id="12293" name="Check Box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By Checking this box, I certify that the statements and information submitted are true, accurate and complete based on information and belief formed after reasonable inquiry.</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AFT%202020_ATEI_Reporting%20Form_041921_CF2_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Instructions"/>
      <sheetName val="Helpful Hints"/>
      <sheetName val="Facility Note"/>
      <sheetName val="1. Facility Information"/>
      <sheetName val="2. Emissions Units &amp; Activities"/>
      <sheetName val="3. Pollutant Emissions - EF"/>
      <sheetName val="4. Material Balance Activities"/>
      <sheetName val="5. Pollutant Emissions - MB"/>
      <sheetName val="DEQ Pollutant List"/>
      <sheetName val="constants"/>
      <sheetName val="Rev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7">
          <cell r="A7">
            <v>115</v>
          </cell>
          <cell r="B7" t="str">
            <v>630-20-6</v>
          </cell>
          <cell r="C7" t="str">
            <v>1,1,1,2-Tetrachloroethane</v>
          </cell>
        </row>
        <row r="8">
          <cell r="A8">
            <v>245</v>
          </cell>
          <cell r="B8" t="str">
            <v>811-97-2</v>
          </cell>
          <cell r="C8" t="str">
            <v>1,1,1,2-Tetrafluoroethane</v>
          </cell>
        </row>
        <row r="9">
          <cell r="A9">
            <v>326</v>
          </cell>
          <cell r="B9" t="str">
            <v>71-55-6</v>
          </cell>
          <cell r="C9" t="str">
            <v>1,1,1-Trichloroethane (methyl chloroform)</v>
          </cell>
        </row>
        <row r="10">
          <cell r="A10">
            <v>594</v>
          </cell>
          <cell r="B10" t="str">
            <v>79-34-5</v>
          </cell>
          <cell r="C10" t="str">
            <v>1,1,2,2-Tetrachloroethane</v>
          </cell>
        </row>
        <row r="11">
          <cell r="A11">
            <v>607</v>
          </cell>
          <cell r="B11" t="str">
            <v>79-00-5</v>
          </cell>
          <cell r="C11" t="str">
            <v>1,1,2-Trichloroethane (vinyl trichloride)</v>
          </cell>
        </row>
        <row r="12">
          <cell r="A12">
            <v>193</v>
          </cell>
          <cell r="B12" t="str">
            <v>75-34-3</v>
          </cell>
          <cell r="C12" t="str">
            <v>1,1-Dichloroethane (ethylidene dichloride)</v>
          </cell>
        </row>
        <row r="13">
          <cell r="A13">
            <v>244</v>
          </cell>
          <cell r="B13" t="str">
            <v>75-37-6</v>
          </cell>
          <cell r="C13" t="str">
            <v>1,1-Difluoroethane</v>
          </cell>
        </row>
        <row r="14">
          <cell r="A14">
            <v>212</v>
          </cell>
          <cell r="B14" t="str">
            <v>57-14-7</v>
          </cell>
          <cell r="C14" t="str">
            <v>1,1-Dimethylhydrazine</v>
          </cell>
        </row>
        <row r="15">
          <cell r="A15">
            <v>546</v>
          </cell>
          <cell r="B15" t="str">
            <v>67562-39-4</v>
          </cell>
          <cell r="C15" t="str">
            <v>1,2,3,4,6,7,8-Heptachlorodibenzofuran (HpCDF)</v>
          </cell>
        </row>
        <row r="16">
          <cell r="A16">
            <v>532</v>
          </cell>
          <cell r="B16" t="str">
            <v>35822-46-9</v>
          </cell>
          <cell r="C16" t="str">
            <v>1,2,3,4,6,7,8-Heptachlorodibenzo-p-dioxin (HpCDD)</v>
          </cell>
        </row>
        <row r="17">
          <cell r="A17">
            <v>547</v>
          </cell>
          <cell r="B17" t="str">
            <v>55673-89-7</v>
          </cell>
          <cell r="C17" t="str">
            <v>1,2,3,4,7,8,9-Heptachlorodibenzofuran (HpCDF)</v>
          </cell>
        </row>
        <row r="18">
          <cell r="A18">
            <v>542</v>
          </cell>
          <cell r="B18" t="str">
            <v>70648-26-9</v>
          </cell>
          <cell r="C18" t="str">
            <v>1,2,3,4,7,8-Hexachlorodibenzofuran (HxCDF)</v>
          </cell>
        </row>
        <row r="19">
          <cell r="A19">
            <v>529</v>
          </cell>
          <cell r="B19" t="str">
            <v>39227-28-6</v>
          </cell>
          <cell r="C19" t="str">
            <v>1,2,3,4,7,8-Hexachlorodibenzo-p-dioxin (HxCDD)</v>
          </cell>
        </row>
        <row r="20">
          <cell r="A20">
            <v>543</v>
          </cell>
          <cell r="B20" t="str">
            <v>57117-44-9</v>
          </cell>
          <cell r="C20" t="str">
            <v>1,2,3,6,7,8-Hexachlorodibenzofuran (HxCDF)</v>
          </cell>
        </row>
        <row r="21">
          <cell r="A21">
            <v>530</v>
          </cell>
          <cell r="B21" t="str">
            <v>57653-85-7</v>
          </cell>
          <cell r="C21" t="str">
            <v>1,2,3,6,7,8-Hexachlorodibenzo-p-dioxin (HxCDD)</v>
          </cell>
        </row>
        <row r="22">
          <cell r="A22">
            <v>544</v>
          </cell>
          <cell r="B22" t="str">
            <v>72918-21-9</v>
          </cell>
          <cell r="C22" t="str">
            <v>1,2,3,7,8,9-Hexachlorodibenzofuran (HxCDF)</v>
          </cell>
        </row>
        <row r="23">
          <cell r="A23">
            <v>531</v>
          </cell>
          <cell r="B23" t="str">
            <v>19408-74-3</v>
          </cell>
          <cell r="C23" t="str">
            <v>1,2,3,7,8,9-Hexachlorodibenzo-p-dioxin (HxCDD)</v>
          </cell>
        </row>
        <row r="24">
          <cell r="A24">
            <v>540</v>
          </cell>
          <cell r="B24" t="str">
            <v>57117-41-6</v>
          </cell>
          <cell r="C24" t="str">
            <v>1,2,3,7,8-Pentachlorodibenzofuran (PeCDF)</v>
          </cell>
        </row>
        <row r="25">
          <cell r="A25">
            <v>528</v>
          </cell>
          <cell r="B25" t="str">
            <v>40321-76-4</v>
          </cell>
          <cell r="C25" t="str">
            <v>1,2,3,7,8-Pentachlorodibenzo-p-dioxin (PeCDD)</v>
          </cell>
        </row>
        <row r="26">
          <cell r="A26">
            <v>609</v>
          </cell>
          <cell r="B26" t="str">
            <v>96-18-4</v>
          </cell>
          <cell r="C26" t="str">
            <v>1,2,3-Trichloropropane</v>
          </cell>
        </row>
        <row r="27">
          <cell r="A27">
            <v>613</v>
          </cell>
          <cell r="B27" t="str">
            <v>526-73-8</v>
          </cell>
          <cell r="C27" t="str">
            <v>1,2,3-Trimethylbenzene</v>
          </cell>
        </row>
        <row r="28">
          <cell r="A28">
            <v>113</v>
          </cell>
          <cell r="B28" t="str">
            <v>120-82-1</v>
          </cell>
          <cell r="C28" t="str">
            <v>1,2,4-Trichlorobenzene</v>
          </cell>
        </row>
        <row r="29">
          <cell r="A29">
            <v>614</v>
          </cell>
          <cell r="B29" t="str">
            <v>95-63-6</v>
          </cell>
          <cell r="C29" t="str">
            <v>1,2,4-Trimethylbenzene</v>
          </cell>
        </row>
        <row r="30">
          <cell r="A30">
            <v>190</v>
          </cell>
          <cell r="B30" t="str">
            <v>96-12-8</v>
          </cell>
          <cell r="C30" t="str">
            <v>1,2-Dibromo-3-chloropropane (DBCP)</v>
          </cell>
        </row>
        <row r="31">
          <cell r="A31">
            <v>110</v>
          </cell>
          <cell r="B31" t="str">
            <v>95-50-1</v>
          </cell>
          <cell r="C31" t="str">
            <v>1,2-Dichlorobenzene</v>
          </cell>
        </row>
        <row r="32">
          <cell r="A32">
            <v>195</v>
          </cell>
          <cell r="B32" t="str">
            <v>78-87-5</v>
          </cell>
          <cell r="C32" t="str">
            <v>1,2-Dichloropropane (propylene dichloride)</v>
          </cell>
        </row>
        <row r="33">
          <cell r="A33">
            <v>335</v>
          </cell>
          <cell r="B33" t="str">
            <v>540-73-8</v>
          </cell>
          <cell r="C33" t="str">
            <v>1,2-Dimethylhydrazine</v>
          </cell>
        </row>
        <row r="34">
          <cell r="A34">
            <v>222</v>
          </cell>
          <cell r="B34" t="str">
            <v>122-66-7</v>
          </cell>
          <cell r="C34" t="str">
            <v>1,2-Diphenylhydrazine (hydrazobenzene)</v>
          </cell>
        </row>
        <row r="35">
          <cell r="A35">
            <v>226</v>
          </cell>
          <cell r="B35" t="str">
            <v>106-88-7</v>
          </cell>
          <cell r="C35" t="str">
            <v>1,2-Epoxybutane</v>
          </cell>
        </row>
        <row r="36">
          <cell r="A36">
            <v>564</v>
          </cell>
          <cell r="B36" t="str">
            <v>75-55-8</v>
          </cell>
          <cell r="C36" t="str">
            <v>1,2-Propyleneimine (2-methylaziridine)</v>
          </cell>
        </row>
        <row r="37">
          <cell r="A37">
            <v>615</v>
          </cell>
          <cell r="B37" t="str">
            <v>108-67-8</v>
          </cell>
          <cell r="C37" t="str">
            <v>1,3,5-Trimethylbenzene</v>
          </cell>
        </row>
        <row r="38">
          <cell r="A38">
            <v>75</v>
          </cell>
          <cell r="B38" t="str">
            <v>106-99-0</v>
          </cell>
          <cell r="C38" t="str">
            <v>1,3-Butadiene</v>
          </cell>
        </row>
        <row r="39">
          <cell r="A39">
            <v>111</v>
          </cell>
          <cell r="B39" t="str">
            <v>541-73-1</v>
          </cell>
          <cell r="C39" t="str">
            <v>1,3-Dichlorobenzene</v>
          </cell>
        </row>
        <row r="40">
          <cell r="A40">
            <v>196</v>
          </cell>
          <cell r="B40" t="str">
            <v>542-75-6</v>
          </cell>
          <cell r="C40" t="str">
            <v>1,3-Dichloropropene</v>
          </cell>
        </row>
        <row r="41">
          <cell r="A41">
            <v>557</v>
          </cell>
          <cell r="B41" t="str">
            <v>1120-71-4</v>
          </cell>
          <cell r="C41" t="str">
            <v>1,3-Propane sultone</v>
          </cell>
        </row>
        <row r="42">
          <cell r="A42">
            <v>220</v>
          </cell>
          <cell r="B42" t="str">
            <v>123-91-1</v>
          </cell>
          <cell r="C42" t="str">
            <v>1,4-Dioxane</v>
          </cell>
        </row>
        <row r="43">
          <cell r="A43">
            <v>437</v>
          </cell>
          <cell r="B43" t="str">
            <v>42397-64-8</v>
          </cell>
          <cell r="C43" t="str">
            <v>1,6-Dinitropyrene</v>
          </cell>
        </row>
        <row r="44">
          <cell r="A44">
            <v>438</v>
          </cell>
          <cell r="B44" t="str">
            <v>42397-65-9</v>
          </cell>
          <cell r="C44" t="str">
            <v>1,8-Dinitropyrene</v>
          </cell>
        </row>
        <row r="45">
          <cell r="A45">
            <v>385</v>
          </cell>
          <cell r="B45" t="str">
            <v>555-84-0</v>
          </cell>
          <cell r="C45" t="str">
            <v>1-[(5-Nitrofurfurylidene)-amino]-2-imidazolidinone</v>
          </cell>
        </row>
        <row r="46">
          <cell r="A46">
            <v>20</v>
          </cell>
          <cell r="B46" t="str">
            <v>82-28-0</v>
          </cell>
          <cell r="C46" t="str">
            <v>1-Amino-2-methylanthraquinone</v>
          </cell>
        </row>
        <row r="47">
          <cell r="A47">
            <v>73</v>
          </cell>
          <cell r="B47" t="str">
            <v>106-94-5</v>
          </cell>
          <cell r="C47" t="str">
            <v>1-Bromopropane (n-propyl bromide)</v>
          </cell>
        </row>
        <row r="48">
          <cell r="A48">
            <v>117</v>
          </cell>
          <cell r="B48" t="str">
            <v>75-68-3</v>
          </cell>
          <cell r="C48" t="str">
            <v>1-Chloro-1,1-difluoroethane</v>
          </cell>
        </row>
        <row r="49">
          <cell r="A49">
            <v>343</v>
          </cell>
          <cell r="B49" t="str">
            <v>832-69-9</v>
          </cell>
          <cell r="C49" t="str">
            <v>1-Methylphenanthrene</v>
          </cell>
        </row>
        <row r="50">
          <cell r="A50">
            <v>344</v>
          </cell>
          <cell r="B50" t="str">
            <v>2381-21-7</v>
          </cell>
          <cell r="C50" t="str">
            <v>1-Methylpyrene</v>
          </cell>
        </row>
        <row r="51">
          <cell r="A51">
            <v>444</v>
          </cell>
          <cell r="B51" t="str">
            <v>5522-43-0</v>
          </cell>
          <cell r="C51" t="str">
            <v>1-Nitropyrene</v>
          </cell>
        </row>
        <row r="52">
          <cell r="A52">
            <v>616</v>
          </cell>
          <cell r="B52" t="str">
            <v>540-84-1</v>
          </cell>
          <cell r="C52" t="str">
            <v>2,2,4-Trimethylpentane</v>
          </cell>
        </row>
        <row r="53">
          <cell r="A53">
            <v>545</v>
          </cell>
          <cell r="B53" t="str">
            <v>60851-34-5</v>
          </cell>
          <cell r="C53" t="str">
            <v>2,3,4,6,7,8-Hexachlorodibenzofuran (HxCDF)</v>
          </cell>
        </row>
        <row r="54">
          <cell r="A54">
            <v>128</v>
          </cell>
          <cell r="B54" t="str">
            <v>58-90-2</v>
          </cell>
          <cell r="C54" t="str">
            <v>2,3,4,6-Tetrachlorophenol</v>
          </cell>
        </row>
        <row r="55">
          <cell r="A55">
            <v>541</v>
          </cell>
          <cell r="B55" t="str">
            <v>57117-31-4</v>
          </cell>
          <cell r="C55" t="str">
            <v>2,3,4,7,8-Pentachlorodibenzofuran (PeCDF)</v>
          </cell>
        </row>
        <row r="56">
          <cell r="A56">
            <v>539</v>
          </cell>
          <cell r="B56" t="str">
            <v>51207-31-9</v>
          </cell>
          <cell r="C56" t="str">
            <v>2,3,7,8-Tetrachlorodibenzofuran (TcDF)</v>
          </cell>
        </row>
        <row r="57">
          <cell r="A57">
            <v>527</v>
          </cell>
          <cell r="B57" t="str">
            <v>1746-01-6</v>
          </cell>
          <cell r="C57" t="str">
            <v>2,3,7,8-Tetrachlorodibenzo-p-dioxin (TCDD)</v>
          </cell>
        </row>
        <row r="58">
          <cell r="A58">
            <v>191</v>
          </cell>
          <cell r="B58" t="str">
            <v>96-13-9</v>
          </cell>
          <cell r="C58" t="str">
            <v>2,3-Dibromo-1-propanol</v>
          </cell>
        </row>
        <row r="59">
          <cell r="A59">
            <v>125</v>
          </cell>
          <cell r="B59" t="str">
            <v>95-95-4</v>
          </cell>
          <cell r="C59" t="str">
            <v>2,4,5-Trichlorophenol</v>
          </cell>
        </row>
        <row r="60">
          <cell r="A60">
            <v>126</v>
          </cell>
          <cell r="B60" t="str">
            <v>88-06-2</v>
          </cell>
          <cell r="C60" t="str">
            <v>2,4,6-Trichlorophenol</v>
          </cell>
        </row>
        <row r="61">
          <cell r="A61">
            <v>171</v>
          </cell>
          <cell r="B61" t="str">
            <v>53-19-0</v>
          </cell>
          <cell r="C61" t="str">
            <v>2,4'-DDD (2,4'-dichlorodiphenyldichloroethane)</v>
          </cell>
        </row>
        <row r="62">
          <cell r="A62">
            <v>637</v>
          </cell>
          <cell r="B62" t="str">
            <v>3424-82-6</v>
          </cell>
          <cell r="C62" t="str">
            <v>2,4'-DDE (2,4'-dichlorodiphenyldichloroethene)</v>
          </cell>
        </row>
        <row r="63">
          <cell r="A63">
            <v>174</v>
          </cell>
          <cell r="B63" t="str">
            <v>789-02-6</v>
          </cell>
          <cell r="C63" t="str">
            <v>2,4'-DDT (2,4'-dichlorodiphenyltrichloroethane)</v>
          </cell>
        </row>
        <row r="64">
          <cell r="A64">
            <v>183</v>
          </cell>
          <cell r="B64" t="str">
            <v>615-05-4</v>
          </cell>
          <cell r="C64" t="str">
            <v>2,4-Diaminoanisole</v>
          </cell>
        </row>
        <row r="65">
          <cell r="A65">
            <v>15</v>
          </cell>
          <cell r="B65" t="str">
            <v>39156-41-7</v>
          </cell>
          <cell r="C65" t="str">
            <v>2,4-Diaminoanisole sulfate</v>
          </cell>
        </row>
        <row r="66">
          <cell r="A66">
            <v>184</v>
          </cell>
          <cell r="B66" t="str">
            <v>95-80-7</v>
          </cell>
          <cell r="C66" t="str">
            <v>2,4-Diaminotoluene (2,4-toluene diamine)</v>
          </cell>
        </row>
        <row r="67">
          <cell r="A67">
            <v>123</v>
          </cell>
          <cell r="B67" t="str">
            <v>120-83-2</v>
          </cell>
          <cell r="C67" t="str">
            <v>2,4-Dichlorophenol</v>
          </cell>
        </row>
        <row r="68">
          <cell r="A68">
            <v>216</v>
          </cell>
          <cell r="B68" t="str">
            <v>51-28-5</v>
          </cell>
          <cell r="C68" t="str">
            <v>2,4-Dinitrophenol</v>
          </cell>
        </row>
        <row r="69">
          <cell r="A69">
            <v>218</v>
          </cell>
          <cell r="B69" t="str">
            <v>121-14-2</v>
          </cell>
          <cell r="C69" t="str">
            <v>2,4-Dinitrotoluene</v>
          </cell>
        </row>
        <row r="70">
          <cell r="A70">
            <v>219</v>
          </cell>
          <cell r="B70" t="str">
            <v>606-20-2</v>
          </cell>
          <cell r="C70" t="str">
            <v>2,6-Dinitrotoluene</v>
          </cell>
        </row>
        <row r="71">
          <cell r="A71">
            <v>433</v>
          </cell>
          <cell r="B71" t="str">
            <v>53-96-3</v>
          </cell>
          <cell r="C71" t="str">
            <v>2-Acetylaminofluorene</v>
          </cell>
        </row>
        <row r="72">
          <cell r="A72">
            <v>19</v>
          </cell>
          <cell r="B72" t="str">
            <v>68006-83-7</v>
          </cell>
          <cell r="C72" t="str">
            <v>2-Amino-3-methyl-9H pyrido[2,3-b]indole</v>
          </cell>
        </row>
        <row r="73">
          <cell r="A73">
            <v>21</v>
          </cell>
          <cell r="B73" t="str">
            <v>76180-96-6</v>
          </cell>
          <cell r="C73" t="str">
            <v>2-Amino-3-methylimidazo-[4,5-f]quinoline</v>
          </cell>
        </row>
        <row r="74">
          <cell r="A74">
            <v>22</v>
          </cell>
          <cell r="B74" t="str">
            <v>712-68-5</v>
          </cell>
          <cell r="C74" t="str">
            <v>2-Amino-5-(5-nitro-2-furyl)-1,3,4-thiadiazole</v>
          </cell>
        </row>
        <row r="75">
          <cell r="A75">
            <v>434</v>
          </cell>
          <cell r="B75" t="str">
            <v>117-79-3</v>
          </cell>
          <cell r="C75" t="str">
            <v>2-Aminoanthraquinone</v>
          </cell>
        </row>
        <row r="76">
          <cell r="A76">
            <v>333</v>
          </cell>
          <cell r="B76" t="str">
            <v>78-93-3</v>
          </cell>
          <cell r="C76" t="str">
            <v>2-Butanone (methyl ethyl ketone)</v>
          </cell>
        </row>
        <row r="77">
          <cell r="A77">
            <v>104</v>
          </cell>
          <cell r="B77" t="str">
            <v>532-27-4</v>
          </cell>
          <cell r="C77" t="str">
            <v>2-Chloroacetophenone</v>
          </cell>
        </row>
        <row r="78">
          <cell r="A78">
            <v>122</v>
          </cell>
          <cell r="B78" t="str">
            <v>95-57-8</v>
          </cell>
          <cell r="C78" t="str">
            <v>2-Chlorophenol</v>
          </cell>
        </row>
        <row r="79">
          <cell r="A79">
            <v>427</v>
          </cell>
          <cell r="B79" t="str">
            <v>91-57-6</v>
          </cell>
          <cell r="C79" t="str">
            <v>2-Methyl naphthalene</v>
          </cell>
        </row>
        <row r="80">
          <cell r="A80">
            <v>341</v>
          </cell>
          <cell r="B80" t="str">
            <v>129-15-7</v>
          </cell>
          <cell r="C80" t="str">
            <v>2-Methyl-1-nitroanthraquinone</v>
          </cell>
        </row>
        <row r="81">
          <cell r="A81">
            <v>338</v>
          </cell>
          <cell r="B81" t="str">
            <v>75-86-5</v>
          </cell>
          <cell r="C81" t="str">
            <v>2-Methyllactonitrile (acetone cyanohydrin)</v>
          </cell>
        </row>
        <row r="82">
          <cell r="A82">
            <v>345</v>
          </cell>
          <cell r="B82" t="str">
            <v>109-06-8</v>
          </cell>
          <cell r="C82" t="str">
            <v>2-Methylpyridine</v>
          </cell>
        </row>
        <row r="83">
          <cell r="A83">
            <v>363</v>
          </cell>
          <cell r="B83" t="str">
            <v>91-59-8</v>
          </cell>
          <cell r="C83" t="str">
            <v>2-Naphthylamine</v>
          </cell>
        </row>
        <row r="84">
          <cell r="A84">
            <v>443</v>
          </cell>
          <cell r="B84" t="str">
            <v>607-57-8</v>
          </cell>
          <cell r="C84" t="str">
            <v>2-Nitrofluorene</v>
          </cell>
        </row>
        <row r="85">
          <cell r="A85">
            <v>389</v>
          </cell>
          <cell r="B85" t="str">
            <v>79-46-9</v>
          </cell>
          <cell r="C85" t="str">
            <v>2-Nitropropane</v>
          </cell>
        </row>
        <row r="86">
          <cell r="A86">
            <v>502</v>
          </cell>
          <cell r="B86" t="str">
            <v>90-43-7</v>
          </cell>
          <cell r="C86" t="str">
            <v>2-Phenylphenol</v>
          </cell>
        </row>
        <row r="87">
          <cell r="A87">
            <v>192</v>
          </cell>
          <cell r="B87" t="str">
            <v>91-94-1</v>
          </cell>
          <cell r="C87" t="str">
            <v>3,3'-Dichlorobenzidine</v>
          </cell>
        </row>
        <row r="88">
          <cell r="A88">
            <v>206</v>
          </cell>
          <cell r="B88" t="str">
            <v>119-90-4</v>
          </cell>
          <cell r="C88" t="str">
            <v>3,3'-Dimethoxybenzidine</v>
          </cell>
        </row>
        <row r="89">
          <cell r="A89">
            <v>209</v>
          </cell>
          <cell r="B89" t="str">
            <v>119-93-7</v>
          </cell>
          <cell r="C89" t="str">
            <v>3,3'-Dimethylbenzidine (o-tolidine)</v>
          </cell>
        </row>
        <row r="90">
          <cell r="A90">
            <v>18</v>
          </cell>
          <cell r="B90" t="str">
            <v>6109-97-3</v>
          </cell>
          <cell r="C90" t="str">
            <v>3-Amino-9-ethylcarbazole hydrochloride</v>
          </cell>
        </row>
        <row r="91">
          <cell r="A91">
            <v>120</v>
          </cell>
          <cell r="B91" t="str">
            <v>563-47-3</v>
          </cell>
          <cell r="C91" t="str">
            <v>3-Chloro-2-methyl-1-propene</v>
          </cell>
        </row>
        <row r="92">
          <cell r="A92">
            <v>439</v>
          </cell>
          <cell r="B92" t="str">
            <v>56-49-5</v>
          </cell>
          <cell r="C92" t="str">
            <v>3-Methylcholanthrene</v>
          </cell>
        </row>
        <row r="93">
          <cell r="A93">
            <v>170</v>
          </cell>
          <cell r="B93" t="str">
            <v>72-54-8</v>
          </cell>
          <cell r="C93" t="str">
            <v>4,4'-DDD (4,4'-dichlorodiphenyldichloroethane)</v>
          </cell>
        </row>
        <row r="94">
          <cell r="A94">
            <v>173</v>
          </cell>
          <cell r="B94" t="str">
            <v>72-55-9</v>
          </cell>
          <cell r="C94" t="str">
            <v>4,4'-DDE (4,4'-dichlorodiphenyldichloroethene)</v>
          </cell>
        </row>
        <row r="95">
          <cell r="A95">
            <v>17</v>
          </cell>
          <cell r="B95" t="str">
            <v>101-80-4</v>
          </cell>
          <cell r="C95" t="str">
            <v>4,4'-Diaminodiphenyl ether</v>
          </cell>
        </row>
        <row r="96">
          <cell r="A96">
            <v>303</v>
          </cell>
          <cell r="B96" t="str">
            <v>80-05-7</v>
          </cell>
          <cell r="C96" t="str">
            <v>4,4'-Isopropylidenediphenol (bisphenol A)</v>
          </cell>
        </row>
        <row r="97">
          <cell r="A97">
            <v>327</v>
          </cell>
          <cell r="B97" t="str">
            <v>101-14-4</v>
          </cell>
          <cell r="C97" t="str">
            <v>4,4'-Methylene bis(2-chloroaniline) (MOCA)</v>
          </cell>
        </row>
        <row r="98">
          <cell r="A98">
            <v>331</v>
          </cell>
          <cell r="B98" t="str">
            <v>838-88-0</v>
          </cell>
          <cell r="C98" t="str">
            <v>4,4'-Methylene bis(2-methylaniline)</v>
          </cell>
        </row>
        <row r="99">
          <cell r="A99">
            <v>332</v>
          </cell>
          <cell r="B99" t="str">
            <v>101-61-1</v>
          </cell>
          <cell r="C99" t="str">
            <v>4,4'-Methylene bis(N,N'-dimethyl)aniline</v>
          </cell>
        </row>
        <row r="100">
          <cell r="A100">
            <v>329</v>
          </cell>
          <cell r="B100" t="str">
            <v>101-77-9</v>
          </cell>
          <cell r="C100" t="str">
            <v>4,4'-Methylenedianiline (and its dichloride)</v>
          </cell>
        </row>
        <row r="101">
          <cell r="A101">
            <v>330</v>
          </cell>
          <cell r="B101" t="str">
            <v>13552-44-8</v>
          </cell>
          <cell r="C101" t="str">
            <v>4,4'-Methylenedianiline dihydrochloride</v>
          </cell>
        </row>
        <row r="102">
          <cell r="A102">
            <v>597</v>
          </cell>
          <cell r="B102" t="str">
            <v>139-65-1</v>
          </cell>
          <cell r="C102" t="str">
            <v>4,4'-Thiodianiline</v>
          </cell>
        </row>
        <row r="103">
          <cell r="A103">
            <v>215</v>
          </cell>
          <cell r="B103" t="str">
            <v>534-52-1</v>
          </cell>
          <cell r="C103" t="str">
            <v>4,6-Dinitro-o-cresol (and salts)</v>
          </cell>
        </row>
        <row r="104">
          <cell r="A104">
            <v>24</v>
          </cell>
          <cell r="B104" t="str">
            <v>92-67-1</v>
          </cell>
          <cell r="C104" t="str">
            <v>4-Aminobiphenyl</v>
          </cell>
        </row>
        <row r="105">
          <cell r="A105">
            <v>129</v>
          </cell>
          <cell r="B105" t="str">
            <v>95-83-0</v>
          </cell>
          <cell r="C105" t="str">
            <v>4-Chloro-o-phenylenediamine</v>
          </cell>
        </row>
        <row r="106">
          <cell r="A106">
            <v>207</v>
          </cell>
          <cell r="B106" t="str">
            <v>60-11-7</v>
          </cell>
          <cell r="C106" t="str">
            <v>4-Dimethylaminoazobenzene</v>
          </cell>
        </row>
        <row r="107">
          <cell r="A107">
            <v>382</v>
          </cell>
          <cell r="B107" t="str">
            <v>92-93-3</v>
          </cell>
          <cell r="C107" t="str">
            <v>4-Nitrobiphenyl</v>
          </cell>
        </row>
        <row r="108">
          <cell r="A108">
            <v>388</v>
          </cell>
          <cell r="B108" t="str">
            <v>100-02-7</v>
          </cell>
          <cell r="C108" t="str">
            <v>4-Nitrophenol</v>
          </cell>
        </row>
        <row r="109">
          <cell r="A109">
            <v>445</v>
          </cell>
          <cell r="B109" t="str">
            <v>57835-92-4</v>
          </cell>
          <cell r="C109" t="str">
            <v>4-Nitropyrene</v>
          </cell>
        </row>
        <row r="110">
          <cell r="A110">
            <v>400</v>
          </cell>
          <cell r="B110" t="str">
            <v>104-40-5</v>
          </cell>
          <cell r="C110" t="str">
            <v>4-Nonylphenol (and ethoxylates)</v>
          </cell>
        </row>
        <row r="111">
          <cell r="A111">
            <v>625</v>
          </cell>
          <cell r="B111" t="str">
            <v>100-40-3</v>
          </cell>
          <cell r="C111" t="str">
            <v>4-Vinylcyclohexene</v>
          </cell>
        </row>
        <row r="112">
          <cell r="A112">
            <v>440</v>
          </cell>
          <cell r="B112" t="str">
            <v>3697-24-3</v>
          </cell>
          <cell r="C112" t="str">
            <v>5-Methylchrysene</v>
          </cell>
        </row>
        <row r="113">
          <cell r="A113">
            <v>441</v>
          </cell>
          <cell r="B113" t="str">
            <v>602-87-9</v>
          </cell>
          <cell r="C113" t="str">
            <v>5-Nitroacenaphthene</v>
          </cell>
        </row>
        <row r="114">
          <cell r="A114">
            <v>380</v>
          </cell>
          <cell r="B114" t="str">
            <v>99-59-2</v>
          </cell>
          <cell r="C114" t="str">
            <v>5-Nitro-o-anisidine</v>
          </cell>
        </row>
        <row r="115">
          <cell r="A115">
            <v>442</v>
          </cell>
          <cell r="B115" t="str">
            <v>7496-02-8</v>
          </cell>
          <cell r="C115" t="str">
            <v>6-Nitrochrysene</v>
          </cell>
        </row>
        <row r="116">
          <cell r="A116">
            <v>436</v>
          </cell>
          <cell r="B116" t="str">
            <v>57-97-6</v>
          </cell>
          <cell r="C116" t="str">
            <v>7,12-Dimethylbenz[a]anthracene</v>
          </cell>
        </row>
        <row r="117">
          <cell r="A117">
            <v>418</v>
          </cell>
          <cell r="B117" t="str">
            <v>194-59-2</v>
          </cell>
          <cell r="C117" t="str">
            <v>7H-Dibenzo[c,g]carbazole</v>
          </cell>
        </row>
        <row r="118">
          <cell r="A118">
            <v>23</v>
          </cell>
          <cell r="B118" t="str">
            <v>26148-68-5</v>
          </cell>
          <cell r="C118" t="str">
            <v>A-alpha-c(2-amino-9h-pyrido[2,3-b]indole)</v>
          </cell>
        </row>
        <row r="119">
          <cell r="A119">
            <v>402</v>
          </cell>
          <cell r="B119" t="str">
            <v>83-32-9</v>
          </cell>
          <cell r="C119" t="str">
            <v>Acenaphthene</v>
          </cell>
        </row>
        <row r="120">
          <cell r="A120">
            <v>403</v>
          </cell>
          <cell r="B120" t="str">
            <v>208-96-8</v>
          </cell>
          <cell r="C120" t="str">
            <v>Acenaphthylene</v>
          </cell>
        </row>
        <row r="121">
          <cell r="A121">
            <v>1</v>
          </cell>
          <cell r="B121" t="str">
            <v>75-07-0</v>
          </cell>
          <cell r="C121" t="str">
            <v>Acetaldehyde</v>
          </cell>
        </row>
        <row r="122">
          <cell r="A122">
            <v>2</v>
          </cell>
          <cell r="B122" t="str">
            <v>60-35-5</v>
          </cell>
          <cell r="C122" t="str">
            <v>Acetamide</v>
          </cell>
        </row>
        <row r="123">
          <cell r="A123">
            <v>634</v>
          </cell>
          <cell r="B123" t="str">
            <v>67-64-1</v>
          </cell>
          <cell r="C123" t="str">
            <v>Acetone</v>
          </cell>
        </row>
        <row r="124">
          <cell r="A124">
            <v>3</v>
          </cell>
          <cell r="B124" t="str">
            <v>75-05-8</v>
          </cell>
          <cell r="C124" t="str">
            <v>Acetonitrile</v>
          </cell>
        </row>
        <row r="125">
          <cell r="A125">
            <v>4</v>
          </cell>
          <cell r="B125" t="str">
            <v>98-86-2</v>
          </cell>
          <cell r="C125" t="str">
            <v>Acetophenone</v>
          </cell>
        </row>
        <row r="126">
          <cell r="A126">
            <v>5</v>
          </cell>
          <cell r="B126" t="str">
            <v>107-02-8</v>
          </cell>
          <cell r="C126" t="str">
            <v>Acrolein</v>
          </cell>
        </row>
        <row r="127">
          <cell r="A127">
            <v>6</v>
          </cell>
          <cell r="B127" t="str">
            <v>79-06-1</v>
          </cell>
          <cell r="C127" t="str">
            <v>Acrylamide</v>
          </cell>
        </row>
        <row r="128">
          <cell r="A128">
            <v>7</v>
          </cell>
          <cell r="B128" t="str">
            <v>79-10-7</v>
          </cell>
          <cell r="C128" t="str">
            <v>Acrylic acid</v>
          </cell>
        </row>
        <row r="129">
          <cell r="A129">
            <v>8</v>
          </cell>
          <cell r="B129" t="str">
            <v>107-13-1</v>
          </cell>
          <cell r="C129" t="str">
            <v>Acrylonitrile</v>
          </cell>
        </row>
        <row r="130">
          <cell r="A130">
            <v>9</v>
          </cell>
          <cell r="B130" t="str">
            <v>50-76-0</v>
          </cell>
          <cell r="C130" t="str">
            <v>Actinomycin D</v>
          </cell>
        </row>
        <row r="131">
          <cell r="A131">
            <v>10</v>
          </cell>
          <cell r="B131" t="str">
            <v>1596-84-5</v>
          </cell>
          <cell r="C131" t="str">
            <v>Alar</v>
          </cell>
        </row>
        <row r="132">
          <cell r="A132">
            <v>11</v>
          </cell>
          <cell r="B132" t="str">
            <v>309-00-2</v>
          </cell>
          <cell r="C132" t="str">
            <v>Aldrin</v>
          </cell>
        </row>
        <row r="133">
          <cell r="A133">
            <v>12</v>
          </cell>
          <cell r="B133" t="str">
            <v>107-05-1</v>
          </cell>
          <cell r="C133" t="str">
            <v>Allyl chloride</v>
          </cell>
        </row>
        <row r="134">
          <cell r="A134">
            <v>283</v>
          </cell>
          <cell r="B134" t="str">
            <v>319-84-6</v>
          </cell>
          <cell r="C134" t="str">
            <v>alpha-Hexachlorocyclohexane</v>
          </cell>
        </row>
        <row r="135">
          <cell r="A135">
            <v>13</v>
          </cell>
          <cell r="B135" t="str">
            <v>7429-90-5</v>
          </cell>
          <cell r="C135" t="str">
            <v>Aluminum and compounds</v>
          </cell>
        </row>
        <row r="136">
          <cell r="A136">
            <v>14</v>
          </cell>
          <cell r="B136" t="str">
            <v>1344-28-1</v>
          </cell>
          <cell r="C136" t="str">
            <v>Aluminum oxide (fibrous forms)</v>
          </cell>
        </row>
        <row r="137">
          <cell r="A137">
            <v>25</v>
          </cell>
          <cell r="B137" t="str">
            <v>61-82-5</v>
          </cell>
          <cell r="C137" t="str">
            <v>Amitrole</v>
          </cell>
        </row>
        <row r="138">
          <cell r="A138">
            <v>26</v>
          </cell>
          <cell r="B138" t="str">
            <v>7664-41-7</v>
          </cell>
          <cell r="C138" t="str">
            <v>Ammonia</v>
          </cell>
        </row>
        <row r="139">
          <cell r="A139">
            <v>27</v>
          </cell>
          <cell r="B139" t="str">
            <v>7803-63-6</v>
          </cell>
          <cell r="C139" t="str">
            <v>Ammonium bisulfate</v>
          </cell>
        </row>
        <row r="140">
          <cell r="A140">
            <v>28</v>
          </cell>
          <cell r="B140" t="str">
            <v>6484-52-2</v>
          </cell>
          <cell r="C140" t="str">
            <v>Ammonium nitrate</v>
          </cell>
        </row>
        <row r="141">
          <cell r="A141">
            <v>29</v>
          </cell>
          <cell r="B141" t="str">
            <v>7783-20-2</v>
          </cell>
          <cell r="C141" t="str">
            <v>Ammonium sulfate</v>
          </cell>
        </row>
        <row r="142">
          <cell r="A142">
            <v>30</v>
          </cell>
          <cell r="B142" t="str">
            <v>62-53-3</v>
          </cell>
          <cell r="C142" t="str">
            <v>Aniline</v>
          </cell>
        </row>
        <row r="143">
          <cell r="A143">
            <v>635</v>
          </cell>
          <cell r="B143" t="str">
            <v>191-26-4</v>
          </cell>
          <cell r="C143" t="str">
            <v>Anthanthrene</v>
          </cell>
        </row>
        <row r="144">
          <cell r="A144">
            <v>404</v>
          </cell>
          <cell r="B144" t="str">
            <v>120-12-7</v>
          </cell>
          <cell r="C144" t="str">
            <v>Anthracene</v>
          </cell>
        </row>
        <row r="145">
          <cell r="A145">
            <v>33</v>
          </cell>
          <cell r="B145" t="str">
            <v>7440-36-0</v>
          </cell>
          <cell r="C145" t="str">
            <v>Antimony and compounds</v>
          </cell>
        </row>
        <row r="146">
          <cell r="A146">
            <v>35</v>
          </cell>
          <cell r="B146" t="str">
            <v>1309-64-4</v>
          </cell>
          <cell r="C146" t="str">
            <v>Antimony trioxide</v>
          </cell>
        </row>
        <row r="147">
          <cell r="A147">
            <v>36</v>
          </cell>
          <cell r="B147" t="str">
            <v>140-57-8</v>
          </cell>
          <cell r="C147" t="str">
            <v>Aramite</v>
          </cell>
        </row>
        <row r="148">
          <cell r="A148">
            <v>37</v>
          </cell>
          <cell r="B148" t="str">
            <v>7440-38-2</v>
          </cell>
          <cell r="C148" t="str">
            <v>Arsenic and compounds</v>
          </cell>
        </row>
        <row r="149">
          <cell r="A149">
            <v>39</v>
          </cell>
          <cell r="B149" t="str">
            <v>7784-42-1</v>
          </cell>
          <cell r="C149" t="str">
            <v>Arsine</v>
          </cell>
        </row>
        <row r="150">
          <cell r="A150">
            <v>356</v>
          </cell>
          <cell r="B150" t="str">
            <v>1332-21-4</v>
          </cell>
          <cell r="C150" t="str">
            <v>Asbestos</v>
          </cell>
        </row>
        <row r="151">
          <cell r="A151">
            <v>40</v>
          </cell>
          <cell r="B151" t="str">
            <v>492-80-8</v>
          </cell>
          <cell r="C151" t="str">
            <v>Auramine</v>
          </cell>
        </row>
        <row r="152">
          <cell r="A152">
            <v>41</v>
          </cell>
          <cell r="B152" t="str">
            <v>115-02-6</v>
          </cell>
          <cell r="C152" t="str">
            <v>Azaserine</v>
          </cell>
        </row>
        <row r="153">
          <cell r="A153">
            <v>42</v>
          </cell>
          <cell r="B153" t="str">
            <v>446-86-6</v>
          </cell>
          <cell r="C153" t="str">
            <v>Azathioprine</v>
          </cell>
        </row>
        <row r="154">
          <cell r="A154">
            <v>44</v>
          </cell>
          <cell r="B154" t="str">
            <v>103-33-3</v>
          </cell>
          <cell r="C154" t="str">
            <v>Azobenzene</v>
          </cell>
        </row>
        <row r="155">
          <cell r="A155">
            <v>45</v>
          </cell>
          <cell r="B155" t="str">
            <v>7440-39-3</v>
          </cell>
          <cell r="C155" t="str">
            <v>Barium and compounds</v>
          </cell>
        </row>
        <row r="156">
          <cell r="A156">
            <v>405</v>
          </cell>
          <cell r="B156" t="str">
            <v>56-55-3</v>
          </cell>
          <cell r="C156" t="str">
            <v>Benz[a]anthracene</v>
          </cell>
        </row>
        <row r="157">
          <cell r="A157">
            <v>46</v>
          </cell>
          <cell r="B157" t="str">
            <v>71-43-2</v>
          </cell>
          <cell r="C157" t="str">
            <v>Benzene</v>
          </cell>
        </row>
        <row r="158">
          <cell r="A158">
            <v>47</v>
          </cell>
          <cell r="B158" t="str">
            <v>92-87-5</v>
          </cell>
          <cell r="C158" t="str">
            <v>Benzidine (and its salts)</v>
          </cell>
        </row>
        <row r="159">
          <cell r="A159">
            <v>406</v>
          </cell>
          <cell r="B159" t="str">
            <v>50-32-8</v>
          </cell>
          <cell r="C159" t="str">
            <v>Benzo[a]pyrene</v>
          </cell>
        </row>
        <row r="160">
          <cell r="A160">
            <v>407</v>
          </cell>
          <cell r="B160" t="str">
            <v>205-99-2</v>
          </cell>
          <cell r="C160" t="str">
            <v>Benzo[b]fluoranthene</v>
          </cell>
        </row>
        <row r="161">
          <cell r="A161">
            <v>408</v>
          </cell>
          <cell r="B161" t="str">
            <v>205-12-9</v>
          </cell>
          <cell r="C161" t="str">
            <v>Benzo[c]fluorene</v>
          </cell>
        </row>
        <row r="162">
          <cell r="A162">
            <v>409</v>
          </cell>
          <cell r="B162" t="str">
            <v>192-97-2</v>
          </cell>
          <cell r="C162" t="str">
            <v>Benzo[e]pyrene</v>
          </cell>
        </row>
        <row r="163">
          <cell r="A163">
            <v>410</v>
          </cell>
          <cell r="B163" t="str">
            <v>191-24-2</v>
          </cell>
          <cell r="C163" t="str">
            <v>Benzo[g,h,i]perylene</v>
          </cell>
        </row>
        <row r="164">
          <cell r="A164">
            <v>411</v>
          </cell>
          <cell r="B164" t="str">
            <v>205-82-3</v>
          </cell>
          <cell r="C164" t="str">
            <v>Benzo[j]fluoranthene</v>
          </cell>
        </row>
        <row r="165">
          <cell r="A165">
            <v>412</v>
          </cell>
          <cell r="B165" t="str">
            <v>207-08-9</v>
          </cell>
          <cell r="C165" t="str">
            <v>Benzo[k]fluoranthene</v>
          </cell>
        </row>
        <row r="166">
          <cell r="A166">
            <v>52</v>
          </cell>
          <cell r="B166" t="str">
            <v>271-89-6</v>
          </cell>
          <cell r="C166" t="str">
            <v>Benzofuran</v>
          </cell>
        </row>
        <row r="167">
          <cell r="A167">
            <v>53</v>
          </cell>
          <cell r="B167" t="str">
            <v>98-07-7</v>
          </cell>
          <cell r="C167" t="str">
            <v>Benzoic trichloride (benzotrichloride)</v>
          </cell>
        </row>
        <row r="168">
          <cell r="A168">
            <v>54</v>
          </cell>
          <cell r="B168" t="str">
            <v>98-88-4</v>
          </cell>
          <cell r="C168" t="str">
            <v>Benzoyl chloride</v>
          </cell>
        </row>
        <row r="169">
          <cell r="A169">
            <v>55</v>
          </cell>
          <cell r="B169" t="str">
            <v>94-36-0</v>
          </cell>
          <cell r="C169" t="str">
            <v>Benzoyl peroxide</v>
          </cell>
        </row>
        <row r="170">
          <cell r="A170">
            <v>56</v>
          </cell>
          <cell r="B170" t="str">
            <v>100-44-7</v>
          </cell>
          <cell r="C170" t="str">
            <v>Benzyl chloride</v>
          </cell>
        </row>
        <row r="171">
          <cell r="A171">
            <v>57</v>
          </cell>
          <cell r="B171" t="str">
            <v>1694-09-3</v>
          </cell>
          <cell r="C171" t="str">
            <v>Benzyl Violet 4B</v>
          </cell>
        </row>
        <row r="172">
          <cell r="A172">
            <v>58</v>
          </cell>
          <cell r="B172" t="str">
            <v>7440-41-7</v>
          </cell>
          <cell r="C172" t="str">
            <v>Beryllium and compounds</v>
          </cell>
        </row>
        <row r="173">
          <cell r="A173">
            <v>60</v>
          </cell>
          <cell r="B173" t="str">
            <v>1304-56-9</v>
          </cell>
          <cell r="C173" t="str">
            <v>Beryllium oxide</v>
          </cell>
        </row>
        <row r="174">
          <cell r="A174">
            <v>61</v>
          </cell>
          <cell r="B174" t="str">
            <v>13510-49-1</v>
          </cell>
          <cell r="C174" t="str">
            <v>Beryllium sulfate</v>
          </cell>
        </row>
        <row r="175">
          <cell r="A175">
            <v>82</v>
          </cell>
          <cell r="B175" t="str">
            <v>3068-88-0</v>
          </cell>
          <cell r="C175" t="str">
            <v>beta-Butyrolactone</v>
          </cell>
        </row>
        <row r="176">
          <cell r="A176">
            <v>284</v>
          </cell>
          <cell r="B176" t="str">
            <v>319-85-7</v>
          </cell>
          <cell r="C176" t="str">
            <v>beta-Hexachlorocyclohexane</v>
          </cell>
        </row>
        <row r="177">
          <cell r="A177">
            <v>558</v>
          </cell>
          <cell r="B177" t="str">
            <v>57-57-8</v>
          </cell>
          <cell r="C177" t="str">
            <v>beta-Propiolactone</v>
          </cell>
        </row>
        <row r="178">
          <cell r="A178">
            <v>62</v>
          </cell>
          <cell r="B178" t="str">
            <v>92-52-4</v>
          </cell>
          <cell r="C178" t="str">
            <v>Biphenyl</v>
          </cell>
        </row>
        <row r="179">
          <cell r="A179">
            <v>63</v>
          </cell>
          <cell r="B179" t="str">
            <v>111-44-4</v>
          </cell>
          <cell r="C179" t="str">
            <v>bis(2-Chloroethyl) ether (BCEE)</v>
          </cell>
        </row>
        <row r="180">
          <cell r="A180">
            <v>65</v>
          </cell>
          <cell r="B180" t="str">
            <v>103-23-1</v>
          </cell>
          <cell r="C180" t="str">
            <v>bis(2-Ethylhexyl) adipate</v>
          </cell>
        </row>
        <row r="181">
          <cell r="A181">
            <v>522</v>
          </cell>
          <cell r="B181" t="str">
            <v>117-81-7</v>
          </cell>
          <cell r="C181" t="str">
            <v>bis(2-Ethylhexyl) phthalate (DEHP)</v>
          </cell>
        </row>
        <row r="182">
          <cell r="A182">
            <v>64</v>
          </cell>
          <cell r="B182" t="str">
            <v>542-88-1</v>
          </cell>
          <cell r="C182" t="str">
            <v>bis(Chloromethyl) ether</v>
          </cell>
        </row>
        <row r="183">
          <cell r="A183">
            <v>66</v>
          </cell>
          <cell r="B183" t="str">
            <v>7726-95-6</v>
          </cell>
          <cell r="C183" t="str">
            <v>Bromine and compounds</v>
          </cell>
        </row>
        <row r="184">
          <cell r="A184">
            <v>68</v>
          </cell>
          <cell r="B184" t="str">
            <v>7789-30-2</v>
          </cell>
          <cell r="C184" t="str">
            <v>Bromine pentafluoride</v>
          </cell>
        </row>
        <row r="185">
          <cell r="A185">
            <v>71</v>
          </cell>
          <cell r="B185" t="str">
            <v>75-27-4</v>
          </cell>
          <cell r="C185" t="str">
            <v>Bromodichloromethane</v>
          </cell>
        </row>
        <row r="186">
          <cell r="A186">
            <v>72</v>
          </cell>
          <cell r="B186" t="str">
            <v>75-25-2</v>
          </cell>
          <cell r="C186" t="str">
            <v>Bromoform</v>
          </cell>
        </row>
        <row r="187">
          <cell r="A187">
            <v>324</v>
          </cell>
          <cell r="B187" t="str">
            <v>74-83-9</v>
          </cell>
          <cell r="C187" t="str">
            <v>Bromomethane (methyl bromide)</v>
          </cell>
        </row>
        <row r="188">
          <cell r="A188">
            <v>77</v>
          </cell>
          <cell r="B188" t="str">
            <v>141-32-2</v>
          </cell>
          <cell r="C188" t="str">
            <v>Butyl acrylate</v>
          </cell>
        </row>
        <row r="189">
          <cell r="A189">
            <v>519</v>
          </cell>
          <cell r="B189" t="str">
            <v>85-68-7</v>
          </cell>
          <cell r="C189" t="str">
            <v>Butyl benzyl phthalate</v>
          </cell>
        </row>
        <row r="190">
          <cell r="A190">
            <v>81</v>
          </cell>
          <cell r="B190" t="str">
            <v>25013-16-5</v>
          </cell>
          <cell r="C190" t="str">
            <v>Butylated hydroxyanisole</v>
          </cell>
        </row>
        <row r="191">
          <cell r="A191">
            <v>144</v>
          </cell>
          <cell r="B191" t="str">
            <v>569-61-9</v>
          </cell>
          <cell r="C191" t="str">
            <v>C.I. Basic Red 9 monohydrochloride</v>
          </cell>
        </row>
        <row r="192">
          <cell r="A192">
            <v>83</v>
          </cell>
          <cell r="B192" t="str">
            <v>7440-43-9</v>
          </cell>
          <cell r="C192" t="str">
            <v>Cadmium and compounds</v>
          </cell>
        </row>
        <row r="193">
          <cell r="A193">
            <v>85</v>
          </cell>
          <cell r="B193" t="str">
            <v>156-62-7</v>
          </cell>
          <cell r="C193" t="str">
            <v>Calcium cyanamide</v>
          </cell>
        </row>
        <row r="194">
          <cell r="A194">
            <v>86</v>
          </cell>
          <cell r="B194" t="str">
            <v>105-60-2</v>
          </cell>
          <cell r="C194" t="str">
            <v>Caprolactam</v>
          </cell>
        </row>
        <row r="195">
          <cell r="A195">
            <v>87</v>
          </cell>
          <cell r="B195" t="str">
            <v>2425-06-1</v>
          </cell>
          <cell r="C195" t="str">
            <v>Captafol</v>
          </cell>
        </row>
        <row r="196">
          <cell r="A196">
            <v>88</v>
          </cell>
          <cell r="B196" t="str">
            <v>133-06-2</v>
          </cell>
          <cell r="C196" t="str">
            <v>Captan</v>
          </cell>
        </row>
        <row r="197">
          <cell r="A197">
            <v>435</v>
          </cell>
          <cell r="B197" t="str">
            <v>63-25-2</v>
          </cell>
          <cell r="C197" t="str">
            <v>Carbaryl</v>
          </cell>
        </row>
        <row r="198">
          <cell r="A198">
            <v>413</v>
          </cell>
          <cell r="B198" t="str">
            <v>86-74-8</v>
          </cell>
          <cell r="C198" t="str">
            <v>Carbazole</v>
          </cell>
        </row>
        <row r="199">
          <cell r="A199">
            <v>89</v>
          </cell>
          <cell r="B199">
            <v>89</v>
          </cell>
          <cell r="C199" t="str">
            <v>Carbon black extracts</v>
          </cell>
        </row>
        <row r="200">
          <cell r="A200">
            <v>90</v>
          </cell>
          <cell r="B200" t="str">
            <v>75-15-0</v>
          </cell>
          <cell r="C200" t="str">
            <v>Carbon disulfide</v>
          </cell>
        </row>
        <row r="201">
          <cell r="A201">
            <v>91</v>
          </cell>
          <cell r="B201" t="str">
            <v>56-23-5</v>
          </cell>
          <cell r="C201" t="str">
            <v>Carbon tetrachloride</v>
          </cell>
        </row>
        <row r="202">
          <cell r="A202">
            <v>92</v>
          </cell>
          <cell r="B202" t="str">
            <v>463-58-1</v>
          </cell>
          <cell r="C202" t="str">
            <v>Carbonyl sulfide</v>
          </cell>
        </row>
        <row r="203">
          <cell r="A203">
            <v>93</v>
          </cell>
          <cell r="B203" t="str">
            <v>9000-07-1</v>
          </cell>
          <cell r="C203" t="str">
            <v>Carrageenan (degraded)</v>
          </cell>
        </row>
        <row r="204">
          <cell r="A204">
            <v>94</v>
          </cell>
          <cell r="B204" t="str">
            <v>120-80-9</v>
          </cell>
          <cell r="C204" t="str">
            <v>Catechol</v>
          </cell>
        </row>
        <row r="205">
          <cell r="A205">
            <v>351</v>
          </cell>
          <cell r="B205">
            <v>351</v>
          </cell>
          <cell r="C205" t="str">
            <v>Ceramic fibers</v>
          </cell>
        </row>
        <row r="206">
          <cell r="A206">
            <v>95</v>
          </cell>
          <cell r="B206" t="str">
            <v>133-90-4</v>
          </cell>
          <cell r="C206" t="str">
            <v>Chloramben</v>
          </cell>
        </row>
        <row r="207">
          <cell r="A207">
            <v>96</v>
          </cell>
          <cell r="B207" t="str">
            <v>305-03-3</v>
          </cell>
          <cell r="C207" t="str">
            <v>Chlorambucil</v>
          </cell>
        </row>
        <row r="208">
          <cell r="A208">
            <v>97</v>
          </cell>
          <cell r="B208" t="str">
            <v>57-74-9</v>
          </cell>
          <cell r="C208" t="str">
            <v>Chlordane</v>
          </cell>
        </row>
        <row r="209">
          <cell r="A209">
            <v>98</v>
          </cell>
          <cell r="B209" t="str">
            <v>143-50-0</v>
          </cell>
          <cell r="C209" t="str">
            <v>Chlordecone</v>
          </cell>
        </row>
        <row r="210">
          <cell r="A210">
            <v>99</v>
          </cell>
          <cell r="B210" t="str">
            <v>115-28-6</v>
          </cell>
          <cell r="C210" t="str">
            <v>Chlorendic acid</v>
          </cell>
        </row>
        <row r="211">
          <cell r="A211">
            <v>243</v>
          </cell>
          <cell r="B211" t="str">
            <v>76-13-1</v>
          </cell>
          <cell r="C211" t="str">
            <v>Chlorinated fluorocarbon (1,1,2-trichloro-1,2,2-trifluoroethane, CFC-113)</v>
          </cell>
        </row>
        <row r="212">
          <cell r="A212">
            <v>100</v>
          </cell>
          <cell r="B212" t="str">
            <v>108171-26-2</v>
          </cell>
          <cell r="C212" t="str">
            <v>Chlorinated paraffins</v>
          </cell>
        </row>
        <row r="213">
          <cell r="A213">
            <v>101</v>
          </cell>
          <cell r="B213" t="str">
            <v>7782-50-5</v>
          </cell>
          <cell r="C213" t="str">
            <v>Chlorine</v>
          </cell>
        </row>
        <row r="214">
          <cell r="A214">
            <v>102</v>
          </cell>
          <cell r="B214" t="str">
            <v>10049-04-4</v>
          </cell>
          <cell r="C214" t="str">
            <v>Chlorine dioxide</v>
          </cell>
        </row>
        <row r="215">
          <cell r="A215">
            <v>103</v>
          </cell>
          <cell r="B215" t="str">
            <v>79-11-8</v>
          </cell>
          <cell r="C215" t="str">
            <v>Chloroacetic acid</v>
          </cell>
        </row>
        <row r="216">
          <cell r="A216">
            <v>105</v>
          </cell>
          <cell r="B216" t="str">
            <v>85535-84-8</v>
          </cell>
          <cell r="C216" t="str">
            <v>Chloroalkanes C10-13 (chlorinated paraffins)</v>
          </cell>
        </row>
        <row r="217">
          <cell r="A217">
            <v>108</v>
          </cell>
          <cell r="B217" t="str">
            <v>108-90-7</v>
          </cell>
          <cell r="C217" t="str">
            <v>Chlorobenzene</v>
          </cell>
        </row>
        <row r="218">
          <cell r="A218">
            <v>114</v>
          </cell>
          <cell r="B218" t="str">
            <v>510-15-6</v>
          </cell>
          <cell r="C218" t="str">
            <v>Chlorobenzilate (ethyl-4,4'-dichlorobenzilate)</v>
          </cell>
        </row>
        <row r="219">
          <cell r="A219">
            <v>246</v>
          </cell>
          <cell r="B219" t="str">
            <v>75-45-6</v>
          </cell>
          <cell r="C219" t="str">
            <v>Chlorodifluoromethane (Freon 22)</v>
          </cell>
        </row>
        <row r="220">
          <cell r="A220">
            <v>230</v>
          </cell>
          <cell r="B220" t="str">
            <v>75-00-3</v>
          </cell>
          <cell r="C220" t="str">
            <v>Chloroethane (ethyl chloride)</v>
          </cell>
        </row>
        <row r="221">
          <cell r="A221">
            <v>118</v>
          </cell>
          <cell r="B221" t="str">
            <v>67-66-3</v>
          </cell>
          <cell r="C221" t="str">
            <v>Chloroform</v>
          </cell>
        </row>
        <row r="222">
          <cell r="A222">
            <v>325</v>
          </cell>
          <cell r="B222" t="str">
            <v>74-87-3</v>
          </cell>
          <cell r="C222" t="str">
            <v>Chloromethane (methyl chloride)</v>
          </cell>
        </row>
        <row r="223">
          <cell r="A223">
            <v>119</v>
          </cell>
          <cell r="B223" t="str">
            <v>107-30-2</v>
          </cell>
          <cell r="C223" t="str">
            <v>Chloromethyl methyl ether (technical grade)</v>
          </cell>
        </row>
        <row r="224">
          <cell r="A224">
            <v>130</v>
          </cell>
          <cell r="B224" t="str">
            <v>76-06-2</v>
          </cell>
          <cell r="C224" t="str">
            <v>Chloropicrin</v>
          </cell>
        </row>
        <row r="225">
          <cell r="A225">
            <v>131</v>
          </cell>
          <cell r="B225" t="str">
            <v>126-99-8</v>
          </cell>
          <cell r="C225" t="str">
            <v>Chloroprene</v>
          </cell>
        </row>
        <row r="226">
          <cell r="A226">
            <v>132</v>
          </cell>
          <cell r="B226" t="str">
            <v>1897-45-6</v>
          </cell>
          <cell r="C226" t="str">
            <v>Chlorothalonil</v>
          </cell>
        </row>
        <row r="227">
          <cell r="A227">
            <v>134</v>
          </cell>
          <cell r="B227" t="str">
            <v>54749-90-5</v>
          </cell>
          <cell r="C227" t="str">
            <v>Chlorozotocin</v>
          </cell>
        </row>
        <row r="228">
          <cell r="A228">
            <v>135</v>
          </cell>
          <cell r="B228" t="str">
            <v>7738-94-5</v>
          </cell>
          <cell r="C228" t="str">
            <v>Chromic(VI) Acid</v>
          </cell>
        </row>
        <row r="229">
          <cell r="A229">
            <v>140</v>
          </cell>
          <cell r="B229" t="str">
            <v>7738-94-5</v>
          </cell>
          <cell r="C229" t="str">
            <v>Chromic(VI) acid, including chromic acid aerosol mist and chromium trioxide</v>
          </cell>
        </row>
        <row r="230">
          <cell r="A230">
            <v>136</v>
          </cell>
          <cell r="B230" t="str">
            <v>18540-29-9</v>
          </cell>
          <cell r="C230" t="str">
            <v>Chromium VI, chromate and dichromate particulate</v>
          </cell>
        </row>
        <row r="231">
          <cell r="A231">
            <v>414</v>
          </cell>
          <cell r="B231" t="str">
            <v>218-01-9</v>
          </cell>
          <cell r="C231" t="str">
            <v>Chrysene</v>
          </cell>
        </row>
        <row r="232">
          <cell r="A232">
            <v>145</v>
          </cell>
          <cell r="B232" t="str">
            <v>87-29-6</v>
          </cell>
          <cell r="C232" t="str">
            <v>Cinnamyl anthranilate</v>
          </cell>
        </row>
        <row r="233">
          <cell r="A233">
            <v>146</v>
          </cell>
          <cell r="B233" t="str">
            <v>7440-48-4</v>
          </cell>
          <cell r="C233" t="str">
            <v>Cobalt and compounds</v>
          </cell>
        </row>
        <row r="234">
          <cell r="A234">
            <v>148</v>
          </cell>
          <cell r="B234">
            <v>148</v>
          </cell>
          <cell r="C234" t="str">
            <v>Coke oven emissions</v>
          </cell>
        </row>
        <row r="235">
          <cell r="A235">
            <v>149</v>
          </cell>
          <cell r="B235" t="str">
            <v>7440-50-8</v>
          </cell>
          <cell r="C235" t="str">
            <v>Copper and compounds</v>
          </cell>
        </row>
        <row r="236">
          <cell r="A236">
            <v>150</v>
          </cell>
          <cell r="B236">
            <v>150</v>
          </cell>
          <cell r="C236" t="str">
            <v>Creosotes</v>
          </cell>
        </row>
        <row r="237">
          <cell r="A237">
            <v>152</v>
          </cell>
          <cell r="B237" t="str">
            <v>1319-77-3</v>
          </cell>
          <cell r="C237" t="str">
            <v>Cresols (mixture), including m-cresol, o-cresol, p-cresol</v>
          </cell>
        </row>
        <row r="238">
          <cell r="A238">
            <v>156</v>
          </cell>
          <cell r="B238" t="str">
            <v>4170-30-3</v>
          </cell>
          <cell r="C238" t="str">
            <v>Crotonaldehyde</v>
          </cell>
        </row>
        <row r="239">
          <cell r="A239">
            <v>158</v>
          </cell>
          <cell r="B239" t="str">
            <v>80-15-9</v>
          </cell>
          <cell r="C239" t="str">
            <v>Cumene hydroperoxide</v>
          </cell>
        </row>
        <row r="240">
          <cell r="A240">
            <v>159</v>
          </cell>
          <cell r="B240" t="str">
            <v>135-20-6</v>
          </cell>
          <cell r="C240" t="str">
            <v>Cupferron</v>
          </cell>
        </row>
        <row r="241">
          <cell r="A241">
            <v>161</v>
          </cell>
          <cell r="B241" t="str">
            <v>74-90-8</v>
          </cell>
          <cell r="C241" t="str">
            <v>Cyanide, hydrogen</v>
          </cell>
        </row>
        <row r="242">
          <cell r="A242">
            <v>162</v>
          </cell>
          <cell r="B242" t="str">
            <v>110-82-7</v>
          </cell>
          <cell r="C242" t="str">
            <v>Cyclohexane</v>
          </cell>
        </row>
        <row r="243">
          <cell r="A243">
            <v>163</v>
          </cell>
          <cell r="B243" t="str">
            <v>108-93-0</v>
          </cell>
          <cell r="C243" t="str">
            <v>Cyclohexanol</v>
          </cell>
        </row>
        <row r="244">
          <cell r="A244">
            <v>164</v>
          </cell>
          <cell r="B244" t="str">
            <v>66-81-9</v>
          </cell>
          <cell r="C244" t="str">
            <v>Cycloheximide</v>
          </cell>
        </row>
        <row r="245">
          <cell r="A245">
            <v>415</v>
          </cell>
          <cell r="B245" t="str">
            <v>27208-37-3</v>
          </cell>
          <cell r="C245" t="str">
            <v>Cyclopenta[c,d]pyrene</v>
          </cell>
        </row>
        <row r="246">
          <cell r="A246">
            <v>165</v>
          </cell>
          <cell r="B246" t="str">
            <v>50-18-0</v>
          </cell>
          <cell r="C246" t="str">
            <v>Cyclophosphamide (anhydrous)</v>
          </cell>
        </row>
        <row r="247">
          <cell r="A247">
            <v>166</v>
          </cell>
          <cell r="B247" t="str">
            <v>6055-19-2</v>
          </cell>
          <cell r="C247" t="str">
            <v>Cyclophosphamide (hydrated)</v>
          </cell>
        </row>
        <row r="248">
          <cell r="A248">
            <v>167</v>
          </cell>
          <cell r="B248" t="str">
            <v>5160-02-1</v>
          </cell>
          <cell r="C248" t="str">
            <v>D &amp; C Red No. 9</v>
          </cell>
        </row>
        <row r="249">
          <cell r="A249">
            <v>168</v>
          </cell>
          <cell r="B249" t="str">
            <v>4342-03-4</v>
          </cell>
          <cell r="C249" t="str">
            <v>Dacarbazine</v>
          </cell>
        </row>
        <row r="250">
          <cell r="A250">
            <v>169</v>
          </cell>
          <cell r="B250" t="str">
            <v>117-10-2</v>
          </cell>
          <cell r="C250" t="str">
            <v>Danthron (chrysazin)</v>
          </cell>
        </row>
        <row r="251">
          <cell r="A251">
            <v>172</v>
          </cell>
          <cell r="B251" t="str">
            <v>3547-04-4</v>
          </cell>
          <cell r="C251" t="str">
            <v>DDE (1-chloro-4-[1-(4-chlorophenyl)ethyl]benzene)</v>
          </cell>
        </row>
        <row r="252">
          <cell r="A252">
            <v>175</v>
          </cell>
          <cell r="B252" t="str">
            <v>50-29-3</v>
          </cell>
          <cell r="C252" t="str">
            <v>DDT</v>
          </cell>
        </row>
        <row r="253">
          <cell r="A253">
            <v>186</v>
          </cell>
          <cell r="B253" t="str">
            <v>333-41-5</v>
          </cell>
          <cell r="C253" t="str">
            <v>Diazinon</v>
          </cell>
        </row>
        <row r="254">
          <cell r="A254">
            <v>185</v>
          </cell>
          <cell r="B254" t="str">
            <v>334-88-3</v>
          </cell>
          <cell r="C254" t="str">
            <v>Diazomethane</v>
          </cell>
        </row>
        <row r="255">
          <cell r="A255">
            <v>416</v>
          </cell>
          <cell r="B255" t="str">
            <v>226-36-8</v>
          </cell>
          <cell r="C255" t="str">
            <v>Dibenz[a,h]acridine</v>
          </cell>
        </row>
        <row r="256">
          <cell r="A256">
            <v>419</v>
          </cell>
          <cell r="B256" t="str">
            <v>53-70-3</v>
          </cell>
          <cell r="C256" t="str">
            <v>Dibenz[a,h]anthracene</v>
          </cell>
        </row>
        <row r="257">
          <cell r="A257">
            <v>417</v>
          </cell>
          <cell r="B257" t="str">
            <v>224-42-0</v>
          </cell>
          <cell r="C257" t="str">
            <v>Dibenz[a,j]acridine</v>
          </cell>
        </row>
        <row r="258">
          <cell r="A258">
            <v>187</v>
          </cell>
          <cell r="B258" t="str">
            <v>5385-75-1</v>
          </cell>
          <cell r="C258" t="str">
            <v>Dibenzo[a,e]fluoranthene</v>
          </cell>
        </row>
        <row r="259">
          <cell r="A259">
            <v>420</v>
          </cell>
          <cell r="B259" t="str">
            <v>192-65-4</v>
          </cell>
          <cell r="C259" t="str">
            <v>Dibenzo[a,e]pyrene</v>
          </cell>
        </row>
        <row r="260">
          <cell r="A260">
            <v>421</v>
          </cell>
          <cell r="B260" t="str">
            <v>189-64-0</v>
          </cell>
          <cell r="C260" t="str">
            <v>Dibenzo[a,h]pyrene</v>
          </cell>
        </row>
        <row r="261">
          <cell r="A261">
            <v>422</v>
          </cell>
          <cell r="B261" t="str">
            <v>189-55-9</v>
          </cell>
          <cell r="C261" t="str">
            <v>Dibenzo[a,i]pyrene</v>
          </cell>
        </row>
        <row r="262">
          <cell r="A262">
            <v>423</v>
          </cell>
          <cell r="B262" t="str">
            <v>191-30-0</v>
          </cell>
          <cell r="C262" t="str">
            <v>Dibenzo[a,l]pyrene</v>
          </cell>
        </row>
        <row r="263">
          <cell r="A263">
            <v>188</v>
          </cell>
          <cell r="B263" t="str">
            <v>132-64-9</v>
          </cell>
          <cell r="C263" t="str">
            <v>Dibenzofuran</v>
          </cell>
        </row>
        <row r="264">
          <cell r="A264">
            <v>189</v>
          </cell>
          <cell r="B264" t="str">
            <v>124-48-1</v>
          </cell>
          <cell r="C264" t="str">
            <v>Dibromochloromethane</v>
          </cell>
        </row>
        <row r="265">
          <cell r="A265">
            <v>520</v>
          </cell>
          <cell r="B265" t="str">
            <v>84-74-2</v>
          </cell>
          <cell r="C265" t="str">
            <v>Dibutyl phthalate</v>
          </cell>
        </row>
        <row r="266">
          <cell r="A266">
            <v>247</v>
          </cell>
          <cell r="B266" t="str">
            <v>75-71-8</v>
          </cell>
          <cell r="C266" t="str">
            <v>Dichlorodifluoromethane (Freon 12)</v>
          </cell>
        </row>
        <row r="267">
          <cell r="A267">
            <v>248</v>
          </cell>
          <cell r="B267" t="str">
            <v>75-43-4</v>
          </cell>
          <cell r="C267" t="str">
            <v>Dichlorofluoromethane (Freon 21)</v>
          </cell>
        </row>
        <row r="268">
          <cell r="A268">
            <v>328</v>
          </cell>
          <cell r="B268" t="str">
            <v>75-09-2</v>
          </cell>
          <cell r="C268" t="str">
            <v>Dichloromethane (methylene chloride)</v>
          </cell>
        </row>
        <row r="269">
          <cell r="A269">
            <v>194</v>
          </cell>
          <cell r="B269" t="str">
            <v>94-75-7</v>
          </cell>
          <cell r="C269" t="str">
            <v>Dichlorophenoxyacetic acid, salts and esters (2,4-D)</v>
          </cell>
        </row>
        <row r="270">
          <cell r="A270">
            <v>197</v>
          </cell>
          <cell r="B270" t="str">
            <v>62-73-7</v>
          </cell>
          <cell r="C270" t="str">
            <v>Dichlorvos (DDVP)</v>
          </cell>
        </row>
        <row r="271">
          <cell r="A271">
            <v>198</v>
          </cell>
          <cell r="B271" t="str">
            <v>115-32-2</v>
          </cell>
          <cell r="C271" t="str">
            <v>Dicofol</v>
          </cell>
        </row>
        <row r="272">
          <cell r="A272">
            <v>521</v>
          </cell>
          <cell r="B272" t="str">
            <v>84-61-7</v>
          </cell>
          <cell r="C272" t="str">
            <v>Di-cyclohexyl phthalate (DCHP)</v>
          </cell>
        </row>
        <row r="273">
          <cell r="A273">
            <v>199</v>
          </cell>
          <cell r="B273" t="str">
            <v>60-57-1</v>
          </cell>
          <cell r="C273" t="str">
            <v>Dieldrin</v>
          </cell>
        </row>
        <row r="274">
          <cell r="A274">
            <v>200</v>
          </cell>
          <cell r="B274">
            <v>200</v>
          </cell>
          <cell r="C274" t="str">
            <v>Diesel particulate matter</v>
          </cell>
        </row>
        <row r="275">
          <cell r="A275">
            <v>201</v>
          </cell>
          <cell r="B275" t="str">
            <v>111-42-2</v>
          </cell>
          <cell r="C275" t="str">
            <v>Diethanolamine</v>
          </cell>
        </row>
        <row r="276">
          <cell r="A276">
            <v>202</v>
          </cell>
          <cell r="B276" t="str">
            <v>64-67-5</v>
          </cell>
          <cell r="C276" t="str">
            <v>Diethyl sulfate</v>
          </cell>
        </row>
        <row r="277">
          <cell r="A277">
            <v>258</v>
          </cell>
          <cell r="B277" t="str">
            <v>111-46-6</v>
          </cell>
          <cell r="C277" t="str">
            <v>Diethylene glycol</v>
          </cell>
        </row>
        <row r="278">
          <cell r="A278">
            <v>259</v>
          </cell>
          <cell r="B278" t="str">
            <v>111-96-6</v>
          </cell>
          <cell r="C278" t="str">
            <v>Diethylene glycol dimethyl ether</v>
          </cell>
        </row>
        <row r="279">
          <cell r="A279">
            <v>260</v>
          </cell>
          <cell r="B279" t="str">
            <v>112-34-5</v>
          </cell>
          <cell r="C279" t="str">
            <v>Diethylene glycol monobutyl ether</v>
          </cell>
        </row>
        <row r="280">
          <cell r="A280">
            <v>261</v>
          </cell>
          <cell r="B280" t="str">
            <v>111-90-0</v>
          </cell>
          <cell r="C280" t="str">
            <v>Diethylene glycol monoethyl ether</v>
          </cell>
        </row>
        <row r="281">
          <cell r="A281">
            <v>262</v>
          </cell>
          <cell r="B281" t="str">
            <v>111-77-3</v>
          </cell>
          <cell r="C281" t="str">
            <v>Diethylene glycol monomethyl ether</v>
          </cell>
        </row>
        <row r="282">
          <cell r="A282">
            <v>320</v>
          </cell>
          <cell r="B282" t="str">
            <v>627-44-1</v>
          </cell>
          <cell r="C282" t="str">
            <v>Diethylmercury</v>
          </cell>
        </row>
        <row r="283">
          <cell r="A283">
            <v>523</v>
          </cell>
          <cell r="B283" t="str">
            <v>84-66-2</v>
          </cell>
          <cell r="C283" t="str">
            <v>Diethylphthalate</v>
          </cell>
        </row>
        <row r="284">
          <cell r="A284">
            <v>204</v>
          </cell>
          <cell r="B284" t="str">
            <v>101-90-6</v>
          </cell>
          <cell r="C284" t="str">
            <v>Diglycidyl resorcinol ether</v>
          </cell>
        </row>
        <row r="285">
          <cell r="A285">
            <v>205</v>
          </cell>
          <cell r="B285" t="str">
            <v>94-58-6</v>
          </cell>
          <cell r="C285" t="str">
            <v>Dihydrosafrole</v>
          </cell>
        </row>
        <row r="286">
          <cell r="A286">
            <v>210</v>
          </cell>
          <cell r="B286" t="str">
            <v>79-44-7</v>
          </cell>
          <cell r="C286" t="str">
            <v>Dimethyl carbamoyl chloride</v>
          </cell>
        </row>
        <row r="287">
          <cell r="A287">
            <v>211</v>
          </cell>
          <cell r="B287" t="str">
            <v>68-12-2</v>
          </cell>
          <cell r="C287" t="str">
            <v>Dimethyl formamide</v>
          </cell>
        </row>
        <row r="288">
          <cell r="A288">
            <v>524</v>
          </cell>
          <cell r="B288" t="str">
            <v>131-11-3</v>
          </cell>
          <cell r="C288" t="str">
            <v>Dimethyl phthalate</v>
          </cell>
        </row>
        <row r="289">
          <cell r="A289">
            <v>213</v>
          </cell>
          <cell r="B289" t="str">
            <v>77-78-1</v>
          </cell>
          <cell r="C289" t="str">
            <v>Dimethyl sulfate</v>
          </cell>
        </row>
        <row r="290">
          <cell r="A290">
            <v>319</v>
          </cell>
          <cell r="B290" t="str">
            <v>593-74-8</v>
          </cell>
          <cell r="C290" t="str">
            <v>Dimethylmercury</v>
          </cell>
        </row>
        <row r="291">
          <cell r="A291">
            <v>214</v>
          </cell>
          <cell r="B291" t="str">
            <v>513-37-1</v>
          </cell>
          <cell r="C291" t="str">
            <v>Dimethylvinylchloride</v>
          </cell>
        </row>
        <row r="292">
          <cell r="A292">
            <v>221</v>
          </cell>
          <cell r="B292" t="str">
            <v>630-93-3</v>
          </cell>
          <cell r="C292" t="str">
            <v>Diphenylhydantoin</v>
          </cell>
        </row>
        <row r="293">
          <cell r="A293">
            <v>263</v>
          </cell>
          <cell r="B293" t="str">
            <v>25265-71-8</v>
          </cell>
          <cell r="C293" t="str">
            <v>Dipropylene glycol</v>
          </cell>
        </row>
        <row r="294">
          <cell r="A294">
            <v>264</v>
          </cell>
          <cell r="B294" t="str">
            <v>34590-94-8</v>
          </cell>
          <cell r="C294" t="str">
            <v>Dipropylene glycol monomethyl ether</v>
          </cell>
        </row>
        <row r="295">
          <cell r="A295">
            <v>49</v>
          </cell>
          <cell r="B295" t="str">
            <v>1937-37-7</v>
          </cell>
          <cell r="C295" t="str">
            <v>Direct Black 38</v>
          </cell>
        </row>
        <row r="296">
          <cell r="A296">
            <v>50</v>
          </cell>
          <cell r="B296" t="str">
            <v>2602-46-2</v>
          </cell>
          <cell r="C296" t="str">
            <v>Direct Blue 6</v>
          </cell>
        </row>
        <row r="297">
          <cell r="A297">
            <v>51</v>
          </cell>
          <cell r="B297" t="str">
            <v>16071-86-6</v>
          </cell>
          <cell r="C297" t="str">
            <v>Direct Brown 95 (technical grade)</v>
          </cell>
        </row>
        <row r="298">
          <cell r="A298">
            <v>223</v>
          </cell>
          <cell r="B298" t="str">
            <v>2475-45-8</v>
          </cell>
          <cell r="C298" t="str">
            <v>Disperse Blue 1</v>
          </cell>
        </row>
        <row r="299">
          <cell r="A299">
            <v>224</v>
          </cell>
          <cell r="B299" t="str">
            <v>298-04-4</v>
          </cell>
          <cell r="C299" t="str">
            <v>Disulfoton</v>
          </cell>
        </row>
        <row r="300">
          <cell r="A300">
            <v>225</v>
          </cell>
          <cell r="B300" t="str">
            <v>106-89-8</v>
          </cell>
          <cell r="C300" t="str">
            <v>Epichlorohydrin</v>
          </cell>
        </row>
        <row r="301">
          <cell r="A301">
            <v>227</v>
          </cell>
          <cell r="B301">
            <v>227</v>
          </cell>
          <cell r="C301" t="str">
            <v>Epoxy resins</v>
          </cell>
        </row>
        <row r="302">
          <cell r="A302">
            <v>357</v>
          </cell>
          <cell r="B302" t="str">
            <v>12510-42-8</v>
          </cell>
          <cell r="C302" t="str">
            <v>Erionite</v>
          </cell>
        </row>
        <row r="303">
          <cell r="A303">
            <v>228</v>
          </cell>
          <cell r="B303" t="str">
            <v>140-88-5</v>
          </cell>
          <cell r="C303" t="str">
            <v>Ethyl acrylate</v>
          </cell>
        </row>
        <row r="304">
          <cell r="A304">
            <v>229</v>
          </cell>
          <cell r="B304" t="str">
            <v>100-41-4</v>
          </cell>
          <cell r="C304" t="str">
            <v>Ethyl benzene</v>
          </cell>
        </row>
        <row r="305">
          <cell r="A305">
            <v>231</v>
          </cell>
          <cell r="B305" t="str">
            <v>74-85-1</v>
          </cell>
          <cell r="C305" t="str">
            <v>Ethylene</v>
          </cell>
        </row>
        <row r="306">
          <cell r="A306">
            <v>232</v>
          </cell>
          <cell r="B306" t="str">
            <v>106-93-4</v>
          </cell>
          <cell r="C306" t="str">
            <v>Ethylene dibromide (EDB, 1,2-dibromoethane)</v>
          </cell>
        </row>
        <row r="307">
          <cell r="A307">
            <v>233</v>
          </cell>
          <cell r="B307" t="str">
            <v>107-06-2</v>
          </cell>
          <cell r="C307" t="str">
            <v>Ethylene dichloride (EDC, 1,2-dichloroethane)</v>
          </cell>
        </row>
        <row r="308">
          <cell r="A308">
            <v>234</v>
          </cell>
          <cell r="B308" t="str">
            <v>107-21-1</v>
          </cell>
          <cell r="C308" t="str">
            <v>Ethylene glycol</v>
          </cell>
        </row>
        <row r="309">
          <cell r="A309">
            <v>265</v>
          </cell>
          <cell r="B309" t="str">
            <v>629-14-1</v>
          </cell>
          <cell r="C309" t="str">
            <v>Ethylene glycol diethyl ether</v>
          </cell>
        </row>
        <row r="310">
          <cell r="A310">
            <v>266</v>
          </cell>
          <cell r="B310" t="str">
            <v>110-71-4</v>
          </cell>
          <cell r="C310" t="str">
            <v>Ethylene glycol dimethyl ether</v>
          </cell>
        </row>
        <row r="311">
          <cell r="A311">
            <v>267</v>
          </cell>
          <cell r="B311" t="str">
            <v>111-76-2</v>
          </cell>
          <cell r="C311" t="str">
            <v>Ethylene glycol monobutyl ether</v>
          </cell>
        </row>
        <row r="312">
          <cell r="A312">
            <v>268</v>
          </cell>
          <cell r="B312" t="str">
            <v>110-80-5</v>
          </cell>
          <cell r="C312" t="str">
            <v>Ethylene glycol monoethyl ether</v>
          </cell>
        </row>
        <row r="313">
          <cell r="A313">
            <v>269</v>
          </cell>
          <cell r="B313" t="str">
            <v>111-15-9</v>
          </cell>
          <cell r="C313" t="str">
            <v>Ethylene glycol monoethyl ether acetate</v>
          </cell>
        </row>
        <row r="314">
          <cell r="A314">
            <v>270</v>
          </cell>
          <cell r="B314" t="str">
            <v>109-86-4</v>
          </cell>
          <cell r="C314" t="str">
            <v>Ethylene glycol monomethyl ether</v>
          </cell>
        </row>
        <row r="315">
          <cell r="A315">
            <v>271</v>
          </cell>
          <cell r="B315" t="str">
            <v>110-49-6</v>
          </cell>
          <cell r="C315" t="str">
            <v>Ethylene glycol monomethyl ether acetate</v>
          </cell>
        </row>
        <row r="316">
          <cell r="A316">
            <v>272</v>
          </cell>
          <cell r="B316" t="str">
            <v>2807-30-9</v>
          </cell>
          <cell r="C316" t="str">
            <v>Ethylene glycol monopropyl ether</v>
          </cell>
        </row>
        <row r="317">
          <cell r="A317">
            <v>236</v>
          </cell>
          <cell r="B317" t="str">
            <v>75-21-8</v>
          </cell>
          <cell r="C317" t="str">
            <v>Ethylene oxide</v>
          </cell>
        </row>
        <row r="318">
          <cell r="A318">
            <v>237</v>
          </cell>
          <cell r="B318" t="str">
            <v>96-45-7</v>
          </cell>
          <cell r="C318" t="str">
            <v>Ethylene thiourea</v>
          </cell>
        </row>
        <row r="319">
          <cell r="A319">
            <v>235</v>
          </cell>
          <cell r="B319" t="str">
            <v>151-56-4</v>
          </cell>
          <cell r="C319" t="str">
            <v>Ethyleneimine (aziridine)</v>
          </cell>
        </row>
        <row r="320">
          <cell r="A320">
            <v>238</v>
          </cell>
          <cell r="B320" t="str">
            <v>10028-22-5</v>
          </cell>
          <cell r="C320" t="str">
            <v>Ferric sulfate</v>
          </cell>
        </row>
        <row r="321">
          <cell r="A321">
            <v>424</v>
          </cell>
          <cell r="B321" t="str">
            <v>206-44-0</v>
          </cell>
          <cell r="C321" t="str">
            <v>Fluoranthene</v>
          </cell>
        </row>
        <row r="322">
          <cell r="A322">
            <v>425</v>
          </cell>
          <cell r="B322" t="str">
            <v>86-73-7</v>
          </cell>
          <cell r="C322" t="str">
            <v>Fluorene</v>
          </cell>
        </row>
        <row r="323">
          <cell r="A323">
            <v>239</v>
          </cell>
          <cell r="B323">
            <v>239</v>
          </cell>
          <cell r="C323" t="str">
            <v>Fluorides</v>
          </cell>
        </row>
        <row r="324">
          <cell r="A324">
            <v>241</v>
          </cell>
          <cell r="B324" t="str">
            <v>7782-41-4</v>
          </cell>
          <cell r="C324" t="str">
            <v>Fluorine gas</v>
          </cell>
        </row>
        <row r="325">
          <cell r="A325">
            <v>250</v>
          </cell>
          <cell r="B325" t="str">
            <v>50-00-0</v>
          </cell>
          <cell r="C325" t="str">
            <v>Formaldehyde</v>
          </cell>
        </row>
        <row r="326">
          <cell r="A326">
            <v>251</v>
          </cell>
          <cell r="B326" t="str">
            <v>110-00-9</v>
          </cell>
          <cell r="C326" t="str">
            <v>Furan</v>
          </cell>
        </row>
        <row r="327">
          <cell r="A327">
            <v>252</v>
          </cell>
          <cell r="B327" t="str">
            <v>60568-05-0</v>
          </cell>
          <cell r="C327" t="str">
            <v>Furmecyclox</v>
          </cell>
        </row>
        <row r="328">
          <cell r="A328">
            <v>253</v>
          </cell>
          <cell r="B328" t="str">
            <v>3688-53-7</v>
          </cell>
          <cell r="C328" t="str">
            <v>Furylfuramide</v>
          </cell>
        </row>
        <row r="329">
          <cell r="A329">
            <v>285</v>
          </cell>
          <cell r="B329" t="str">
            <v>58-89-9</v>
          </cell>
          <cell r="C329" t="str">
            <v>gamma-Hexachlorocyclohexane (Lindane)</v>
          </cell>
        </row>
        <row r="330">
          <cell r="A330">
            <v>352</v>
          </cell>
          <cell r="B330">
            <v>352</v>
          </cell>
          <cell r="C330" t="str">
            <v>Glasswool fibers</v>
          </cell>
        </row>
        <row r="331">
          <cell r="A331">
            <v>255</v>
          </cell>
          <cell r="B331" t="str">
            <v>67730-11-4</v>
          </cell>
          <cell r="C331" t="str">
            <v>Glu-P-1</v>
          </cell>
        </row>
        <row r="332">
          <cell r="A332">
            <v>256</v>
          </cell>
          <cell r="B332" t="str">
            <v>67730-10-3</v>
          </cell>
          <cell r="C332" t="str">
            <v>Glu-P-2</v>
          </cell>
        </row>
        <row r="333">
          <cell r="A333">
            <v>254</v>
          </cell>
          <cell r="B333" t="str">
            <v>111-30-8</v>
          </cell>
          <cell r="C333" t="str">
            <v>Glutaraldehyde</v>
          </cell>
        </row>
        <row r="334">
          <cell r="A334">
            <v>276</v>
          </cell>
          <cell r="B334" t="str">
            <v>16568-02-8</v>
          </cell>
          <cell r="C334" t="str">
            <v>Gyromitrin</v>
          </cell>
        </row>
        <row r="335">
          <cell r="A335">
            <v>277</v>
          </cell>
          <cell r="B335" t="str">
            <v>2784-94-3</v>
          </cell>
          <cell r="C335" t="str">
            <v>HC Blue 1</v>
          </cell>
        </row>
        <row r="336">
          <cell r="A336">
            <v>278</v>
          </cell>
          <cell r="B336" t="str">
            <v>76-44-8</v>
          </cell>
          <cell r="C336" t="str">
            <v>Heptachlor</v>
          </cell>
        </row>
        <row r="337">
          <cell r="A337">
            <v>279</v>
          </cell>
          <cell r="B337" t="str">
            <v>1024-57-3</v>
          </cell>
          <cell r="C337" t="str">
            <v>Heptachlor epoxide</v>
          </cell>
        </row>
        <row r="338">
          <cell r="A338">
            <v>280</v>
          </cell>
          <cell r="B338" t="str">
            <v>118-74-1</v>
          </cell>
          <cell r="C338" t="str">
            <v>Hexachlorobenzene</v>
          </cell>
        </row>
        <row r="339">
          <cell r="A339">
            <v>281</v>
          </cell>
          <cell r="B339" t="str">
            <v>87-68-3</v>
          </cell>
          <cell r="C339" t="str">
            <v>Hexachlorobutadiene</v>
          </cell>
        </row>
        <row r="340">
          <cell r="A340">
            <v>282</v>
          </cell>
          <cell r="B340" t="str">
            <v>608-73-1</v>
          </cell>
          <cell r="C340" t="str">
            <v>Hexachlorocyclohexanes (mixture) including but not limited to:</v>
          </cell>
        </row>
        <row r="341">
          <cell r="A341">
            <v>286</v>
          </cell>
          <cell r="B341" t="str">
            <v>77-47-4</v>
          </cell>
          <cell r="C341" t="str">
            <v>Hexachlorocyclopentadiene</v>
          </cell>
        </row>
        <row r="342">
          <cell r="A342">
            <v>287</v>
          </cell>
          <cell r="B342" t="str">
            <v>67-72-1</v>
          </cell>
          <cell r="C342" t="str">
            <v>Hexachloroethane</v>
          </cell>
        </row>
        <row r="343">
          <cell r="A343">
            <v>297</v>
          </cell>
          <cell r="B343" t="str">
            <v>822-06-0</v>
          </cell>
          <cell r="C343" t="str">
            <v>Hexamethylene-1,6-diisocyanate</v>
          </cell>
        </row>
        <row r="344">
          <cell r="A344">
            <v>288</v>
          </cell>
          <cell r="B344" t="str">
            <v>680-31-9</v>
          </cell>
          <cell r="C344" t="str">
            <v>Hexamethylphosphoramide</v>
          </cell>
        </row>
        <row r="345">
          <cell r="A345">
            <v>289</v>
          </cell>
          <cell r="B345" t="str">
            <v>110-54-3</v>
          </cell>
          <cell r="C345" t="str">
            <v>Hexane</v>
          </cell>
        </row>
        <row r="346">
          <cell r="A346">
            <v>290</v>
          </cell>
          <cell r="B346" t="str">
            <v>302-01-2</v>
          </cell>
          <cell r="C346" t="str">
            <v>Hydrazine</v>
          </cell>
        </row>
        <row r="347">
          <cell r="A347">
            <v>291</v>
          </cell>
          <cell r="B347" t="str">
            <v>10034-93-2</v>
          </cell>
          <cell r="C347" t="str">
            <v>Hydrazine sulfate</v>
          </cell>
        </row>
        <row r="348">
          <cell r="A348">
            <v>292</v>
          </cell>
          <cell r="B348" t="str">
            <v>7647-01-0</v>
          </cell>
          <cell r="C348" t="str">
            <v>Hydrochloric acid</v>
          </cell>
        </row>
        <row r="349">
          <cell r="A349">
            <v>69</v>
          </cell>
          <cell r="B349" t="str">
            <v>10035-10-6</v>
          </cell>
          <cell r="C349" t="str">
            <v>Hydrogen bromide</v>
          </cell>
        </row>
        <row r="350">
          <cell r="A350">
            <v>240</v>
          </cell>
          <cell r="B350" t="str">
            <v>7664-39-3</v>
          </cell>
          <cell r="C350" t="str">
            <v>Hydrogen fluoride</v>
          </cell>
        </row>
        <row r="351">
          <cell r="A351">
            <v>293</v>
          </cell>
          <cell r="B351" t="str">
            <v>7783-06-4</v>
          </cell>
          <cell r="C351" t="str">
            <v>Hydrogen sulfide</v>
          </cell>
        </row>
        <row r="352">
          <cell r="A352">
            <v>294</v>
          </cell>
          <cell r="B352" t="str">
            <v>123-31-9</v>
          </cell>
          <cell r="C352" t="str">
            <v>Hydroquinone</v>
          </cell>
        </row>
        <row r="353">
          <cell r="A353">
            <v>426</v>
          </cell>
          <cell r="B353" t="str">
            <v>193-39-5</v>
          </cell>
          <cell r="C353" t="str">
            <v>Indeno[1,2,3-cd]pyrene</v>
          </cell>
        </row>
        <row r="354">
          <cell r="A354">
            <v>570</v>
          </cell>
          <cell r="B354" t="str">
            <v>10043-66-0</v>
          </cell>
          <cell r="C354" t="str">
            <v>Iodine-131</v>
          </cell>
        </row>
        <row r="355">
          <cell r="A355">
            <v>295</v>
          </cell>
          <cell r="B355" t="str">
            <v>13463-40-6</v>
          </cell>
          <cell r="C355" t="str">
            <v>Iron pentacarbonyl</v>
          </cell>
        </row>
        <row r="356">
          <cell r="A356">
            <v>300</v>
          </cell>
          <cell r="B356" t="str">
            <v>78-59-1</v>
          </cell>
          <cell r="C356" t="str">
            <v>Isophorone</v>
          </cell>
        </row>
        <row r="357">
          <cell r="A357">
            <v>301</v>
          </cell>
          <cell r="B357" t="str">
            <v>78-79-5</v>
          </cell>
          <cell r="C357" t="str">
            <v>Isoprene, except from vegetative emission sources</v>
          </cell>
        </row>
        <row r="358">
          <cell r="A358">
            <v>302</v>
          </cell>
          <cell r="B358" t="str">
            <v>67-63-0</v>
          </cell>
          <cell r="C358" t="str">
            <v>Isopropyl alcohol</v>
          </cell>
        </row>
        <row r="359">
          <cell r="A359">
            <v>157</v>
          </cell>
          <cell r="B359" t="str">
            <v>98-82-8</v>
          </cell>
          <cell r="C359" t="str">
            <v>Isopropylbenzene (cumene)</v>
          </cell>
        </row>
        <row r="360">
          <cell r="A360">
            <v>304</v>
          </cell>
          <cell r="B360" t="str">
            <v>303-34-4</v>
          </cell>
          <cell r="C360" t="str">
            <v>Lasiocarpine</v>
          </cell>
        </row>
        <row r="361">
          <cell r="A361">
            <v>305</v>
          </cell>
          <cell r="B361" t="str">
            <v>7439-92-1</v>
          </cell>
          <cell r="C361" t="str">
            <v>Lead and compounds</v>
          </cell>
        </row>
        <row r="362">
          <cell r="A362">
            <v>306</v>
          </cell>
          <cell r="B362" t="str">
            <v>18454-12-1</v>
          </cell>
          <cell r="C362" t="str">
            <v>Lead chromate oxide</v>
          </cell>
        </row>
        <row r="363">
          <cell r="A363">
            <v>311</v>
          </cell>
          <cell r="B363" t="str">
            <v>108-31-6</v>
          </cell>
          <cell r="C363" t="str">
            <v>Maleic anhydride</v>
          </cell>
        </row>
        <row r="364">
          <cell r="A364">
            <v>312</v>
          </cell>
          <cell r="B364" t="str">
            <v>7439-96-5</v>
          </cell>
          <cell r="C364" t="str">
            <v>Manganese and compounds</v>
          </cell>
        </row>
        <row r="365">
          <cell r="A365">
            <v>153</v>
          </cell>
          <cell r="B365" t="str">
            <v>108-39-4</v>
          </cell>
          <cell r="C365" t="str">
            <v>m-Cresol</v>
          </cell>
        </row>
        <row r="366">
          <cell r="A366">
            <v>314</v>
          </cell>
          <cell r="B366" t="str">
            <v>148-82-3</v>
          </cell>
          <cell r="C366" t="str">
            <v>Melphalan</v>
          </cell>
        </row>
        <row r="367">
          <cell r="A367">
            <v>315</v>
          </cell>
          <cell r="B367" t="str">
            <v>3223-07-2</v>
          </cell>
          <cell r="C367" t="str">
            <v>Melphalan HCl</v>
          </cell>
        </row>
        <row r="368">
          <cell r="A368">
            <v>316</v>
          </cell>
          <cell r="B368" t="str">
            <v>7439-97-6</v>
          </cell>
          <cell r="C368" t="str">
            <v>Mercury and compounds</v>
          </cell>
        </row>
        <row r="369">
          <cell r="A369">
            <v>321</v>
          </cell>
          <cell r="B369" t="str">
            <v>67-56-1</v>
          </cell>
          <cell r="C369" t="str">
            <v>Methanol</v>
          </cell>
        </row>
        <row r="370">
          <cell r="A370">
            <v>322</v>
          </cell>
          <cell r="B370" t="str">
            <v>72-43-5</v>
          </cell>
          <cell r="C370" t="str">
            <v>Methoxychlor</v>
          </cell>
        </row>
        <row r="371">
          <cell r="A371">
            <v>334</v>
          </cell>
          <cell r="B371" t="str">
            <v>60-34-4</v>
          </cell>
          <cell r="C371" t="str">
            <v>Methyl hydrazine</v>
          </cell>
        </row>
        <row r="372">
          <cell r="A372">
            <v>336</v>
          </cell>
          <cell r="B372" t="str">
            <v>74-88-4</v>
          </cell>
          <cell r="C372" t="str">
            <v>Methyl iodide (iodomethane)</v>
          </cell>
        </row>
        <row r="373">
          <cell r="A373">
            <v>337</v>
          </cell>
          <cell r="B373" t="str">
            <v>108-10-1</v>
          </cell>
          <cell r="C373" t="str">
            <v>Methyl isobutyl ketone (MIBK, hexone)</v>
          </cell>
        </row>
        <row r="374">
          <cell r="A374">
            <v>299</v>
          </cell>
          <cell r="B374" t="str">
            <v>624-83-9</v>
          </cell>
          <cell r="C374" t="str">
            <v>Methyl isocyanate</v>
          </cell>
        </row>
        <row r="375">
          <cell r="A375">
            <v>339</v>
          </cell>
          <cell r="B375" t="str">
            <v>80-62-6</v>
          </cell>
          <cell r="C375" t="str">
            <v>Methyl methacrylate</v>
          </cell>
        </row>
        <row r="376">
          <cell r="A376">
            <v>340</v>
          </cell>
          <cell r="B376" t="str">
            <v>66-27-3</v>
          </cell>
          <cell r="C376" t="str">
            <v>Methyl methanesulfonate</v>
          </cell>
        </row>
        <row r="377">
          <cell r="A377">
            <v>346</v>
          </cell>
          <cell r="B377" t="str">
            <v>1634-04-4</v>
          </cell>
          <cell r="C377" t="str">
            <v>Methyl tert-butyl ether</v>
          </cell>
        </row>
        <row r="378">
          <cell r="A378">
            <v>298</v>
          </cell>
          <cell r="B378" t="str">
            <v>101-68-8</v>
          </cell>
          <cell r="C378" t="str">
            <v>Methylene diphenyl diisocyanate (MDI)</v>
          </cell>
        </row>
        <row r="379">
          <cell r="A379">
            <v>638</v>
          </cell>
          <cell r="B379" t="str">
            <v>22967-92-6</v>
          </cell>
          <cell r="C379" t="str">
            <v>Methylmercury</v>
          </cell>
        </row>
        <row r="380">
          <cell r="A380">
            <v>347</v>
          </cell>
          <cell r="B380" t="str">
            <v>56-04-2</v>
          </cell>
          <cell r="C380" t="str">
            <v>Methylthiouracil</v>
          </cell>
        </row>
        <row r="381">
          <cell r="A381">
            <v>348</v>
          </cell>
          <cell r="B381" t="str">
            <v>90-94-8</v>
          </cell>
          <cell r="C381" t="str">
            <v>Michler's ketone</v>
          </cell>
        </row>
        <row r="382">
          <cell r="A382">
            <v>349</v>
          </cell>
          <cell r="B382">
            <v>349</v>
          </cell>
          <cell r="C382" t="str">
            <v>Mineral fiber emissions from facilities manufacturing or processing glass, rock, or slag fibers (or other mineral derived fibers) of average diameter 1 micrometer or less.</v>
          </cell>
        </row>
        <row r="383">
          <cell r="A383">
            <v>350</v>
          </cell>
          <cell r="B383">
            <v>350</v>
          </cell>
          <cell r="C383" t="str">
            <v>Mineral fibers (fine mineral fibers which are man-made, and are airborne particles of a respirable size greater than 5 microns in length, less than or equal to 3.5 microns in diameter, with a length to diameter ratio of 3:1)</v>
          </cell>
        </row>
        <row r="384">
          <cell r="A384">
            <v>359</v>
          </cell>
          <cell r="B384" t="str">
            <v>2385-85-5</v>
          </cell>
          <cell r="C384" t="str">
            <v>Mirex</v>
          </cell>
        </row>
        <row r="385">
          <cell r="A385">
            <v>360</v>
          </cell>
          <cell r="B385" t="str">
            <v>50-07-7</v>
          </cell>
          <cell r="C385" t="str">
            <v>Mitomycin C</v>
          </cell>
        </row>
        <row r="386">
          <cell r="A386">
            <v>361</v>
          </cell>
          <cell r="B386" t="str">
            <v>1313-27-5</v>
          </cell>
          <cell r="C386" t="str">
            <v>Molybdenum trioxide</v>
          </cell>
        </row>
        <row r="387">
          <cell r="A387">
            <v>362</v>
          </cell>
          <cell r="B387" t="str">
            <v>315-22-0</v>
          </cell>
          <cell r="C387" t="str">
            <v>Monocrotaline</v>
          </cell>
        </row>
        <row r="388">
          <cell r="A388">
            <v>629</v>
          </cell>
          <cell r="B388" t="str">
            <v>108-38-3</v>
          </cell>
          <cell r="C388" t="str">
            <v>m-Xylene</v>
          </cell>
        </row>
        <row r="389">
          <cell r="A389">
            <v>203</v>
          </cell>
          <cell r="B389" t="str">
            <v>134-62-3</v>
          </cell>
          <cell r="C389" t="str">
            <v>N,N-Diethyltoluamide (DEET)</v>
          </cell>
        </row>
        <row r="390">
          <cell r="A390">
            <v>208</v>
          </cell>
          <cell r="B390" t="str">
            <v>121-69-7</v>
          </cell>
          <cell r="C390" t="str">
            <v>N,N-Dimethylaniline</v>
          </cell>
        </row>
        <row r="391">
          <cell r="A391">
            <v>386</v>
          </cell>
          <cell r="B391" t="str">
            <v>531-82-8</v>
          </cell>
          <cell r="C391" t="str">
            <v>N-[4-(5-Nitro-2-furyl)-2-thiazolyl]-acetamide</v>
          </cell>
        </row>
        <row r="392">
          <cell r="A392">
            <v>428</v>
          </cell>
          <cell r="B392" t="str">
            <v>91-20-3</v>
          </cell>
          <cell r="C392" t="str">
            <v>Naphthalene</v>
          </cell>
        </row>
        <row r="393">
          <cell r="A393">
            <v>78</v>
          </cell>
          <cell r="B393" t="str">
            <v>71-36-3</v>
          </cell>
          <cell r="C393" t="str">
            <v>n-Butyl alcohol</v>
          </cell>
        </row>
        <row r="394">
          <cell r="A394">
            <v>369</v>
          </cell>
          <cell r="B394" t="str">
            <v>373-02-4</v>
          </cell>
          <cell r="C394" t="str">
            <v>Nickel acetate</v>
          </cell>
        </row>
        <row r="395">
          <cell r="A395">
            <v>364</v>
          </cell>
          <cell r="B395" t="str">
            <v>7440-02-0</v>
          </cell>
          <cell r="C395" t="str">
            <v>Nickel and compounds</v>
          </cell>
        </row>
        <row r="396">
          <cell r="A396">
            <v>370</v>
          </cell>
          <cell r="B396" t="str">
            <v>3333-67-3</v>
          </cell>
          <cell r="C396" t="str">
            <v>Nickel carbonate</v>
          </cell>
        </row>
        <row r="397">
          <cell r="A397">
            <v>640</v>
          </cell>
          <cell r="B397" t="str">
            <v>12607-70-4</v>
          </cell>
          <cell r="C397" t="str">
            <v>Nickel carbonate hydroxide</v>
          </cell>
        </row>
        <row r="398">
          <cell r="A398">
            <v>371</v>
          </cell>
          <cell r="B398" t="str">
            <v>13463-39-3</v>
          </cell>
          <cell r="C398" t="str">
            <v>Nickel carbonyl</v>
          </cell>
        </row>
        <row r="399">
          <cell r="A399">
            <v>641</v>
          </cell>
          <cell r="B399" t="str">
            <v>7718-54-9</v>
          </cell>
          <cell r="C399" t="str">
            <v>Nickel chloride</v>
          </cell>
        </row>
        <row r="400">
          <cell r="A400">
            <v>365</v>
          </cell>
          <cell r="B400">
            <v>365</v>
          </cell>
          <cell r="C400" t="str">
            <v>Nickel compounds, insoluble</v>
          </cell>
        </row>
        <row r="401">
          <cell r="A401">
            <v>368</v>
          </cell>
          <cell r="B401">
            <v>368</v>
          </cell>
          <cell r="C401" t="str">
            <v>Nickel compounds, soluble</v>
          </cell>
        </row>
        <row r="402">
          <cell r="A402">
            <v>372</v>
          </cell>
          <cell r="B402" t="str">
            <v>12054-48-7</v>
          </cell>
          <cell r="C402" t="str">
            <v>Nickel hydroxide</v>
          </cell>
        </row>
        <row r="403">
          <cell r="A403">
            <v>644</v>
          </cell>
          <cell r="B403" t="str">
            <v>13478-00-7</v>
          </cell>
          <cell r="C403" t="str">
            <v>Nickel nitrate hexahydrate</v>
          </cell>
        </row>
        <row r="404">
          <cell r="A404">
            <v>366</v>
          </cell>
          <cell r="B404" t="str">
            <v>1313-99-1</v>
          </cell>
          <cell r="C404" t="str">
            <v>Nickel oxide</v>
          </cell>
        </row>
        <row r="405">
          <cell r="A405">
            <v>367</v>
          </cell>
          <cell r="B405" t="str">
            <v>12035-72-2</v>
          </cell>
          <cell r="C405" t="str">
            <v>Nickel subsulfide</v>
          </cell>
        </row>
        <row r="406">
          <cell r="A406">
            <v>642</v>
          </cell>
          <cell r="B406" t="str">
            <v>7786-81-4</v>
          </cell>
          <cell r="C406" t="str">
            <v>Nickel sulfate</v>
          </cell>
        </row>
        <row r="407">
          <cell r="A407">
            <v>643</v>
          </cell>
          <cell r="B407" t="str">
            <v>10101-97-0</v>
          </cell>
          <cell r="C407" t="str">
            <v>Nickel sulfate hexahydrate</v>
          </cell>
        </row>
        <row r="408">
          <cell r="A408">
            <v>639</v>
          </cell>
          <cell r="B408" t="str">
            <v>11113-75-0</v>
          </cell>
          <cell r="C408" t="str">
            <v>Nickel sulfide</v>
          </cell>
        </row>
        <row r="409">
          <cell r="A409">
            <v>373</v>
          </cell>
          <cell r="B409" t="str">
            <v>1271-28-9</v>
          </cell>
          <cell r="C409" t="str">
            <v>Nickelocene</v>
          </cell>
        </row>
        <row r="410">
          <cell r="A410">
            <v>376</v>
          </cell>
          <cell r="B410" t="str">
            <v>3570-75-0</v>
          </cell>
          <cell r="C410" t="str">
            <v>Nifurthiazole</v>
          </cell>
        </row>
        <row r="411">
          <cell r="A411">
            <v>377</v>
          </cell>
          <cell r="B411" t="str">
            <v>7697-37-2</v>
          </cell>
          <cell r="C411" t="str">
            <v>Nitric acid</v>
          </cell>
        </row>
        <row r="412">
          <cell r="A412">
            <v>378</v>
          </cell>
          <cell r="B412" t="str">
            <v>139-13-9</v>
          </cell>
          <cell r="C412" t="str">
            <v>Nitrilotriacetic acid</v>
          </cell>
        </row>
        <row r="413">
          <cell r="A413">
            <v>379</v>
          </cell>
          <cell r="B413" t="str">
            <v>18662-53-8</v>
          </cell>
          <cell r="C413" t="str">
            <v>Nitrilotriacetic acid, trisodium salt monohydrate</v>
          </cell>
        </row>
        <row r="414">
          <cell r="A414">
            <v>381</v>
          </cell>
          <cell r="B414" t="str">
            <v>98-95-3</v>
          </cell>
          <cell r="C414" t="str">
            <v>Nitrobenzene</v>
          </cell>
        </row>
        <row r="415">
          <cell r="A415">
            <v>383</v>
          </cell>
          <cell r="B415" t="str">
            <v>1836-75-5</v>
          </cell>
          <cell r="C415" t="str">
            <v>Nitrofen</v>
          </cell>
        </row>
        <row r="416">
          <cell r="A416">
            <v>384</v>
          </cell>
          <cell r="B416" t="str">
            <v>59-87-0</v>
          </cell>
          <cell r="C416" t="str">
            <v>Nitrofurazone</v>
          </cell>
        </row>
        <row r="417">
          <cell r="A417">
            <v>387</v>
          </cell>
          <cell r="B417" t="str">
            <v>302-70-5</v>
          </cell>
          <cell r="C417" t="str">
            <v>Nitrogen mustard N-oxide</v>
          </cell>
        </row>
        <row r="418">
          <cell r="A418">
            <v>342</v>
          </cell>
          <cell r="B418" t="str">
            <v>70-25-7</v>
          </cell>
          <cell r="C418" t="str">
            <v>N-Methyl-N-nitro-N-nitrosoguanidine</v>
          </cell>
        </row>
        <row r="419">
          <cell r="A419">
            <v>178</v>
          </cell>
          <cell r="B419" t="str">
            <v>1116-54-7</v>
          </cell>
          <cell r="C419" t="str">
            <v>N-Nitrosodiethanolamine</v>
          </cell>
        </row>
        <row r="420">
          <cell r="A420">
            <v>179</v>
          </cell>
          <cell r="B420" t="str">
            <v>55-18-5</v>
          </cell>
          <cell r="C420" t="str">
            <v>N-Nitrosodiethylamine</v>
          </cell>
        </row>
        <row r="421">
          <cell r="A421">
            <v>180</v>
          </cell>
          <cell r="B421" t="str">
            <v>62-75-9</v>
          </cell>
          <cell r="C421" t="str">
            <v>N-Nitrosodimethylamine</v>
          </cell>
        </row>
        <row r="422">
          <cell r="A422">
            <v>177</v>
          </cell>
          <cell r="B422" t="str">
            <v>924-16-3</v>
          </cell>
          <cell r="C422" t="str">
            <v>N-Nitrosodi-n-butylamine</v>
          </cell>
        </row>
        <row r="423">
          <cell r="A423">
            <v>390</v>
          </cell>
          <cell r="B423" t="str">
            <v>86-30-6</v>
          </cell>
          <cell r="C423" t="str">
            <v>N-Nitrosodiphenylamine</v>
          </cell>
        </row>
        <row r="424">
          <cell r="A424">
            <v>181</v>
          </cell>
          <cell r="B424" t="str">
            <v>621-64-7</v>
          </cell>
          <cell r="C424" t="str">
            <v>N-Nitrosodipropylamine</v>
          </cell>
        </row>
        <row r="425">
          <cell r="A425">
            <v>182</v>
          </cell>
          <cell r="B425" t="str">
            <v>10595-95-6</v>
          </cell>
          <cell r="C425" t="str">
            <v>N-Nitrosomethylethylamine</v>
          </cell>
        </row>
        <row r="426">
          <cell r="A426">
            <v>395</v>
          </cell>
          <cell r="B426" t="str">
            <v>59-89-2</v>
          </cell>
          <cell r="C426" t="str">
            <v>N-Nitrosomorpholine</v>
          </cell>
        </row>
        <row r="427">
          <cell r="A427">
            <v>392</v>
          </cell>
          <cell r="B427" t="str">
            <v>759-73-9</v>
          </cell>
          <cell r="C427" t="str">
            <v>N-Nitroso-N-ethylurea</v>
          </cell>
        </row>
        <row r="428">
          <cell r="A428">
            <v>394</v>
          </cell>
          <cell r="B428" t="str">
            <v>684-93-5</v>
          </cell>
          <cell r="C428" t="str">
            <v>N-Nitroso-N-methylurea</v>
          </cell>
        </row>
        <row r="429">
          <cell r="A429">
            <v>393</v>
          </cell>
          <cell r="B429" t="str">
            <v>615-53-2</v>
          </cell>
          <cell r="C429" t="str">
            <v>N-Nitroso-N-methylurethane</v>
          </cell>
        </row>
        <row r="430">
          <cell r="A430">
            <v>396</v>
          </cell>
          <cell r="B430" t="str">
            <v>16543-55-8</v>
          </cell>
          <cell r="C430" t="str">
            <v>N-Nitrosonornicotine</v>
          </cell>
        </row>
        <row r="431">
          <cell r="A431">
            <v>397</v>
          </cell>
          <cell r="B431" t="str">
            <v>100-75-4</v>
          </cell>
          <cell r="C431" t="str">
            <v>N-Nitrosopiperidine</v>
          </cell>
        </row>
        <row r="432">
          <cell r="A432">
            <v>398</v>
          </cell>
          <cell r="B432" t="str">
            <v>930-55-2</v>
          </cell>
          <cell r="C432" t="str">
            <v>N-Nitrosopyrrolidine</v>
          </cell>
        </row>
        <row r="433">
          <cell r="A433">
            <v>31</v>
          </cell>
          <cell r="B433" t="str">
            <v>90-04-0</v>
          </cell>
          <cell r="C433" t="str">
            <v>o-Anisidine</v>
          </cell>
        </row>
        <row r="434">
          <cell r="A434">
            <v>32</v>
          </cell>
          <cell r="B434" t="str">
            <v>134-29-2</v>
          </cell>
          <cell r="C434" t="str">
            <v>o-Anisidine hydrochloride</v>
          </cell>
        </row>
        <row r="435">
          <cell r="A435">
            <v>154</v>
          </cell>
          <cell r="B435" t="str">
            <v>95-48-7</v>
          </cell>
          <cell r="C435" t="str">
            <v>o-Cresol</v>
          </cell>
        </row>
        <row r="436">
          <cell r="A436">
            <v>548</v>
          </cell>
          <cell r="B436" t="str">
            <v>39001-02-0</v>
          </cell>
          <cell r="C436" t="str">
            <v>Octachlorodibenzofuran (OCDF)</v>
          </cell>
        </row>
        <row r="437">
          <cell r="A437">
            <v>533</v>
          </cell>
          <cell r="B437" t="str">
            <v>3268-87-9</v>
          </cell>
          <cell r="C437" t="str">
            <v>Octachlorodibenzo-p-dioxin (OCDD)</v>
          </cell>
        </row>
        <row r="438">
          <cell r="A438">
            <v>589</v>
          </cell>
          <cell r="B438" t="str">
            <v>8014-95-7</v>
          </cell>
          <cell r="C438" t="str">
            <v>Oleum (fuming sulfuric acid)</v>
          </cell>
        </row>
        <row r="439">
          <cell r="A439">
            <v>501</v>
          </cell>
          <cell r="B439" t="str">
            <v>132-27-4</v>
          </cell>
          <cell r="C439" t="str">
            <v>o-Phenylphenate, sodium</v>
          </cell>
        </row>
        <row r="440">
          <cell r="A440">
            <v>16</v>
          </cell>
          <cell r="B440" t="str">
            <v>97-56-3</v>
          </cell>
          <cell r="C440" t="str">
            <v>ortho-Aminoazotoluene</v>
          </cell>
        </row>
        <row r="441">
          <cell r="A441">
            <v>604</v>
          </cell>
          <cell r="B441" t="str">
            <v>95-53-4</v>
          </cell>
          <cell r="C441" t="str">
            <v>o-Toluidine</v>
          </cell>
        </row>
        <row r="442">
          <cell r="A442">
            <v>605</v>
          </cell>
          <cell r="B442" t="str">
            <v>636-21-5</v>
          </cell>
          <cell r="C442" t="str">
            <v>o-Toluidine hydrochloride</v>
          </cell>
        </row>
        <row r="443">
          <cell r="A443">
            <v>630</v>
          </cell>
          <cell r="B443" t="str">
            <v>95-47-6</v>
          </cell>
          <cell r="C443" t="str">
            <v>o-Xylene</v>
          </cell>
        </row>
        <row r="444">
          <cell r="A444">
            <v>446</v>
          </cell>
          <cell r="B444" t="str">
            <v>56-38-2</v>
          </cell>
          <cell r="C444" t="str">
            <v>Parathion</v>
          </cell>
        </row>
        <row r="445">
          <cell r="A445">
            <v>450</v>
          </cell>
          <cell r="B445" t="str">
            <v>189084-64-8</v>
          </cell>
          <cell r="C445" t="str">
            <v>PBDE-100 [2,2’,4,4’,6-pentabromodiphenyl ether]</v>
          </cell>
        </row>
        <row r="446">
          <cell r="A446">
            <v>451</v>
          </cell>
          <cell r="B446" t="str">
            <v>182677-30-1</v>
          </cell>
          <cell r="C446" t="str">
            <v>PBDE-138 [2,2’,3,4,4’,5’-hexabromodiphenyl ether]</v>
          </cell>
        </row>
        <row r="447">
          <cell r="A447">
            <v>452</v>
          </cell>
          <cell r="B447" t="str">
            <v>68631-49-2</v>
          </cell>
          <cell r="C447" t="str">
            <v>PBDE-153 [2,2',4,4',5,5'-hexabromodiphenyl ether]</v>
          </cell>
        </row>
        <row r="448">
          <cell r="A448">
            <v>453</v>
          </cell>
          <cell r="B448" t="str">
            <v>207122-15-4</v>
          </cell>
          <cell r="C448" t="str">
            <v>PBDE-154 [2,2’,4,4’,5,6’-hexabromodiphenyl ether]</v>
          </cell>
        </row>
        <row r="449">
          <cell r="A449">
            <v>454</v>
          </cell>
          <cell r="B449" t="str">
            <v>207122-16-5</v>
          </cell>
          <cell r="C449" t="str">
            <v>PBDE-183 [2,2',3,4,4',5',6-heptabromodiphenyl ether]</v>
          </cell>
        </row>
        <row r="450">
          <cell r="A450">
            <v>455</v>
          </cell>
          <cell r="B450" t="str">
            <v>1163-19-5</v>
          </cell>
          <cell r="C450" t="str">
            <v>PBDE-209 [decabromodiphenyl ether]</v>
          </cell>
        </row>
        <row r="451">
          <cell r="A451">
            <v>448</v>
          </cell>
          <cell r="B451" t="str">
            <v>5436-43-1</v>
          </cell>
          <cell r="C451" t="str">
            <v>PBDE-47 [2,2',4,4'-tetrabromodiphenyl ether]</v>
          </cell>
        </row>
        <row r="452">
          <cell r="A452">
            <v>449</v>
          </cell>
          <cell r="B452" t="str">
            <v>60348-60-9</v>
          </cell>
          <cell r="C452" t="str">
            <v>PBDE-99 [2,2’,4,4’,5-pentabromodiphenyl ether]</v>
          </cell>
        </row>
        <row r="453">
          <cell r="A453">
            <v>466</v>
          </cell>
          <cell r="B453" t="str">
            <v>32598-14-4</v>
          </cell>
          <cell r="C453" t="str">
            <v>PCB 105 [2,3,3',4,4'-pentachlorobiphenyl]</v>
          </cell>
        </row>
        <row r="454">
          <cell r="A454">
            <v>467</v>
          </cell>
          <cell r="B454" t="str">
            <v>74472-37-0</v>
          </cell>
          <cell r="C454" t="str">
            <v>PCB 114 [2,3,4,4',5-pentachlorobiphenyl]</v>
          </cell>
        </row>
        <row r="455">
          <cell r="A455">
            <v>468</v>
          </cell>
          <cell r="B455" t="str">
            <v>31508-00-6</v>
          </cell>
          <cell r="C455" t="str">
            <v>PCB 118 [2,3',4,4',5-pentachlorobiphenyl]</v>
          </cell>
        </row>
        <row r="456">
          <cell r="A456">
            <v>469</v>
          </cell>
          <cell r="B456" t="str">
            <v>65510-44-3</v>
          </cell>
          <cell r="C456" t="str">
            <v>PCB 123 [2,3',4,4',5'-pentachlorobiphenyl]</v>
          </cell>
        </row>
        <row r="457">
          <cell r="A457">
            <v>470</v>
          </cell>
          <cell r="B457" t="str">
            <v>57465-28-8</v>
          </cell>
          <cell r="C457" t="str">
            <v>PCB 126 [3,3',4,4',5-pentachlorobiphenyl]</v>
          </cell>
        </row>
        <row r="458">
          <cell r="A458">
            <v>474</v>
          </cell>
          <cell r="B458" t="str">
            <v>38380-08-4</v>
          </cell>
          <cell r="C458" t="str">
            <v>PCB 156 [2,3,3',4,4',5-hexachlorobiphenyl]</v>
          </cell>
        </row>
        <row r="459">
          <cell r="A459">
            <v>475</v>
          </cell>
          <cell r="B459" t="str">
            <v>69782-90-7</v>
          </cell>
          <cell r="C459" t="str">
            <v>PCB 157 [2,3,3',4,4',5'-hexachlorobiphenyl]</v>
          </cell>
        </row>
        <row r="460">
          <cell r="A460">
            <v>476</v>
          </cell>
          <cell r="B460" t="str">
            <v>52663-72-6</v>
          </cell>
          <cell r="C460" t="str">
            <v>PCB 167 [2,3',4,4',5,5'-hexachlorobiphenyl]</v>
          </cell>
        </row>
        <row r="461">
          <cell r="A461">
            <v>477</v>
          </cell>
          <cell r="B461" t="str">
            <v>32774-16-6</v>
          </cell>
          <cell r="C461" t="str">
            <v>PCB 169 [3,3',4,4',5,5'-hexachlorobiphenyl]</v>
          </cell>
        </row>
        <row r="462">
          <cell r="A462">
            <v>458</v>
          </cell>
          <cell r="B462" t="str">
            <v>37680-65-2</v>
          </cell>
          <cell r="C462" t="str">
            <v>PCB 18 [2,2',5-trichlorobiphenyl]</v>
          </cell>
        </row>
        <row r="463">
          <cell r="A463">
            <v>481</v>
          </cell>
          <cell r="B463" t="str">
            <v>39635-31-9</v>
          </cell>
          <cell r="C463" t="str">
            <v>PCB 189 [2,3,3',4,4',5,5'-heptachlorobiphenyl]</v>
          </cell>
        </row>
        <row r="464">
          <cell r="A464">
            <v>463</v>
          </cell>
          <cell r="B464" t="str">
            <v>32598-13-3</v>
          </cell>
          <cell r="C464" t="str">
            <v>PCB 77 [3,3',4,4'-tetrachlorobiphenyl]</v>
          </cell>
        </row>
        <row r="465">
          <cell r="A465">
            <v>464</v>
          </cell>
          <cell r="B465" t="str">
            <v>70362-50-4</v>
          </cell>
          <cell r="C465" t="str">
            <v>PCB 81 [3,4,4',5-tetrachlorobiphenyl]</v>
          </cell>
        </row>
        <row r="466">
          <cell r="A466">
            <v>465</v>
          </cell>
          <cell r="B466" t="str">
            <v>37680-73-2</v>
          </cell>
          <cell r="C466" t="str">
            <v>PCB-101 [2,2',4,5,5'-pentachlorobiphenyl]</v>
          </cell>
        </row>
        <row r="467">
          <cell r="A467">
            <v>471</v>
          </cell>
          <cell r="B467" t="str">
            <v>38380-07-3</v>
          </cell>
          <cell r="C467" t="str">
            <v>PCB-128 [2,2',3,3',4,4'-hexachlorobiphenyl]</v>
          </cell>
        </row>
        <row r="468">
          <cell r="A468">
            <v>472</v>
          </cell>
          <cell r="B468" t="str">
            <v>35065-28-2</v>
          </cell>
          <cell r="C468" t="str">
            <v>PCB-138 [2,2',3,4,4',5'-hexachlorobiphenyl]</v>
          </cell>
        </row>
        <row r="469">
          <cell r="A469">
            <v>473</v>
          </cell>
          <cell r="B469" t="str">
            <v>35065-27-1</v>
          </cell>
          <cell r="C469" t="str">
            <v>PCB-153 [2,2',4,4',5,5'-hexachlorobiphenyl]</v>
          </cell>
        </row>
        <row r="470">
          <cell r="A470">
            <v>478</v>
          </cell>
          <cell r="B470" t="str">
            <v>35065-30-6</v>
          </cell>
          <cell r="C470" t="str">
            <v>PCB-170 [2,2',3,3',4,4',5-heptachlorobiphenyl]</v>
          </cell>
        </row>
        <row r="471">
          <cell r="A471">
            <v>479</v>
          </cell>
          <cell r="B471" t="str">
            <v>35065-29-3</v>
          </cell>
          <cell r="C471" t="str">
            <v>PCB-180 [2,2',3,4,4',5,5'-heptachlorobiphenyl]</v>
          </cell>
        </row>
        <row r="472">
          <cell r="A472">
            <v>480</v>
          </cell>
          <cell r="B472" t="str">
            <v>52663-68-0</v>
          </cell>
          <cell r="C472" t="str">
            <v>PCB-187 [2,2',3,4',5,5',6-heptachlorobiphenyl]</v>
          </cell>
        </row>
        <row r="473">
          <cell r="A473">
            <v>482</v>
          </cell>
          <cell r="B473" t="str">
            <v>52663-78-2</v>
          </cell>
          <cell r="C473" t="str">
            <v>PCB-195 [2,2',3,3',4,4',5,6-octachlorobiphenyl]</v>
          </cell>
        </row>
        <row r="474">
          <cell r="A474">
            <v>483</v>
          </cell>
          <cell r="B474" t="str">
            <v>40186-72-9</v>
          </cell>
          <cell r="C474" t="str">
            <v>PCB-206 [2,2',3,3',4,4',5,5',6-nonachlorobiphenyl]</v>
          </cell>
        </row>
        <row r="475">
          <cell r="A475">
            <v>484</v>
          </cell>
          <cell r="B475" t="str">
            <v>2051-24-3</v>
          </cell>
          <cell r="C475" t="str">
            <v>PCB-209 [decachlorobiphenyl]</v>
          </cell>
        </row>
        <row r="476">
          <cell r="A476">
            <v>459</v>
          </cell>
          <cell r="B476" t="str">
            <v>7012-37-5</v>
          </cell>
          <cell r="C476" t="str">
            <v>PCB-28 [2,4,4'-trichlorobiphenyl]</v>
          </cell>
        </row>
        <row r="477">
          <cell r="A477">
            <v>460</v>
          </cell>
          <cell r="B477" t="str">
            <v>41464-39-5</v>
          </cell>
          <cell r="C477" t="str">
            <v>PCB-44 [2,2',3,5'-tetrachlorobiphenyl]</v>
          </cell>
        </row>
        <row r="478">
          <cell r="A478">
            <v>461</v>
          </cell>
          <cell r="B478" t="str">
            <v>35693-99-3</v>
          </cell>
          <cell r="C478" t="str">
            <v>PCB-52 [2,2',5,5'-tetrachlorobiphenyl]</v>
          </cell>
        </row>
        <row r="479">
          <cell r="A479">
            <v>462</v>
          </cell>
          <cell r="B479" t="str">
            <v>32598-10-0</v>
          </cell>
          <cell r="C479" t="str">
            <v>PCB-66 [2,3',4,4'-tetrachlorobiphenyl]</v>
          </cell>
        </row>
        <row r="480">
          <cell r="A480">
            <v>457</v>
          </cell>
          <cell r="B480" t="str">
            <v>34883-43-7</v>
          </cell>
          <cell r="C480" t="str">
            <v>PCB-8 [2,4'-dichlorobiphenyl]</v>
          </cell>
        </row>
        <row r="481">
          <cell r="A481">
            <v>106</v>
          </cell>
          <cell r="B481" t="str">
            <v>106-47-8</v>
          </cell>
          <cell r="C481" t="str">
            <v>p-Chloroaniline</v>
          </cell>
        </row>
        <row r="482">
          <cell r="A482">
            <v>133</v>
          </cell>
          <cell r="B482" t="str">
            <v>95-69-2</v>
          </cell>
          <cell r="C482" t="str">
            <v>p-Chloro-o-toluidine</v>
          </cell>
        </row>
        <row r="483">
          <cell r="A483">
            <v>151</v>
          </cell>
          <cell r="B483" t="str">
            <v>120-71-8</v>
          </cell>
          <cell r="C483" t="str">
            <v>p-Cresidine</v>
          </cell>
        </row>
        <row r="484">
          <cell r="A484">
            <v>155</v>
          </cell>
          <cell r="B484" t="str">
            <v>106-44-5</v>
          </cell>
          <cell r="C484" t="str">
            <v>p-Cresol</v>
          </cell>
        </row>
        <row r="485">
          <cell r="A485">
            <v>112</v>
          </cell>
          <cell r="B485" t="str">
            <v>106-46-7</v>
          </cell>
          <cell r="C485" t="str">
            <v>p-Dichlorobenzene (1,4-dichlorobenzene)</v>
          </cell>
        </row>
        <row r="486">
          <cell r="A486">
            <v>485</v>
          </cell>
          <cell r="B486" t="str">
            <v>32534-81-9</v>
          </cell>
          <cell r="C486" t="str">
            <v>Pentabromodiphenyl ether</v>
          </cell>
        </row>
        <row r="487">
          <cell r="A487">
            <v>486</v>
          </cell>
          <cell r="B487" t="str">
            <v>82-68-8</v>
          </cell>
          <cell r="C487" t="str">
            <v>Pentachloronitrobenzene (quintobenzene)</v>
          </cell>
        </row>
        <row r="488">
          <cell r="A488">
            <v>124</v>
          </cell>
          <cell r="B488" t="str">
            <v>87-86-5</v>
          </cell>
          <cell r="C488" t="str">
            <v>Pentachlorophenol</v>
          </cell>
        </row>
        <row r="489">
          <cell r="A489">
            <v>487</v>
          </cell>
          <cell r="B489" t="str">
            <v>79-21-0</v>
          </cell>
          <cell r="C489" t="str">
            <v>Peracetic acid</v>
          </cell>
        </row>
        <row r="490">
          <cell r="A490">
            <v>489</v>
          </cell>
          <cell r="B490">
            <v>489</v>
          </cell>
          <cell r="C490" t="str">
            <v>Perfluorinated compounds (PFCs)</v>
          </cell>
        </row>
        <row r="491">
          <cell r="A491">
            <v>491</v>
          </cell>
          <cell r="B491" t="str">
            <v>1763-23-1</v>
          </cell>
          <cell r="C491" t="str">
            <v>Perfluorooctanesulfonic acid (PFOS)</v>
          </cell>
        </row>
        <row r="492">
          <cell r="A492">
            <v>490</v>
          </cell>
          <cell r="B492" t="str">
            <v>335-67-1</v>
          </cell>
          <cell r="C492" t="str">
            <v>Perfluorooctanoic acid (PFOA)</v>
          </cell>
        </row>
        <row r="493">
          <cell r="A493">
            <v>429</v>
          </cell>
          <cell r="B493" t="str">
            <v>198-55-0</v>
          </cell>
          <cell r="C493" t="str">
            <v>Perylene</v>
          </cell>
        </row>
        <row r="494">
          <cell r="A494">
            <v>492</v>
          </cell>
          <cell r="B494" t="str">
            <v>62-44-2</v>
          </cell>
          <cell r="C494" t="str">
            <v>Phenacetin</v>
          </cell>
        </row>
        <row r="495">
          <cell r="A495">
            <v>430</v>
          </cell>
          <cell r="B495" t="str">
            <v>85-01-8</v>
          </cell>
          <cell r="C495" t="str">
            <v>Phenanthrene</v>
          </cell>
        </row>
        <row r="496">
          <cell r="A496">
            <v>493</v>
          </cell>
          <cell r="B496" t="str">
            <v>94-78-0</v>
          </cell>
          <cell r="C496" t="str">
            <v>Phenazopyridine</v>
          </cell>
        </row>
        <row r="497">
          <cell r="A497">
            <v>494</v>
          </cell>
          <cell r="B497" t="str">
            <v>136-40-3</v>
          </cell>
          <cell r="C497" t="str">
            <v>Phenazopyridine hydrochloride</v>
          </cell>
        </row>
        <row r="498">
          <cell r="A498">
            <v>495</v>
          </cell>
          <cell r="B498" t="str">
            <v>3546-10-9</v>
          </cell>
          <cell r="C498" t="str">
            <v>Phenesterin</v>
          </cell>
        </row>
        <row r="499">
          <cell r="A499">
            <v>496</v>
          </cell>
          <cell r="B499" t="str">
            <v>50-06-6</v>
          </cell>
          <cell r="C499" t="str">
            <v>Phenobarbital</v>
          </cell>
        </row>
        <row r="500">
          <cell r="A500">
            <v>497</v>
          </cell>
          <cell r="B500" t="str">
            <v>108-95-2</v>
          </cell>
          <cell r="C500" t="str">
            <v>Phenol</v>
          </cell>
        </row>
        <row r="501">
          <cell r="A501">
            <v>498</v>
          </cell>
          <cell r="B501" t="str">
            <v>59-96-1</v>
          </cell>
          <cell r="C501" t="str">
            <v>Phenoxybenzamine</v>
          </cell>
        </row>
        <row r="502">
          <cell r="A502">
            <v>499</v>
          </cell>
          <cell r="B502" t="str">
            <v>63-92-3</v>
          </cell>
          <cell r="C502" t="str">
            <v>Phenoxybenzamine hydrochloride</v>
          </cell>
        </row>
        <row r="503">
          <cell r="A503">
            <v>503</v>
          </cell>
          <cell r="B503" t="str">
            <v>75-44-5</v>
          </cell>
          <cell r="C503" t="str">
            <v>Phosgene</v>
          </cell>
        </row>
        <row r="504">
          <cell r="A504">
            <v>506</v>
          </cell>
          <cell r="B504" t="str">
            <v>7803-51-2</v>
          </cell>
          <cell r="C504" t="str">
            <v>Phosphine</v>
          </cell>
        </row>
        <row r="505">
          <cell r="A505">
            <v>507</v>
          </cell>
          <cell r="B505" t="str">
            <v>7664-38-2</v>
          </cell>
          <cell r="C505" t="str">
            <v>Phosphoric acid</v>
          </cell>
        </row>
        <row r="506">
          <cell r="A506">
            <v>504</v>
          </cell>
          <cell r="B506">
            <v>504</v>
          </cell>
          <cell r="C506" t="str">
            <v>Phosphorus and compounds</v>
          </cell>
        </row>
        <row r="507">
          <cell r="A507">
            <v>508</v>
          </cell>
          <cell r="B507" t="str">
            <v>10025-87-3</v>
          </cell>
          <cell r="C507" t="str">
            <v>Phosphorus oxychloride</v>
          </cell>
        </row>
        <row r="508">
          <cell r="A508">
            <v>509</v>
          </cell>
          <cell r="B508" t="str">
            <v>10026-13-8</v>
          </cell>
          <cell r="C508" t="str">
            <v>Phosphorus pentachloride</v>
          </cell>
        </row>
        <row r="509">
          <cell r="A509">
            <v>510</v>
          </cell>
          <cell r="B509" t="str">
            <v>1314-56-3</v>
          </cell>
          <cell r="C509" t="str">
            <v>Phosphorus pentoxide</v>
          </cell>
        </row>
        <row r="510">
          <cell r="A510">
            <v>511</v>
          </cell>
          <cell r="B510" t="str">
            <v>7719-12-2</v>
          </cell>
          <cell r="C510" t="str">
            <v>Phosphorus trichloride</v>
          </cell>
        </row>
        <row r="511">
          <cell r="A511">
            <v>636</v>
          </cell>
          <cell r="B511" t="str">
            <v>12185-10-3</v>
          </cell>
          <cell r="C511" t="str">
            <v>Phosphorus, white</v>
          </cell>
        </row>
        <row r="512">
          <cell r="A512">
            <v>518</v>
          </cell>
          <cell r="B512">
            <v>518</v>
          </cell>
          <cell r="C512" t="str">
            <v>Phthalates</v>
          </cell>
        </row>
        <row r="513">
          <cell r="A513">
            <v>525</v>
          </cell>
          <cell r="B513" t="str">
            <v>85-44-9</v>
          </cell>
          <cell r="C513" t="str">
            <v>Phthalic anhydride</v>
          </cell>
        </row>
        <row r="514">
          <cell r="A514">
            <v>391</v>
          </cell>
          <cell r="B514" t="str">
            <v>156-10-5</v>
          </cell>
          <cell r="C514" t="str">
            <v>p-Nitrosodiphenylamine</v>
          </cell>
        </row>
        <row r="515">
          <cell r="A515">
            <v>447</v>
          </cell>
          <cell r="B515">
            <v>447</v>
          </cell>
          <cell r="C515" t="str">
            <v>Polybrominated diphenyl ethers (PBDEs)</v>
          </cell>
        </row>
        <row r="516">
          <cell r="A516">
            <v>456</v>
          </cell>
          <cell r="B516" t="str">
            <v>1336-36-3</v>
          </cell>
          <cell r="C516" t="str">
            <v>Polychlorinated biphenyls (PCBs)</v>
          </cell>
        </row>
        <row r="517">
          <cell r="A517">
            <v>645</v>
          </cell>
          <cell r="B517">
            <v>645</v>
          </cell>
          <cell r="C517" t="str">
            <v>Polychlorinated biphenyls (PCBs) TEQ</v>
          </cell>
        </row>
        <row r="518">
          <cell r="A518">
            <v>646</v>
          </cell>
          <cell r="B518">
            <v>646</v>
          </cell>
          <cell r="C518" t="str">
            <v>Polychlorinated dibenzo-p-dioxins (PCDDs) &amp; dibenzofurans (PCDFs) TEQ</v>
          </cell>
        </row>
        <row r="519">
          <cell r="A519">
            <v>432</v>
          </cell>
          <cell r="B519">
            <v>432</v>
          </cell>
          <cell r="C519" t="str">
            <v>Polycyclic aromatic hydrocarbon derivatives [PAH-Derivatives]</v>
          </cell>
        </row>
        <row r="520">
          <cell r="A520">
            <v>401</v>
          </cell>
          <cell r="B520">
            <v>401</v>
          </cell>
          <cell r="C520" t="str">
            <v>Polycyclic aromatic hydrocarbons (PAHs)</v>
          </cell>
        </row>
        <row r="521">
          <cell r="A521">
            <v>553</v>
          </cell>
          <cell r="B521" t="str">
            <v>3564-09-8</v>
          </cell>
          <cell r="C521" t="str">
            <v>Ponceau 3R</v>
          </cell>
        </row>
        <row r="522">
          <cell r="A522">
            <v>554</v>
          </cell>
          <cell r="B522" t="str">
            <v>3761-53-3</v>
          </cell>
          <cell r="C522" t="str">
            <v>Ponceau MX</v>
          </cell>
        </row>
        <row r="523">
          <cell r="A523">
            <v>70</v>
          </cell>
          <cell r="B523" t="str">
            <v>7758-01-2</v>
          </cell>
          <cell r="C523" t="str">
            <v>Potassium bromate</v>
          </cell>
        </row>
        <row r="524">
          <cell r="A524">
            <v>500</v>
          </cell>
          <cell r="B524" t="str">
            <v>106-50-3</v>
          </cell>
          <cell r="C524" t="str">
            <v>p-Phenylenediamine</v>
          </cell>
        </row>
        <row r="525">
          <cell r="A525">
            <v>555</v>
          </cell>
          <cell r="B525" t="str">
            <v>671-16-9</v>
          </cell>
          <cell r="C525" t="str">
            <v>Procarbazine</v>
          </cell>
        </row>
        <row r="526">
          <cell r="A526">
            <v>556</v>
          </cell>
          <cell r="B526" t="str">
            <v>366-70-1</v>
          </cell>
          <cell r="C526" t="str">
            <v>Procarbazine hydrochloride</v>
          </cell>
        </row>
        <row r="527">
          <cell r="A527">
            <v>559</v>
          </cell>
          <cell r="B527" t="str">
            <v>123-38-6</v>
          </cell>
          <cell r="C527" t="str">
            <v>Propionaldehyde</v>
          </cell>
        </row>
        <row r="528">
          <cell r="A528">
            <v>560</v>
          </cell>
          <cell r="B528" t="str">
            <v>114-26-1</v>
          </cell>
          <cell r="C528" t="str">
            <v>Propoxur (Baygon)</v>
          </cell>
        </row>
        <row r="529">
          <cell r="A529">
            <v>561</v>
          </cell>
          <cell r="B529" t="str">
            <v>115-07-1</v>
          </cell>
          <cell r="C529" t="str">
            <v>Propylene</v>
          </cell>
        </row>
        <row r="530">
          <cell r="A530">
            <v>562</v>
          </cell>
          <cell r="B530" t="str">
            <v>6423-43-4</v>
          </cell>
          <cell r="C530" t="str">
            <v>Propylene glycol dinitrate</v>
          </cell>
        </row>
        <row r="531">
          <cell r="A531">
            <v>273</v>
          </cell>
          <cell r="B531" t="str">
            <v>107-98-2</v>
          </cell>
          <cell r="C531" t="str">
            <v>Propylene glycol monomethyl ether</v>
          </cell>
        </row>
        <row r="532">
          <cell r="A532">
            <v>274</v>
          </cell>
          <cell r="B532" t="str">
            <v>108-65-6</v>
          </cell>
          <cell r="C532" t="str">
            <v>Propylene glycol monomethyl ether acetate</v>
          </cell>
        </row>
        <row r="533">
          <cell r="A533">
            <v>563</v>
          </cell>
          <cell r="B533" t="str">
            <v>75-56-9</v>
          </cell>
          <cell r="C533" t="str">
            <v>Propylene oxide</v>
          </cell>
        </row>
        <row r="534">
          <cell r="A534">
            <v>565</v>
          </cell>
          <cell r="B534" t="str">
            <v>51-52-5</v>
          </cell>
          <cell r="C534" t="str">
            <v>Propylthiouracil</v>
          </cell>
        </row>
        <row r="535">
          <cell r="A535">
            <v>631</v>
          </cell>
          <cell r="B535" t="str">
            <v>106-42-3</v>
          </cell>
          <cell r="C535" t="str">
            <v>p-Xylene</v>
          </cell>
        </row>
        <row r="536">
          <cell r="A536">
            <v>431</v>
          </cell>
          <cell r="B536" t="str">
            <v>129-00-0</v>
          </cell>
          <cell r="C536" t="str">
            <v>Pyrene</v>
          </cell>
        </row>
        <row r="537">
          <cell r="A537">
            <v>566</v>
          </cell>
          <cell r="B537" t="str">
            <v>110-86-1</v>
          </cell>
          <cell r="C537" t="str">
            <v>Pyridine</v>
          </cell>
        </row>
        <row r="538">
          <cell r="A538">
            <v>567</v>
          </cell>
          <cell r="B538" t="str">
            <v>91-22-5</v>
          </cell>
          <cell r="C538" t="str">
            <v>Quinoline</v>
          </cell>
        </row>
        <row r="539">
          <cell r="A539">
            <v>568</v>
          </cell>
          <cell r="B539" t="str">
            <v>106-51-4</v>
          </cell>
          <cell r="C539" t="str">
            <v>Quinone</v>
          </cell>
        </row>
        <row r="540">
          <cell r="A540">
            <v>571</v>
          </cell>
          <cell r="B540">
            <v>571</v>
          </cell>
          <cell r="C540" t="str">
            <v>Radon and its decay products</v>
          </cell>
        </row>
        <row r="541">
          <cell r="A541">
            <v>572</v>
          </cell>
          <cell r="B541">
            <v>572</v>
          </cell>
          <cell r="C541" t="str">
            <v>Refractory ceramic fibers</v>
          </cell>
        </row>
        <row r="542">
          <cell r="A542">
            <v>573</v>
          </cell>
          <cell r="B542" t="str">
            <v>50-55-5</v>
          </cell>
          <cell r="C542" t="str">
            <v>Reserpine</v>
          </cell>
        </row>
        <row r="543">
          <cell r="A543">
            <v>353</v>
          </cell>
          <cell r="B543">
            <v>353</v>
          </cell>
          <cell r="C543" t="str">
            <v>Rockwool</v>
          </cell>
        </row>
        <row r="544">
          <cell r="A544">
            <v>574</v>
          </cell>
          <cell r="B544" t="str">
            <v>94-59-7</v>
          </cell>
          <cell r="C544" t="str">
            <v>Safrole</v>
          </cell>
        </row>
        <row r="545">
          <cell r="A545">
            <v>79</v>
          </cell>
          <cell r="B545" t="str">
            <v>78-92-2</v>
          </cell>
          <cell r="C545" t="str">
            <v>sec-Butyl alcohol</v>
          </cell>
        </row>
        <row r="546">
          <cell r="A546">
            <v>577</v>
          </cell>
          <cell r="B546" t="str">
            <v>7783-07-5</v>
          </cell>
          <cell r="C546" t="str">
            <v>Selenide, hydrogen</v>
          </cell>
        </row>
        <row r="547">
          <cell r="A547">
            <v>575</v>
          </cell>
          <cell r="B547" t="str">
            <v>7782-49-2</v>
          </cell>
          <cell r="C547" t="str">
            <v>Selenium and compounds</v>
          </cell>
        </row>
        <row r="548">
          <cell r="A548">
            <v>578</v>
          </cell>
          <cell r="B548" t="str">
            <v>7446-34-6</v>
          </cell>
          <cell r="C548" t="str">
            <v>Selenium sulfide</v>
          </cell>
        </row>
        <row r="549">
          <cell r="A549">
            <v>579</v>
          </cell>
          <cell r="B549" t="str">
            <v>7631-86-9</v>
          </cell>
          <cell r="C549" t="str">
            <v>Silica, crystalline (respirable)</v>
          </cell>
        </row>
        <row r="550">
          <cell r="A550">
            <v>580</v>
          </cell>
          <cell r="B550" t="str">
            <v>7440-22-4</v>
          </cell>
          <cell r="C550" t="str">
            <v>Silver and compounds</v>
          </cell>
        </row>
        <row r="551">
          <cell r="A551">
            <v>354</v>
          </cell>
          <cell r="B551">
            <v>354</v>
          </cell>
          <cell r="C551" t="str">
            <v>Slagwool</v>
          </cell>
        </row>
        <row r="552">
          <cell r="A552">
            <v>582</v>
          </cell>
          <cell r="B552" t="str">
            <v>1310-73-2</v>
          </cell>
          <cell r="C552" t="str">
            <v>Sodium hydroxide</v>
          </cell>
        </row>
        <row r="553">
          <cell r="A553">
            <v>583</v>
          </cell>
          <cell r="B553" t="str">
            <v>10048-13-2</v>
          </cell>
          <cell r="C553" t="str">
            <v>Sterigmatocystin</v>
          </cell>
        </row>
        <row r="554">
          <cell r="A554">
            <v>584</v>
          </cell>
          <cell r="B554" t="str">
            <v>18883-66-4</v>
          </cell>
          <cell r="C554" t="str">
            <v>Streptozotocin</v>
          </cell>
        </row>
        <row r="555">
          <cell r="A555">
            <v>585</v>
          </cell>
          <cell r="B555" t="str">
            <v>100-42-5</v>
          </cell>
          <cell r="C555" t="str">
            <v>Styrene</v>
          </cell>
        </row>
        <row r="556">
          <cell r="A556">
            <v>586</v>
          </cell>
          <cell r="B556" t="str">
            <v>96-09-3</v>
          </cell>
          <cell r="C556" t="str">
            <v>Styrene oxide</v>
          </cell>
        </row>
        <row r="557">
          <cell r="A557">
            <v>587</v>
          </cell>
          <cell r="B557" t="str">
            <v>95-06-7</v>
          </cell>
          <cell r="C557" t="str">
            <v>Sulfallate</v>
          </cell>
        </row>
        <row r="558">
          <cell r="A558">
            <v>588</v>
          </cell>
          <cell r="B558" t="str">
            <v>505-60-2</v>
          </cell>
          <cell r="C558" t="str">
            <v>Sulfur mustard</v>
          </cell>
        </row>
        <row r="559">
          <cell r="A559">
            <v>590</v>
          </cell>
          <cell r="B559" t="str">
            <v>7446-11-9</v>
          </cell>
          <cell r="C559" t="str">
            <v>Sulfur trioxide</v>
          </cell>
        </row>
        <row r="560">
          <cell r="A560">
            <v>591</v>
          </cell>
          <cell r="B560" t="str">
            <v>7664-93-9</v>
          </cell>
          <cell r="C560" t="str">
            <v>Sulfuric acid</v>
          </cell>
        </row>
        <row r="561">
          <cell r="A561">
            <v>358</v>
          </cell>
          <cell r="B561">
            <v>358</v>
          </cell>
          <cell r="C561" t="str">
            <v>Talc containing asbestiform fibers</v>
          </cell>
        </row>
        <row r="562">
          <cell r="A562">
            <v>76</v>
          </cell>
          <cell r="B562" t="str">
            <v>540-88-5</v>
          </cell>
          <cell r="C562" t="str">
            <v>t-Butyl acetate</v>
          </cell>
        </row>
        <row r="563">
          <cell r="A563">
            <v>592</v>
          </cell>
          <cell r="B563" t="str">
            <v>100-21-0</v>
          </cell>
          <cell r="C563" t="str">
            <v>Terephthalic acid</v>
          </cell>
        </row>
        <row r="564">
          <cell r="A564">
            <v>80</v>
          </cell>
          <cell r="B564" t="str">
            <v>75-65-0</v>
          </cell>
          <cell r="C564" t="str">
            <v>tert-Butyl alcohol</v>
          </cell>
        </row>
        <row r="565">
          <cell r="A565">
            <v>593</v>
          </cell>
          <cell r="B565" t="str">
            <v>40088-47-9</v>
          </cell>
          <cell r="C565" t="str">
            <v>Tetrabromodiphenyl ether</v>
          </cell>
        </row>
        <row r="566">
          <cell r="A566">
            <v>488</v>
          </cell>
          <cell r="B566" t="str">
            <v>127-18-4</v>
          </cell>
          <cell r="C566" t="str">
            <v>Tetrachloroethene (perchloroethylene)</v>
          </cell>
        </row>
        <row r="567">
          <cell r="A567">
            <v>595</v>
          </cell>
          <cell r="B567" t="str">
            <v>7440-28-0</v>
          </cell>
          <cell r="C567" t="str">
            <v>Thallium and compounds</v>
          </cell>
        </row>
        <row r="568">
          <cell r="A568">
            <v>596</v>
          </cell>
          <cell r="B568" t="str">
            <v>62-55-5</v>
          </cell>
          <cell r="C568" t="str">
            <v>Thioacetamide</v>
          </cell>
        </row>
        <row r="569">
          <cell r="A569">
            <v>598</v>
          </cell>
          <cell r="B569" t="str">
            <v>62-56-6</v>
          </cell>
          <cell r="C569" t="str">
            <v>Thiourea</v>
          </cell>
        </row>
        <row r="570">
          <cell r="A570">
            <v>599</v>
          </cell>
          <cell r="B570" t="str">
            <v>7550-45-0</v>
          </cell>
          <cell r="C570" t="str">
            <v>Titanium tetrachloride</v>
          </cell>
        </row>
        <row r="571">
          <cell r="A571">
            <v>600</v>
          </cell>
          <cell r="B571" t="str">
            <v>108-88-3</v>
          </cell>
          <cell r="C571" t="str">
            <v>Toluene</v>
          </cell>
        </row>
        <row r="572">
          <cell r="A572">
            <v>601</v>
          </cell>
          <cell r="B572" t="str">
            <v>26471-62-5</v>
          </cell>
          <cell r="C572" t="str">
            <v>Toluene diisocyanates (2,4- and 2,6-)</v>
          </cell>
        </row>
        <row r="573">
          <cell r="A573">
            <v>602</v>
          </cell>
          <cell r="B573" t="str">
            <v>584-84-9</v>
          </cell>
          <cell r="C573" t="str">
            <v>Toluene-2,4-diisocyanate</v>
          </cell>
        </row>
        <row r="574">
          <cell r="A574">
            <v>603</v>
          </cell>
          <cell r="B574" t="str">
            <v>91-08-7</v>
          </cell>
          <cell r="C574" t="str">
            <v>Toluene-2,6-diisocyanate</v>
          </cell>
        </row>
        <row r="575">
          <cell r="A575">
            <v>552</v>
          </cell>
          <cell r="B575" t="str">
            <v>38998-75-3</v>
          </cell>
          <cell r="C575" t="str">
            <v>Total heptachlorodibenzofuran</v>
          </cell>
        </row>
        <row r="576">
          <cell r="A576">
            <v>537</v>
          </cell>
          <cell r="B576" t="str">
            <v>37871-00-4</v>
          </cell>
          <cell r="C576" t="str">
            <v>Total heptachlorodibenzo-p-dioxin</v>
          </cell>
        </row>
        <row r="577">
          <cell r="A577">
            <v>551</v>
          </cell>
          <cell r="B577" t="str">
            <v>55684-94-1</v>
          </cell>
          <cell r="C577" t="str">
            <v>Total hexachlorodibenzofuran</v>
          </cell>
        </row>
        <row r="578">
          <cell r="A578">
            <v>536</v>
          </cell>
          <cell r="B578" t="str">
            <v>34465-46-8</v>
          </cell>
          <cell r="C578" t="str">
            <v>Total hexachlorodibenzo-p-dioxin</v>
          </cell>
        </row>
        <row r="579">
          <cell r="A579">
            <v>550</v>
          </cell>
          <cell r="B579" t="str">
            <v>30402-15-4</v>
          </cell>
          <cell r="C579" t="str">
            <v>Total pentachlorodibenzofuran</v>
          </cell>
        </row>
        <row r="580">
          <cell r="A580">
            <v>535</v>
          </cell>
          <cell r="B580" t="str">
            <v>36088-22-9</v>
          </cell>
          <cell r="C580" t="str">
            <v>Total pentachlorodibenzo-p-dioxin</v>
          </cell>
        </row>
        <row r="581">
          <cell r="A581">
            <v>549</v>
          </cell>
          <cell r="B581" t="str">
            <v>55722-27-5</v>
          </cell>
          <cell r="C581" t="str">
            <v>Total tetrachlorodibenzofuran</v>
          </cell>
        </row>
        <row r="582">
          <cell r="A582">
            <v>534</v>
          </cell>
          <cell r="B582" t="str">
            <v>41903-57-5</v>
          </cell>
          <cell r="C582" t="str">
            <v>Total tetrachlorodibenzo-p-dioxin</v>
          </cell>
        </row>
        <row r="583">
          <cell r="A583">
            <v>606</v>
          </cell>
          <cell r="B583" t="str">
            <v>8001-35-2</v>
          </cell>
          <cell r="C583" t="str">
            <v>Toxaphene (polychlorinated camphenes)</v>
          </cell>
        </row>
        <row r="584">
          <cell r="A584">
            <v>116</v>
          </cell>
          <cell r="B584" t="str">
            <v>156-60-5</v>
          </cell>
          <cell r="C584" t="str">
            <v>trans-1,2-Dichloroethene</v>
          </cell>
        </row>
        <row r="585">
          <cell r="A585">
            <v>323</v>
          </cell>
          <cell r="B585" t="str">
            <v>55738-54-0</v>
          </cell>
          <cell r="C585" t="str">
            <v>trans-2[(Dimethylamino)-methylimino]-5-[2-(5-nitro-2-furyl)-vinyl]-1,3,4-oxadiazole</v>
          </cell>
        </row>
        <row r="586">
          <cell r="A586">
            <v>399</v>
          </cell>
          <cell r="B586" t="str">
            <v>39765-80-5</v>
          </cell>
          <cell r="C586" t="str">
            <v>trans-Nonachlor</v>
          </cell>
        </row>
        <row r="587">
          <cell r="A587">
            <v>512</v>
          </cell>
          <cell r="B587" t="str">
            <v>126-73-8</v>
          </cell>
          <cell r="C587" t="str">
            <v>Tributyl phosphate</v>
          </cell>
        </row>
        <row r="588">
          <cell r="A588">
            <v>608</v>
          </cell>
          <cell r="B588" t="str">
            <v>79-01-6</v>
          </cell>
          <cell r="C588" t="str">
            <v>Trichloroethene (TCE, trichloroethylene)</v>
          </cell>
        </row>
        <row r="589">
          <cell r="A589">
            <v>249</v>
          </cell>
          <cell r="B589" t="str">
            <v>75-69-4</v>
          </cell>
          <cell r="C589" t="str">
            <v>Trichlorofluoromethane (Freon 11)</v>
          </cell>
        </row>
        <row r="590">
          <cell r="A590">
            <v>513</v>
          </cell>
          <cell r="B590" t="str">
            <v>78-40-0</v>
          </cell>
          <cell r="C590" t="str">
            <v>Triethyl phosphate</v>
          </cell>
        </row>
        <row r="591">
          <cell r="A591">
            <v>610</v>
          </cell>
          <cell r="B591" t="str">
            <v>121-44-8</v>
          </cell>
          <cell r="C591" t="str">
            <v>Triethylamine</v>
          </cell>
        </row>
        <row r="592">
          <cell r="A592">
            <v>275</v>
          </cell>
          <cell r="B592" t="str">
            <v>112-49-2</v>
          </cell>
          <cell r="C592" t="str">
            <v>Triethylene glycol dimethyl ether</v>
          </cell>
        </row>
        <row r="593">
          <cell r="A593">
            <v>611</v>
          </cell>
          <cell r="B593" t="str">
            <v>1582-09-8</v>
          </cell>
          <cell r="C593" t="str">
            <v>Trifluralin</v>
          </cell>
        </row>
        <row r="594">
          <cell r="A594">
            <v>514</v>
          </cell>
          <cell r="B594" t="str">
            <v>512-56-1</v>
          </cell>
          <cell r="C594" t="str">
            <v>Trimethyl phosphate</v>
          </cell>
        </row>
        <row r="595">
          <cell r="A595">
            <v>515</v>
          </cell>
          <cell r="B595" t="str">
            <v>78-30-8</v>
          </cell>
          <cell r="C595" t="str">
            <v>Triorthocresyl phosphate</v>
          </cell>
        </row>
        <row r="596">
          <cell r="A596">
            <v>516</v>
          </cell>
          <cell r="B596" t="str">
            <v>115-86-6</v>
          </cell>
          <cell r="C596" t="str">
            <v>Triphenyl phosphate</v>
          </cell>
        </row>
        <row r="597">
          <cell r="A597">
            <v>517</v>
          </cell>
          <cell r="B597" t="str">
            <v>101-02-0</v>
          </cell>
          <cell r="C597" t="str">
            <v>Triphenyl phosphite</v>
          </cell>
        </row>
        <row r="598">
          <cell r="A598">
            <v>43</v>
          </cell>
          <cell r="B598" t="str">
            <v>52-24-4</v>
          </cell>
          <cell r="C598" t="str">
            <v>tris-(1-Aziridinyl)phosphine sulfide</v>
          </cell>
        </row>
        <row r="599">
          <cell r="A599">
            <v>74</v>
          </cell>
          <cell r="B599" t="str">
            <v>126-72-7</v>
          </cell>
          <cell r="C599" t="str">
            <v>tris(2,3-Dibromopropyl)phosphate</v>
          </cell>
        </row>
        <row r="600">
          <cell r="A600">
            <v>617</v>
          </cell>
          <cell r="B600" t="str">
            <v>62450-06-0</v>
          </cell>
          <cell r="C600" t="str">
            <v>Tryptophan-P-1</v>
          </cell>
        </row>
        <row r="601">
          <cell r="A601">
            <v>618</v>
          </cell>
          <cell r="B601" t="str">
            <v>62450-07-1</v>
          </cell>
          <cell r="C601" t="str">
            <v>Tryptophan-P-2</v>
          </cell>
        </row>
        <row r="602">
          <cell r="A602">
            <v>619</v>
          </cell>
          <cell r="B602" t="str">
            <v>51-79-6</v>
          </cell>
          <cell r="C602" t="str">
            <v>Urethane (ethyl carbamate)</v>
          </cell>
        </row>
        <row r="603">
          <cell r="A603">
            <v>620</v>
          </cell>
          <cell r="B603" t="str">
            <v>7440-62-2</v>
          </cell>
          <cell r="C603" t="str">
            <v>Vanadium (fume or dust)</v>
          </cell>
        </row>
        <row r="604">
          <cell r="A604">
            <v>621</v>
          </cell>
          <cell r="B604" t="str">
            <v>1314-62-1</v>
          </cell>
          <cell r="C604" t="str">
            <v>Vanadium pentoxide</v>
          </cell>
        </row>
        <row r="605">
          <cell r="A605">
            <v>622</v>
          </cell>
          <cell r="B605" t="str">
            <v>108-05-4</v>
          </cell>
          <cell r="C605" t="str">
            <v>Vinyl acetate</v>
          </cell>
        </row>
        <row r="606">
          <cell r="A606">
            <v>623</v>
          </cell>
          <cell r="B606" t="str">
            <v>593-60-2</v>
          </cell>
          <cell r="C606" t="str">
            <v>Vinyl bromide</v>
          </cell>
        </row>
        <row r="607">
          <cell r="A607">
            <v>624</v>
          </cell>
          <cell r="B607" t="str">
            <v>75-01-4</v>
          </cell>
          <cell r="C607" t="str">
            <v>Vinyl chloride</v>
          </cell>
        </row>
        <row r="608">
          <cell r="A608">
            <v>626</v>
          </cell>
          <cell r="B608" t="str">
            <v>75-02-5</v>
          </cell>
          <cell r="C608" t="str">
            <v>Vinyl fluoride</v>
          </cell>
        </row>
        <row r="609">
          <cell r="A609">
            <v>627</v>
          </cell>
          <cell r="B609" t="str">
            <v>75-35-4</v>
          </cell>
          <cell r="C609" t="str">
            <v>Vinylidene chloride</v>
          </cell>
        </row>
        <row r="610">
          <cell r="A610">
            <v>628</v>
          </cell>
          <cell r="B610" t="str">
            <v>1330-20-7</v>
          </cell>
          <cell r="C610" t="str">
            <v>Xylene (mixture), including m-xylene, o-xylene, p-xylene</v>
          </cell>
        </row>
        <row r="611">
          <cell r="A611">
            <v>632</v>
          </cell>
          <cell r="B611" t="str">
            <v>7440-66-6</v>
          </cell>
          <cell r="C611" t="str">
            <v>Zinc and compounds</v>
          </cell>
        </row>
        <row r="612">
          <cell r="A612">
            <v>633</v>
          </cell>
          <cell r="B612" t="str">
            <v>1314-13-2</v>
          </cell>
          <cell r="C612" t="str">
            <v>Zinc oxide</v>
          </cell>
        </row>
      </sheetData>
      <sheetData sheetId="9">
        <row r="3">
          <cell r="A3" t="str">
            <v>|</v>
          </cell>
        </row>
        <row r="4">
          <cell r="A4" t="str">
            <v>EU ID not recognized</v>
          </cell>
        </row>
        <row r="5">
          <cell r="A5" t="str">
            <v>EU ID cannot be blank</v>
          </cell>
        </row>
        <row r="6">
          <cell r="A6" t="str">
            <v>EU ID or Material Name not recognized</v>
          </cell>
        </row>
        <row r="7">
          <cell r="A7" t="str">
            <v>EU ID and Material Name cannot be blank</v>
          </cell>
        </row>
      </sheetData>
      <sheetData sheetId="10" refreshError="1"/>
    </sheetDataSet>
  </externalBook>
</externalLink>
</file>

<file path=xl/tables/table1.xml><?xml version="1.0" encoding="utf-8"?>
<table xmlns="http://schemas.openxmlformats.org/spreadsheetml/2006/main" id="1" name="tbWS_2" displayName="tbWS_2" ref="A6:F191" totalsRowShown="0" headerRowDxfId="49" dataDxfId="48" tableBorderDxfId="47">
  <autoFilter ref="A6:F191"/>
  <tableColumns count="6">
    <tableColumn id="1" name="EU_ID" dataDxfId="46"/>
    <tableColumn id="2" name="UnitDescription" dataDxfId="45"/>
    <tableColumn id="3" name="ControlDevice" dataDxfId="44"/>
    <tableColumn id="4" name="UnitOfMeasure" dataDxfId="43"/>
    <tableColumn id="5" name="Description" dataDxfId="42"/>
    <tableColumn id="6" name="Activity" dataDxfId="41"/>
  </tableColumns>
  <tableStyleInfo name="TableStyleMedium2" showFirstColumn="0" showLastColumn="0" showRowStripes="0" showColumnStripes="0"/>
</table>
</file>

<file path=xl/tables/table2.xml><?xml version="1.0" encoding="utf-8"?>
<table xmlns="http://schemas.openxmlformats.org/spreadsheetml/2006/main" id="2" name="tbWS_3" displayName="tbWS_3" ref="A7:J494" totalsRowShown="0" headerRowDxfId="38" dataDxfId="37" tableBorderDxfId="36">
  <autoFilter ref="A7:J494"/>
  <tableColumns count="10">
    <tableColumn id="1" name="EU_ID" dataDxfId="35"/>
    <tableColumn id="2" name="CAS" dataDxfId="34"/>
    <tableColumn id="3" name="PollutantName" dataDxfId="33">
      <calculatedColumnFormula>IFERROR(INDEX(chemical_names,MATCH(TEXT(B8,"0"),CAS_numbers,0)),"")</calculatedColumnFormula>
    </tableColumn>
    <tableColumn id="5" name="ControlledEF" dataDxfId="32" dataCellStyle="Percent"/>
    <tableColumn id="6" name="ControlEfficiency" dataDxfId="31" dataCellStyle="Percent"/>
    <tableColumn id="7" name="EFValue" dataDxfId="30"/>
    <tableColumn id="8" name="Units" dataDxfId="29"/>
    <tableColumn id="9" name="Notes" dataDxfId="28"/>
    <tableColumn id="10" name="Emissions" dataDxfId="27">
      <calculatedColumnFormula>IF(A8="",IF(CONCATENATE(B8,C8,D8,E8,F8,G8,H8)="","",ws3_EU_ID_blank),IF(ISERROR(MATCH(A8,tbWS_2[EU_ID],0)),ws3_matching_error_msg,F8*IF(D8="Y",1,1-E8)*INDEX(tbWS_2[Activity],MATCH(A8,tbWS_2[EU_ID],0))))</calculatedColumnFormula>
    </tableColumn>
    <tableColumn id="4" name="DEQPollutantSEQID" dataDxfId="26">
      <calculatedColumnFormula>IF(AND(B8="",C8=""),"",IFERROR(IF(OR(B8="",B8="No CAS"),INDEX(sequence_IDs,MATCH(C8,chemical_names,0)),INDEX(sequence_IDs,MATCH(TEXT(B8,"0"),CAS_numbers,0))),"?"))</calculatedColumnFormula>
    </tableColumn>
  </tableColumns>
  <tableStyleInfo name="TableStyleMedium2" showFirstColumn="0" showLastColumn="0" showRowStripes="0" showColumnStripes="0"/>
</table>
</file>

<file path=xl/tables/table3.xml><?xml version="1.0" encoding="utf-8"?>
<table xmlns="http://schemas.openxmlformats.org/spreadsheetml/2006/main" id="3" name="tbWS_4" displayName="tbWS_4" ref="A6:H190" totalsRowShown="0" headerRowDxfId="25" dataDxfId="24" tableBorderDxfId="23">
  <autoFilter ref="A6:H190"/>
  <tableColumns count="8">
    <tableColumn id="1" name="EU_ID" dataDxfId="22"/>
    <tableColumn id="2" name="Description" dataDxfId="21"/>
    <tableColumn id="3" name="MaterialName" dataDxfId="20"/>
    <tableColumn id="5" name="Manufacturer" dataDxfId="19"/>
    <tableColumn id="6" name="ControlDevice" dataDxfId="18"/>
    <tableColumn id="7" name="MaterialUsage" dataDxfId="17"/>
    <tableColumn id="8" name="MaterialWaste" dataDxfId="16"/>
    <tableColumn id="4" name="EU_ID_and_Material_Name" dataDxfId="15">
      <calculatedColumnFormula>A7&amp;delimiter&amp;C7</calculatedColumnFormula>
    </tableColumn>
  </tableColumns>
  <tableStyleInfo name="TableStyleMedium2" showFirstColumn="0" showLastColumn="0" showRowStripes="0" showColumnStripes="0"/>
</table>
</file>

<file path=xl/tables/table4.xml><?xml version="1.0" encoding="utf-8"?>
<table xmlns="http://schemas.openxmlformats.org/spreadsheetml/2006/main" id="4" name="tbWS_5" displayName="tbWS_5" ref="A10:I491" totalsRowShown="0" headerRowDxfId="11" dataDxfId="10" tableBorderDxfId="9">
  <autoFilter ref="A10:I491"/>
  <tableColumns count="9">
    <tableColumn id="1" name="EU_ID" dataDxfId="8"/>
    <tableColumn id="2" name="MaterialName" dataDxfId="7"/>
    <tableColumn id="3" name="CAS" dataDxfId="6"/>
    <tableColumn id="4" name="PollutantName" dataDxfId="5">
      <calculatedColumnFormula>IFERROR(INDEX(chemical_names,MATCH(TEXT(C11,"0"),CAS_numbers,0)),"")</calculatedColumnFormula>
    </tableColumn>
    <tableColumn id="6" name="ControlEfficiency" dataDxfId="4" dataCellStyle="Percent"/>
    <tableColumn id="7" name="PercentComposition" dataDxfId="3" dataCellStyle="Percent"/>
    <tableColumn id="8" name="Notes" dataDxfId="2"/>
    <tableColumn id="9" name="Emissions" dataDxfId="1">
      <calculatedColumnFormula>IF(CONCATENATE(A11,B11)="",IF(CONCATENATE(B11,C11,D11,E11,F11,G11)="","",ws5_EU_ID_MaterialName_blank),IF(ISERROR(MATCH(A11&amp;delimiter&amp;B11,tbWS_4[EU_ID_and_Material_Name],0)),ws5_matching_error_msg,(INDEX(tbWS_4[MaterialUsage],MATCH(A11&amp;delimiter&amp;B11,tbWS_4[EU_ID_and_Material_Name],0))-INDEX(tbWS_4[MaterialWaste],MATCH(A11&amp;delimiter&amp;B11,tbWS_4[EU_ID_and_Material_Name],0)))*$F11*(1-$E11)))</calculatedColumnFormula>
    </tableColumn>
    <tableColumn id="5" name="DEQPollutantSEQID" dataDxfId="0">
      <calculatedColumnFormula>IF(AND(C11="",D11=""),"",IFERROR(IF(OR(C11="",C11="No CAS"),INDEX(sequence_IDs,MATCH(D11,chemical_names,0)),INDEX(sequence_IDs,MATCH(TEXT(C11,"0"),CAS_numbers,0))),"?"))</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https://www.oregon.gov/deq/aq/air-toxics/Pages/Air-Toxics-Emissions-Inventory.aspx" TargetMode="External"/><Relationship Id="rId1" Type="http://schemas.openxmlformats.org/officeDocument/2006/relationships/hyperlink" Target="https://www.deq.state.or.us/aq/aqpermitsonline/SearchFilter.asp" TargetMode="External"/><Relationship Id="rId6" Type="http://schemas.openxmlformats.org/officeDocument/2006/relationships/package" Target="../embeddings/Microsoft_Word_Document.docx"/><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W117"/>
  <sheetViews>
    <sheetView showGridLines="0" tabSelected="1" zoomScaleNormal="100" workbookViewId="0">
      <selection activeCell="A6" sqref="A6"/>
    </sheetView>
  </sheetViews>
  <sheetFormatPr defaultColWidth="9.1796875" defaultRowHeight="15.5" x14ac:dyDescent="0.35"/>
  <cols>
    <col min="1" max="1" width="15" style="38" customWidth="1"/>
    <col min="2" max="2" width="28.7265625" style="38" customWidth="1"/>
    <col min="3" max="12" width="9.81640625" style="38" customWidth="1"/>
    <col min="13" max="13" width="9.1796875" style="38" customWidth="1"/>
    <col min="14" max="16384" width="9.1796875" style="38"/>
  </cols>
  <sheetData>
    <row r="2" spans="1:21" ht="63.75" customHeight="1" x14ac:dyDescent="0.35">
      <c r="B2" s="39"/>
      <c r="C2" s="39"/>
      <c r="D2" s="39"/>
      <c r="E2" s="39"/>
      <c r="F2" s="39"/>
      <c r="G2" s="39"/>
      <c r="H2" s="39"/>
      <c r="I2" s="39"/>
      <c r="J2" s="39"/>
      <c r="K2" s="39"/>
      <c r="L2" s="39"/>
    </row>
    <row r="3" spans="1:21" ht="71.150000000000006" customHeight="1" x14ac:dyDescent="0.35">
      <c r="B3" s="39"/>
      <c r="C3" s="39"/>
      <c r="D3" s="39"/>
      <c r="E3" s="39"/>
      <c r="F3" s="39"/>
      <c r="G3" s="39"/>
      <c r="H3" s="39"/>
      <c r="I3" s="39"/>
      <c r="J3" s="39"/>
      <c r="K3" s="39"/>
      <c r="L3" s="39"/>
      <c r="N3" s="40"/>
    </row>
    <row r="4" spans="1:21" x14ac:dyDescent="0.35">
      <c r="A4" s="38" t="str">
        <f>"Version " &amp; version_number &amp; "  " &amp; version_date</f>
        <v>Version 1.1  6/8/2021</v>
      </c>
      <c r="B4" s="41"/>
    </row>
    <row r="5" spans="1:21" ht="15" customHeight="1" x14ac:dyDescent="0.35">
      <c r="A5" s="227" t="s">
        <v>1397</v>
      </c>
      <c r="B5" s="227"/>
      <c r="C5" s="227"/>
      <c r="D5" s="227"/>
      <c r="E5" s="227"/>
      <c r="F5" s="227"/>
      <c r="G5" s="227"/>
      <c r="H5" s="227"/>
      <c r="I5" s="227"/>
      <c r="J5" s="227"/>
      <c r="K5" s="227"/>
      <c r="L5" s="227"/>
      <c r="M5" s="42"/>
    </row>
    <row r="6" spans="1:21" ht="9.65" customHeight="1" x14ac:dyDescent="0.35">
      <c r="A6" s="40"/>
      <c r="B6" s="43"/>
      <c r="C6" s="43"/>
      <c r="D6" s="43"/>
      <c r="E6" s="43"/>
      <c r="F6" s="43"/>
      <c r="G6" s="43"/>
      <c r="H6" s="43"/>
      <c r="I6" s="43"/>
      <c r="J6" s="43"/>
      <c r="K6" s="43"/>
      <c r="L6" s="43"/>
      <c r="M6" s="43"/>
    </row>
    <row r="7" spans="1:21" ht="20.149999999999999" customHeight="1" x14ac:dyDescent="0.35">
      <c r="A7" s="233" t="s">
        <v>1370</v>
      </c>
      <c r="B7" s="233"/>
      <c r="C7" s="233"/>
      <c r="D7" s="233"/>
      <c r="E7" s="233"/>
      <c r="F7" s="233"/>
      <c r="G7" s="233"/>
      <c r="H7" s="233"/>
      <c r="I7" s="233"/>
      <c r="J7" s="233"/>
      <c r="K7" s="233"/>
      <c r="L7" s="233"/>
      <c r="M7" s="43"/>
    </row>
    <row r="8" spans="1:21" ht="15" customHeight="1" x14ac:dyDescent="0.35">
      <c r="A8" s="234" t="s">
        <v>1344</v>
      </c>
      <c r="B8" s="234"/>
      <c r="C8" s="234"/>
      <c r="D8" s="234"/>
      <c r="E8" s="234"/>
      <c r="F8" s="234"/>
      <c r="G8" s="234"/>
      <c r="H8" s="234"/>
      <c r="I8" s="234"/>
      <c r="J8" s="234"/>
      <c r="K8" s="234"/>
      <c r="L8" s="234"/>
      <c r="M8" s="43"/>
    </row>
    <row r="9" spans="1:21" ht="15" customHeight="1" x14ac:dyDescent="0.35">
      <c r="A9" s="235" t="s">
        <v>1343</v>
      </c>
      <c r="B9" s="236"/>
      <c r="C9" s="236"/>
      <c r="D9" s="236"/>
      <c r="E9" s="236"/>
      <c r="F9" s="236"/>
      <c r="G9" s="236"/>
      <c r="H9" s="236"/>
      <c r="I9" s="236"/>
      <c r="J9" s="236"/>
      <c r="K9" s="236"/>
      <c r="L9" s="236"/>
      <c r="M9" s="43"/>
    </row>
    <row r="10" spans="1:21" s="44" customFormat="1" ht="15" customHeight="1" x14ac:dyDescent="0.35">
      <c r="A10" s="228"/>
      <c r="B10" s="228"/>
      <c r="C10" s="228"/>
      <c r="D10" s="228"/>
      <c r="E10" s="228"/>
    </row>
    <row r="11" spans="1:21" ht="40" customHeight="1" x14ac:dyDescent="0.35">
      <c r="A11" s="229" t="s">
        <v>1362</v>
      </c>
      <c r="B11" s="229"/>
      <c r="C11" s="229"/>
      <c r="D11" s="229"/>
      <c r="E11" s="229"/>
      <c r="F11" s="229"/>
      <c r="G11" s="229"/>
      <c r="H11" s="229"/>
      <c r="I11" s="229"/>
      <c r="J11" s="229"/>
      <c r="K11" s="229"/>
      <c r="L11" s="229"/>
      <c r="M11" s="45"/>
      <c r="N11" s="45"/>
      <c r="O11" s="45"/>
      <c r="P11" s="45"/>
      <c r="Q11" s="92"/>
      <c r="R11" s="45"/>
      <c r="S11" s="45"/>
      <c r="T11" s="45"/>
      <c r="U11" s="45"/>
    </row>
    <row r="12" spans="1:21" ht="15" customHeight="1" x14ac:dyDescent="0.35"/>
    <row r="13" spans="1:21" ht="40" customHeight="1" x14ac:dyDescent="0.35">
      <c r="A13" s="232" t="s">
        <v>1393</v>
      </c>
      <c r="B13" s="232"/>
      <c r="C13" s="232"/>
      <c r="D13" s="232"/>
      <c r="E13" s="232"/>
      <c r="F13" s="232"/>
      <c r="G13" s="232"/>
      <c r="H13" s="232"/>
      <c r="I13" s="232"/>
      <c r="J13" s="232"/>
      <c r="K13" s="232"/>
      <c r="L13" s="232"/>
    </row>
    <row r="14" spans="1:21" ht="15" customHeight="1" x14ac:dyDescent="0.35">
      <c r="A14" s="94"/>
      <c r="B14" s="94"/>
      <c r="C14" s="94"/>
      <c r="D14" s="94"/>
      <c r="E14" s="94"/>
      <c r="F14" s="94"/>
      <c r="G14" s="94"/>
      <c r="H14" s="94"/>
      <c r="I14" s="94"/>
      <c r="J14" s="94"/>
      <c r="K14" s="94"/>
      <c r="L14" s="94"/>
    </row>
    <row r="15" spans="1:21" s="39" customFormat="1" ht="20.149999999999999" customHeight="1" x14ac:dyDescent="0.35">
      <c r="A15" s="231" t="s">
        <v>1364</v>
      </c>
      <c r="B15" s="231"/>
      <c r="C15" s="231"/>
      <c r="D15" s="231"/>
      <c r="E15" s="231"/>
      <c r="F15" s="231"/>
      <c r="G15" s="231"/>
      <c r="H15" s="231"/>
      <c r="I15" s="231"/>
      <c r="J15" s="231"/>
      <c r="K15" s="231"/>
      <c r="L15" s="231"/>
    </row>
    <row r="16" spans="1:21" ht="50.15" customHeight="1" x14ac:dyDescent="0.35">
      <c r="A16" s="205" t="s">
        <v>1326</v>
      </c>
      <c r="B16" s="206" t="s">
        <v>1326</v>
      </c>
      <c r="C16" s="230" t="s">
        <v>1363</v>
      </c>
      <c r="D16" s="230"/>
      <c r="E16" s="230"/>
      <c r="F16" s="230"/>
      <c r="G16" s="230"/>
      <c r="H16" s="230"/>
      <c r="I16" s="230"/>
      <c r="J16" s="230"/>
      <c r="K16" s="230"/>
      <c r="L16" s="230"/>
    </row>
    <row r="17" spans="1:16" ht="40" customHeight="1" x14ac:dyDescent="0.35">
      <c r="A17" s="207" t="s">
        <v>1129</v>
      </c>
      <c r="B17" s="208" t="s">
        <v>1130</v>
      </c>
      <c r="C17" s="230" t="s">
        <v>1353</v>
      </c>
      <c r="D17" s="230"/>
      <c r="E17" s="230"/>
      <c r="F17" s="230"/>
      <c r="G17" s="230"/>
      <c r="H17" s="230"/>
      <c r="I17" s="230"/>
      <c r="J17" s="230"/>
      <c r="K17" s="230"/>
      <c r="L17" s="230"/>
      <c r="M17" s="44"/>
      <c r="N17" s="44"/>
      <c r="O17" s="44"/>
      <c r="P17" s="44"/>
    </row>
    <row r="18" spans="1:16" ht="50.15" customHeight="1" x14ac:dyDescent="0.35">
      <c r="A18" s="199" t="s">
        <v>1131</v>
      </c>
      <c r="B18" s="200" t="s">
        <v>1146</v>
      </c>
      <c r="C18" s="237" t="s">
        <v>1361</v>
      </c>
      <c r="D18" s="237"/>
      <c r="E18" s="237"/>
      <c r="F18" s="237"/>
      <c r="G18" s="237"/>
      <c r="H18" s="237"/>
      <c r="I18" s="237"/>
      <c r="J18" s="237"/>
      <c r="K18" s="237"/>
      <c r="L18" s="237"/>
      <c r="M18" s="44"/>
      <c r="N18" s="44"/>
      <c r="O18" s="44"/>
      <c r="P18" s="44"/>
    </row>
    <row r="19" spans="1:16" ht="40" customHeight="1" x14ac:dyDescent="0.35">
      <c r="A19" s="201" t="s">
        <v>1132</v>
      </c>
      <c r="B19" s="202" t="s">
        <v>1148</v>
      </c>
      <c r="C19" s="237" t="s">
        <v>1164</v>
      </c>
      <c r="D19" s="237"/>
      <c r="E19" s="237"/>
      <c r="F19" s="237"/>
      <c r="G19" s="237"/>
      <c r="H19" s="237"/>
      <c r="I19" s="237"/>
      <c r="J19" s="237"/>
      <c r="K19" s="237"/>
      <c r="L19" s="237"/>
      <c r="M19" s="46"/>
      <c r="N19" s="46"/>
      <c r="O19" s="46"/>
      <c r="P19" s="46"/>
    </row>
    <row r="20" spans="1:16" ht="50.15" customHeight="1" x14ac:dyDescent="0.35">
      <c r="A20" s="186" t="s">
        <v>1133</v>
      </c>
      <c r="B20" s="187" t="s">
        <v>1149</v>
      </c>
      <c r="C20" s="238" t="s">
        <v>1354</v>
      </c>
      <c r="D20" s="238"/>
      <c r="E20" s="238"/>
      <c r="F20" s="238"/>
      <c r="G20" s="238"/>
      <c r="H20" s="238"/>
      <c r="I20" s="238"/>
      <c r="J20" s="238"/>
      <c r="K20" s="238"/>
      <c r="L20" s="238"/>
      <c r="M20" s="44"/>
      <c r="N20" s="44"/>
      <c r="O20" s="44"/>
      <c r="P20" s="44"/>
    </row>
    <row r="21" spans="1:16" ht="50.15" customHeight="1" x14ac:dyDescent="0.35">
      <c r="A21" s="186" t="s">
        <v>1147</v>
      </c>
      <c r="B21" s="187" t="s">
        <v>1150</v>
      </c>
      <c r="C21" s="238" t="s">
        <v>1165</v>
      </c>
      <c r="D21" s="238"/>
      <c r="E21" s="238"/>
      <c r="F21" s="238"/>
      <c r="G21" s="238"/>
      <c r="H21" s="238"/>
      <c r="I21" s="238"/>
      <c r="J21" s="238"/>
      <c r="K21" s="238"/>
      <c r="L21" s="238"/>
      <c r="M21" s="44"/>
      <c r="N21" s="44"/>
      <c r="O21" s="44"/>
      <c r="P21" s="44"/>
    </row>
    <row r="22" spans="1:16" ht="15" customHeight="1" x14ac:dyDescent="0.35"/>
    <row r="23" spans="1:16" ht="15" customHeight="1" x14ac:dyDescent="0.35"/>
    <row r="24" spans="1:16" ht="20" x14ac:dyDescent="0.35">
      <c r="A24" s="93" t="s">
        <v>1366</v>
      </c>
    </row>
    <row r="25" spans="1:16" ht="15" customHeight="1" x14ac:dyDescent="0.35">
      <c r="A25" s="93"/>
    </row>
    <row r="26" spans="1:16" ht="15" customHeight="1" x14ac:dyDescent="0.35">
      <c r="A26" s="239" t="s">
        <v>1369</v>
      </c>
      <c r="B26" s="239"/>
      <c r="C26" s="239"/>
      <c r="D26" s="239"/>
      <c r="E26" s="239"/>
      <c r="F26" s="239"/>
      <c r="G26" s="239"/>
      <c r="H26" s="239"/>
      <c r="I26" s="239"/>
      <c r="J26" s="239"/>
      <c r="K26" s="239"/>
      <c r="L26" s="239"/>
    </row>
    <row r="27" spans="1:16" s="47" customFormat="1" x14ac:dyDescent="0.35">
      <c r="A27" s="239" t="s">
        <v>1327</v>
      </c>
      <c r="B27" s="239"/>
      <c r="C27" s="239"/>
      <c r="D27" s="239"/>
      <c r="E27" s="239"/>
      <c r="F27" s="239"/>
      <c r="G27" s="239"/>
      <c r="H27" s="239"/>
      <c r="I27" s="239"/>
      <c r="J27" s="239"/>
      <c r="K27" s="239"/>
      <c r="L27" s="239"/>
    </row>
    <row r="28" spans="1:16" s="47" customFormat="1" x14ac:dyDescent="0.35">
      <c r="A28" s="240" t="s">
        <v>1328</v>
      </c>
      <c r="B28" s="240"/>
      <c r="C28" s="240"/>
      <c r="D28" s="240"/>
      <c r="E28" s="240"/>
      <c r="F28" s="240"/>
      <c r="G28" s="240"/>
      <c r="H28" s="240"/>
      <c r="I28" s="240"/>
      <c r="J28" s="240"/>
      <c r="K28" s="240"/>
      <c r="L28" s="240"/>
    </row>
    <row r="29" spans="1:16" s="47" customFormat="1" x14ac:dyDescent="0.35">
      <c r="A29" s="239" t="s">
        <v>1365</v>
      </c>
      <c r="B29" s="239"/>
      <c r="C29" s="239"/>
      <c r="D29" s="239"/>
      <c r="E29" s="239"/>
      <c r="F29" s="239"/>
      <c r="G29" s="239"/>
      <c r="H29" s="239"/>
      <c r="I29" s="239"/>
      <c r="J29" s="239"/>
      <c r="K29" s="239"/>
      <c r="L29" s="239"/>
    </row>
    <row r="30" spans="1:16" s="47" customFormat="1" x14ac:dyDescent="0.35">
      <c r="A30" s="239" t="s">
        <v>1329</v>
      </c>
      <c r="B30" s="239"/>
      <c r="C30" s="239"/>
      <c r="D30" s="239"/>
      <c r="E30" s="239"/>
      <c r="F30" s="239"/>
      <c r="G30" s="239"/>
      <c r="H30" s="239"/>
      <c r="I30" s="239"/>
      <c r="J30" s="239"/>
      <c r="K30" s="239"/>
      <c r="L30" s="239"/>
    </row>
    <row r="31" spans="1:16" s="47" customFormat="1" x14ac:dyDescent="0.35">
      <c r="A31" s="239" t="s">
        <v>1330</v>
      </c>
      <c r="B31" s="239"/>
      <c r="C31" s="239"/>
      <c r="D31" s="239"/>
      <c r="E31" s="239"/>
      <c r="F31" s="239"/>
      <c r="G31" s="239"/>
      <c r="H31" s="239"/>
      <c r="I31" s="239"/>
      <c r="J31" s="239"/>
      <c r="K31" s="239"/>
      <c r="L31" s="239"/>
    </row>
    <row r="33" spans="1:23" x14ac:dyDescent="0.35">
      <c r="A33" s="218" t="s">
        <v>1134</v>
      </c>
      <c r="B33" s="218"/>
      <c r="C33" s="218"/>
      <c r="D33" s="218"/>
      <c r="E33" s="218"/>
      <c r="F33" s="218"/>
      <c r="G33" s="218"/>
      <c r="H33" s="218"/>
      <c r="I33" s="218"/>
      <c r="J33" s="218"/>
      <c r="K33" s="218"/>
      <c r="L33" s="218"/>
    </row>
    <row r="34" spans="1:23" s="47" customFormat="1" x14ac:dyDescent="0.35">
      <c r="A34" s="48"/>
      <c r="B34" s="49"/>
      <c r="C34" s="49"/>
      <c r="D34" s="49"/>
      <c r="E34" s="49"/>
      <c r="F34" s="49"/>
      <c r="G34" s="49"/>
      <c r="H34" s="49"/>
      <c r="I34" s="49"/>
      <c r="J34" s="49"/>
      <c r="K34" s="49"/>
      <c r="L34" s="49"/>
    </row>
    <row r="35" spans="1:23" ht="40" customHeight="1" x14ac:dyDescent="0.35">
      <c r="A35" s="219" t="s">
        <v>1405</v>
      </c>
      <c r="B35" s="219"/>
      <c r="C35" s="219"/>
      <c r="D35" s="219"/>
      <c r="E35" s="219"/>
      <c r="F35" s="219"/>
      <c r="G35" s="219"/>
      <c r="H35" s="219"/>
      <c r="I35" s="219"/>
      <c r="J35" s="219"/>
      <c r="K35" s="219"/>
      <c r="L35" s="219"/>
    </row>
    <row r="36" spans="1:23" ht="15" customHeight="1" x14ac:dyDescent="0.35">
      <c r="A36" s="151"/>
      <c r="B36" s="151"/>
      <c r="C36" s="151"/>
      <c r="D36" s="151"/>
      <c r="E36" s="151"/>
      <c r="F36" s="151"/>
      <c r="G36" s="151"/>
      <c r="H36" s="151"/>
      <c r="I36" s="151"/>
      <c r="J36" s="151"/>
      <c r="K36" s="151"/>
      <c r="L36" s="151"/>
    </row>
    <row r="37" spans="1:23" ht="90" customHeight="1" x14ac:dyDescent="0.35">
      <c r="A37" s="219" t="s">
        <v>1406</v>
      </c>
      <c r="B37" s="219"/>
      <c r="C37" s="219"/>
      <c r="D37" s="219"/>
      <c r="E37" s="219"/>
      <c r="F37" s="219"/>
      <c r="G37" s="219"/>
      <c r="H37" s="219"/>
      <c r="I37" s="219"/>
      <c r="J37" s="219"/>
      <c r="K37" s="219"/>
      <c r="L37" s="219"/>
    </row>
    <row r="38" spans="1:23" ht="15" customHeight="1" x14ac:dyDescent="0.35">
      <c r="A38" s="151"/>
      <c r="B38" s="151"/>
      <c r="C38" s="151"/>
      <c r="D38" s="151"/>
      <c r="E38" s="151"/>
      <c r="F38" s="151"/>
      <c r="G38" s="151"/>
      <c r="H38" s="151"/>
      <c r="I38" s="151"/>
      <c r="J38" s="151"/>
      <c r="K38" s="151"/>
      <c r="L38" s="151"/>
    </row>
    <row r="39" spans="1:23" ht="15" customHeight="1" x14ac:dyDescent="0.35">
      <c r="A39" s="219" t="s">
        <v>1407</v>
      </c>
      <c r="B39" s="219"/>
      <c r="C39" s="219"/>
      <c r="D39" s="219"/>
      <c r="E39" s="219"/>
      <c r="F39" s="219"/>
      <c r="G39" s="219"/>
      <c r="H39" s="219"/>
      <c r="I39" s="219"/>
      <c r="J39" s="219"/>
      <c r="K39" s="219"/>
      <c r="L39" s="219"/>
    </row>
    <row r="41" spans="1:23" x14ac:dyDescent="0.35">
      <c r="A41" s="220" t="s">
        <v>1157</v>
      </c>
      <c r="B41" s="220"/>
      <c r="C41" s="220"/>
      <c r="D41" s="220"/>
      <c r="E41" s="220"/>
      <c r="F41" s="220"/>
      <c r="G41" s="220"/>
      <c r="H41" s="220"/>
      <c r="I41" s="220"/>
      <c r="J41" s="220"/>
      <c r="K41" s="220"/>
      <c r="L41" s="220"/>
    </row>
    <row r="42" spans="1:23" x14ac:dyDescent="0.35">
      <c r="A42" s="50"/>
    </row>
    <row r="43" spans="1:23" ht="110.15" customHeight="1" x14ac:dyDescent="0.35">
      <c r="A43" s="221" t="s">
        <v>1367</v>
      </c>
      <c r="B43" s="221"/>
      <c r="C43" s="221"/>
      <c r="D43" s="221"/>
      <c r="E43" s="221"/>
      <c r="F43" s="221"/>
      <c r="G43" s="221"/>
      <c r="H43" s="221"/>
      <c r="I43" s="221"/>
      <c r="J43" s="221"/>
      <c r="K43" s="221"/>
      <c r="L43" s="221"/>
    </row>
    <row r="44" spans="1:23" ht="15" customHeight="1" thickBot="1" x14ac:dyDescent="0.4">
      <c r="A44" s="91"/>
      <c r="B44" s="91"/>
      <c r="C44" s="91"/>
      <c r="D44" s="91"/>
      <c r="E44" s="91"/>
      <c r="F44" s="91"/>
      <c r="G44" s="91"/>
      <c r="H44" s="91"/>
      <c r="I44" s="91"/>
      <c r="J44" s="91"/>
      <c r="K44" s="91"/>
      <c r="L44" s="91"/>
    </row>
    <row r="45" spans="1:23" ht="70" customHeight="1" thickBot="1" x14ac:dyDescent="0.4">
      <c r="A45" s="91"/>
      <c r="B45" s="223" t="s">
        <v>1410</v>
      </c>
      <c r="C45" s="224"/>
      <c r="D45" s="224"/>
      <c r="E45" s="224"/>
      <c r="F45" s="224"/>
      <c r="G45" s="224"/>
      <c r="H45" s="224"/>
      <c r="I45" s="224"/>
      <c r="J45" s="224"/>
      <c r="K45" s="224"/>
      <c r="L45" s="225"/>
    </row>
    <row r="46" spans="1:23" ht="15" customHeight="1" x14ac:dyDescent="0.35">
      <c r="A46" s="91"/>
      <c r="B46" s="91"/>
      <c r="C46" s="91"/>
      <c r="D46" s="91"/>
      <c r="E46" s="91"/>
      <c r="F46" s="91"/>
      <c r="G46" s="91"/>
      <c r="H46" s="91"/>
      <c r="I46" s="91"/>
      <c r="J46" s="91"/>
      <c r="K46" s="91"/>
      <c r="L46" s="91"/>
      <c r="M46" s="44"/>
      <c r="N46" s="44"/>
      <c r="O46" s="44"/>
      <c r="P46" s="44"/>
      <c r="Q46" s="44"/>
      <c r="R46" s="44"/>
      <c r="S46" s="44"/>
      <c r="T46" s="44"/>
      <c r="U46" s="44"/>
      <c r="V46" s="44"/>
      <c r="W46" s="44"/>
    </row>
    <row r="47" spans="1:23" ht="40" customHeight="1" x14ac:dyDescent="0.35">
      <c r="A47" s="221" t="s">
        <v>1331</v>
      </c>
      <c r="B47" s="221"/>
      <c r="C47" s="221"/>
      <c r="D47" s="221"/>
      <c r="E47" s="221"/>
      <c r="F47" s="221"/>
      <c r="G47" s="221"/>
      <c r="H47" s="221"/>
      <c r="I47" s="221"/>
      <c r="J47" s="221"/>
      <c r="K47" s="221"/>
      <c r="L47" s="221"/>
      <c r="M47" s="44"/>
      <c r="N47" s="44"/>
      <c r="O47" s="44"/>
      <c r="P47" s="44"/>
      <c r="Q47" s="44"/>
      <c r="R47" s="44"/>
      <c r="S47" s="44"/>
      <c r="T47" s="44"/>
      <c r="U47" s="44"/>
      <c r="V47" s="44"/>
      <c r="W47" s="44"/>
    </row>
    <row r="48" spans="1:23" x14ac:dyDescent="0.35">
      <c r="A48" s="91"/>
      <c r="B48" s="91"/>
      <c r="C48" s="91"/>
      <c r="D48" s="91"/>
      <c r="E48" s="91"/>
      <c r="F48" s="91"/>
      <c r="G48" s="91"/>
      <c r="H48" s="91"/>
      <c r="I48" s="91"/>
      <c r="J48" s="91"/>
      <c r="K48" s="91"/>
      <c r="L48" s="91"/>
      <c r="M48" s="44"/>
      <c r="N48" s="44"/>
      <c r="O48" s="44"/>
      <c r="P48" s="44"/>
      <c r="Q48" s="44"/>
      <c r="R48" s="44"/>
      <c r="S48" s="44"/>
      <c r="T48" s="44"/>
      <c r="U48" s="44"/>
      <c r="V48" s="44"/>
      <c r="W48" s="44"/>
    </row>
    <row r="49" spans="1:23" ht="50.15" customHeight="1" x14ac:dyDescent="0.35">
      <c r="A49" s="221" t="s">
        <v>1386</v>
      </c>
      <c r="B49" s="221"/>
      <c r="C49" s="221"/>
      <c r="D49" s="221"/>
      <c r="E49" s="221"/>
      <c r="F49" s="221"/>
      <c r="G49" s="221"/>
      <c r="H49" s="221"/>
      <c r="I49" s="221"/>
      <c r="J49" s="221"/>
      <c r="K49" s="221"/>
      <c r="L49" s="221"/>
    </row>
    <row r="50" spans="1:23" ht="15.75" customHeight="1" x14ac:dyDescent="0.35">
      <c r="A50" s="91"/>
      <c r="B50" s="91"/>
      <c r="C50" s="91"/>
      <c r="D50" s="91"/>
      <c r="E50" s="91"/>
      <c r="F50" s="91"/>
      <c r="G50" s="91"/>
      <c r="H50" s="91"/>
      <c r="I50" s="91"/>
      <c r="J50" s="91"/>
      <c r="K50" s="91"/>
      <c r="L50" s="91"/>
    </row>
    <row r="51" spans="1:23" ht="40" customHeight="1" x14ac:dyDescent="0.35">
      <c r="A51" s="221" t="s">
        <v>1355</v>
      </c>
      <c r="B51" s="221"/>
      <c r="C51" s="221"/>
      <c r="D51" s="221"/>
      <c r="E51" s="221"/>
      <c r="F51" s="221"/>
      <c r="G51" s="221"/>
      <c r="H51" s="221"/>
      <c r="I51" s="221"/>
      <c r="J51" s="221"/>
      <c r="K51" s="221"/>
      <c r="L51" s="221"/>
    </row>
    <row r="52" spans="1:23" ht="16" thickBot="1" x14ac:dyDescent="0.4">
      <c r="A52" s="49"/>
      <c r="B52" s="47"/>
      <c r="C52" s="47"/>
      <c r="D52" s="47"/>
      <c r="E52" s="47"/>
      <c r="F52" s="47"/>
      <c r="G52" s="47"/>
      <c r="H52" s="47"/>
      <c r="I52" s="47"/>
      <c r="J52" s="47"/>
      <c r="K52" s="47"/>
      <c r="L52" s="47"/>
    </row>
    <row r="53" spans="1:23" ht="40" customHeight="1" thickBot="1" x14ac:dyDescent="0.4">
      <c r="A53" s="44"/>
      <c r="B53" s="215" t="s">
        <v>1356</v>
      </c>
      <c r="C53" s="216"/>
      <c r="D53" s="216"/>
      <c r="E53" s="216"/>
      <c r="F53" s="216"/>
      <c r="G53" s="216"/>
      <c r="H53" s="216"/>
      <c r="I53" s="216"/>
      <c r="J53" s="216"/>
      <c r="K53" s="216"/>
      <c r="L53" s="217"/>
    </row>
    <row r="54" spans="1:23" x14ac:dyDescent="0.35">
      <c r="A54" s="44"/>
    </row>
    <row r="55" spans="1:23" ht="15.75" customHeight="1" x14ac:dyDescent="0.35">
      <c r="A55" s="220" t="s">
        <v>1156</v>
      </c>
      <c r="B55" s="220"/>
      <c r="C55" s="220"/>
      <c r="D55" s="220"/>
      <c r="E55" s="220"/>
      <c r="F55" s="220"/>
      <c r="G55" s="220"/>
      <c r="H55" s="220"/>
      <c r="I55" s="220"/>
      <c r="J55" s="220"/>
      <c r="K55" s="220"/>
      <c r="L55" s="220"/>
      <c r="M55" s="44"/>
      <c r="N55" s="44"/>
      <c r="O55" s="44"/>
      <c r="P55" s="44"/>
      <c r="Q55" s="44"/>
      <c r="R55" s="44"/>
      <c r="S55" s="44"/>
      <c r="T55" s="44"/>
      <c r="U55" s="44"/>
      <c r="V55" s="44"/>
      <c r="W55" s="44"/>
    </row>
    <row r="56" spans="1:23" ht="15.75" customHeight="1" x14ac:dyDescent="0.35">
      <c r="A56" s="41"/>
      <c r="B56" s="44"/>
      <c r="C56" s="44"/>
      <c r="D56" s="44"/>
      <c r="E56" s="44"/>
      <c r="F56" s="44"/>
      <c r="G56" s="44"/>
      <c r="H56" s="44"/>
      <c r="I56" s="44"/>
      <c r="J56" s="44"/>
      <c r="K56" s="44"/>
      <c r="L56" s="44"/>
      <c r="M56" s="44"/>
      <c r="N56" s="44"/>
      <c r="O56" s="44"/>
      <c r="P56" s="44"/>
      <c r="Q56" s="44"/>
      <c r="R56" s="44"/>
      <c r="S56" s="44"/>
      <c r="T56" s="44"/>
      <c r="U56" s="44"/>
      <c r="V56" s="44"/>
      <c r="W56" s="44"/>
    </row>
    <row r="57" spans="1:23" ht="50.15" customHeight="1" x14ac:dyDescent="0.35">
      <c r="A57" s="211" t="s">
        <v>1357</v>
      </c>
      <c r="B57" s="211"/>
      <c r="C57" s="211"/>
      <c r="D57" s="211"/>
      <c r="E57" s="211"/>
      <c r="F57" s="211"/>
      <c r="G57" s="211"/>
      <c r="H57" s="211"/>
      <c r="I57" s="211"/>
      <c r="J57" s="211"/>
      <c r="K57" s="211"/>
      <c r="L57" s="211"/>
    </row>
    <row r="58" spans="1:23" ht="15.75" customHeight="1" x14ac:dyDescent="0.35">
      <c r="A58" s="52"/>
      <c r="B58" s="52"/>
      <c r="C58" s="52"/>
      <c r="D58" s="52"/>
      <c r="E58" s="52"/>
      <c r="F58" s="52"/>
      <c r="G58" s="52"/>
      <c r="H58" s="52"/>
      <c r="I58" s="52"/>
      <c r="J58" s="52"/>
      <c r="K58" s="52"/>
      <c r="L58" s="52"/>
    </row>
    <row r="59" spans="1:23" ht="150" customHeight="1" x14ac:dyDescent="0.35">
      <c r="A59" s="211" t="s">
        <v>1387</v>
      </c>
      <c r="B59" s="211"/>
      <c r="C59" s="211"/>
      <c r="D59" s="211"/>
      <c r="E59" s="211"/>
      <c r="F59" s="211"/>
      <c r="G59" s="211"/>
      <c r="H59" s="211"/>
      <c r="I59" s="211"/>
      <c r="J59" s="211"/>
      <c r="K59" s="211"/>
      <c r="L59" s="211"/>
    </row>
    <row r="60" spans="1:23" ht="15" customHeight="1" thickBot="1" x14ac:dyDescent="0.4">
      <c r="A60" s="52"/>
      <c r="B60" s="52"/>
      <c r="C60" s="52"/>
      <c r="D60" s="52"/>
      <c r="E60" s="52"/>
      <c r="F60" s="52"/>
      <c r="G60" s="52"/>
      <c r="H60" s="52"/>
      <c r="I60" s="52"/>
      <c r="J60" s="52"/>
      <c r="K60" s="52"/>
      <c r="L60" s="52"/>
    </row>
    <row r="61" spans="1:23" ht="40" customHeight="1" thickBot="1" x14ac:dyDescent="0.4">
      <c r="A61" s="52"/>
      <c r="B61" s="215" t="s">
        <v>1368</v>
      </c>
      <c r="C61" s="216"/>
      <c r="D61" s="216"/>
      <c r="E61" s="216"/>
      <c r="F61" s="216"/>
      <c r="G61" s="216"/>
      <c r="H61" s="216"/>
      <c r="I61" s="216"/>
      <c r="J61" s="216"/>
      <c r="K61" s="216"/>
      <c r="L61" s="217"/>
    </row>
    <row r="62" spans="1:23" ht="15" customHeight="1" x14ac:dyDescent="0.35">
      <c r="A62" s="41"/>
      <c r="B62" s="44"/>
      <c r="C62" s="44"/>
      <c r="D62" s="44"/>
      <c r="E62" s="44"/>
      <c r="F62" s="44"/>
      <c r="G62" s="44"/>
      <c r="H62" s="44"/>
      <c r="I62" s="44"/>
      <c r="J62" s="44"/>
      <c r="K62" s="44"/>
      <c r="L62" s="44"/>
      <c r="M62" s="44"/>
      <c r="N62" s="44"/>
      <c r="O62" s="44"/>
      <c r="P62" s="44"/>
      <c r="Q62" s="44"/>
      <c r="R62" s="44"/>
      <c r="S62" s="44"/>
      <c r="T62" s="44"/>
      <c r="U62" s="44"/>
      <c r="V62" s="44"/>
      <c r="W62" s="44"/>
    </row>
    <row r="63" spans="1:23" ht="70" customHeight="1" x14ac:dyDescent="0.35">
      <c r="A63" s="211" t="s">
        <v>1388</v>
      </c>
      <c r="B63" s="211"/>
      <c r="C63" s="211"/>
      <c r="D63" s="211"/>
      <c r="E63" s="211"/>
      <c r="F63" s="211"/>
      <c r="G63" s="211"/>
      <c r="H63" s="211"/>
      <c r="I63" s="211"/>
      <c r="J63" s="211"/>
      <c r="K63" s="211"/>
      <c r="L63" s="211"/>
    </row>
    <row r="64" spans="1:23" ht="15.75" customHeight="1" x14ac:dyDescent="0.35">
      <c r="A64" s="41"/>
      <c r="B64" s="44"/>
      <c r="C64" s="44"/>
      <c r="D64" s="44"/>
      <c r="E64" s="44"/>
      <c r="F64" s="44"/>
      <c r="G64" s="44"/>
      <c r="H64" s="44"/>
      <c r="I64" s="44"/>
      <c r="J64" s="44"/>
      <c r="K64" s="44"/>
      <c r="L64" s="44"/>
      <c r="M64" s="44"/>
      <c r="N64" s="44"/>
      <c r="O64" s="44"/>
      <c r="P64" s="44"/>
      <c r="Q64" s="44"/>
      <c r="R64" s="44"/>
      <c r="S64" s="44"/>
      <c r="T64" s="44"/>
      <c r="U64" s="44"/>
      <c r="V64" s="44"/>
      <c r="W64" s="44"/>
    </row>
    <row r="65" spans="1:12" ht="70" customHeight="1" x14ac:dyDescent="0.35">
      <c r="A65" s="211" t="s">
        <v>1377</v>
      </c>
      <c r="B65" s="211"/>
      <c r="C65" s="211"/>
      <c r="D65" s="211"/>
      <c r="E65" s="211"/>
      <c r="F65" s="211"/>
      <c r="G65" s="211"/>
      <c r="H65" s="211"/>
      <c r="I65" s="211"/>
      <c r="J65" s="211"/>
      <c r="K65" s="211"/>
      <c r="L65" s="211"/>
    </row>
    <row r="66" spans="1:12" ht="17.5" x14ac:dyDescent="0.35">
      <c r="B66" s="41" t="s">
        <v>1332</v>
      </c>
    </row>
    <row r="67" spans="1:12" x14ac:dyDescent="0.35">
      <c r="B67" s="53" t="s">
        <v>1135</v>
      </c>
      <c r="C67" s="54" t="s">
        <v>1136</v>
      </c>
      <c r="D67" s="38" t="s">
        <v>1333</v>
      </c>
    </row>
    <row r="68" spans="1:12" x14ac:dyDescent="0.35">
      <c r="B68" s="53" t="s">
        <v>1137</v>
      </c>
      <c r="C68" s="54" t="s">
        <v>1136</v>
      </c>
      <c r="D68" s="38" t="s">
        <v>1334</v>
      </c>
    </row>
    <row r="69" spans="1:12" x14ac:dyDescent="0.35">
      <c r="B69" s="53" t="s">
        <v>1138</v>
      </c>
      <c r="C69" s="54" t="s">
        <v>1136</v>
      </c>
      <c r="D69" s="38" t="s">
        <v>1335</v>
      </c>
    </row>
    <row r="70" spans="1:12" x14ac:dyDescent="0.35">
      <c r="B70" s="53" t="s">
        <v>1139</v>
      </c>
      <c r="C70" s="54" t="s">
        <v>1136</v>
      </c>
      <c r="D70" s="38" t="s">
        <v>1336</v>
      </c>
    </row>
    <row r="71" spans="1:12" ht="16" thickBot="1" x14ac:dyDescent="0.4">
      <c r="B71" s="53"/>
      <c r="C71" s="54"/>
    </row>
    <row r="72" spans="1:12" ht="40" customHeight="1" thickBot="1" x14ac:dyDescent="0.4">
      <c r="B72" s="215" t="s">
        <v>1378</v>
      </c>
      <c r="C72" s="216"/>
      <c r="D72" s="216"/>
      <c r="E72" s="216"/>
      <c r="F72" s="216"/>
      <c r="G72" s="216"/>
      <c r="H72" s="216"/>
      <c r="I72" s="216"/>
      <c r="J72" s="216"/>
      <c r="K72" s="216"/>
      <c r="L72" s="217"/>
    </row>
    <row r="74" spans="1:12" x14ac:dyDescent="0.35">
      <c r="A74" s="222" t="s">
        <v>1158</v>
      </c>
      <c r="B74" s="222"/>
      <c r="C74" s="222"/>
      <c r="D74" s="222"/>
      <c r="E74" s="222"/>
      <c r="F74" s="222"/>
      <c r="G74" s="222"/>
      <c r="H74" s="222"/>
      <c r="I74" s="222"/>
      <c r="J74" s="222"/>
      <c r="K74" s="222"/>
      <c r="L74" s="222"/>
    </row>
    <row r="75" spans="1:12" x14ac:dyDescent="0.35">
      <c r="A75" s="44"/>
    </row>
    <row r="76" spans="1:12" ht="50.15" customHeight="1" x14ac:dyDescent="0.35">
      <c r="A76" s="211" t="s">
        <v>1411</v>
      </c>
      <c r="B76" s="211"/>
      <c r="C76" s="211"/>
      <c r="D76" s="211"/>
      <c r="E76" s="211"/>
      <c r="F76" s="211"/>
      <c r="G76" s="211"/>
      <c r="H76" s="211"/>
      <c r="I76" s="211"/>
      <c r="J76" s="211"/>
      <c r="K76" s="211"/>
      <c r="L76" s="211"/>
    </row>
    <row r="77" spans="1:12" x14ac:dyDescent="0.35">
      <c r="A77" s="44"/>
    </row>
    <row r="78" spans="1:12" ht="50.15" customHeight="1" x14ac:dyDescent="0.35">
      <c r="A78" s="221" t="s">
        <v>1412</v>
      </c>
      <c r="B78" s="221"/>
      <c r="C78" s="221"/>
      <c r="D78" s="221"/>
      <c r="E78" s="221"/>
      <c r="F78" s="221"/>
      <c r="G78" s="221"/>
      <c r="H78" s="221"/>
      <c r="I78" s="221"/>
      <c r="J78" s="221"/>
      <c r="K78" s="221"/>
      <c r="L78" s="221"/>
    </row>
    <row r="79" spans="1:12" ht="15" customHeight="1" thickBot="1" x14ac:dyDescent="0.4">
      <c r="A79" s="91"/>
      <c r="B79" s="91"/>
      <c r="C79" s="91"/>
      <c r="D79" s="91"/>
      <c r="E79" s="91"/>
      <c r="F79" s="91"/>
      <c r="G79" s="91"/>
      <c r="H79" s="91"/>
      <c r="I79" s="91"/>
      <c r="J79" s="91"/>
      <c r="K79" s="91"/>
      <c r="L79" s="91"/>
    </row>
    <row r="80" spans="1:12" ht="70" customHeight="1" thickBot="1" x14ac:dyDescent="0.4">
      <c r="A80" s="91"/>
      <c r="B80" s="223" t="s">
        <v>1358</v>
      </c>
      <c r="C80" s="224"/>
      <c r="D80" s="224"/>
      <c r="E80" s="224"/>
      <c r="F80" s="224"/>
      <c r="G80" s="224"/>
      <c r="H80" s="224"/>
      <c r="I80" s="224"/>
      <c r="J80" s="224"/>
      <c r="K80" s="224"/>
      <c r="L80" s="225"/>
    </row>
    <row r="81" spans="1:12" ht="15" customHeight="1" x14ac:dyDescent="0.35">
      <c r="A81" s="51"/>
      <c r="B81" s="51"/>
      <c r="C81" s="51"/>
      <c r="D81" s="51"/>
      <c r="E81" s="51"/>
      <c r="F81" s="51"/>
      <c r="G81" s="51"/>
      <c r="H81" s="51"/>
      <c r="I81" s="51"/>
      <c r="J81" s="51"/>
      <c r="K81" s="51"/>
      <c r="L81" s="51"/>
    </row>
    <row r="82" spans="1:12" ht="15" customHeight="1" x14ac:dyDescent="0.35">
      <c r="A82" s="221" t="s">
        <v>1379</v>
      </c>
      <c r="B82" s="221"/>
      <c r="C82" s="221"/>
      <c r="D82" s="221"/>
      <c r="E82" s="221"/>
      <c r="F82" s="221"/>
      <c r="G82" s="221"/>
      <c r="H82" s="221"/>
      <c r="I82" s="221"/>
      <c r="J82" s="221"/>
      <c r="K82" s="221"/>
      <c r="L82" s="221"/>
    </row>
    <row r="83" spans="1:12" x14ac:dyDescent="0.35">
      <c r="A83" s="44"/>
    </row>
    <row r="84" spans="1:12" ht="40" customHeight="1" x14ac:dyDescent="0.35">
      <c r="A84" s="211" t="s">
        <v>1394</v>
      </c>
      <c r="B84" s="211"/>
      <c r="C84" s="211"/>
      <c r="D84" s="211"/>
      <c r="E84" s="211"/>
      <c r="F84" s="211"/>
      <c r="G84" s="211"/>
      <c r="H84" s="211"/>
      <c r="I84" s="211"/>
      <c r="J84" s="211"/>
      <c r="K84" s="211"/>
      <c r="L84" s="211"/>
    </row>
    <row r="85" spans="1:12" x14ac:dyDescent="0.35">
      <c r="A85" s="44"/>
    </row>
    <row r="86" spans="1:12" ht="40" customHeight="1" x14ac:dyDescent="0.35">
      <c r="A86" s="226" t="s">
        <v>1390</v>
      </c>
      <c r="B86" s="226"/>
      <c r="C86" s="226"/>
      <c r="D86" s="226"/>
      <c r="E86" s="226"/>
      <c r="F86" s="226"/>
      <c r="G86" s="226"/>
      <c r="H86" s="226"/>
      <c r="I86" s="226"/>
      <c r="J86" s="226"/>
      <c r="K86" s="226"/>
      <c r="L86" s="226"/>
    </row>
    <row r="87" spans="1:12" ht="16" thickBot="1" x14ac:dyDescent="0.4">
      <c r="A87" s="44"/>
    </row>
    <row r="88" spans="1:12" ht="50.15" customHeight="1" thickBot="1" x14ac:dyDescent="0.4">
      <c r="A88" s="44"/>
      <c r="B88" s="215" t="s">
        <v>1389</v>
      </c>
      <c r="C88" s="216"/>
      <c r="D88" s="216"/>
      <c r="E88" s="216"/>
      <c r="F88" s="216"/>
      <c r="G88" s="216"/>
      <c r="H88" s="216"/>
      <c r="I88" s="216"/>
      <c r="J88" s="216"/>
      <c r="K88" s="216"/>
      <c r="L88" s="217"/>
    </row>
    <row r="89" spans="1:12" x14ac:dyDescent="0.35">
      <c r="A89" s="55"/>
    </row>
    <row r="90" spans="1:12" x14ac:dyDescent="0.35">
      <c r="A90" s="222" t="s">
        <v>1159</v>
      </c>
      <c r="B90" s="222"/>
      <c r="C90" s="222"/>
      <c r="D90" s="222"/>
      <c r="E90" s="222"/>
      <c r="F90" s="222"/>
      <c r="G90" s="222"/>
      <c r="H90" s="222"/>
      <c r="I90" s="222"/>
      <c r="J90" s="222"/>
      <c r="K90" s="222"/>
      <c r="L90" s="222"/>
    </row>
    <row r="91" spans="1:12" x14ac:dyDescent="0.35">
      <c r="A91" s="44"/>
    </row>
    <row r="92" spans="1:12" ht="50.15" customHeight="1" x14ac:dyDescent="0.35">
      <c r="A92" s="211" t="s">
        <v>1413</v>
      </c>
      <c r="B92" s="211"/>
      <c r="C92" s="211"/>
      <c r="D92" s="211"/>
      <c r="E92" s="211"/>
      <c r="F92" s="211"/>
      <c r="G92" s="211"/>
      <c r="H92" s="211"/>
      <c r="I92" s="211"/>
      <c r="J92" s="211"/>
      <c r="K92" s="211"/>
      <c r="L92" s="211"/>
    </row>
    <row r="93" spans="1:12" ht="15" customHeight="1" thickBot="1" x14ac:dyDescent="0.4">
      <c r="A93" s="52"/>
      <c r="B93" s="52"/>
      <c r="C93" s="52"/>
      <c r="D93" s="52"/>
      <c r="E93" s="52"/>
      <c r="F93" s="52"/>
      <c r="G93" s="52"/>
      <c r="H93" s="52"/>
      <c r="I93" s="52"/>
      <c r="J93" s="52"/>
      <c r="K93" s="52"/>
      <c r="L93" s="52"/>
    </row>
    <row r="94" spans="1:12" ht="40" customHeight="1" thickBot="1" x14ac:dyDescent="0.4">
      <c r="A94" s="52"/>
      <c r="B94" s="223" t="s">
        <v>1359</v>
      </c>
      <c r="C94" s="224"/>
      <c r="D94" s="224"/>
      <c r="E94" s="224"/>
      <c r="F94" s="224"/>
      <c r="G94" s="224"/>
      <c r="H94" s="224"/>
      <c r="I94" s="224"/>
      <c r="J94" s="224"/>
      <c r="K94" s="224"/>
      <c r="L94" s="225"/>
    </row>
    <row r="95" spans="1:12" ht="15.75" customHeight="1" x14ac:dyDescent="0.35">
      <c r="A95" s="52"/>
      <c r="B95" s="52"/>
      <c r="C95" s="52"/>
      <c r="D95" s="52"/>
      <c r="E95" s="52"/>
      <c r="F95" s="52"/>
      <c r="G95" s="52"/>
      <c r="H95" s="52"/>
      <c r="I95" s="52"/>
      <c r="J95" s="52"/>
      <c r="K95" s="52"/>
      <c r="L95" s="52"/>
    </row>
    <row r="96" spans="1:12" ht="40" customHeight="1" x14ac:dyDescent="0.35">
      <c r="A96" s="211" t="s">
        <v>1391</v>
      </c>
      <c r="B96" s="211"/>
      <c r="C96" s="211"/>
      <c r="D96" s="211"/>
      <c r="E96" s="211"/>
      <c r="F96" s="211"/>
      <c r="G96" s="211"/>
      <c r="H96" s="211"/>
      <c r="I96" s="211"/>
      <c r="J96" s="211"/>
      <c r="K96" s="211"/>
      <c r="L96" s="211"/>
    </row>
    <row r="97" spans="1:12" ht="15" customHeight="1" thickBot="1" x14ac:dyDescent="0.4">
      <c r="A97" s="52"/>
      <c r="B97" s="52"/>
      <c r="C97" s="52"/>
      <c r="D97" s="52"/>
      <c r="E97" s="52"/>
      <c r="F97" s="52"/>
      <c r="G97" s="52"/>
      <c r="H97" s="52"/>
      <c r="I97" s="52"/>
      <c r="J97" s="52"/>
      <c r="K97" s="52"/>
      <c r="L97" s="52"/>
    </row>
    <row r="98" spans="1:12" ht="40" customHeight="1" thickBot="1" x14ac:dyDescent="0.4">
      <c r="A98" s="52"/>
      <c r="B98" s="215" t="s">
        <v>1360</v>
      </c>
      <c r="C98" s="216"/>
      <c r="D98" s="216"/>
      <c r="E98" s="216"/>
      <c r="F98" s="216"/>
      <c r="G98" s="216"/>
      <c r="H98" s="216"/>
      <c r="I98" s="216"/>
      <c r="J98" s="216"/>
      <c r="K98" s="216"/>
      <c r="L98" s="217"/>
    </row>
    <row r="99" spans="1:12" ht="15" customHeight="1" x14ac:dyDescent="0.35">
      <c r="A99" s="52"/>
      <c r="B99" s="52"/>
      <c r="C99" s="52"/>
      <c r="D99" s="52"/>
      <c r="E99" s="52"/>
      <c r="F99" s="52"/>
      <c r="G99" s="52"/>
      <c r="H99" s="52"/>
      <c r="I99" s="52"/>
      <c r="J99" s="52"/>
      <c r="K99" s="52"/>
      <c r="L99" s="52"/>
    </row>
    <row r="100" spans="1:12" ht="40" customHeight="1" x14ac:dyDescent="0.35">
      <c r="A100" s="211" t="s">
        <v>1380</v>
      </c>
      <c r="B100" s="211"/>
      <c r="C100" s="211"/>
      <c r="D100" s="211"/>
      <c r="E100" s="211"/>
      <c r="F100" s="211"/>
      <c r="G100" s="211"/>
      <c r="H100" s="211"/>
      <c r="I100" s="211"/>
      <c r="J100" s="211"/>
      <c r="K100" s="211"/>
      <c r="L100" s="211"/>
    </row>
    <row r="101" spans="1:12" ht="15" customHeight="1" thickBot="1" x14ac:dyDescent="0.4">
      <c r="A101" s="52"/>
      <c r="B101" s="52"/>
      <c r="C101" s="52"/>
      <c r="D101" s="52"/>
      <c r="E101" s="52"/>
      <c r="F101" s="52"/>
      <c r="G101" s="52"/>
      <c r="H101" s="52"/>
      <c r="I101" s="52"/>
      <c r="J101" s="52"/>
      <c r="K101" s="52"/>
      <c r="L101" s="52"/>
    </row>
    <row r="102" spans="1:12" ht="40" customHeight="1" thickBot="1" x14ac:dyDescent="0.4">
      <c r="A102" s="44"/>
      <c r="B102" s="212" t="s">
        <v>1337</v>
      </c>
      <c r="C102" s="213"/>
      <c r="D102" s="213"/>
      <c r="E102" s="213"/>
      <c r="F102" s="213"/>
      <c r="G102" s="213"/>
      <c r="H102" s="213"/>
      <c r="I102" s="213"/>
      <c r="J102" s="213"/>
      <c r="K102" s="213"/>
      <c r="L102" s="214"/>
    </row>
    <row r="103" spans="1:12" ht="15" customHeight="1" x14ac:dyDescent="0.35">
      <c r="A103" s="44"/>
      <c r="B103" s="56"/>
      <c r="C103" s="56"/>
      <c r="D103" s="56"/>
      <c r="E103" s="56"/>
      <c r="F103" s="56"/>
      <c r="G103" s="56"/>
      <c r="H103" s="56"/>
      <c r="I103" s="56"/>
      <c r="J103" s="56"/>
      <c r="K103" s="56"/>
      <c r="L103" s="56"/>
    </row>
    <row r="104" spans="1:12" x14ac:dyDescent="0.35">
      <c r="A104" s="211" t="s">
        <v>1392</v>
      </c>
      <c r="B104" s="211"/>
      <c r="C104" s="211"/>
      <c r="D104" s="211"/>
      <c r="E104" s="211"/>
      <c r="F104" s="211"/>
      <c r="G104" s="211"/>
      <c r="H104" s="211"/>
      <c r="I104" s="211"/>
      <c r="J104" s="211"/>
      <c r="K104" s="211"/>
      <c r="L104" s="211"/>
    </row>
    <row r="105" spans="1:12" ht="15.75" customHeight="1" x14ac:dyDescent="0.35">
      <c r="A105" s="44"/>
      <c r="B105" s="56"/>
      <c r="C105" s="56"/>
      <c r="D105" s="56"/>
      <c r="E105" s="56"/>
      <c r="F105" s="56"/>
      <c r="G105" s="56"/>
      <c r="H105" s="56"/>
      <c r="I105" s="56"/>
      <c r="J105" s="56"/>
      <c r="K105" s="56"/>
      <c r="L105" s="56"/>
    </row>
    <row r="106" spans="1:12" ht="40" customHeight="1" x14ac:dyDescent="0.35">
      <c r="A106" s="211" t="s">
        <v>1381</v>
      </c>
      <c r="B106" s="211"/>
      <c r="C106" s="211"/>
      <c r="D106" s="211"/>
      <c r="E106" s="211"/>
      <c r="F106" s="211"/>
      <c r="G106" s="211"/>
      <c r="H106" s="211"/>
      <c r="I106" s="211"/>
      <c r="J106" s="211"/>
      <c r="K106" s="211"/>
      <c r="L106" s="211"/>
    </row>
    <row r="107" spans="1:12" ht="15" customHeight="1" x14ac:dyDescent="0.35">
      <c r="A107" s="52"/>
      <c r="B107" s="52"/>
      <c r="C107" s="52"/>
      <c r="D107" s="52"/>
      <c r="E107" s="52"/>
      <c r="F107" s="52"/>
      <c r="G107" s="52"/>
      <c r="H107" s="52"/>
      <c r="I107" s="52"/>
      <c r="J107" s="52"/>
      <c r="K107" s="52"/>
      <c r="L107" s="52"/>
    </row>
    <row r="108" spans="1:12" ht="17.5" x14ac:dyDescent="0.35">
      <c r="B108" s="41" t="s">
        <v>1338</v>
      </c>
    </row>
    <row r="109" spans="1:12" x14ac:dyDescent="0.35">
      <c r="B109" s="41"/>
    </row>
    <row r="110" spans="1:12" ht="15" customHeight="1" x14ac:dyDescent="0.35">
      <c r="B110" s="53" t="s">
        <v>1135</v>
      </c>
      <c r="C110" s="54" t="s">
        <v>1136</v>
      </c>
      <c r="D110" s="38" t="s">
        <v>1339</v>
      </c>
    </row>
    <row r="111" spans="1:12" ht="15" customHeight="1" x14ac:dyDescent="0.35">
      <c r="B111" s="53" t="s">
        <v>1143</v>
      </c>
      <c r="C111" s="54" t="s">
        <v>1136</v>
      </c>
      <c r="D111" s="38" t="s">
        <v>1144</v>
      </c>
    </row>
    <row r="112" spans="1:12" ht="15" customHeight="1" x14ac:dyDescent="0.35">
      <c r="B112" s="53" t="s">
        <v>1140</v>
      </c>
      <c r="C112" s="54" t="s">
        <v>1136</v>
      </c>
      <c r="D112" s="38" t="s">
        <v>1340</v>
      </c>
    </row>
    <row r="113" spans="1:4" ht="15" customHeight="1" x14ac:dyDescent="0.35">
      <c r="B113" s="53" t="s">
        <v>1145</v>
      </c>
      <c r="C113" s="54" t="s">
        <v>1136</v>
      </c>
      <c r="D113" s="38" t="s">
        <v>1341</v>
      </c>
    </row>
    <row r="114" spans="1:4" ht="15" customHeight="1" x14ac:dyDescent="0.35">
      <c r="B114" s="53" t="s">
        <v>1141</v>
      </c>
      <c r="C114" s="54" t="s">
        <v>1136</v>
      </c>
      <c r="D114" s="38" t="s">
        <v>1142</v>
      </c>
    </row>
    <row r="115" spans="1:4" ht="15" customHeight="1" x14ac:dyDescent="0.35">
      <c r="B115" s="53" t="s">
        <v>1139</v>
      </c>
      <c r="C115" s="54" t="s">
        <v>1136</v>
      </c>
      <c r="D115" s="38" t="s">
        <v>1162</v>
      </c>
    </row>
    <row r="116" spans="1:4" x14ac:dyDescent="0.35">
      <c r="B116" s="57"/>
    </row>
    <row r="117" spans="1:4" x14ac:dyDescent="0.35">
      <c r="A117" s="58"/>
    </row>
  </sheetData>
  <sheetProtection algorithmName="SHA-512" hashValue="faokWwwJVEefGdbB+6KH9O/reSzSE3zmFJB+lHmsfcDgPpc8CUVaZGy6lpeIMiZ8fNadPRMDnQqH0uAeR7k0/A==" saltValue="GTs0KSfr3cxAFAD5w6X8MA==" spinCount="100000" sheet="1" objects="1" scenarios="1"/>
  <mergeCells count="55">
    <mergeCell ref="C18:L18"/>
    <mergeCell ref="C19:L19"/>
    <mergeCell ref="C20:L20"/>
    <mergeCell ref="C21:L21"/>
    <mergeCell ref="A49:L49"/>
    <mergeCell ref="A26:L26"/>
    <mergeCell ref="A27:L27"/>
    <mergeCell ref="A28:L28"/>
    <mergeCell ref="A29:L29"/>
    <mergeCell ref="A30:L30"/>
    <mergeCell ref="B45:L45"/>
    <mergeCell ref="A31:L31"/>
    <mergeCell ref="A37:L37"/>
    <mergeCell ref="A39:L39"/>
    <mergeCell ref="A5:L5"/>
    <mergeCell ref="A10:E10"/>
    <mergeCell ref="A11:L11"/>
    <mergeCell ref="C16:L16"/>
    <mergeCell ref="C17:L17"/>
    <mergeCell ref="A15:L15"/>
    <mergeCell ref="A13:L13"/>
    <mergeCell ref="A7:L7"/>
    <mergeCell ref="A8:L8"/>
    <mergeCell ref="A9:L9"/>
    <mergeCell ref="B88:L88"/>
    <mergeCell ref="A90:L90"/>
    <mergeCell ref="A92:L92"/>
    <mergeCell ref="B94:L94"/>
    <mergeCell ref="B72:L72"/>
    <mergeCell ref="A74:L74"/>
    <mergeCell ref="A76:L76"/>
    <mergeCell ref="A78:L78"/>
    <mergeCell ref="B80:L80"/>
    <mergeCell ref="A82:L82"/>
    <mergeCell ref="A84:L84"/>
    <mergeCell ref="A86:L86"/>
    <mergeCell ref="A63:L63"/>
    <mergeCell ref="A65:L65"/>
    <mergeCell ref="A33:L33"/>
    <mergeCell ref="A35:L35"/>
    <mergeCell ref="A41:L41"/>
    <mergeCell ref="A43:L43"/>
    <mergeCell ref="A47:L47"/>
    <mergeCell ref="B61:L61"/>
    <mergeCell ref="A55:L55"/>
    <mergeCell ref="A51:L51"/>
    <mergeCell ref="B53:L53"/>
    <mergeCell ref="A57:L57"/>
    <mergeCell ref="A59:L59"/>
    <mergeCell ref="A96:L96"/>
    <mergeCell ref="A100:L100"/>
    <mergeCell ref="B102:L102"/>
    <mergeCell ref="A104:L104"/>
    <mergeCell ref="A106:L106"/>
    <mergeCell ref="B98:L98"/>
  </mergeCells>
  <hyperlinks>
    <hyperlink ref="A28" r:id="rId1"/>
    <hyperlink ref="A9" r:id="rId2"/>
  </hyperlinks>
  <pageMargins left="0.7" right="0.7" top="0.75" bottom="0.75" header="0.3" footer="0.3"/>
  <pageSetup scale="72" fitToHeight="10" orientation="landscape" r:id="rId3"/>
  <headerFooter>
    <oddHeader>&amp;CAir Toxics Emissions Inventory</oddHeader>
    <oddFooter>Page &amp;P</oddFooter>
  </headerFooter>
  <rowBreaks count="3" manualBreakCount="3">
    <brk id="22" max="12" man="1"/>
    <brk id="54" max="12" man="1"/>
    <brk id="73" max="12" man="1"/>
  </rowBreaks>
  <drawing r:id="rId4"/>
  <legacyDrawing r:id="rId5"/>
  <oleObjects>
    <mc:AlternateContent xmlns:mc="http://schemas.openxmlformats.org/markup-compatibility/2006">
      <mc:Choice Requires="x14">
        <oleObject progId="Word.Document.12" shapeId="20481" r:id="rId6">
          <objectPr defaultSize="0" autoPict="0" r:id="rId7">
            <anchor moveWithCells="1">
              <from>
                <xdr:col>0</xdr:col>
                <xdr:colOff>76200</xdr:colOff>
                <xdr:row>0</xdr:row>
                <xdr:rowOff>95250</xdr:rowOff>
              </from>
              <to>
                <xdr:col>12</xdr:col>
                <xdr:colOff>19050</xdr:colOff>
                <xdr:row>2</xdr:row>
                <xdr:rowOff>889000</xdr:rowOff>
              </to>
            </anchor>
          </objectPr>
        </oleObject>
      </mc:Choice>
      <mc:Fallback>
        <oleObject progId="Word.Document.12" shapeId="20481"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3:C13"/>
  <sheetViews>
    <sheetView workbookViewId="0">
      <selection activeCell="H40" sqref="H40"/>
    </sheetView>
  </sheetViews>
  <sheetFormatPr defaultRowHeight="14.5" x14ac:dyDescent="0.35"/>
  <cols>
    <col min="1" max="1" width="9.1796875" style="3"/>
    <col min="2" max="2" width="28.453125" customWidth="1"/>
    <col min="3" max="3" width="106.7265625" customWidth="1"/>
  </cols>
  <sheetData>
    <row r="3" spans="1:3" s="5" customFormat="1" x14ac:dyDescent="0.35">
      <c r="A3" s="4" t="s">
        <v>1409</v>
      </c>
      <c r="B3" s="5" t="s">
        <v>1125</v>
      </c>
      <c r="C3" s="5" t="s">
        <v>1126</v>
      </c>
    </row>
    <row r="4" spans="1:3" x14ac:dyDescent="0.35">
      <c r="A4" s="3">
        <v>1</v>
      </c>
      <c r="B4" t="s">
        <v>1398</v>
      </c>
      <c r="C4" t="s">
        <v>1127</v>
      </c>
    </row>
    <row r="5" spans="1:3" x14ac:dyDescent="0.35">
      <c r="A5" s="3">
        <v>1.1000000000000001</v>
      </c>
      <c r="B5" t="s">
        <v>1404</v>
      </c>
      <c r="C5" s="2" t="s">
        <v>1414</v>
      </c>
    </row>
    <row r="6" spans="1:3" x14ac:dyDescent="0.35">
      <c r="C6" s="2" t="s">
        <v>1415</v>
      </c>
    </row>
    <row r="7" spans="1:3" x14ac:dyDescent="0.35">
      <c r="C7" s="2"/>
    </row>
    <row r="8" spans="1:3" x14ac:dyDescent="0.35">
      <c r="C8" s="2"/>
    </row>
    <row r="9" spans="1:3" x14ac:dyDescent="0.35">
      <c r="A9" s="6"/>
      <c r="C9" s="2"/>
    </row>
    <row r="10" spans="1:3" x14ac:dyDescent="0.35">
      <c r="A10" s="6"/>
      <c r="C10" s="2"/>
    </row>
    <row r="11" spans="1:3" x14ac:dyDescent="0.35">
      <c r="A11" s="6"/>
      <c r="C11" s="2"/>
    </row>
    <row r="12" spans="1:3" x14ac:dyDescent="0.35">
      <c r="A12" s="6"/>
      <c r="C12" s="2"/>
    </row>
    <row r="13" spans="1:3" x14ac:dyDescent="0.35">
      <c r="A13" s="6"/>
      <c r="C13" s="2"/>
    </row>
  </sheetData>
  <sheetProtection algorithmName="SHA-512" hashValue="Kcg3nKTHTX0BtwgSwVIfbl3emuZ8TnmmrmtyB3qUIIM+QlNNkxK0Emb9b3ceakBsKKY1z1m9zZ5AJClCsQu7TA==" saltValue="roHug75Y7wncci8Qy0bBe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B8D1DE"/>
  </sheetPr>
  <dimension ref="A1:I4"/>
  <sheetViews>
    <sheetView showGridLines="0" zoomScaleNormal="100" workbookViewId="0">
      <selection activeCell="A4" sqref="A4:I4"/>
    </sheetView>
  </sheetViews>
  <sheetFormatPr defaultColWidth="9.1796875" defaultRowHeight="15.5" x14ac:dyDescent="0.35"/>
  <cols>
    <col min="1" max="9" width="10.453125" style="145" customWidth="1"/>
    <col min="10" max="16384" width="9.1796875" style="145"/>
  </cols>
  <sheetData>
    <row r="1" spans="1:9" ht="20.149999999999999" customHeight="1" x14ac:dyDescent="0.35">
      <c r="A1" s="244" t="str">
        <f>"2020 ATEI Form - Version "&amp;version_number</f>
        <v>2020 ATEI Form - Version 1.1</v>
      </c>
      <c r="B1" s="244"/>
      <c r="C1" s="244"/>
      <c r="D1" s="244"/>
      <c r="E1" s="244"/>
      <c r="F1" s="244"/>
      <c r="G1" s="244"/>
      <c r="H1" s="245" t="str">
        <f>version_date</f>
        <v>6/8/2021</v>
      </c>
      <c r="I1" s="245"/>
    </row>
    <row r="2" spans="1:9" ht="24" customHeight="1" x14ac:dyDescent="0.35">
      <c r="A2" s="241" t="s">
        <v>1155</v>
      </c>
      <c r="B2" s="241"/>
      <c r="C2" s="241"/>
      <c r="D2" s="241"/>
      <c r="E2" s="241"/>
      <c r="F2" s="241"/>
      <c r="G2" s="241"/>
      <c r="H2" s="241"/>
      <c r="I2" s="241"/>
    </row>
    <row r="3" spans="1:9" x14ac:dyDescent="0.35">
      <c r="A3" s="243"/>
      <c r="B3" s="243"/>
      <c r="C3" s="243"/>
      <c r="D3" s="243"/>
      <c r="E3" s="243"/>
      <c r="F3" s="243"/>
      <c r="G3" s="243"/>
      <c r="H3" s="243"/>
      <c r="I3" s="243"/>
    </row>
    <row r="4" spans="1:9" ht="40" customHeight="1" x14ac:dyDescent="0.35">
      <c r="A4" s="242" t="s">
        <v>1403</v>
      </c>
      <c r="B4" s="242"/>
      <c r="C4" s="242"/>
      <c r="D4" s="242"/>
      <c r="E4" s="242"/>
      <c r="F4" s="242"/>
      <c r="G4" s="242"/>
      <c r="H4" s="242"/>
      <c r="I4" s="242"/>
    </row>
  </sheetData>
  <mergeCells count="5">
    <mergeCell ref="A2:I2"/>
    <mergeCell ref="A4:I4"/>
    <mergeCell ref="A3:I3"/>
    <mergeCell ref="A1:G1"/>
    <mergeCell ref="H1:I1"/>
  </mergeCells>
  <pageMargins left="0.7" right="0.7" top="0.75" bottom="0.75" header="0.3" footer="0.3"/>
  <pageSetup scale="9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B8D1DE"/>
  </sheetPr>
  <dimension ref="A1:B15"/>
  <sheetViews>
    <sheetView showGridLines="0" zoomScaleNormal="100" zoomScaleSheetLayoutView="70" workbookViewId="0">
      <selection activeCell="B3" sqref="B3"/>
    </sheetView>
  </sheetViews>
  <sheetFormatPr defaultColWidth="9.1796875" defaultRowHeight="14" x14ac:dyDescent="0.3"/>
  <cols>
    <col min="1" max="1" width="33.1796875" style="30" customWidth="1"/>
    <col min="2" max="2" width="60.54296875" style="30" customWidth="1"/>
    <col min="3" max="16384" width="9.1796875" style="30"/>
  </cols>
  <sheetData>
    <row r="1" spans="1:2" ht="20.149999999999999" customHeight="1" thickBot="1" x14ac:dyDescent="0.4">
      <c r="A1" s="147" t="str">
        <f>"2020 ATEI Form - Version "&amp;version_number</f>
        <v>2020 ATEI Form - Version 1.1</v>
      </c>
      <c r="B1" s="150" t="str">
        <f>version_date</f>
        <v>6/8/2021</v>
      </c>
    </row>
    <row r="2" spans="1:2" s="82" customFormat="1" ht="24" customHeight="1" thickBot="1" x14ac:dyDescent="0.4">
      <c r="A2" s="246" t="s">
        <v>1155</v>
      </c>
      <c r="B2" s="246"/>
    </row>
    <row r="3" spans="1:2" ht="20.149999999999999" customHeight="1" thickTop="1" x14ac:dyDescent="0.35">
      <c r="A3" s="203" t="s">
        <v>0</v>
      </c>
      <c r="B3" s="89"/>
    </row>
    <row r="4" spans="1:2" ht="20.149999999999999" customHeight="1" x14ac:dyDescent="0.35">
      <c r="A4" s="204" t="s">
        <v>1</v>
      </c>
      <c r="B4" s="31"/>
    </row>
    <row r="5" spans="1:2" ht="20.149999999999999" customHeight="1" x14ac:dyDescent="0.35">
      <c r="A5" s="204" t="s">
        <v>2</v>
      </c>
      <c r="B5" s="31"/>
    </row>
    <row r="6" spans="1:2" ht="20.149999999999999" customHeight="1" x14ac:dyDescent="0.35">
      <c r="A6" s="204" t="s">
        <v>3</v>
      </c>
      <c r="B6" s="31"/>
    </row>
    <row r="7" spans="1:2" ht="20.149999999999999" customHeight="1" x14ac:dyDescent="0.35">
      <c r="A7" s="204" t="s">
        <v>1241</v>
      </c>
      <c r="B7" s="33"/>
    </row>
    <row r="8" spans="1:2" ht="20.149999999999999" customHeight="1" x14ac:dyDescent="0.35">
      <c r="A8" s="204" t="s">
        <v>1399</v>
      </c>
      <c r="B8" s="31"/>
    </row>
    <row r="9" spans="1:2" ht="20.149999999999999" customHeight="1" x14ac:dyDescent="0.35">
      <c r="A9" s="204" t="s">
        <v>1400</v>
      </c>
      <c r="B9" s="31"/>
    </row>
    <row r="10" spans="1:2" ht="20.149999999999999" customHeight="1" x14ac:dyDescent="0.35">
      <c r="A10" s="204" t="s">
        <v>1401</v>
      </c>
      <c r="B10" s="31"/>
    </row>
    <row r="11" spans="1:2" ht="20.149999999999999" customHeight="1" x14ac:dyDescent="0.35">
      <c r="A11" s="204" t="s">
        <v>1342</v>
      </c>
      <c r="B11" s="31"/>
    </row>
    <row r="14" spans="1:2" ht="14.5" x14ac:dyDescent="0.35">
      <c r="A14" s="247"/>
      <c r="B14" s="247"/>
    </row>
    <row r="15" spans="1:2" ht="14.5" x14ac:dyDescent="0.35">
      <c r="A15"/>
      <c r="B15"/>
    </row>
  </sheetData>
  <sheetProtection algorithmName="SHA-512" hashValue="MiSJzH8TIXLf6Ia8mSxMaDKLhv0AQNYqF+rwP5kARLsPG/BiLnsaGEPNcXXLQfjfpo6xppIVwo6ZQ+jW++cHvw==" saltValue="xHOnk8GYczL2O70YJWFbqw==" spinCount="100000" sheet="1" objects="1" scenarios="1"/>
  <mergeCells count="2">
    <mergeCell ref="A2:B2"/>
    <mergeCell ref="A14:B14"/>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3" r:id="rId4" name="Check Box 5">
              <controlPr defaultSize="0" autoFill="0" autoLine="0" autoPict="0">
                <anchor moveWithCells="1">
                  <from>
                    <xdr:col>0</xdr:col>
                    <xdr:colOff>69850</xdr:colOff>
                    <xdr:row>11</xdr:row>
                    <xdr:rowOff>19050</xdr:rowOff>
                  </from>
                  <to>
                    <xdr:col>1</xdr:col>
                    <xdr:colOff>3981450</xdr:colOff>
                    <xdr:row>15</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FCD2BA"/>
  </sheetPr>
  <dimension ref="A1:F193"/>
  <sheetViews>
    <sheetView showGridLines="0" zoomScaleNormal="100" workbookViewId="0">
      <pane ySplit="3" topLeftCell="A4" activePane="bottomLeft" state="frozen"/>
      <selection activeCell="G34" sqref="G34"/>
      <selection pane="bottomLeft" activeCell="A7" sqref="A7"/>
    </sheetView>
  </sheetViews>
  <sheetFormatPr defaultColWidth="8.7265625" defaultRowHeight="14" x14ac:dyDescent="0.3"/>
  <cols>
    <col min="1" max="1" width="15.7265625" style="11" customWidth="1"/>
    <col min="2" max="2" width="40.7265625" style="32" customWidth="1"/>
    <col min="3" max="3" width="20.7265625" style="32" customWidth="1"/>
    <col min="4" max="4" width="20.7265625" style="11" customWidth="1"/>
    <col min="5" max="5" width="20.7265625" style="32" customWidth="1"/>
    <col min="6" max="6" width="20.7265625" style="11" customWidth="1"/>
    <col min="7" max="16384" width="8.7265625" style="32"/>
  </cols>
  <sheetData>
    <row r="1" spans="1:6" s="67" customFormat="1" ht="20.149999999999999" customHeight="1" thickBot="1" x14ac:dyDescent="0.35">
      <c r="A1" s="257" t="str">
        <f>"2020 ATEI Form - Version "&amp;version_number</f>
        <v>2020 ATEI Form - Version 1.1</v>
      </c>
      <c r="B1" s="257"/>
      <c r="C1" s="257"/>
      <c r="D1" s="257"/>
      <c r="E1" s="257"/>
      <c r="F1" s="149" t="str">
        <f>version_date</f>
        <v>6/8/2021</v>
      </c>
    </row>
    <row r="2" spans="1:6" ht="24" customHeight="1" thickBot="1" x14ac:dyDescent="0.35">
      <c r="A2" s="248" t="s">
        <v>8</v>
      </c>
      <c r="B2" s="249"/>
      <c r="C2" s="249"/>
      <c r="D2" s="248" t="s">
        <v>4</v>
      </c>
      <c r="E2" s="249"/>
      <c r="F2" s="250"/>
    </row>
    <row r="3" spans="1:6" ht="30" customHeight="1" thickBot="1" x14ac:dyDescent="0.35">
      <c r="A3" s="188" t="s">
        <v>1240</v>
      </c>
      <c r="B3" s="189" t="s">
        <v>5</v>
      </c>
      <c r="C3" s="190" t="s">
        <v>7</v>
      </c>
      <c r="D3" s="191" t="s">
        <v>1345</v>
      </c>
      <c r="E3" s="192" t="s">
        <v>6</v>
      </c>
      <c r="F3" s="193" t="s">
        <v>1349</v>
      </c>
    </row>
    <row r="4" spans="1:6" ht="14.5" thickTop="1" x14ac:dyDescent="0.3">
      <c r="A4" s="152" t="s">
        <v>1350</v>
      </c>
      <c r="B4" s="153" t="s">
        <v>1160</v>
      </c>
      <c r="C4" s="154" t="s">
        <v>1117</v>
      </c>
      <c r="D4" s="155" t="s">
        <v>1118</v>
      </c>
      <c r="E4" s="156" t="s">
        <v>1119</v>
      </c>
      <c r="F4" s="157">
        <v>100</v>
      </c>
    </row>
    <row r="5" spans="1:6" x14ac:dyDescent="0.3">
      <c r="A5" s="152" t="s">
        <v>1371</v>
      </c>
      <c r="B5" s="153" t="s">
        <v>1382</v>
      </c>
      <c r="C5" s="154" t="s">
        <v>1170</v>
      </c>
      <c r="D5" s="152" t="s">
        <v>1372</v>
      </c>
      <c r="E5" s="156" t="s">
        <v>1373</v>
      </c>
      <c r="F5" s="157">
        <v>900</v>
      </c>
    </row>
    <row r="6" spans="1:6" x14ac:dyDescent="0.3">
      <c r="A6" s="65" t="s">
        <v>1275</v>
      </c>
      <c r="B6" s="95" t="s">
        <v>1285</v>
      </c>
      <c r="C6" s="66" t="s">
        <v>1295</v>
      </c>
      <c r="D6" s="65" t="s">
        <v>1286</v>
      </c>
      <c r="E6" s="66" t="s">
        <v>1276</v>
      </c>
      <c r="F6" s="99" t="s">
        <v>1279</v>
      </c>
    </row>
    <row r="7" spans="1:6" x14ac:dyDescent="0.3">
      <c r="A7" s="86"/>
      <c r="B7" s="96"/>
      <c r="C7" s="72"/>
      <c r="D7" s="86"/>
      <c r="E7" s="72"/>
      <c r="F7" s="100"/>
    </row>
    <row r="8" spans="1:6" x14ac:dyDescent="0.3">
      <c r="A8" s="86"/>
      <c r="B8" s="96"/>
      <c r="C8" s="72"/>
      <c r="D8" s="86"/>
      <c r="E8" s="72"/>
      <c r="F8" s="100"/>
    </row>
    <row r="9" spans="1:6" x14ac:dyDescent="0.3">
      <c r="A9" s="86"/>
      <c r="B9" s="96"/>
      <c r="C9" s="72"/>
      <c r="D9" s="86"/>
      <c r="E9" s="72"/>
      <c r="F9" s="100"/>
    </row>
    <row r="10" spans="1:6" x14ac:dyDescent="0.3">
      <c r="A10" s="86"/>
      <c r="B10" s="96"/>
      <c r="C10" s="72"/>
      <c r="D10" s="86"/>
      <c r="E10" s="72"/>
      <c r="F10" s="100"/>
    </row>
    <row r="11" spans="1:6" x14ac:dyDescent="0.3">
      <c r="A11" s="86"/>
      <c r="B11" s="96"/>
      <c r="C11" s="72"/>
      <c r="D11" s="86"/>
      <c r="E11" s="72"/>
      <c r="F11" s="100"/>
    </row>
    <row r="12" spans="1:6" x14ac:dyDescent="0.3">
      <c r="A12" s="86"/>
      <c r="B12" s="96"/>
      <c r="C12" s="72"/>
      <c r="D12" s="86"/>
      <c r="E12" s="72"/>
      <c r="F12" s="100"/>
    </row>
    <row r="13" spans="1:6" x14ac:dyDescent="0.3">
      <c r="A13" s="86"/>
      <c r="B13" s="96"/>
      <c r="C13" s="72"/>
      <c r="D13" s="86"/>
      <c r="E13" s="72"/>
      <c r="F13" s="100"/>
    </row>
    <row r="14" spans="1:6" x14ac:dyDescent="0.3">
      <c r="A14" s="86"/>
      <c r="B14" s="96"/>
      <c r="C14" s="72"/>
      <c r="D14" s="86"/>
      <c r="E14" s="72"/>
      <c r="F14" s="100"/>
    </row>
    <row r="15" spans="1:6" x14ac:dyDescent="0.3">
      <c r="A15" s="86"/>
      <c r="B15" s="96"/>
      <c r="C15" s="72"/>
      <c r="D15" s="86"/>
      <c r="E15" s="72"/>
      <c r="F15" s="100"/>
    </row>
    <row r="16" spans="1:6" x14ac:dyDescent="0.3">
      <c r="A16" s="86"/>
      <c r="B16" s="96"/>
      <c r="C16" s="72"/>
      <c r="D16" s="86"/>
      <c r="E16" s="72"/>
      <c r="F16" s="100"/>
    </row>
    <row r="17" spans="1:6" x14ac:dyDescent="0.3">
      <c r="A17" s="86"/>
      <c r="B17" s="96"/>
      <c r="C17" s="72"/>
      <c r="D17" s="86"/>
      <c r="E17" s="72"/>
      <c r="F17" s="100"/>
    </row>
    <row r="18" spans="1:6" x14ac:dyDescent="0.3">
      <c r="A18" s="86"/>
      <c r="B18" s="96"/>
      <c r="C18" s="72"/>
      <c r="D18" s="86"/>
      <c r="E18" s="72"/>
      <c r="F18" s="100"/>
    </row>
    <row r="19" spans="1:6" x14ac:dyDescent="0.3">
      <c r="A19" s="86"/>
      <c r="B19" s="96"/>
      <c r="C19" s="72"/>
      <c r="D19" s="86"/>
      <c r="E19" s="72"/>
      <c r="F19" s="100"/>
    </row>
    <row r="20" spans="1:6" x14ac:dyDescent="0.3">
      <c r="A20" s="86"/>
      <c r="B20" s="96"/>
      <c r="C20" s="72"/>
      <c r="D20" s="86"/>
      <c r="E20" s="72"/>
      <c r="F20" s="100"/>
    </row>
    <row r="21" spans="1:6" x14ac:dyDescent="0.3">
      <c r="A21" s="86"/>
      <c r="B21" s="96"/>
      <c r="C21" s="72"/>
      <c r="D21" s="86"/>
      <c r="E21" s="72"/>
      <c r="F21" s="100"/>
    </row>
    <row r="22" spans="1:6" x14ac:dyDescent="0.3">
      <c r="A22" s="86"/>
      <c r="B22" s="96"/>
      <c r="C22" s="72"/>
      <c r="D22" s="86"/>
      <c r="E22" s="72"/>
      <c r="F22" s="100"/>
    </row>
    <row r="23" spans="1:6" x14ac:dyDescent="0.3">
      <c r="A23" s="86"/>
      <c r="B23" s="96"/>
      <c r="C23" s="72"/>
      <c r="D23" s="86"/>
      <c r="E23" s="72"/>
      <c r="F23" s="100"/>
    </row>
    <row r="24" spans="1:6" x14ac:dyDescent="0.3">
      <c r="A24" s="86"/>
      <c r="B24" s="96"/>
      <c r="C24" s="72"/>
      <c r="D24" s="86"/>
      <c r="E24" s="72"/>
      <c r="F24" s="100"/>
    </row>
    <row r="25" spans="1:6" x14ac:dyDescent="0.3">
      <c r="A25" s="86"/>
      <c r="B25" s="96"/>
      <c r="C25" s="72"/>
      <c r="D25" s="86"/>
      <c r="E25" s="72"/>
      <c r="F25" s="100"/>
    </row>
    <row r="26" spans="1:6" x14ac:dyDescent="0.3">
      <c r="A26" s="86"/>
      <c r="B26" s="96"/>
      <c r="C26" s="72"/>
      <c r="D26" s="86"/>
      <c r="E26" s="72"/>
      <c r="F26" s="100"/>
    </row>
    <row r="27" spans="1:6" x14ac:dyDescent="0.3">
      <c r="A27" s="86"/>
      <c r="B27" s="96"/>
      <c r="C27" s="72"/>
      <c r="D27" s="86"/>
      <c r="E27" s="72"/>
      <c r="F27" s="100"/>
    </row>
    <row r="28" spans="1:6" x14ac:dyDescent="0.3">
      <c r="A28" s="86"/>
      <c r="B28" s="96"/>
      <c r="C28" s="72"/>
      <c r="D28" s="86"/>
      <c r="E28" s="72"/>
      <c r="F28" s="100"/>
    </row>
    <row r="29" spans="1:6" x14ac:dyDescent="0.3">
      <c r="A29" s="86"/>
      <c r="B29" s="96"/>
      <c r="C29" s="72"/>
      <c r="D29" s="86"/>
      <c r="E29" s="72"/>
      <c r="F29" s="100"/>
    </row>
    <row r="30" spans="1:6" x14ac:dyDescent="0.3">
      <c r="A30" s="86"/>
      <c r="B30" s="96"/>
      <c r="C30" s="72"/>
      <c r="D30" s="86"/>
      <c r="E30" s="72"/>
      <c r="F30" s="100"/>
    </row>
    <row r="31" spans="1:6" x14ac:dyDescent="0.3">
      <c r="A31" s="86"/>
      <c r="B31" s="96"/>
      <c r="C31" s="72"/>
      <c r="D31" s="86"/>
      <c r="E31" s="72"/>
      <c r="F31" s="100"/>
    </row>
    <row r="32" spans="1:6" x14ac:dyDescent="0.3">
      <c r="A32" s="86"/>
      <c r="B32" s="96"/>
      <c r="C32" s="72"/>
      <c r="D32" s="86"/>
      <c r="E32" s="72"/>
      <c r="F32" s="100"/>
    </row>
    <row r="33" spans="1:6" x14ac:dyDescent="0.3">
      <c r="A33" s="86"/>
      <c r="B33" s="96"/>
      <c r="C33" s="72"/>
      <c r="D33" s="86"/>
      <c r="E33" s="72"/>
      <c r="F33" s="100"/>
    </row>
    <row r="34" spans="1:6" x14ac:dyDescent="0.3">
      <c r="A34" s="86"/>
      <c r="B34" s="96"/>
      <c r="C34" s="72"/>
      <c r="D34" s="86"/>
      <c r="E34" s="72"/>
      <c r="F34" s="100"/>
    </row>
    <row r="35" spans="1:6" x14ac:dyDescent="0.3">
      <c r="A35" s="86"/>
      <c r="B35" s="96"/>
      <c r="C35" s="72"/>
      <c r="D35" s="86"/>
      <c r="E35" s="72"/>
      <c r="F35" s="100"/>
    </row>
    <row r="36" spans="1:6" x14ac:dyDescent="0.3">
      <c r="A36" s="86"/>
      <c r="B36" s="96"/>
      <c r="C36" s="72"/>
      <c r="D36" s="86"/>
      <c r="E36" s="72"/>
      <c r="F36" s="100"/>
    </row>
    <row r="37" spans="1:6" x14ac:dyDescent="0.3">
      <c r="A37" s="86"/>
      <c r="B37" s="96"/>
      <c r="C37" s="72"/>
      <c r="D37" s="86"/>
      <c r="E37" s="72"/>
      <c r="F37" s="100"/>
    </row>
    <row r="38" spans="1:6" x14ac:dyDescent="0.3">
      <c r="A38" s="86"/>
      <c r="B38" s="96"/>
      <c r="C38" s="72"/>
      <c r="D38" s="86"/>
      <c r="E38" s="72"/>
      <c r="F38" s="100"/>
    </row>
    <row r="39" spans="1:6" x14ac:dyDescent="0.3">
      <c r="A39" s="86"/>
      <c r="B39" s="96"/>
      <c r="C39" s="72"/>
      <c r="D39" s="86"/>
      <c r="E39" s="72"/>
      <c r="F39" s="100"/>
    </row>
    <row r="40" spans="1:6" x14ac:dyDescent="0.3">
      <c r="A40" s="86"/>
      <c r="B40" s="96"/>
      <c r="C40" s="72"/>
      <c r="D40" s="86"/>
      <c r="E40" s="72"/>
      <c r="F40" s="100"/>
    </row>
    <row r="41" spans="1:6" x14ac:dyDescent="0.3">
      <c r="A41" s="86"/>
      <c r="B41" s="96"/>
      <c r="C41" s="72"/>
      <c r="D41" s="86"/>
      <c r="E41" s="72"/>
      <c r="F41" s="100"/>
    </row>
    <row r="42" spans="1:6" x14ac:dyDescent="0.3">
      <c r="A42" s="86"/>
      <c r="B42" s="96"/>
      <c r="C42" s="72"/>
      <c r="D42" s="86"/>
      <c r="E42" s="72"/>
      <c r="F42" s="100"/>
    </row>
    <row r="43" spans="1:6" x14ac:dyDescent="0.3">
      <c r="A43" s="86"/>
      <c r="B43" s="96"/>
      <c r="C43" s="72"/>
      <c r="D43" s="86"/>
      <c r="E43" s="72"/>
      <c r="F43" s="100"/>
    </row>
    <row r="44" spans="1:6" x14ac:dyDescent="0.3">
      <c r="A44" s="86"/>
      <c r="B44" s="96"/>
      <c r="C44" s="72"/>
      <c r="D44" s="86"/>
      <c r="E44" s="72"/>
      <c r="F44" s="100"/>
    </row>
    <row r="45" spans="1:6" x14ac:dyDescent="0.3">
      <c r="A45" s="86"/>
      <c r="B45" s="96"/>
      <c r="C45" s="72"/>
      <c r="D45" s="86"/>
      <c r="E45" s="72"/>
      <c r="F45" s="100"/>
    </row>
    <row r="46" spans="1:6" x14ac:dyDescent="0.3">
      <c r="A46" s="86"/>
      <c r="B46" s="96"/>
      <c r="C46" s="72"/>
      <c r="D46" s="86"/>
      <c r="E46" s="72"/>
      <c r="F46" s="100"/>
    </row>
    <row r="47" spans="1:6" x14ac:dyDescent="0.3">
      <c r="A47" s="86"/>
      <c r="B47" s="96"/>
      <c r="C47" s="72"/>
      <c r="D47" s="86"/>
      <c r="E47" s="72"/>
      <c r="F47" s="100"/>
    </row>
    <row r="48" spans="1:6" x14ac:dyDescent="0.3">
      <c r="A48" s="86"/>
      <c r="B48" s="96"/>
      <c r="C48" s="72"/>
      <c r="D48" s="86"/>
      <c r="E48" s="72"/>
      <c r="F48" s="100"/>
    </row>
    <row r="49" spans="1:6" x14ac:dyDescent="0.3">
      <c r="A49" s="86"/>
      <c r="B49" s="96"/>
      <c r="C49" s="72"/>
      <c r="D49" s="86"/>
      <c r="E49" s="72"/>
      <c r="F49" s="100"/>
    </row>
    <row r="50" spans="1:6" x14ac:dyDescent="0.3">
      <c r="A50" s="86"/>
      <c r="B50" s="96"/>
      <c r="C50" s="72"/>
      <c r="D50" s="86"/>
      <c r="E50" s="72"/>
      <c r="F50" s="100"/>
    </row>
    <row r="51" spans="1:6" x14ac:dyDescent="0.3">
      <c r="A51" s="86"/>
      <c r="B51" s="96"/>
      <c r="C51" s="72"/>
      <c r="D51" s="86"/>
      <c r="E51" s="72"/>
      <c r="F51" s="100"/>
    </row>
    <row r="52" spans="1:6" x14ac:dyDescent="0.3">
      <c r="A52" s="86"/>
      <c r="B52" s="96"/>
      <c r="C52" s="72"/>
      <c r="D52" s="86"/>
      <c r="E52" s="72"/>
      <c r="F52" s="100"/>
    </row>
    <row r="53" spans="1:6" x14ac:dyDescent="0.3">
      <c r="A53" s="86"/>
      <c r="B53" s="96"/>
      <c r="C53" s="72"/>
      <c r="D53" s="86"/>
      <c r="E53" s="72"/>
      <c r="F53" s="100"/>
    </row>
    <row r="54" spans="1:6" x14ac:dyDescent="0.3">
      <c r="A54" s="86"/>
      <c r="B54" s="96"/>
      <c r="C54" s="72"/>
      <c r="D54" s="86"/>
      <c r="E54" s="72"/>
      <c r="F54" s="100"/>
    </row>
    <row r="55" spans="1:6" x14ac:dyDescent="0.3">
      <c r="A55" s="86"/>
      <c r="B55" s="96"/>
      <c r="C55" s="72"/>
      <c r="D55" s="86"/>
      <c r="E55" s="72"/>
      <c r="F55" s="100"/>
    </row>
    <row r="56" spans="1:6" x14ac:dyDescent="0.3">
      <c r="A56" s="86"/>
      <c r="B56" s="96"/>
      <c r="C56" s="72"/>
      <c r="D56" s="86"/>
      <c r="E56" s="72"/>
      <c r="F56" s="100"/>
    </row>
    <row r="57" spans="1:6" x14ac:dyDescent="0.3">
      <c r="A57" s="86"/>
      <c r="B57" s="96"/>
      <c r="C57" s="72"/>
      <c r="D57" s="86"/>
      <c r="E57" s="72"/>
      <c r="F57" s="100"/>
    </row>
    <row r="58" spans="1:6" x14ac:dyDescent="0.3">
      <c r="A58" s="86"/>
      <c r="B58" s="96"/>
      <c r="C58" s="72"/>
      <c r="D58" s="86"/>
      <c r="E58" s="72"/>
      <c r="F58" s="100"/>
    </row>
    <row r="59" spans="1:6" x14ac:dyDescent="0.3">
      <c r="A59" s="86"/>
      <c r="B59" s="96"/>
      <c r="C59" s="72"/>
      <c r="D59" s="86"/>
      <c r="E59" s="72"/>
      <c r="F59" s="100"/>
    </row>
    <row r="60" spans="1:6" x14ac:dyDescent="0.3">
      <c r="A60" s="86"/>
      <c r="B60" s="96"/>
      <c r="C60" s="72"/>
      <c r="D60" s="86"/>
      <c r="E60" s="72"/>
      <c r="F60" s="100"/>
    </row>
    <row r="61" spans="1:6" x14ac:dyDescent="0.3">
      <c r="A61" s="86"/>
      <c r="B61" s="96"/>
      <c r="C61" s="72"/>
      <c r="D61" s="86"/>
      <c r="E61" s="72"/>
      <c r="F61" s="100"/>
    </row>
    <row r="62" spans="1:6" x14ac:dyDescent="0.3">
      <c r="A62" s="86"/>
      <c r="B62" s="96"/>
      <c r="C62" s="72"/>
      <c r="D62" s="86"/>
      <c r="E62" s="72"/>
      <c r="F62" s="100"/>
    </row>
    <row r="63" spans="1:6" x14ac:dyDescent="0.3">
      <c r="A63" s="86"/>
      <c r="B63" s="96"/>
      <c r="C63" s="72"/>
      <c r="D63" s="86"/>
      <c r="E63" s="72"/>
      <c r="F63" s="100"/>
    </row>
    <row r="64" spans="1:6" x14ac:dyDescent="0.3">
      <c r="A64" s="86"/>
      <c r="B64" s="96"/>
      <c r="C64" s="72"/>
      <c r="D64" s="86"/>
      <c r="E64" s="72"/>
      <c r="F64" s="100"/>
    </row>
    <row r="65" spans="1:6" x14ac:dyDescent="0.3">
      <c r="A65" s="86"/>
      <c r="B65" s="96"/>
      <c r="C65" s="72"/>
      <c r="D65" s="86"/>
      <c r="E65" s="72"/>
      <c r="F65" s="100"/>
    </row>
    <row r="66" spans="1:6" x14ac:dyDescent="0.3">
      <c r="A66" s="86"/>
      <c r="B66" s="96"/>
      <c r="C66" s="72"/>
      <c r="D66" s="86"/>
      <c r="E66" s="72"/>
      <c r="F66" s="100"/>
    </row>
    <row r="67" spans="1:6" x14ac:dyDescent="0.3">
      <c r="A67" s="86"/>
      <c r="B67" s="96"/>
      <c r="C67" s="72"/>
      <c r="D67" s="86"/>
      <c r="E67" s="72"/>
      <c r="F67" s="100"/>
    </row>
    <row r="68" spans="1:6" x14ac:dyDescent="0.3">
      <c r="A68" s="86"/>
      <c r="B68" s="96"/>
      <c r="C68" s="72"/>
      <c r="D68" s="86"/>
      <c r="E68" s="72"/>
      <c r="F68" s="100"/>
    </row>
    <row r="69" spans="1:6" x14ac:dyDescent="0.3">
      <c r="A69" s="86"/>
      <c r="B69" s="96"/>
      <c r="C69" s="72"/>
      <c r="D69" s="86"/>
      <c r="E69" s="72"/>
      <c r="F69" s="100"/>
    </row>
    <row r="70" spans="1:6" x14ac:dyDescent="0.3">
      <c r="A70" s="86"/>
      <c r="B70" s="96"/>
      <c r="C70" s="72"/>
      <c r="D70" s="86"/>
      <c r="E70" s="72"/>
      <c r="F70" s="100"/>
    </row>
    <row r="71" spans="1:6" x14ac:dyDescent="0.3">
      <c r="A71" s="86"/>
      <c r="B71" s="96"/>
      <c r="C71" s="72"/>
      <c r="D71" s="86"/>
      <c r="E71" s="72"/>
      <c r="F71" s="100"/>
    </row>
    <row r="72" spans="1:6" x14ac:dyDescent="0.3">
      <c r="A72" s="86"/>
      <c r="B72" s="96"/>
      <c r="C72" s="72"/>
      <c r="D72" s="86"/>
      <c r="E72" s="72"/>
      <c r="F72" s="100"/>
    </row>
    <row r="73" spans="1:6" x14ac:dyDescent="0.3">
      <c r="A73" s="86"/>
      <c r="B73" s="96"/>
      <c r="C73" s="72"/>
      <c r="D73" s="86"/>
      <c r="E73" s="72"/>
      <c r="F73" s="100"/>
    </row>
    <row r="74" spans="1:6" x14ac:dyDescent="0.3">
      <c r="A74" s="86"/>
      <c r="B74" s="96"/>
      <c r="C74" s="72"/>
      <c r="D74" s="86"/>
      <c r="E74" s="72"/>
      <c r="F74" s="100"/>
    </row>
    <row r="75" spans="1:6" x14ac:dyDescent="0.3">
      <c r="A75" s="86"/>
      <c r="B75" s="96"/>
      <c r="C75" s="72"/>
      <c r="D75" s="86"/>
      <c r="E75" s="72"/>
      <c r="F75" s="100"/>
    </row>
    <row r="76" spans="1:6" x14ac:dyDescent="0.3">
      <c r="A76" s="86"/>
      <c r="B76" s="96"/>
      <c r="C76" s="72"/>
      <c r="D76" s="86"/>
      <c r="E76" s="72"/>
      <c r="F76" s="100"/>
    </row>
    <row r="77" spans="1:6" x14ac:dyDescent="0.3">
      <c r="A77" s="86"/>
      <c r="B77" s="96"/>
      <c r="C77" s="72"/>
      <c r="D77" s="86"/>
      <c r="E77" s="72"/>
      <c r="F77" s="100"/>
    </row>
    <row r="78" spans="1:6" x14ac:dyDescent="0.3">
      <c r="A78" s="86"/>
      <c r="B78" s="96"/>
      <c r="C78" s="72"/>
      <c r="D78" s="86"/>
      <c r="E78" s="72"/>
      <c r="F78" s="100"/>
    </row>
    <row r="79" spans="1:6" x14ac:dyDescent="0.3">
      <c r="A79" s="86"/>
      <c r="B79" s="96"/>
      <c r="C79" s="72"/>
      <c r="D79" s="86"/>
      <c r="E79" s="72"/>
      <c r="F79" s="100"/>
    </row>
    <row r="80" spans="1:6" x14ac:dyDescent="0.3">
      <c r="A80" s="86"/>
      <c r="B80" s="96"/>
      <c r="C80" s="72"/>
      <c r="D80" s="86"/>
      <c r="E80" s="72"/>
      <c r="F80" s="100"/>
    </row>
    <row r="81" spans="1:6" x14ac:dyDescent="0.3">
      <c r="A81" s="86"/>
      <c r="B81" s="96"/>
      <c r="C81" s="72"/>
      <c r="D81" s="86"/>
      <c r="E81" s="72"/>
      <c r="F81" s="100"/>
    </row>
    <row r="82" spans="1:6" x14ac:dyDescent="0.3">
      <c r="A82" s="86"/>
      <c r="B82" s="96"/>
      <c r="C82" s="72"/>
      <c r="D82" s="86"/>
      <c r="E82" s="72"/>
      <c r="F82" s="100"/>
    </row>
    <row r="83" spans="1:6" x14ac:dyDescent="0.3">
      <c r="A83" s="86"/>
      <c r="B83" s="96"/>
      <c r="C83" s="72"/>
      <c r="D83" s="86"/>
      <c r="E83" s="72"/>
      <c r="F83" s="100"/>
    </row>
    <row r="84" spans="1:6" x14ac:dyDescent="0.3">
      <c r="A84" s="86"/>
      <c r="B84" s="96"/>
      <c r="C84" s="72"/>
      <c r="D84" s="86"/>
      <c r="E84" s="72"/>
      <c r="F84" s="100"/>
    </row>
    <row r="85" spans="1:6" x14ac:dyDescent="0.3">
      <c r="A85" s="86"/>
      <c r="B85" s="96"/>
      <c r="C85" s="72"/>
      <c r="D85" s="86"/>
      <c r="E85" s="72"/>
      <c r="F85" s="100"/>
    </row>
    <row r="86" spans="1:6" x14ac:dyDescent="0.3">
      <c r="A86" s="86"/>
      <c r="B86" s="96"/>
      <c r="C86" s="72"/>
      <c r="D86" s="86"/>
      <c r="E86" s="72"/>
      <c r="F86" s="100"/>
    </row>
    <row r="87" spans="1:6" x14ac:dyDescent="0.3">
      <c r="A87" s="86"/>
      <c r="B87" s="96"/>
      <c r="C87" s="72"/>
      <c r="D87" s="86"/>
      <c r="E87" s="72"/>
      <c r="F87" s="100"/>
    </row>
    <row r="88" spans="1:6" x14ac:dyDescent="0.3">
      <c r="A88" s="86"/>
      <c r="B88" s="96"/>
      <c r="C88" s="72"/>
      <c r="D88" s="86"/>
      <c r="E88" s="72"/>
      <c r="F88" s="100"/>
    </row>
    <row r="89" spans="1:6" x14ac:dyDescent="0.3">
      <c r="A89" s="86"/>
      <c r="B89" s="96"/>
      <c r="C89" s="72"/>
      <c r="D89" s="86"/>
      <c r="E89" s="72"/>
      <c r="F89" s="100"/>
    </row>
    <row r="90" spans="1:6" x14ac:dyDescent="0.3">
      <c r="A90" s="86"/>
      <c r="B90" s="96"/>
      <c r="C90" s="72"/>
      <c r="D90" s="86"/>
      <c r="E90" s="72"/>
      <c r="F90" s="100"/>
    </row>
    <row r="91" spans="1:6" x14ac:dyDescent="0.3">
      <c r="A91" s="86"/>
      <c r="B91" s="96"/>
      <c r="C91" s="72"/>
      <c r="D91" s="86"/>
      <c r="E91" s="72"/>
      <c r="F91" s="100"/>
    </row>
    <row r="92" spans="1:6" x14ac:dyDescent="0.3">
      <c r="A92" s="86"/>
      <c r="B92" s="96"/>
      <c r="C92" s="72"/>
      <c r="D92" s="86"/>
      <c r="E92" s="72"/>
      <c r="F92" s="100"/>
    </row>
    <row r="93" spans="1:6" x14ac:dyDescent="0.3">
      <c r="A93" s="86"/>
      <c r="B93" s="96"/>
      <c r="C93" s="72"/>
      <c r="D93" s="86"/>
      <c r="E93" s="72"/>
      <c r="F93" s="100"/>
    </row>
    <row r="94" spans="1:6" x14ac:dyDescent="0.3">
      <c r="A94" s="86"/>
      <c r="B94" s="96"/>
      <c r="C94" s="72"/>
      <c r="D94" s="86"/>
      <c r="E94" s="72"/>
      <c r="F94" s="100"/>
    </row>
    <row r="95" spans="1:6" x14ac:dyDescent="0.3">
      <c r="A95" s="86"/>
      <c r="B95" s="96"/>
      <c r="C95" s="72"/>
      <c r="D95" s="86"/>
      <c r="E95" s="72"/>
      <c r="F95" s="100"/>
    </row>
    <row r="96" spans="1:6" x14ac:dyDescent="0.3">
      <c r="A96" s="86"/>
      <c r="B96" s="96"/>
      <c r="C96" s="72"/>
      <c r="D96" s="86"/>
      <c r="E96" s="72"/>
      <c r="F96" s="100"/>
    </row>
    <row r="97" spans="1:6" x14ac:dyDescent="0.3">
      <c r="A97" s="86"/>
      <c r="B97" s="96"/>
      <c r="C97" s="72"/>
      <c r="D97" s="86"/>
      <c r="E97" s="72"/>
      <c r="F97" s="100"/>
    </row>
    <row r="98" spans="1:6" x14ac:dyDescent="0.3">
      <c r="A98" s="86"/>
      <c r="B98" s="96"/>
      <c r="C98" s="72"/>
      <c r="D98" s="86"/>
      <c r="E98" s="72"/>
      <c r="F98" s="100"/>
    </row>
    <row r="99" spans="1:6" x14ac:dyDescent="0.3">
      <c r="A99" s="86"/>
      <c r="B99" s="96"/>
      <c r="C99" s="72"/>
      <c r="D99" s="86"/>
      <c r="E99" s="72"/>
      <c r="F99" s="100"/>
    </row>
    <row r="100" spans="1:6" x14ac:dyDescent="0.3">
      <c r="A100" s="86"/>
      <c r="B100" s="96"/>
      <c r="C100" s="72"/>
      <c r="D100" s="86"/>
      <c r="E100" s="72"/>
      <c r="F100" s="100"/>
    </row>
    <row r="101" spans="1:6" x14ac:dyDescent="0.3">
      <c r="A101" s="86"/>
      <c r="B101" s="96"/>
      <c r="C101" s="72"/>
      <c r="D101" s="86"/>
      <c r="E101" s="72"/>
      <c r="F101" s="100"/>
    </row>
    <row r="102" spans="1:6" x14ac:dyDescent="0.3">
      <c r="A102" s="86"/>
      <c r="B102" s="96"/>
      <c r="C102" s="72"/>
      <c r="D102" s="86"/>
      <c r="E102" s="72"/>
      <c r="F102" s="100"/>
    </row>
    <row r="103" spans="1:6" x14ac:dyDescent="0.3">
      <c r="A103" s="86"/>
      <c r="B103" s="96"/>
      <c r="C103" s="72"/>
      <c r="D103" s="86"/>
      <c r="E103" s="72"/>
      <c r="F103" s="100"/>
    </row>
    <row r="104" spans="1:6" x14ac:dyDescent="0.3">
      <c r="A104" s="86"/>
      <c r="B104" s="96"/>
      <c r="C104" s="72"/>
      <c r="D104" s="86"/>
      <c r="E104" s="72"/>
      <c r="F104" s="100"/>
    </row>
    <row r="105" spans="1:6" x14ac:dyDescent="0.3">
      <c r="A105" s="86"/>
      <c r="B105" s="96"/>
      <c r="C105" s="72"/>
      <c r="D105" s="86"/>
      <c r="E105" s="72"/>
      <c r="F105" s="100"/>
    </row>
    <row r="106" spans="1:6" x14ac:dyDescent="0.3">
      <c r="A106" s="86"/>
      <c r="B106" s="96"/>
      <c r="C106" s="72"/>
      <c r="D106" s="86"/>
      <c r="E106" s="72"/>
      <c r="F106" s="100"/>
    </row>
    <row r="107" spans="1:6" x14ac:dyDescent="0.3">
      <c r="A107" s="86"/>
      <c r="B107" s="96"/>
      <c r="C107" s="72"/>
      <c r="D107" s="86"/>
      <c r="E107" s="72"/>
      <c r="F107" s="100"/>
    </row>
    <row r="108" spans="1:6" x14ac:dyDescent="0.3">
      <c r="A108" s="86"/>
      <c r="B108" s="96"/>
      <c r="C108" s="72"/>
      <c r="D108" s="86"/>
      <c r="E108" s="72"/>
      <c r="F108" s="100"/>
    </row>
    <row r="109" spans="1:6" x14ac:dyDescent="0.3">
      <c r="A109" s="86"/>
      <c r="B109" s="96"/>
      <c r="C109" s="72"/>
      <c r="D109" s="86"/>
      <c r="E109" s="72"/>
      <c r="F109" s="100"/>
    </row>
    <row r="110" spans="1:6" x14ac:dyDescent="0.3">
      <c r="A110" s="86"/>
      <c r="B110" s="96"/>
      <c r="C110" s="72"/>
      <c r="D110" s="86"/>
      <c r="E110" s="72"/>
      <c r="F110" s="100"/>
    </row>
    <row r="111" spans="1:6" x14ac:dyDescent="0.3">
      <c r="A111" s="86"/>
      <c r="B111" s="96"/>
      <c r="C111" s="72"/>
      <c r="D111" s="86"/>
      <c r="E111" s="72"/>
      <c r="F111" s="100"/>
    </row>
    <row r="112" spans="1:6" x14ac:dyDescent="0.3">
      <c r="A112" s="86"/>
      <c r="B112" s="96"/>
      <c r="C112" s="72"/>
      <c r="D112" s="86"/>
      <c r="E112" s="72"/>
      <c r="F112" s="100"/>
    </row>
    <row r="113" spans="1:6" x14ac:dyDescent="0.3">
      <c r="A113" s="86"/>
      <c r="B113" s="96"/>
      <c r="C113" s="72"/>
      <c r="D113" s="86"/>
      <c r="E113" s="72"/>
      <c r="F113" s="100"/>
    </row>
    <row r="114" spans="1:6" x14ac:dyDescent="0.3">
      <c r="A114" s="86"/>
      <c r="B114" s="96"/>
      <c r="C114" s="72"/>
      <c r="D114" s="86"/>
      <c r="E114" s="72"/>
      <c r="F114" s="100"/>
    </row>
    <row r="115" spans="1:6" x14ac:dyDescent="0.3">
      <c r="A115" s="86"/>
      <c r="B115" s="96"/>
      <c r="C115" s="72"/>
      <c r="D115" s="86"/>
      <c r="E115" s="72"/>
      <c r="F115" s="100"/>
    </row>
    <row r="116" spans="1:6" x14ac:dyDescent="0.3">
      <c r="A116" s="86"/>
      <c r="B116" s="96"/>
      <c r="C116" s="72"/>
      <c r="D116" s="86"/>
      <c r="E116" s="72"/>
      <c r="F116" s="100"/>
    </row>
    <row r="117" spans="1:6" x14ac:dyDescent="0.3">
      <c r="A117" s="86"/>
      <c r="B117" s="96"/>
      <c r="C117" s="72"/>
      <c r="D117" s="86"/>
      <c r="E117" s="72"/>
      <c r="F117" s="100"/>
    </row>
    <row r="118" spans="1:6" x14ac:dyDescent="0.3">
      <c r="A118" s="86"/>
      <c r="B118" s="96"/>
      <c r="C118" s="72"/>
      <c r="D118" s="86"/>
      <c r="E118" s="72"/>
      <c r="F118" s="100"/>
    </row>
    <row r="119" spans="1:6" x14ac:dyDescent="0.3">
      <c r="A119" s="86"/>
      <c r="B119" s="96"/>
      <c r="C119" s="72"/>
      <c r="D119" s="86"/>
      <c r="E119" s="72"/>
      <c r="F119" s="100"/>
    </row>
    <row r="120" spans="1:6" x14ac:dyDescent="0.3">
      <c r="A120" s="86"/>
      <c r="B120" s="96"/>
      <c r="C120" s="72"/>
      <c r="D120" s="86"/>
      <c r="E120" s="72"/>
      <c r="F120" s="100"/>
    </row>
    <row r="121" spans="1:6" x14ac:dyDescent="0.3">
      <c r="A121" s="86"/>
      <c r="B121" s="96"/>
      <c r="C121" s="72"/>
      <c r="D121" s="86"/>
      <c r="E121" s="72"/>
      <c r="F121" s="100"/>
    </row>
    <row r="122" spans="1:6" x14ac:dyDescent="0.3">
      <c r="A122" s="86"/>
      <c r="B122" s="96"/>
      <c r="C122" s="72"/>
      <c r="D122" s="86"/>
      <c r="E122" s="72"/>
      <c r="F122" s="100"/>
    </row>
    <row r="123" spans="1:6" x14ac:dyDescent="0.3">
      <c r="A123" s="86"/>
      <c r="B123" s="96"/>
      <c r="C123" s="72"/>
      <c r="D123" s="86"/>
      <c r="E123" s="72"/>
      <c r="F123" s="100"/>
    </row>
    <row r="124" spans="1:6" x14ac:dyDescent="0.3">
      <c r="A124" s="86"/>
      <c r="B124" s="96"/>
      <c r="C124" s="72"/>
      <c r="D124" s="86"/>
      <c r="E124" s="72"/>
      <c r="F124" s="100"/>
    </row>
    <row r="125" spans="1:6" x14ac:dyDescent="0.3">
      <c r="A125" s="86"/>
      <c r="B125" s="96"/>
      <c r="C125" s="72"/>
      <c r="D125" s="86"/>
      <c r="E125" s="72"/>
      <c r="F125" s="100"/>
    </row>
    <row r="126" spans="1:6" x14ac:dyDescent="0.3">
      <c r="A126" s="86"/>
      <c r="B126" s="96"/>
      <c r="C126" s="72"/>
      <c r="D126" s="86"/>
      <c r="E126" s="72"/>
      <c r="F126" s="100"/>
    </row>
    <row r="127" spans="1:6" x14ac:dyDescent="0.3">
      <c r="A127" s="86"/>
      <c r="B127" s="96"/>
      <c r="C127" s="72"/>
      <c r="D127" s="86"/>
      <c r="E127" s="72"/>
      <c r="F127" s="100"/>
    </row>
    <row r="128" spans="1:6" x14ac:dyDescent="0.3">
      <c r="A128" s="86"/>
      <c r="B128" s="96"/>
      <c r="C128" s="72"/>
      <c r="D128" s="86"/>
      <c r="E128" s="72"/>
      <c r="F128" s="100"/>
    </row>
    <row r="129" spans="1:6" x14ac:dyDescent="0.3">
      <c r="A129" s="86"/>
      <c r="B129" s="96"/>
      <c r="C129" s="72"/>
      <c r="D129" s="86"/>
      <c r="E129" s="72"/>
      <c r="F129" s="100"/>
    </row>
    <row r="130" spans="1:6" x14ac:dyDescent="0.3">
      <c r="A130" s="86"/>
      <c r="B130" s="96"/>
      <c r="C130" s="72"/>
      <c r="D130" s="86"/>
      <c r="E130" s="72"/>
      <c r="F130" s="100"/>
    </row>
    <row r="131" spans="1:6" x14ac:dyDescent="0.3">
      <c r="A131" s="86"/>
      <c r="B131" s="96"/>
      <c r="C131" s="72"/>
      <c r="D131" s="86"/>
      <c r="E131" s="72"/>
      <c r="F131" s="100"/>
    </row>
    <row r="132" spans="1:6" x14ac:dyDescent="0.3">
      <c r="A132" s="86"/>
      <c r="B132" s="96"/>
      <c r="C132" s="72"/>
      <c r="D132" s="86"/>
      <c r="E132" s="72"/>
      <c r="F132" s="100"/>
    </row>
    <row r="133" spans="1:6" x14ac:dyDescent="0.3">
      <c r="A133" s="86"/>
      <c r="B133" s="96"/>
      <c r="C133" s="72"/>
      <c r="D133" s="86"/>
      <c r="E133" s="72"/>
      <c r="F133" s="100"/>
    </row>
    <row r="134" spans="1:6" x14ac:dyDescent="0.3">
      <c r="A134" s="86"/>
      <c r="B134" s="96"/>
      <c r="C134" s="72"/>
      <c r="D134" s="86"/>
      <c r="E134" s="72"/>
      <c r="F134" s="100"/>
    </row>
    <row r="135" spans="1:6" x14ac:dyDescent="0.3">
      <c r="A135" s="86"/>
      <c r="B135" s="96"/>
      <c r="C135" s="72"/>
      <c r="D135" s="86"/>
      <c r="E135" s="72"/>
      <c r="F135" s="100"/>
    </row>
    <row r="136" spans="1:6" x14ac:dyDescent="0.3">
      <c r="A136" s="86"/>
      <c r="B136" s="96"/>
      <c r="C136" s="72"/>
      <c r="D136" s="86"/>
      <c r="E136" s="72"/>
      <c r="F136" s="100"/>
    </row>
    <row r="137" spans="1:6" x14ac:dyDescent="0.3">
      <c r="A137" s="86"/>
      <c r="B137" s="96"/>
      <c r="C137" s="72"/>
      <c r="D137" s="86"/>
      <c r="E137" s="72"/>
      <c r="F137" s="100"/>
    </row>
    <row r="138" spans="1:6" x14ac:dyDescent="0.3">
      <c r="A138" s="86"/>
      <c r="B138" s="96"/>
      <c r="C138" s="72"/>
      <c r="D138" s="86"/>
      <c r="E138" s="72"/>
      <c r="F138" s="100"/>
    </row>
    <row r="139" spans="1:6" x14ac:dyDescent="0.3">
      <c r="A139" s="86"/>
      <c r="B139" s="96"/>
      <c r="C139" s="72"/>
      <c r="D139" s="86"/>
      <c r="E139" s="72"/>
      <c r="F139" s="100"/>
    </row>
    <row r="140" spans="1:6" x14ac:dyDescent="0.3">
      <c r="A140" s="86"/>
      <c r="B140" s="96"/>
      <c r="C140" s="72"/>
      <c r="D140" s="86"/>
      <c r="E140" s="72"/>
      <c r="F140" s="100"/>
    </row>
    <row r="141" spans="1:6" x14ac:dyDescent="0.3">
      <c r="A141" s="86"/>
      <c r="B141" s="96"/>
      <c r="C141" s="72"/>
      <c r="D141" s="86"/>
      <c r="E141" s="72"/>
      <c r="F141" s="100"/>
    </row>
    <row r="142" spans="1:6" x14ac:dyDescent="0.3">
      <c r="A142" s="86"/>
      <c r="B142" s="96"/>
      <c r="C142" s="72"/>
      <c r="D142" s="86"/>
      <c r="E142" s="72"/>
      <c r="F142" s="100"/>
    </row>
    <row r="143" spans="1:6" x14ac:dyDescent="0.3">
      <c r="A143" s="86"/>
      <c r="B143" s="96"/>
      <c r="C143" s="72"/>
      <c r="D143" s="86"/>
      <c r="E143" s="72"/>
      <c r="F143" s="100"/>
    </row>
    <row r="144" spans="1:6" x14ac:dyDescent="0.3">
      <c r="A144" s="86"/>
      <c r="B144" s="96"/>
      <c r="C144" s="72"/>
      <c r="D144" s="86"/>
      <c r="E144" s="72"/>
      <c r="F144" s="100"/>
    </row>
    <row r="145" spans="1:6" x14ac:dyDescent="0.3">
      <c r="A145" s="86"/>
      <c r="B145" s="96"/>
      <c r="C145" s="72"/>
      <c r="D145" s="86"/>
      <c r="E145" s="72"/>
      <c r="F145" s="100"/>
    </row>
    <row r="146" spans="1:6" x14ac:dyDescent="0.3">
      <c r="A146" s="86"/>
      <c r="B146" s="96"/>
      <c r="C146" s="72"/>
      <c r="D146" s="86"/>
      <c r="E146" s="72"/>
      <c r="F146" s="100"/>
    </row>
    <row r="147" spans="1:6" x14ac:dyDescent="0.3">
      <c r="A147" s="86"/>
      <c r="B147" s="96"/>
      <c r="C147" s="72"/>
      <c r="D147" s="86"/>
      <c r="E147" s="72"/>
      <c r="F147" s="100"/>
    </row>
    <row r="148" spans="1:6" x14ac:dyDescent="0.3">
      <c r="A148" s="86"/>
      <c r="B148" s="96"/>
      <c r="C148" s="72"/>
      <c r="D148" s="86"/>
      <c r="E148" s="72"/>
      <c r="F148" s="100"/>
    </row>
    <row r="149" spans="1:6" x14ac:dyDescent="0.3">
      <c r="A149" s="86"/>
      <c r="B149" s="96"/>
      <c r="C149" s="72"/>
      <c r="D149" s="86"/>
      <c r="E149" s="72"/>
      <c r="F149" s="100"/>
    </row>
    <row r="150" spans="1:6" x14ac:dyDescent="0.3">
      <c r="A150" s="86"/>
      <c r="B150" s="96"/>
      <c r="C150" s="72"/>
      <c r="D150" s="86"/>
      <c r="E150" s="72"/>
      <c r="F150" s="100"/>
    </row>
    <row r="151" spans="1:6" x14ac:dyDescent="0.3">
      <c r="A151" s="86"/>
      <c r="B151" s="96"/>
      <c r="C151" s="72"/>
      <c r="D151" s="86"/>
      <c r="E151" s="72"/>
      <c r="F151" s="100"/>
    </row>
    <row r="152" spans="1:6" x14ac:dyDescent="0.3">
      <c r="A152" s="86"/>
      <c r="B152" s="96"/>
      <c r="C152" s="72"/>
      <c r="D152" s="86"/>
      <c r="E152" s="72"/>
      <c r="F152" s="100"/>
    </row>
    <row r="153" spans="1:6" x14ac:dyDescent="0.3">
      <c r="A153" s="86"/>
      <c r="B153" s="96"/>
      <c r="C153" s="72"/>
      <c r="D153" s="86"/>
      <c r="E153" s="72"/>
      <c r="F153" s="100"/>
    </row>
    <row r="154" spans="1:6" x14ac:dyDescent="0.3">
      <c r="A154" s="86"/>
      <c r="B154" s="96"/>
      <c r="C154" s="72"/>
      <c r="D154" s="86"/>
      <c r="E154" s="72"/>
      <c r="F154" s="100"/>
    </row>
    <row r="155" spans="1:6" x14ac:dyDescent="0.3">
      <c r="A155" s="86"/>
      <c r="B155" s="96"/>
      <c r="C155" s="72"/>
      <c r="D155" s="86"/>
      <c r="E155" s="72"/>
      <c r="F155" s="100"/>
    </row>
    <row r="156" spans="1:6" x14ac:dyDescent="0.3">
      <c r="A156" s="86"/>
      <c r="B156" s="96"/>
      <c r="C156" s="72"/>
      <c r="D156" s="86"/>
      <c r="E156" s="72"/>
      <c r="F156" s="100"/>
    </row>
    <row r="157" spans="1:6" x14ac:dyDescent="0.3">
      <c r="A157" s="86"/>
      <c r="B157" s="96"/>
      <c r="C157" s="72"/>
      <c r="D157" s="86"/>
      <c r="E157" s="72"/>
      <c r="F157" s="100"/>
    </row>
    <row r="158" spans="1:6" x14ac:dyDescent="0.3">
      <c r="A158" s="86"/>
      <c r="B158" s="96"/>
      <c r="C158" s="72"/>
      <c r="D158" s="86"/>
      <c r="E158" s="72"/>
      <c r="F158" s="100"/>
    </row>
    <row r="159" spans="1:6" x14ac:dyDescent="0.3">
      <c r="A159" s="86"/>
      <c r="B159" s="96"/>
      <c r="C159" s="72"/>
      <c r="D159" s="86"/>
      <c r="E159" s="72"/>
      <c r="F159" s="100"/>
    </row>
    <row r="160" spans="1:6" x14ac:dyDescent="0.3">
      <c r="A160" s="86"/>
      <c r="B160" s="96"/>
      <c r="C160" s="72"/>
      <c r="D160" s="86"/>
      <c r="E160" s="72"/>
      <c r="F160" s="100"/>
    </row>
    <row r="161" spans="1:6" x14ac:dyDescent="0.3">
      <c r="A161" s="86"/>
      <c r="B161" s="96"/>
      <c r="C161" s="72"/>
      <c r="D161" s="86"/>
      <c r="E161" s="72"/>
      <c r="F161" s="100"/>
    </row>
    <row r="162" spans="1:6" x14ac:dyDescent="0.3">
      <c r="A162" s="86"/>
      <c r="B162" s="96"/>
      <c r="C162" s="72"/>
      <c r="D162" s="86"/>
      <c r="E162" s="72"/>
      <c r="F162" s="100"/>
    </row>
    <row r="163" spans="1:6" x14ac:dyDescent="0.3">
      <c r="A163" s="86"/>
      <c r="B163" s="96"/>
      <c r="C163" s="72"/>
      <c r="D163" s="86"/>
      <c r="E163" s="72"/>
      <c r="F163" s="100"/>
    </row>
    <row r="164" spans="1:6" x14ac:dyDescent="0.3">
      <c r="A164" s="86"/>
      <c r="B164" s="96"/>
      <c r="C164" s="72"/>
      <c r="D164" s="86"/>
      <c r="E164" s="72"/>
      <c r="F164" s="100"/>
    </row>
    <row r="165" spans="1:6" x14ac:dyDescent="0.3">
      <c r="A165" s="86"/>
      <c r="B165" s="96"/>
      <c r="C165" s="72"/>
      <c r="D165" s="86"/>
      <c r="E165" s="72"/>
      <c r="F165" s="100"/>
    </row>
    <row r="166" spans="1:6" x14ac:dyDescent="0.3">
      <c r="A166" s="86"/>
      <c r="B166" s="96"/>
      <c r="C166" s="72"/>
      <c r="D166" s="86"/>
      <c r="E166" s="72"/>
      <c r="F166" s="100"/>
    </row>
    <row r="167" spans="1:6" x14ac:dyDescent="0.3">
      <c r="A167" s="86"/>
      <c r="B167" s="96"/>
      <c r="C167" s="72"/>
      <c r="D167" s="86"/>
      <c r="E167" s="72"/>
      <c r="F167" s="100"/>
    </row>
    <row r="168" spans="1:6" x14ac:dyDescent="0.3">
      <c r="A168" s="86"/>
      <c r="B168" s="96"/>
      <c r="C168" s="72"/>
      <c r="D168" s="86"/>
      <c r="E168" s="72"/>
      <c r="F168" s="100"/>
    </row>
    <row r="169" spans="1:6" x14ac:dyDescent="0.3">
      <c r="A169" s="86"/>
      <c r="B169" s="96"/>
      <c r="C169" s="72"/>
      <c r="D169" s="86"/>
      <c r="E169" s="72"/>
      <c r="F169" s="100"/>
    </row>
    <row r="170" spans="1:6" x14ac:dyDescent="0.3">
      <c r="A170" s="86"/>
      <c r="B170" s="96"/>
      <c r="C170" s="72"/>
      <c r="D170" s="86"/>
      <c r="E170" s="72"/>
      <c r="F170" s="100"/>
    </row>
    <row r="171" spans="1:6" x14ac:dyDescent="0.3">
      <c r="A171" s="86"/>
      <c r="B171" s="96"/>
      <c r="C171" s="72"/>
      <c r="D171" s="86"/>
      <c r="E171" s="72"/>
      <c r="F171" s="100"/>
    </row>
    <row r="172" spans="1:6" x14ac:dyDescent="0.3">
      <c r="A172" s="86"/>
      <c r="B172" s="96"/>
      <c r="C172" s="72"/>
      <c r="D172" s="86"/>
      <c r="E172" s="72"/>
      <c r="F172" s="100"/>
    </row>
    <row r="173" spans="1:6" x14ac:dyDescent="0.3">
      <c r="A173" s="86"/>
      <c r="B173" s="96"/>
      <c r="C173" s="72"/>
      <c r="D173" s="86"/>
      <c r="E173" s="72"/>
      <c r="F173" s="100"/>
    </row>
    <row r="174" spans="1:6" x14ac:dyDescent="0.3">
      <c r="A174" s="86"/>
      <c r="B174" s="96"/>
      <c r="C174" s="72"/>
      <c r="D174" s="86"/>
      <c r="E174" s="72"/>
      <c r="F174" s="100"/>
    </row>
    <row r="175" spans="1:6" x14ac:dyDescent="0.3">
      <c r="A175" s="86"/>
      <c r="B175" s="96"/>
      <c r="C175" s="72"/>
      <c r="D175" s="86"/>
      <c r="E175" s="72"/>
      <c r="F175" s="100"/>
    </row>
    <row r="176" spans="1:6" x14ac:dyDescent="0.3">
      <c r="A176" s="86"/>
      <c r="B176" s="96"/>
      <c r="C176" s="72"/>
      <c r="D176" s="86"/>
      <c r="E176" s="72"/>
      <c r="F176" s="100"/>
    </row>
    <row r="177" spans="1:6" x14ac:dyDescent="0.3">
      <c r="A177" s="86"/>
      <c r="B177" s="96"/>
      <c r="C177" s="72"/>
      <c r="D177" s="86"/>
      <c r="E177" s="72"/>
      <c r="F177" s="100"/>
    </row>
    <row r="178" spans="1:6" x14ac:dyDescent="0.3">
      <c r="A178" s="86"/>
      <c r="B178" s="96"/>
      <c r="C178" s="72"/>
      <c r="D178" s="86"/>
      <c r="E178" s="72"/>
      <c r="F178" s="100"/>
    </row>
    <row r="179" spans="1:6" x14ac:dyDescent="0.3">
      <c r="A179" s="86"/>
      <c r="B179" s="96"/>
      <c r="C179" s="72"/>
      <c r="D179" s="86"/>
      <c r="E179" s="72"/>
      <c r="F179" s="100"/>
    </row>
    <row r="180" spans="1:6" x14ac:dyDescent="0.3">
      <c r="A180" s="86"/>
      <c r="B180" s="96"/>
      <c r="C180" s="72"/>
      <c r="D180" s="86"/>
      <c r="E180" s="72"/>
      <c r="F180" s="100"/>
    </row>
    <row r="181" spans="1:6" x14ac:dyDescent="0.3">
      <c r="A181" s="86"/>
      <c r="B181" s="96"/>
      <c r="C181" s="72"/>
      <c r="D181" s="86"/>
      <c r="E181" s="72"/>
      <c r="F181" s="100"/>
    </row>
    <row r="182" spans="1:6" x14ac:dyDescent="0.3">
      <c r="A182" s="86"/>
      <c r="B182" s="96"/>
      <c r="C182" s="72"/>
      <c r="D182" s="86"/>
      <c r="E182" s="72"/>
      <c r="F182" s="100"/>
    </row>
    <row r="183" spans="1:6" x14ac:dyDescent="0.3">
      <c r="A183" s="86"/>
      <c r="B183" s="96"/>
      <c r="C183" s="72"/>
      <c r="D183" s="86"/>
      <c r="E183" s="72"/>
      <c r="F183" s="100"/>
    </row>
    <row r="184" spans="1:6" x14ac:dyDescent="0.3">
      <c r="A184" s="86"/>
      <c r="B184" s="96"/>
      <c r="C184" s="72"/>
      <c r="D184" s="86"/>
      <c r="E184" s="72"/>
      <c r="F184" s="100"/>
    </row>
    <row r="185" spans="1:6" x14ac:dyDescent="0.3">
      <c r="A185" s="86"/>
      <c r="B185" s="96"/>
      <c r="C185" s="72"/>
      <c r="D185" s="86"/>
      <c r="E185" s="72"/>
      <c r="F185" s="100"/>
    </row>
    <row r="186" spans="1:6" x14ac:dyDescent="0.3">
      <c r="A186" s="86"/>
      <c r="B186" s="96"/>
      <c r="C186" s="72"/>
      <c r="D186" s="86"/>
      <c r="E186" s="72"/>
      <c r="F186" s="100"/>
    </row>
    <row r="187" spans="1:6" x14ac:dyDescent="0.3">
      <c r="A187" s="86"/>
      <c r="B187" s="96"/>
      <c r="C187" s="72"/>
      <c r="D187" s="86"/>
      <c r="E187" s="72"/>
      <c r="F187" s="100"/>
    </row>
    <row r="188" spans="1:6" x14ac:dyDescent="0.3">
      <c r="A188" s="86"/>
      <c r="B188" s="96"/>
      <c r="C188" s="72"/>
      <c r="D188" s="86"/>
      <c r="E188" s="72"/>
      <c r="F188" s="100"/>
    </row>
    <row r="189" spans="1:6" x14ac:dyDescent="0.3">
      <c r="A189" s="86"/>
      <c r="B189" s="96"/>
      <c r="C189" s="72"/>
      <c r="D189" s="86"/>
      <c r="E189" s="72"/>
      <c r="F189" s="100"/>
    </row>
    <row r="190" spans="1:6" x14ac:dyDescent="0.3">
      <c r="A190" s="86"/>
      <c r="B190" s="96"/>
      <c r="C190" s="72"/>
      <c r="D190" s="86"/>
      <c r="E190" s="72"/>
      <c r="F190" s="100"/>
    </row>
    <row r="191" spans="1:6" ht="14.5" thickBot="1" x14ac:dyDescent="0.35">
      <c r="A191" s="101"/>
      <c r="B191" s="96"/>
      <c r="C191" s="72"/>
      <c r="D191" s="102"/>
      <c r="E191" s="103"/>
      <c r="F191" s="104"/>
    </row>
    <row r="192" spans="1:6" ht="5.15" customHeight="1" x14ac:dyDescent="0.3">
      <c r="A192" s="254"/>
      <c r="B192" s="255"/>
      <c r="C192" s="255"/>
      <c r="D192" s="255"/>
      <c r="E192" s="255"/>
      <c r="F192" s="256"/>
    </row>
    <row r="193" spans="1:6" ht="40" customHeight="1" thickBot="1" x14ac:dyDescent="0.35">
      <c r="A193" s="251" t="s">
        <v>1266</v>
      </c>
      <c r="B193" s="252"/>
      <c r="C193" s="252"/>
      <c r="D193" s="252"/>
      <c r="E193" s="252"/>
      <c r="F193" s="253"/>
    </row>
  </sheetData>
  <sheetProtection algorithmName="SHA-512" hashValue="9UoU6q5bNxWdLc3o/5j/Wze4638Cme/DbOUtBM9odGI8+EqiHOfetFRVi5MvYTSgzx260LrUvjP3idQ0vnnCBg==" saltValue="GDWCaFJhwm0cnQ71qA/VFw==" spinCount="100000" sheet="1" insertRows="0" deleteRows="0" sort="0" autoFilter="0"/>
  <mergeCells count="5">
    <mergeCell ref="D2:F2"/>
    <mergeCell ref="A2:C2"/>
    <mergeCell ref="A193:F193"/>
    <mergeCell ref="A192:F192"/>
    <mergeCell ref="A1:E1"/>
  </mergeCells>
  <pageMargins left="0.7" right="0.7" top="0.75" bottom="0.75" header="0.3" footer="0.3"/>
  <pageSetup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CD2BA"/>
  </sheetPr>
  <dimension ref="A1:K496"/>
  <sheetViews>
    <sheetView showGridLines="0" zoomScaleNormal="100" workbookViewId="0">
      <pane ySplit="3" topLeftCell="A4" activePane="bottomLeft" state="frozen"/>
      <selection activeCell="G34" sqref="G34"/>
      <selection pane="bottomLeft" activeCell="A8" sqref="A8"/>
    </sheetView>
  </sheetViews>
  <sheetFormatPr defaultColWidth="8.7265625" defaultRowHeight="14.5" x14ac:dyDescent="0.35"/>
  <cols>
    <col min="1" max="1" width="15.7265625" style="11" customWidth="1"/>
    <col min="2" max="2" width="15.7265625" style="78" customWidth="1"/>
    <col min="3" max="3" width="40.7265625" style="32" customWidth="1"/>
    <col min="4" max="4" width="9.7265625" customWidth="1"/>
    <col min="5" max="5" width="15.7265625" style="79" customWidth="1"/>
    <col min="6" max="6" width="15.7265625" style="80" customWidth="1"/>
    <col min="7" max="7" width="15.7265625" style="11" customWidth="1"/>
    <col min="8" max="8" width="40.7265625" style="11" customWidth="1"/>
    <col min="9" max="9" width="20.7265625" style="32" customWidth="1"/>
    <col min="10" max="10" width="23" style="11" hidden="1" customWidth="1"/>
    <col min="11" max="11" width="8.81640625" style="11" customWidth="1"/>
    <col min="12" max="16384" width="8.7265625" style="32"/>
  </cols>
  <sheetData>
    <row r="1" spans="1:11" s="67" customFormat="1" ht="20.149999999999999" customHeight="1" thickBot="1" x14ac:dyDescent="0.35">
      <c r="A1" s="257" t="str">
        <f>"2020 ATEI Form - Version "&amp;version_number</f>
        <v>2020 ATEI Form - Version 1.1</v>
      </c>
      <c r="B1" s="257"/>
      <c r="C1" s="257"/>
      <c r="D1" s="257"/>
      <c r="E1" s="257"/>
      <c r="F1" s="257"/>
      <c r="G1" s="257"/>
      <c r="H1" s="257"/>
      <c r="I1" s="149" t="str">
        <f>version_date</f>
        <v>6/8/2021</v>
      </c>
      <c r="J1" s="132"/>
    </row>
    <row r="2" spans="1:11" ht="24" customHeight="1" thickBot="1" x14ac:dyDescent="0.35">
      <c r="A2" s="268" t="s">
        <v>1239</v>
      </c>
      <c r="B2" s="264" t="s">
        <v>1076</v>
      </c>
      <c r="C2" s="267"/>
      <c r="D2" s="264" t="s">
        <v>1152</v>
      </c>
      <c r="E2" s="265"/>
      <c r="F2" s="265"/>
      <c r="G2" s="265"/>
      <c r="H2" s="266"/>
      <c r="I2" s="259" t="s">
        <v>1325</v>
      </c>
      <c r="J2" s="81"/>
      <c r="K2" s="32"/>
    </row>
    <row r="3" spans="1:11" ht="30" customHeight="1" thickBot="1" x14ac:dyDescent="0.35">
      <c r="A3" s="269"/>
      <c r="B3" s="194" t="s">
        <v>1163</v>
      </c>
      <c r="C3" s="195" t="s">
        <v>1244</v>
      </c>
      <c r="D3" s="196" t="s">
        <v>1243</v>
      </c>
      <c r="E3" s="197" t="s">
        <v>1154</v>
      </c>
      <c r="F3" s="198" t="s">
        <v>1153</v>
      </c>
      <c r="G3" s="198" t="s">
        <v>1078</v>
      </c>
      <c r="H3" s="198" t="s">
        <v>1166</v>
      </c>
      <c r="I3" s="260"/>
      <c r="J3" s="136" t="s">
        <v>1245</v>
      </c>
      <c r="K3" s="32"/>
    </row>
    <row r="4" spans="1:11" ht="15.75" customHeight="1" thickTop="1" x14ac:dyDescent="0.3">
      <c r="A4" s="158" t="s">
        <v>1350</v>
      </c>
      <c r="B4" s="159" t="s">
        <v>54</v>
      </c>
      <c r="C4" s="160" t="s">
        <v>55</v>
      </c>
      <c r="D4" s="161" t="s">
        <v>1242</v>
      </c>
      <c r="E4" s="162">
        <v>0.97499999999999998</v>
      </c>
      <c r="F4" s="163">
        <v>2.5</v>
      </c>
      <c r="G4" s="164" t="s">
        <v>1120</v>
      </c>
      <c r="H4" s="165" t="s">
        <v>1385</v>
      </c>
      <c r="I4" s="166">
        <v>6.2500000000000053</v>
      </c>
      <c r="J4" s="61">
        <v>25</v>
      </c>
      <c r="K4" s="32"/>
    </row>
    <row r="5" spans="1:11" ht="14" x14ac:dyDescent="0.3">
      <c r="A5" s="158" t="s">
        <v>1350</v>
      </c>
      <c r="B5" s="159" t="s">
        <v>76</v>
      </c>
      <c r="C5" s="160" t="s">
        <v>77</v>
      </c>
      <c r="D5" s="161" t="s">
        <v>1242</v>
      </c>
      <c r="E5" s="167">
        <v>0</v>
      </c>
      <c r="F5" s="164">
        <v>0.1</v>
      </c>
      <c r="G5" s="164" t="s">
        <v>1120</v>
      </c>
      <c r="H5" s="168" t="s">
        <v>1121</v>
      </c>
      <c r="I5" s="166">
        <v>10</v>
      </c>
      <c r="J5" s="61">
        <v>37</v>
      </c>
      <c r="K5" s="32"/>
    </row>
    <row r="6" spans="1:11" ht="14" x14ac:dyDescent="0.3">
      <c r="A6" s="152" t="s">
        <v>1371</v>
      </c>
      <c r="B6" s="159" t="s">
        <v>93</v>
      </c>
      <c r="C6" s="160" t="s">
        <v>94</v>
      </c>
      <c r="D6" s="161" t="s">
        <v>1242</v>
      </c>
      <c r="E6" s="167">
        <v>0</v>
      </c>
      <c r="F6" s="164">
        <v>5.7999999999999996E-3</v>
      </c>
      <c r="G6" s="164" t="s">
        <v>1383</v>
      </c>
      <c r="H6" s="168" t="s">
        <v>1384</v>
      </c>
      <c r="I6" s="166">
        <v>5.22</v>
      </c>
      <c r="J6" s="61"/>
      <c r="K6" s="32"/>
    </row>
    <row r="7" spans="1:11" ht="14" x14ac:dyDescent="0.3">
      <c r="A7" s="63" t="s">
        <v>1275</v>
      </c>
      <c r="B7" s="87" t="s">
        <v>1277</v>
      </c>
      <c r="C7" s="62" t="s">
        <v>1287</v>
      </c>
      <c r="D7" s="105" t="s">
        <v>1288</v>
      </c>
      <c r="E7" s="107" t="s">
        <v>1289</v>
      </c>
      <c r="F7" s="110" t="s">
        <v>1290</v>
      </c>
      <c r="G7" s="110" t="s">
        <v>1078</v>
      </c>
      <c r="H7" s="110" t="s">
        <v>1278</v>
      </c>
      <c r="I7" s="137" t="s">
        <v>1282</v>
      </c>
      <c r="J7" s="64" t="s">
        <v>1374</v>
      </c>
      <c r="K7" s="32"/>
    </row>
    <row r="8" spans="1:11" ht="14" x14ac:dyDescent="0.3">
      <c r="A8" s="71"/>
      <c r="B8" s="88"/>
      <c r="C8" s="72" t="str">
        <f t="shared" ref="C8:C71" si="0">IFERROR(INDEX(chemical_names,MATCH(TEXT(B8,"0"),CAS_numbers,0)),"")</f>
        <v/>
      </c>
      <c r="D8" s="106"/>
      <c r="E8" s="108"/>
      <c r="F8" s="97"/>
      <c r="G8" s="97"/>
      <c r="H8" s="111"/>
      <c r="I8" s="138" t="str">
        <f>IF(A8="",IF(CONCATENATE(B8,C8,D8,E8,F8,G8,H8)="","",ws3_EU_ID_blank),IF(ISERROR(MATCH(A8,tbWS_2[EU_ID],0)),ws3_matching_error_msg,F8*IF(D8="Y",1,1-E8)*INDEX(tbWS_2[Activity],MATCH(A8,tbWS_2[EU_ID],0))))</f>
        <v/>
      </c>
      <c r="J8" s="76" t="str">
        <f t="shared" ref="J8:J71" si="1">IF(AND(B8="",C8=""),"",IFERROR(IF(OR(B8="",B8="No CAS"),INDEX(sequence_IDs,MATCH(C8,chemical_names,0)),INDEX(sequence_IDs,MATCH(TEXT(B8,"0"),CAS_numbers,0))),"?"))</f>
        <v/>
      </c>
      <c r="K8" s="32"/>
    </row>
    <row r="9" spans="1:11" ht="14" x14ac:dyDescent="0.3">
      <c r="A9" s="71"/>
      <c r="B9" s="88"/>
      <c r="C9" s="72" t="str">
        <f t="shared" si="0"/>
        <v/>
      </c>
      <c r="D9" s="106"/>
      <c r="E9" s="108"/>
      <c r="F9" s="97"/>
      <c r="G9" s="97"/>
      <c r="H9" s="111"/>
      <c r="I9" s="138" t="str">
        <f>IF(A9="",IF(CONCATENATE(B9,C9,D9,E9,F9,G9,H9)="","",ws3_EU_ID_blank),IF(ISERROR(MATCH(A9,tbWS_2[EU_ID],0)),ws3_matching_error_msg,F9*IF(D9="Y",1,1-E9)*INDEX(tbWS_2[Activity],MATCH(A9,tbWS_2[EU_ID],0))))</f>
        <v/>
      </c>
      <c r="J9" s="76" t="str">
        <f t="shared" si="1"/>
        <v/>
      </c>
      <c r="K9" s="32"/>
    </row>
    <row r="10" spans="1:11" ht="14" x14ac:dyDescent="0.3">
      <c r="A10" s="71"/>
      <c r="B10" s="88"/>
      <c r="C10" s="72" t="str">
        <f t="shared" si="0"/>
        <v/>
      </c>
      <c r="D10" s="106"/>
      <c r="E10" s="108"/>
      <c r="F10" s="97"/>
      <c r="G10" s="97"/>
      <c r="H10" s="111"/>
      <c r="I10" s="138" t="str">
        <f>IF(A10="",IF(CONCATENATE(B10,C10,D10,E10,F10,G10,H10)="","",ws3_EU_ID_blank),IF(ISERROR(MATCH(A10,tbWS_2[EU_ID],0)),ws3_matching_error_msg,F10*IF(D10="Y",1,1-E10)*INDEX(tbWS_2[Activity],MATCH(A10,tbWS_2[EU_ID],0))))</f>
        <v/>
      </c>
      <c r="J10" s="76" t="str">
        <f t="shared" si="1"/>
        <v/>
      </c>
      <c r="K10" s="32"/>
    </row>
    <row r="11" spans="1:11" ht="14" x14ac:dyDescent="0.3">
      <c r="A11" s="71"/>
      <c r="B11" s="88"/>
      <c r="C11" s="72" t="str">
        <f t="shared" si="0"/>
        <v/>
      </c>
      <c r="D11" s="106"/>
      <c r="E11" s="108"/>
      <c r="F11" s="97"/>
      <c r="G11" s="97"/>
      <c r="H11" s="111"/>
      <c r="I11" s="138" t="str">
        <f>IF(A11="",IF(CONCATENATE(B11,C11,D11,E11,F11,G11,H11)="","",ws3_EU_ID_blank),IF(ISERROR(MATCH(A11,tbWS_2[EU_ID],0)),ws3_matching_error_msg,F11*IF(D11="Y",1,1-E11)*INDEX(tbWS_2[Activity],MATCH(A11,tbWS_2[EU_ID],0))))</f>
        <v/>
      </c>
      <c r="J11" s="76" t="str">
        <f t="shared" si="1"/>
        <v/>
      </c>
      <c r="K11" s="32"/>
    </row>
    <row r="12" spans="1:11" ht="14" x14ac:dyDescent="0.3">
      <c r="A12" s="71"/>
      <c r="B12" s="88"/>
      <c r="C12" s="72" t="str">
        <f t="shared" si="0"/>
        <v/>
      </c>
      <c r="D12" s="106"/>
      <c r="E12" s="108"/>
      <c r="F12" s="97"/>
      <c r="G12" s="97"/>
      <c r="H12" s="111"/>
      <c r="I12" s="138" t="str">
        <f>IF(A12="",IF(CONCATENATE(B12,C12,D12,E12,F12,G12,H12)="","",ws3_EU_ID_blank),IF(ISERROR(MATCH(A12,tbWS_2[EU_ID],0)),ws3_matching_error_msg,F12*IF(D12="Y",1,1-E12)*INDEX(tbWS_2[Activity],MATCH(A12,tbWS_2[EU_ID],0))))</f>
        <v/>
      </c>
      <c r="J12" s="76" t="str">
        <f t="shared" si="1"/>
        <v/>
      </c>
      <c r="K12" s="32"/>
    </row>
    <row r="13" spans="1:11" ht="14" x14ac:dyDescent="0.3">
      <c r="A13" s="71"/>
      <c r="B13" s="88"/>
      <c r="C13" s="72" t="str">
        <f t="shared" si="0"/>
        <v/>
      </c>
      <c r="D13" s="106"/>
      <c r="E13" s="108"/>
      <c r="F13" s="97"/>
      <c r="G13" s="97"/>
      <c r="H13" s="111"/>
      <c r="I13" s="138" t="str">
        <f>IF(A13="",IF(CONCATENATE(B13,C13,D13,E13,F13,G13,H13)="","",ws3_EU_ID_blank),IF(ISERROR(MATCH(A13,tbWS_2[EU_ID],0)),ws3_matching_error_msg,F13*IF(D13="Y",1,1-E13)*INDEX(tbWS_2[Activity],MATCH(A13,tbWS_2[EU_ID],0))))</f>
        <v/>
      </c>
      <c r="J13" s="76" t="str">
        <f t="shared" si="1"/>
        <v/>
      </c>
      <c r="K13" s="32"/>
    </row>
    <row r="14" spans="1:11" ht="14" x14ac:dyDescent="0.3">
      <c r="A14" s="71"/>
      <c r="B14" s="88"/>
      <c r="C14" s="72" t="str">
        <f t="shared" si="0"/>
        <v/>
      </c>
      <c r="D14" s="106"/>
      <c r="E14" s="108"/>
      <c r="F14" s="97"/>
      <c r="G14" s="97"/>
      <c r="H14" s="111"/>
      <c r="I14" s="138" t="str">
        <f>IF(A14="",IF(CONCATENATE(B14,C14,D14,E14,F14,G14,H14)="","",ws3_EU_ID_blank),IF(ISERROR(MATCH(A14,tbWS_2[EU_ID],0)),ws3_matching_error_msg,F14*IF(D14="Y",1,1-E14)*INDEX(tbWS_2[Activity],MATCH(A14,tbWS_2[EU_ID],0))))</f>
        <v/>
      </c>
      <c r="J14" s="76" t="str">
        <f t="shared" si="1"/>
        <v/>
      </c>
      <c r="K14" s="32"/>
    </row>
    <row r="15" spans="1:11" ht="14" x14ac:dyDescent="0.3">
      <c r="A15" s="71"/>
      <c r="B15" s="88"/>
      <c r="C15" s="72" t="str">
        <f t="shared" si="0"/>
        <v/>
      </c>
      <c r="D15" s="106"/>
      <c r="E15" s="108"/>
      <c r="F15" s="97"/>
      <c r="G15" s="97"/>
      <c r="H15" s="111"/>
      <c r="I15" s="138" t="str">
        <f>IF(A15="",IF(CONCATENATE(B15,C15,D15,E15,F15,G15,H15)="","",ws3_EU_ID_blank),IF(ISERROR(MATCH(A15,tbWS_2[EU_ID],0)),ws3_matching_error_msg,F15*IF(D15="Y",1,1-E15)*INDEX(tbWS_2[Activity],MATCH(A15,tbWS_2[EU_ID],0))))</f>
        <v/>
      </c>
      <c r="J15" s="76" t="str">
        <f t="shared" si="1"/>
        <v/>
      </c>
      <c r="K15" s="32"/>
    </row>
    <row r="16" spans="1:11" ht="14" x14ac:dyDescent="0.3">
      <c r="A16" s="71"/>
      <c r="B16" s="88"/>
      <c r="C16" s="72" t="str">
        <f t="shared" si="0"/>
        <v/>
      </c>
      <c r="D16" s="106"/>
      <c r="E16" s="108"/>
      <c r="F16" s="97"/>
      <c r="G16" s="97"/>
      <c r="H16" s="111"/>
      <c r="I16" s="138" t="str">
        <f>IF(A16="",IF(CONCATENATE(B16,C16,D16,E16,F16,G16,H16)="","",ws3_EU_ID_blank),IF(ISERROR(MATCH(A16,tbWS_2[EU_ID],0)),ws3_matching_error_msg,F16*IF(D16="Y",1,1-E16)*INDEX(tbWS_2[Activity],MATCH(A16,tbWS_2[EU_ID],0))))</f>
        <v/>
      </c>
      <c r="J16" s="76" t="str">
        <f t="shared" si="1"/>
        <v/>
      </c>
      <c r="K16" s="32"/>
    </row>
    <row r="17" spans="1:11" ht="14" x14ac:dyDescent="0.3">
      <c r="A17" s="71"/>
      <c r="B17" s="88"/>
      <c r="C17" s="72" t="str">
        <f t="shared" si="0"/>
        <v/>
      </c>
      <c r="D17" s="106"/>
      <c r="E17" s="108"/>
      <c r="F17" s="97"/>
      <c r="G17" s="97"/>
      <c r="H17" s="111"/>
      <c r="I17" s="138" t="str">
        <f>IF(A17="",IF(CONCATENATE(B17,C17,D17,E17,F17,G17,H17)="","",ws3_EU_ID_blank),IF(ISERROR(MATCH(A17,tbWS_2[EU_ID],0)),ws3_matching_error_msg,F17*IF(D17="Y",1,1-E17)*INDEX(tbWS_2[Activity],MATCH(A17,tbWS_2[EU_ID],0))))</f>
        <v/>
      </c>
      <c r="J17" s="76" t="str">
        <f t="shared" si="1"/>
        <v/>
      </c>
      <c r="K17" s="32"/>
    </row>
    <row r="18" spans="1:11" ht="14" x14ac:dyDescent="0.3">
      <c r="A18" s="71"/>
      <c r="B18" s="88"/>
      <c r="C18" s="72" t="str">
        <f t="shared" si="0"/>
        <v/>
      </c>
      <c r="D18" s="106"/>
      <c r="E18" s="108"/>
      <c r="F18" s="97"/>
      <c r="G18" s="97"/>
      <c r="H18" s="111"/>
      <c r="I18" s="138" t="str">
        <f>IF(A18="",IF(CONCATENATE(B18,C18,D18,E18,F18,G18,H18)="","",ws3_EU_ID_blank),IF(ISERROR(MATCH(A18,tbWS_2[EU_ID],0)),ws3_matching_error_msg,F18*IF(D18="Y",1,1-E18)*INDEX(tbWS_2[Activity],MATCH(A18,tbWS_2[EU_ID],0))))</f>
        <v/>
      </c>
      <c r="J18" s="76" t="str">
        <f t="shared" si="1"/>
        <v/>
      </c>
      <c r="K18" s="32"/>
    </row>
    <row r="19" spans="1:11" ht="14" x14ac:dyDescent="0.3">
      <c r="A19" s="71"/>
      <c r="B19" s="88"/>
      <c r="C19" s="72" t="str">
        <f t="shared" si="0"/>
        <v/>
      </c>
      <c r="D19" s="106"/>
      <c r="E19" s="108"/>
      <c r="F19" s="97"/>
      <c r="G19" s="97"/>
      <c r="H19" s="111"/>
      <c r="I19" s="138" t="str">
        <f>IF(A19="",IF(CONCATENATE(B19,C19,D19,E19,F19,G19,H19)="","",ws3_EU_ID_blank),IF(ISERROR(MATCH(A19,tbWS_2[EU_ID],0)),ws3_matching_error_msg,F19*IF(D19="Y",1,1-E19)*INDEX(tbWS_2[Activity],MATCH(A19,tbWS_2[EU_ID],0))))</f>
        <v/>
      </c>
      <c r="J19" s="76" t="str">
        <f t="shared" si="1"/>
        <v/>
      </c>
      <c r="K19" s="32"/>
    </row>
    <row r="20" spans="1:11" ht="14" x14ac:dyDescent="0.3">
      <c r="A20" s="71"/>
      <c r="B20" s="88"/>
      <c r="C20" s="72" t="str">
        <f t="shared" si="0"/>
        <v/>
      </c>
      <c r="D20" s="106"/>
      <c r="E20" s="108"/>
      <c r="F20" s="97"/>
      <c r="G20" s="97"/>
      <c r="H20" s="111"/>
      <c r="I20" s="138" t="str">
        <f>IF(A20="",IF(CONCATENATE(B20,C20,D20,E20,F20,G20,H20)="","",ws3_EU_ID_blank),IF(ISERROR(MATCH(A20,tbWS_2[EU_ID],0)),ws3_matching_error_msg,F20*IF(D20="Y",1,1-E20)*INDEX(tbWS_2[Activity],MATCH(A20,tbWS_2[EU_ID],0))))</f>
        <v/>
      </c>
      <c r="J20" s="76" t="str">
        <f t="shared" si="1"/>
        <v/>
      </c>
      <c r="K20" s="32"/>
    </row>
    <row r="21" spans="1:11" ht="14" x14ac:dyDescent="0.3">
      <c r="A21" s="71"/>
      <c r="B21" s="88"/>
      <c r="C21" s="72" t="str">
        <f t="shared" si="0"/>
        <v/>
      </c>
      <c r="D21" s="106"/>
      <c r="E21" s="108"/>
      <c r="F21" s="97"/>
      <c r="G21" s="97"/>
      <c r="H21" s="111"/>
      <c r="I21" s="138" t="str">
        <f>IF(A21="",IF(CONCATENATE(B21,C21,D21,E21,F21,G21,H21)="","",ws3_EU_ID_blank),IF(ISERROR(MATCH(A21,tbWS_2[EU_ID],0)),ws3_matching_error_msg,F21*IF(D21="Y",1,1-E21)*INDEX(tbWS_2[Activity],MATCH(A21,tbWS_2[EU_ID],0))))</f>
        <v/>
      </c>
      <c r="J21" s="76" t="str">
        <f t="shared" si="1"/>
        <v/>
      </c>
      <c r="K21" s="32"/>
    </row>
    <row r="22" spans="1:11" ht="14" x14ac:dyDescent="0.3">
      <c r="A22" s="71"/>
      <c r="B22" s="88"/>
      <c r="C22" s="72" t="str">
        <f t="shared" si="0"/>
        <v/>
      </c>
      <c r="D22" s="106"/>
      <c r="E22" s="108"/>
      <c r="F22" s="97"/>
      <c r="G22" s="97"/>
      <c r="H22" s="111"/>
      <c r="I22" s="138" t="str">
        <f>IF(A22="",IF(CONCATENATE(B22,C22,D22,E22,F22,G22,H22)="","",ws3_EU_ID_blank),IF(ISERROR(MATCH(A22,tbWS_2[EU_ID],0)),ws3_matching_error_msg,F22*IF(D22="Y",1,1-E22)*INDEX(tbWS_2[Activity],MATCH(A22,tbWS_2[EU_ID],0))))</f>
        <v/>
      </c>
      <c r="J22" s="76" t="str">
        <f t="shared" si="1"/>
        <v/>
      </c>
      <c r="K22" s="32"/>
    </row>
    <row r="23" spans="1:11" ht="14" x14ac:dyDescent="0.3">
      <c r="A23" s="71"/>
      <c r="B23" s="88"/>
      <c r="C23" s="72" t="str">
        <f t="shared" si="0"/>
        <v/>
      </c>
      <c r="D23" s="106"/>
      <c r="E23" s="108"/>
      <c r="F23" s="97"/>
      <c r="G23" s="97"/>
      <c r="H23" s="111"/>
      <c r="I23" s="138" t="str">
        <f>IF(A23="",IF(CONCATENATE(B23,C23,D23,E23,F23,G23,H23)="","",ws3_EU_ID_blank),IF(ISERROR(MATCH(A23,tbWS_2[EU_ID],0)),ws3_matching_error_msg,F23*IF(D23="Y",1,1-E23)*INDEX(tbWS_2[Activity],MATCH(A23,tbWS_2[EU_ID],0))))</f>
        <v/>
      </c>
      <c r="J23" s="76" t="str">
        <f t="shared" si="1"/>
        <v/>
      </c>
      <c r="K23" s="32"/>
    </row>
    <row r="24" spans="1:11" ht="14" x14ac:dyDescent="0.3">
      <c r="A24" s="71"/>
      <c r="B24" s="88"/>
      <c r="C24" s="72" t="str">
        <f t="shared" si="0"/>
        <v/>
      </c>
      <c r="D24" s="106"/>
      <c r="E24" s="108"/>
      <c r="F24" s="97"/>
      <c r="G24" s="97"/>
      <c r="H24" s="111"/>
      <c r="I24" s="138" t="str">
        <f>IF(A24="",IF(CONCATENATE(B24,C24,D24,E24,F24,G24,H24)="","",ws3_EU_ID_blank),IF(ISERROR(MATCH(A24,tbWS_2[EU_ID],0)),ws3_matching_error_msg,F24*IF(D24="Y",1,1-E24)*INDEX(tbWS_2[Activity],MATCH(A24,tbWS_2[EU_ID],0))))</f>
        <v/>
      </c>
      <c r="J24" s="76" t="str">
        <f t="shared" si="1"/>
        <v/>
      </c>
      <c r="K24" s="32"/>
    </row>
    <row r="25" spans="1:11" ht="14" x14ac:dyDescent="0.3">
      <c r="A25" s="71"/>
      <c r="B25" s="88"/>
      <c r="C25" s="72" t="str">
        <f t="shared" si="0"/>
        <v/>
      </c>
      <c r="D25" s="106"/>
      <c r="E25" s="108"/>
      <c r="F25" s="97"/>
      <c r="G25" s="97"/>
      <c r="H25" s="111"/>
      <c r="I25" s="138" t="str">
        <f>IF(A25="",IF(CONCATENATE(B25,C25,D25,E25,F25,G25,H25)="","",ws3_EU_ID_blank),IF(ISERROR(MATCH(A25,tbWS_2[EU_ID],0)),ws3_matching_error_msg,F25*IF(D25="Y",1,1-E25)*INDEX(tbWS_2[Activity],MATCH(A25,tbWS_2[EU_ID],0))))</f>
        <v/>
      </c>
      <c r="J25" s="76" t="str">
        <f t="shared" si="1"/>
        <v/>
      </c>
      <c r="K25" s="32"/>
    </row>
    <row r="26" spans="1:11" ht="14" x14ac:dyDescent="0.3">
      <c r="A26" s="71"/>
      <c r="B26" s="88"/>
      <c r="C26" s="72" t="str">
        <f t="shared" si="0"/>
        <v/>
      </c>
      <c r="D26" s="106"/>
      <c r="E26" s="108"/>
      <c r="F26" s="97"/>
      <c r="G26" s="97"/>
      <c r="H26" s="111"/>
      <c r="I26" s="138" t="str">
        <f>IF(A26="",IF(CONCATENATE(B26,C26,D26,E26,F26,G26,H26)="","",ws3_EU_ID_blank),IF(ISERROR(MATCH(A26,tbWS_2[EU_ID],0)),ws3_matching_error_msg,F26*IF(D26="Y",1,1-E26)*INDEX(tbWS_2[Activity],MATCH(A26,tbWS_2[EU_ID],0))))</f>
        <v/>
      </c>
      <c r="J26" s="76" t="str">
        <f t="shared" si="1"/>
        <v/>
      </c>
      <c r="K26" s="32"/>
    </row>
    <row r="27" spans="1:11" ht="14" x14ac:dyDescent="0.3">
      <c r="A27" s="71"/>
      <c r="B27" s="88"/>
      <c r="C27" s="72" t="str">
        <f t="shared" si="0"/>
        <v/>
      </c>
      <c r="D27" s="106"/>
      <c r="E27" s="108"/>
      <c r="F27" s="97"/>
      <c r="G27" s="97"/>
      <c r="H27" s="111"/>
      <c r="I27" s="138" t="str">
        <f>IF(A27="",IF(CONCATENATE(B27,C27,D27,E27,F27,G27,H27)="","",ws3_EU_ID_blank),IF(ISERROR(MATCH(A27,tbWS_2[EU_ID],0)),ws3_matching_error_msg,F27*IF(D27="Y",1,1-E27)*INDEX(tbWS_2[Activity],MATCH(A27,tbWS_2[EU_ID],0))))</f>
        <v/>
      </c>
      <c r="J27" s="76" t="str">
        <f t="shared" si="1"/>
        <v/>
      </c>
      <c r="K27" s="32"/>
    </row>
    <row r="28" spans="1:11" ht="14" x14ac:dyDescent="0.3">
      <c r="A28" s="71"/>
      <c r="B28" s="88"/>
      <c r="C28" s="72" t="str">
        <f t="shared" si="0"/>
        <v/>
      </c>
      <c r="D28" s="106"/>
      <c r="E28" s="108"/>
      <c r="F28" s="97"/>
      <c r="G28" s="97"/>
      <c r="H28" s="111"/>
      <c r="I28" s="138" t="str">
        <f>IF(A28="",IF(CONCATENATE(B28,C28,D28,E28,F28,G28,H28)="","",ws3_EU_ID_blank),IF(ISERROR(MATCH(A28,tbWS_2[EU_ID],0)),ws3_matching_error_msg,F28*IF(D28="Y",1,1-E28)*INDEX(tbWS_2[Activity],MATCH(A28,tbWS_2[EU_ID],0))))</f>
        <v/>
      </c>
      <c r="J28" s="76" t="str">
        <f t="shared" si="1"/>
        <v/>
      </c>
      <c r="K28" s="32"/>
    </row>
    <row r="29" spans="1:11" ht="14" x14ac:dyDescent="0.3">
      <c r="A29" s="71"/>
      <c r="B29" s="88"/>
      <c r="C29" s="72" t="str">
        <f t="shared" si="0"/>
        <v/>
      </c>
      <c r="D29" s="106"/>
      <c r="E29" s="108"/>
      <c r="F29" s="97"/>
      <c r="G29" s="97"/>
      <c r="H29" s="111"/>
      <c r="I29" s="138" t="str">
        <f>IF(A29="",IF(CONCATENATE(B29,C29,D29,E29,F29,G29,H29)="","",ws3_EU_ID_blank),IF(ISERROR(MATCH(A29,tbWS_2[EU_ID],0)),ws3_matching_error_msg,F29*IF(D29="Y",1,1-E29)*INDEX(tbWS_2[Activity],MATCH(A29,tbWS_2[EU_ID],0))))</f>
        <v/>
      </c>
      <c r="J29" s="76" t="str">
        <f t="shared" si="1"/>
        <v/>
      </c>
      <c r="K29" s="32"/>
    </row>
    <row r="30" spans="1:11" ht="14" x14ac:dyDescent="0.3">
      <c r="A30" s="71"/>
      <c r="B30" s="88"/>
      <c r="C30" s="72" t="str">
        <f t="shared" si="0"/>
        <v/>
      </c>
      <c r="D30" s="106"/>
      <c r="E30" s="108"/>
      <c r="F30" s="97"/>
      <c r="G30" s="97"/>
      <c r="H30" s="111"/>
      <c r="I30" s="138" t="str">
        <f>IF(A30="",IF(CONCATENATE(B30,C30,D30,E30,F30,G30,H30)="","",ws3_EU_ID_blank),IF(ISERROR(MATCH(A30,tbWS_2[EU_ID],0)),ws3_matching_error_msg,F30*IF(D30="Y",1,1-E30)*INDEX(tbWS_2[Activity],MATCH(A30,tbWS_2[EU_ID],0))))</f>
        <v/>
      </c>
      <c r="J30" s="76" t="str">
        <f t="shared" si="1"/>
        <v/>
      </c>
      <c r="K30" s="32"/>
    </row>
    <row r="31" spans="1:11" ht="14" x14ac:dyDescent="0.3">
      <c r="A31" s="71"/>
      <c r="B31" s="88"/>
      <c r="C31" s="72" t="str">
        <f t="shared" si="0"/>
        <v/>
      </c>
      <c r="D31" s="106"/>
      <c r="E31" s="108"/>
      <c r="F31" s="97"/>
      <c r="G31" s="97"/>
      <c r="H31" s="111"/>
      <c r="I31" s="138" t="str">
        <f>IF(A31="",IF(CONCATENATE(B31,C31,D31,E31,F31,G31,H31)="","",ws3_EU_ID_blank),IF(ISERROR(MATCH(A31,tbWS_2[EU_ID],0)),ws3_matching_error_msg,F31*IF(D31="Y",1,1-E31)*INDEX(tbWS_2[Activity],MATCH(A31,tbWS_2[EU_ID],0))))</f>
        <v/>
      </c>
      <c r="J31" s="76" t="str">
        <f t="shared" si="1"/>
        <v/>
      </c>
      <c r="K31" s="32"/>
    </row>
    <row r="32" spans="1:11" ht="14" x14ac:dyDescent="0.3">
      <c r="A32" s="71"/>
      <c r="B32" s="88"/>
      <c r="C32" s="72" t="str">
        <f t="shared" si="0"/>
        <v/>
      </c>
      <c r="D32" s="106"/>
      <c r="E32" s="108"/>
      <c r="F32" s="97"/>
      <c r="G32" s="97"/>
      <c r="H32" s="111"/>
      <c r="I32" s="138" t="str">
        <f>IF(A32="",IF(CONCATENATE(B32,C32,D32,E32,F32,G32,H32)="","",ws3_EU_ID_blank),IF(ISERROR(MATCH(A32,tbWS_2[EU_ID],0)),ws3_matching_error_msg,F32*IF(D32="Y",1,1-E32)*INDEX(tbWS_2[Activity],MATCH(A32,tbWS_2[EU_ID],0))))</f>
        <v/>
      </c>
      <c r="J32" s="76" t="str">
        <f t="shared" si="1"/>
        <v/>
      </c>
      <c r="K32" s="32"/>
    </row>
    <row r="33" spans="1:11" ht="14" x14ac:dyDescent="0.3">
      <c r="A33" s="71"/>
      <c r="B33" s="88"/>
      <c r="C33" s="72" t="str">
        <f t="shared" si="0"/>
        <v/>
      </c>
      <c r="D33" s="106"/>
      <c r="E33" s="108"/>
      <c r="F33" s="97"/>
      <c r="G33" s="97"/>
      <c r="H33" s="111"/>
      <c r="I33" s="138" t="str">
        <f>IF(A33="",IF(CONCATENATE(B33,C33,D33,E33,F33,G33,H33)="","",ws3_EU_ID_blank),IF(ISERROR(MATCH(A33,tbWS_2[EU_ID],0)),ws3_matching_error_msg,F33*IF(D33="Y",1,1-E33)*INDEX(tbWS_2[Activity],MATCH(A33,tbWS_2[EU_ID],0))))</f>
        <v/>
      </c>
      <c r="J33" s="76" t="str">
        <f t="shared" si="1"/>
        <v/>
      </c>
      <c r="K33" s="32"/>
    </row>
    <row r="34" spans="1:11" ht="14" x14ac:dyDescent="0.3">
      <c r="A34" s="71"/>
      <c r="B34" s="88"/>
      <c r="C34" s="72" t="str">
        <f t="shared" si="0"/>
        <v/>
      </c>
      <c r="D34" s="106"/>
      <c r="E34" s="108"/>
      <c r="F34" s="97"/>
      <c r="G34" s="97"/>
      <c r="H34" s="111"/>
      <c r="I34" s="138" t="str">
        <f>IF(A34="",IF(CONCATENATE(B34,C34,D34,E34,F34,G34,H34)="","",ws3_EU_ID_blank),IF(ISERROR(MATCH(A34,tbWS_2[EU_ID],0)),ws3_matching_error_msg,F34*IF(D34="Y",1,1-E34)*INDEX(tbWS_2[Activity],MATCH(A34,tbWS_2[EU_ID],0))))</f>
        <v/>
      </c>
      <c r="J34" s="76" t="str">
        <f t="shared" si="1"/>
        <v/>
      </c>
      <c r="K34" s="32"/>
    </row>
    <row r="35" spans="1:11" ht="14" x14ac:dyDescent="0.3">
      <c r="A35" s="71"/>
      <c r="B35" s="88"/>
      <c r="C35" s="72" t="str">
        <f t="shared" si="0"/>
        <v/>
      </c>
      <c r="D35" s="106"/>
      <c r="E35" s="108"/>
      <c r="F35" s="97"/>
      <c r="G35" s="97"/>
      <c r="H35" s="111"/>
      <c r="I35" s="138" t="str">
        <f>IF(A35="",IF(CONCATENATE(B35,C35,D35,E35,F35,G35,H35)="","",ws3_EU_ID_blank),IF(ISERROR(MATCH(A35,tbWS_2[EU_ID],0)),ws3_matching_error_msg,F35*IF(D35="Y",1,1-E35)*INDEX(tbWS_2[Activity],MATCH(A35,tbWS_2[EU_ID],0))))</f>
        <v/>
      </c>
      <c r="J35" s="76" t="str">
        <f t="shared" si="1"/>
        <v/>
      </c>
      <c r="K35" s="32"/>
    </row>
    <row r="36" spans="1:11" ht="14" x14ac:dyDescent="0.3">
      <c r="A36" s="71"/>
      <c r="B36" s="88"/>
      <c r="C36" s="72" t="str">
        <f t="shared" si="0"/>
        <v/>
      </c>
      <c r="D36" s="106"/>
      <c r="E36" s="108"/>
      <c r="F36" s="97"/>
      <c r="G36" s="97"/>
      <c r="H36" s="111"/>
      <c r="I36" s="138" t="str">
        <f>IF(A36="",IF(CONCATENATE(B36,C36,D36,E36,F36,G36,H36)="","",ws3_EU_ID_blank),IF(ISERROR(MATCH(A36,tbWS_2[EU_ID],0)),ws3_matching_error_msg,F36*IF(D36="Y",1,1-E36)*INDEX(tbWS_2[Activity],MATCH(A36,tbWS_2[EU_ID],0))))</f>
        <v/>
      </c>
      <c r="J36" s="76" t="str">
        <f t="shared" si="1"/>
        <v/>
      </c>
      <c r="K36" s="32"/>
    </row>
    <row r="37" spans="1:11" ht="14" x14ac:dyDescent="0.3">
      <c r="A37" s="71"/>
      <c r="B37" s="88"/>
      <c r="C37" s="72" t="str">
        <f t="shared" si="0"/>
        <v/>
      </c>
      <c r="D37" s="106"/>
      <c r="E37" s="108"/>
      <c r="F37" s="97"/>
      <c r="G37" s="97"/>
      <c r="H37" s="111"/>
      <c r="I37" s="138" t="str">
        <f>IF(A37="",IF(CONCATENATE(B37,C37,D37,E37,F37,G37,H37)="","",ws3_EU_ID_blank),IF(ISERROR(MATCH(A37,tbWS_2[EU_ID],0)),ws3_matching_error_msg,F37*IF(D37="Y",1,1-E37)*INDEX(tbWS_2[Activity],MATCH(A37,tbWS_2[EU_ID],0))))</f>
        <v/>
      </c>
      <c r="J37" s="76" t="str">
        <f t="shared" si="1"/>
        <v/>
      </c>
      <c r="K37" s="32"/>
    </row>
    <row r="38" spans="1:11" ht="14" x14ac:dyDescent="0.3">
      <c r="A38" s="71"/>
      <c r="B38" s="88"/>
      <c r="C38" s="72" t="str">
        <f t="shared" si="0"/>
        <v/>
      </c>
      <c r="D38" s="106"/>
      <c r="E38" s="108"/>
      <c r="F38" s="97"/>
      <c r="G38" s="97"/>
      <c r="H38" s="111"/>
      <c r="I38" s="138" t="str">
        <f>IF(A38="",IF(CONCATENATE(B38,C38,D38,E38,F38,G38,H38)="","",ws3_EU_ID_blank),IF(ISERROR(MATCH(A38,tbWS_2[EU_ID],0)),ws3_matching_error_msg,F38*IF(D38="Y",1,1-E38)*INDEX(tbWS_2[Activity],MATCH(A38,tbWS_2[EU_ID],0))))</f>
        <v/>
      </c>
      <c r="J38" s="76" t="str">
        <f t="shared" si="1"/>
        <v/>
      </c>
      <c r="K38" s="32"/>
    </row>
    <row r="39" spans="1:11" ht="14" x14ac:dyDescent="0.3">
      <c r="A39" s="71"/>
      <c r="B39" s="88"/>
      <c r="C39" s="72" t="str">
        <f t="shared" si="0"/>
        <v/>
      </c>
      <c r="D39" s="106"/>
      <c r="E39" s="108"/>
      <c r="F39" s="97"/>
      <c r="G39" s="97"/>
      <c r="H39" s="111"/>
      <c r="I39" s="138" t="str">
        <f>IF(A39="",IF(CONCATENATE(B39,C39,D39,E39,F39,G39,H39)="","",ws3_EU_ID_blank),IF(ISERROR(MATCH(A39,tbWS_2[EU_ID],0)),ws3_matching_error_msg,F39*IF(D39="Y",1,1-E39)*INDEX(tbWS_2[Activity],MATCH(A39,tbWS_2[EU_ID],0))))</f>
        <v/>
      </c>
      <c r="J39" s="76" t="str">
        <f t="shared" si="1"/>
        <v/>
      </c>
      <c r="K39" s="32"/>
    </row>
    <row r="40" spans="1:11" ht="14" x14ac:dyDescent="0.3">
      <c r="A40" s="71"/>
      <c r="B40" s="88"/>
      <c r="C40" s="72" t="str">
        <f t="shared" si="0"/>
        <v/>
      </c>
      <c r="D40" s="106"/>
      <c r="E40" s="108"/>
      <c r="F40" s="97"/>
      <c r="G40" s="97"/>
      <c r="H40" s="111"/>
      <c r="I40" s="138" t="str">
        <f>IF(A40="",IF(CONCATENATE(B40,C40,D40,E40,F40,G40,H40)="","",ws3_EU_ID_blank),IF(ISERROR(MATCH(A40,tbWS_2[EU_ID],0)),ws3_matching_error_msg,F40*IF(D40="Y",1,1-E40)*INDEX(tbWS_2[Activity],MATCH(A40,tbWS_2[EU_ID],0))))</f>
        <v/>
      </c>
      <c r="J40" s="76" t="str">
        <f t="shared" si="1"/>
        <v/>
      </c>
      <c r="K40" s="32"/>
    </row>
    <row r="41" spans="1:11" ht="14" x14ac:dyDescent="0.3">
      <c r="A41" s="71"/>
      <c r="B41" s="88"/>
      <c r="C41" s="72" t="str">
        <f t="shared" si="0"/>
        <v/>
      </c>
      <c r="D41" s="106"/>
      <c r="E41" s="108"/>
      <c r="F41" s="97"/>
      <c r="G41" s="97"/>
      <c r="H41" s="111"/>
      <c r="I41" s="138" t="str">
        <f>IF(A41="",IF(CONCATENATE(B41,C41,D41,E41,F41,G41,H41)="","",ws3_EU_ID_blank),IF(ISERROR(MATCH(A41,tbWS_2[EU_ID],0)),ws3_matching_error_msg,F41*IF(D41="Y",1,1-E41)*INDEX(tbWS_2[Activity],MATCH(A41,tbWS_2[EU_ID],0))))</f>
        <v/>
      </c>
      <c r="J41" s="76" t="str">
        <f t="shared" si="1"/>
        <v/>
      </c>
      <c r="K41" s="32"/>
    </row>
    <row r="42" spans="1:11" ht="14" x14ac:dyDescent="0.3">
      <c r="A42" s="71"/>
      <c r="B42" s="88"/>
      <c r="C42" s="72" t="str">
        <f t="shared" si="0"/>
        <v/>
      </c>
      <c r="D42" s="106"/>
      <c r="E42" s="108"/>
      <c r="F42" s="97"/>
      <c r="G42" s="97"/>
      <c r="H42" s="111"/>
      <c r="I42" s="138" t="str">
        <f>IF(A42="",IF(CONCATENATE(B42,C42,D42,E42,F42,G42,H42)="","",ws3_EU_ID_blank),IF(ISERROR(MATCH(A42,tbWS_2[EU_ID],0)),ws3_matching_error_msg,F42*IF(D42="Y",1,1-E42)*INDEX(tbWS_2[Activity],MATCH(A42,tbWS_2[EU_ID],0))))</f>
        <v/>
      </c>
      <c r="J42" s="76" t="str">
        <f t="shared" si="1"/>
        <v/>
      </c>
      <c r="K42" s="32"/>
    </row>
    <row r="43" spans="1:11" ht="14" x14ac:dyDescent="0.3">
      <c r="A43" s="71"/>
      <c r="B43" s="88"/>
      <c r="C43" s="72" t="str">
        <f t="shared" si="0"/>
        <v/>
      </c>
      <c r="D43" s="106"/>
      <c r="E43" s="108"/>
      <c r="F43" s="97"/>
      <c r="G43" s="97"/>
      <c r="H43" s="111"/>
      <c r="I43" s="138" t="str">
        <f>IF(A43="",IF(CONCATENATE(B43,C43,D43,E43,F43,G43,H43)="","",ws3_EU_ID_blank),IF(ISERROR(MATCH(A43,tbWS_2[EU_ID],0)),ws3_matching_error_msg,F43*IF(D43="Y",1,1-E43)*INDEX(tbWS_2[Activity],MATCH(A43,tbWS_2[EU_ID],0))))</f>
        <v/>
      </c>
      <c r="J43" s="76" t="str">
        <f t="shared" si="1"/>
        <v/>
      </c>
      <c r="K43" s="32"/>
    </row>
    <row r="44" spans="1:11" ht="14" x14ac:dyDescent="0.3">
      <c r="A44" s="71"/>
      <c r="B44" s="88"/>
      <c r="C44" s="72" t="str">
        <f t="shared" si="0"/>
        <v/>
      </c>
      <c r="D44" s="106"/>
      <c r="E44" s="108"/>
      <c r="F44" s="97"/>
      <c r="G44" s="97"/>
      <c r="H44" s="111"/>
      <c r="I44" s="138" t="str">
        <f>IF(A44="",IF(CONCATENATE(B44,C44,D44,E44,F44,G44,H44)="","",ws3_EU_ID_blank),IF(ISERROR(MATCH(A44,tbWS_2[EU_ID],0)),ws3_matching_error_msg,F44*IF(D44="Y",1,1-E44)*INDEX(tbWS_2[Activity],MATCH(A44,tbWS_2[EU_ID],0))))</f>
        <v/>
      </c>
      <c r="J44" s="76" t="str">
        <f t="shared" si="1"/>
        <v/>
      </c>
      <c r="K44" s="32"/>
    </row>
    <row r="45" spans="1:11" ht="14" x14ac:dyDescent="0.3">
      <c r="A45" s="71"/>
      <c r="B45" s="88"/>
      <c r="C45" s="72" t="str">
        <f t="shared" si="0"/>
        <v/>
      </c>
      <c r="D45" s="106"/>
      <c r="E45" s="108"/>
      <c r="F45" s="97"/>
      <c r="G45" s="97"/>
      <c r="H45" s="111"/>
      <c r="I45" s="138" t="str">
        <f>IF(A45="",IF(CONCATENATE(B45,C45,D45,E45,F45,G45,H45)="","",ws3_EU_ID_blank),IF(ISERROR(MATCH(A45,tbWS_2[EU_ID],0)),ws3_matching_error_msg,F45*IF(D45="Y",1,1-E45)*INDEX(tbWS_2[Activity],MATCH(A45,tbWS_2[EU_ID],0))))</f>
        <v/>
      </c>
      <c r="J45" s="76" t="str">
        <f t="shared" si="1"/>
        <v/>
      </c>
      <c r="K45" s="32"/>
    </row>
    <row r="46" spans="1:11" ht="14" x14ac:dyDescent="0.3">
      <c r="A46" s="71"/>
      <c r="B46" s="88"/>
      <c r="C46" s="72" t="str">
        <f t="shared" si="0"/>
        <v/>
      </c>
      <c r="D46" s="106"/>
      <c r="E46" s="108"/>
      <c r="F46" s="97"/>
      <c r="G46" s="97"/>
      <c r="H46" s="111"/>
      <c r="I46" s="138" t="str">
        <f>IF(A46="",IF(CONCATENATE(B46,C46,D46,E46,F46,G46,H46)="","",ws3_EU_ID_blank),IF(ISERROR(MATCH(A46,tbWS_2[EU_ID],0)),ws3_matching_error_msg,F46*IF(D46="Y",1,1-E46)*INDEX(tbWS_2[Activity],MATCH(A46,tbWS_2[EU_ID],0))))</f>
        <v/>
      </c>
      <c r="J46" s="76" t="str">
        <f t="shared" si="1"/>
        <v/>
      </c>
      <c r="K46" s="32"/>
    </row>
    <row r="47" spans="1:11" ht="14" x14ac:dyDescent="0.3">
      <c r="A47" s="71"/>
      <c r="B47" s="88"/>
      <c r="C47" s="72" t="str">
        <f t="shared" si="0"/>
        <v/>
      </c>
      <c r="D47" s="106"/>
      <c r="E47" s="108"/>
      <c r="F47" s="97"/>
      <c r="G47" s="97"/>
      <c r="H47" s="111"/>
      <c r="I47" s="138" t="str">
        <f>IF(A47="",IF(CONCATENATE(B47,C47,D47,E47,F47,G47,H47)="","",ws3_EU_ID_blank),IF(ISERROR(MATCH(A47,tbWS_2[EU_ID],0)),ws3_matching_error_msg,F47*IF(D47="Y",1,1-E47)*INDEX(tbWS_2[Activity],MATCH(A47,tbWS_2[EU_ID],0))))</f>
        <v/>
      </c>
      <c r="J47" s="76" t="str">
        <f t="shared" si="1"/>
        <v/>
      </c>
      <c r="K47" s="32"/>
    </row>
    <row r="48" spans="1:11" ht="14" x14ac:dyDescent="0.3">
      <c r="A48" s="71"/>
      <c r="B48" s="88"/>
      <c r="C48" s="72" t="str">
        <f t="shared" si="0"/>
        <v/>
      </c>
      <c r="D48" s="106"/>
      <c r="E48" s="108"/>
      <c r="F48" s="97"/>
      <c r="G48" s="97"/>
      <c r="H48" s="111"/>
      <c r="I48" s="138" t="str">
        <f>IF(A48="",IF(CONCATENATE(B48,C48,D48,E48,F48,G48,H48)="","",ws3_EU_ID_blank),IF(ISERROR(MATCH(A48,tbWS_2[EU_ID],0)),ws3_matching_error_msg,F48*IF(D48="Y",1,1-E48)*INDEX(tbWS_2[Activity],MATCH(A48,tbWS_2[EU_ID],0))))</f>
        <v/>
      </c>
      <c r="J48" s="76" t="str">
        <f t="shared" si="1"/>
        <v/>
      </c>
      <c r="K48" s="32"/>
    </row>
    <row r="49" spans="1:11" ht="14" x14ac:dyDescent="0.3">
      <c r="A49" s="71"/>
      <c r="B49" s="88"/>
      <c r="C49" s="72" t="str">
        <f t="shared" si="0"/>
        <v/>
      </c>
      <c r="D49" s="106"/>
      <c r="E49" s="108"/>
      <c r="F49" s="97"/>
      <c r="G49" s="97"/>
      <c r="H49" s="111"/>
      <c r="I49" s="138" t="str">
        <f>IF(A49="",IF(CONCATENATE(B49,C49,D49,E49,F49,G49,H49)="","",ws3_EU_ID_blank),IF(ISERROR(MATCH(A49,tbWS_2[EU_ID],0)),ws3_matching_error_msg,F49*IF(D49="Y",1,1-E49)*INDEX(tbWS_2[Activity],MATCH(A49,tbWS_2[EU_ID],0))))</f>
        <v/>
      </c>
      <c r="J49" s="76" t="str">
        <f t="shared" si="1"/>
        <v/>
      </c>
      <c r="K49" s="32"/>
    </row>
    <row r="50" spans="1:11" ht="14" x14ac:dyDescent="0.3">
      <c r="A50" s="71"/>
      <c r="B50" s="88"/>
      <c r="C50" s="72" t="str">
        <f t="shared" si="0"/>
        <v/>
      </c>
      <c r="D50" s="106"/>
      <c r="E50" s="108"/>
      <c r="F50" s="97"/>
      <c r="G50" s="97"/>
      <c r="H50" s="111"/>
      <c r="I50" s="138" t="str">
        <f>IF(A50="",IF(CONCATENATE(B50,C50,D50,E50,F50,G50,H50)="","",ws3_EU_ID_blank),IF(ISERROR(MATCH(A50,tbWS_2[EU_ID],0)),ws3_matching_error_msg,F50*IF(D50="Y",1,1-E50)*INDEX(tbWS_2[Activity],MATCH(A50,tbWS_2[EU_ID],0))))</f>
        <v/>
      </c>
      <c r="J50" s="76" t="str">
        <f t="shared" si="1"/>
        <v/>
      </c>
      <c r="K50" s="32"/>
    </row>
    <row r="51" spans="1:11" ht="14" x14ac:dyDescent="0.3">
      <c r="A51" s="71"/>
      <c r="B51" s="88"/>
      <c r="C51" s="72" t="str">
        <f t="shared" si="0"/>
        <v/>
      </c>
      <c r="D51" s="106"/>
      <c r="E51" s="108"/>
      <c r="F51" s="97"/>
      <c r="G51" s="97"/>
      <c r="H51" s="111"/>
      <c r="I51" s="138" t="str">
        <f>IF(A51="",IF(CONCATENATE(B51,C51,D51,E51,F51,G51,H51)="","",ws3_EU_ID_blank),IF(ISERROR(MATCH(A51,tbWS_2[EU_ID],0)),ws3_matching_error_msg,F51*IF(D51="Y",1,1-E51)*INDEX(tbWS_2[Activity],MATCH(A51,tbWS_2[EU_ID],0))))</f>
        <v/>
      </c>
      <c r="J51" s="76" t="str">
        <f t="shared" si="1"/>
        <v/>
      </c>
      <c r="K51" s="32"/>
    </row>
    <row r="52" spans="1:11" ht="14" x14ac:dyDescent="0.3">
      <c r="A52" s="71"/>
      <c r="B52" s="88"/>
      <c r="C52" s="72" t="str">
        <f t="shared" si="0"/>
        <v/>
      </c>
      <c r="D52" s="106"/>
      <c r="E52" s="108"/>
      <c r="F52" s="97"/>
      <c r="G52" s="97"/>
      <c r="H52" s="111"/>
      <c r="I52" s="138" t="str">
        <f>IF(A52="",IF(CONCATENATE(B52,C52,D52,E52,F52,G52,H52)="","",ws3_EU_ID_blank),IF(ISERROR(MATCH(A52,tbWS_2[EU_ID],0)),ws3_matching_error_msg,F52*IF(D52="Y",1,1-E52)*INDEX(tbWS_2[Activity],MATCH(A52,tbWS_2[EU_ID],0))))</f>
        <v/>
      </c>
      <c r="J52" s="76" t="str">
        <f t="shared" si="1"/>
        <v/>
      </c>
      <c r="K52" s="32"/>
    </row>
    <row r="53" spans="1:11" ht="14" x14ac:dyDescent="0.3">
      <c r="A53" s="71"/>
      <c r="B53" s="88"/>
      <c r="C53" s="72" t="str">
        <f t="shared" si="0"/>
        <v/>
      </c>
      <c r="D53" s="106"/>
      <c r="E53" s="108"/>
      <c r="F53" s="97"/>
      <c r="G53" s="97"/>
      <c r="H53" s="111"/>
      <c r="I53" s="138" t="str">
        <f>IF(A53="",IF(CONCATENATE(B53,C53,D53,E53,F53,G53,H53)="","",ws3_EU_ID_blank),IF(ISERROR(MATCH(A53,tbWS_2[EU_ID],0)),ws3_matching_error_msg,F53*IF(D53="Y",1,1-E53)*INDEX(tbWS_2[Activity],MATCH(A53,tbWS_2[EU_ID],0))))</f>
        <v/>
      </c>
      <c r="J53" s="76" t="str">
        <f t="shared" si="1"/>
        <v/>
      </c>
      <c r="K53" s="32"/>
    </row>
    <row r="54" spans="1:11" ht="14" x14ac:dyDescent="0.3">
      <c r="A54" s="71"/>
      <c r="B54" s="88"/>
      <c r="C54" s="72" t="str">
        <f t="shared" si="0"/>
        <v/>
      </c>
      <c r="D54" s="106"/>
      <c r="E54" s="108"/>
      <c r="F54" s="97"/>
      <c r="G54" s="97"/>
      <c r="H54" s="111"/>
      <c r="I54" s="138" t="str">
        <f>IF(A54="",IF(CONCATENATE(B54,C54,D54,E54,F54,G54,H54)="","",ws3_EU_ID_blank),IF(ISERROR(MATCH(A54,tbWS_2[EU_ID],0)),ws3_matching_error_msg,F54*IF(D54="Y",1,1-E54)*INDEX(tbWS_2[Activity],MATCH(A54,tbWS_2[EU_ID],0))))</f>
        <v/>
      </c>
      <c r="J54" s="76" t="str">
        <f t="shared" si="1"/>
        <v/>
      </c>
      <c r="K54" s="32"/>
    </row>
    <row r="55" spans="1:11" ht="14" x14ac:dyDescent="0.3">
      <c r="A55" s="71"/>
      <c r="B55" s="88"/>
      <c r="C55" s="72" t="str">
        <f t="shared" si="0"/>
        <v/>
      </c>
      <c r="D55" s="106"/>
      <c r="E55" s="108"/>
      <c r="F55" s="97"/>
      <c r="G55" s="97"/>
      <c r="H55" s="111"/>
      <c r="I55" s="138" t="str">
        <f>IF(A55="",IF(CONCATENATE(B55,C55,D55,E55,F55,G55,H55)="","",ws3_EU_ID_blank),IF(ISERROR(MATCH(A55,tbWS_2[EU_ID],0)),ws3_matching_error_msg,F55*IF(D55="Y",1,1-E55)*INDEX(tbWS_2[Activity],MATCH(A55,tbWS_2[EU_ID],0))))</f>
        <v/>
      </c>
      <c r="J55" s="76" t="str">
        <f t="shared" si="1"/>
        <v/>
      </c>
      <c r="K55" s="32"/>
    </row>
    <row r="56" spans="1:11" ht="14" x14ac:dyDescent="0.3">
      <c r="A56" s="71"/>
      <c r="B56" s="88"/>
      <c r="C56" s="72" t="str">
        <f t="shared" si="0"/>
        <v/>
      </c>
      <c r="D56" s="106"/>
      <c r="E56" s="108"/>
      <c r="F56" s="97"/>
      <c r="G56" s="97"/>
      <c r="H56" s="111"/>
      <c r="I56" s="138" t="str">
        <f>IF(A56="",IF(CONCATENATE(B56,C56,D56,E56,F56,G56,H56)="","",ws3_EU_ID_blank),IF(ISERROR(MATCH(A56,tbWS_2[EU_ID],0)),ws3_matching_error_msg,F56*IF(D56="Y",1,1-E56)*INDEX(tbWS_2[Activity],MATCH(A56,tbWS_2[EU_ID],0))))</f>
        <v/>
      </c>
      <c r="J56" s="76" t="str">
        <f t="shared" si="1"/>
        <v/>
      </c>
      <c r="K56" s="32"/>
    </row>
    <row r="57" spans="1:11" ht="14" x14ac:dyDescent="0.3">
      <c r="A57" s="71"/>
      <c r="B57" s="88"/>
      <c r="C57" s="72" t="str">
        <f t="shared" si="0"/>
        <v/>
      </c>
      <c r="D57" s="106"/>
      <c r="E57" s="108"/>
      <c r="F57" s="97"/>
      <c r="G57" s="97"/>
      <c r="H57" s="111"/>
      <c r="I57" s="138" t="str">
        <f>IF(A57="",IF(CONCATENATE(B57,C57,D57,E57,F57,G57,H57)="","",ws3_EU_ID_blank),IF(ISERROR(MATCH(A57,tbWS_2[EU_ID],0)),ws3_matching_error_msg,F57*IF(D57="Y",1,1-E57)*INDEX(tbWS_2[Activity],MATCH(A57,tbWS_2[EU_ID],0))))</f>
        <v/>
      </c>
      <c r="J57" s="76" t="str">
        <f t="shared" si="1"/>
        <v/>
      </c>
      <c r="K57" s="32"/>
    </row>
    <row r="58" spans="1:11" ht="14" x14ac:dyDescent="0.3">
      <c r="A58" s="71"/>
      <c r="B58" s="88"/>
      <c r="C58" s="72" t="str">
        <f t="shared" si="0"/>
        <v/>
      </c>
      <c r="D58" s="106"/>
      <c r="E58" s="108"/>
      <c r="F58" s="97"/>
      <c r="G58" s="97"/>
      <c r="H58" s="111"/>
      <c r="I58" s="138" t="str">
        <f>IF(A58="",IF(CONCATENATE(B58,C58,D58,E58,F58,G58,H58)="","",ws3_EU_ID_blank),IF(ISERROR(MATCH(A58,tbWS_2[EU_ID],0)),ws3_matching_error_msg,F58*IF(D58="Y",1,1-E58)*INDEX(tbWS_2[Activity],MATCH(A58,tbWS_2[EU_ID],0))))</f>
        <v/>
      </c>
      <c r="J58" s="76" t="str">
        <f t="shared" si="1"/>
        <v/>
      </c>
      <c r="K58" s="32"/>
    </row>
    <row r="59" spans="1:11" ht="14" x14ac:dyDescent="0.3">
      <c r="A59" s="71"/>
      <c r="B59" s="88"/>
      <c r="C59" s="72" t="str">
        <f t="shared" si="0"/>
        <v/>
      </c>
      <c r="D59" s="106"/>
      <c r="E59" s="108"/>
      <c r="F59" s="97"/>
      <c r="G59" s="97"/>
      <c r="H59" s="111"/>
      <c r="I59" s="138" t="str">
        <f>IF(A59="",IF(CONCATENATE(B59,C59,D59,E59,F59,G59,H59)="","",ws3_EU_ID_blank),IF(ISERROR(MATCH(A59,tbWS_2[EU_ID],0)),ws3_matching_error_msg,F59*IF(D59="Y",1,1-E59)*INDEX(tbWS_2[Activity],MATCH(A59,tbWS_2[EU_ID],0))))</f>
        <v/>
      </c>
      <c r="J59" s="76" t="str">
        <f t="shared" si="1"/>
        <v/>
      </c>
      <c r="K59" s="32"/>
    </row>
    <row r="60" spans="1:11" ht="14" x14ac:dyDescent="0.3">
      <c r="A60" s="71"/>
      <c r="B60" s="88"/>
      <c r="C60" s="72" t="str">
        <f t="shared" si="0"/>
        <v/>
      </c>
      <c r="D60" s="106"/>
      <c r="E60" s="108"/>
      <c r="F60" s="97"/>
      <c r="G60" s="97"/>
      <c r="H60" s="111"/>
      <c r="I60" s="138" t="str">
        <f>IF(A60="",IF(CONCATENATE(B60,C60,D60,E60,F60,G60,H60)="","",ws3_EU_ID_blank),IF(ISERROR(MATCH(A60,tbWS_2[EU_ID],0)),ws3_matching_error_msg,F60*IF(D60="Y",1,1-E60)*INDEX(tbWS_2[Activity],MATCH(A60,tbWS_2[EU_ID],0))))</f>
        <v/>
      </c>
      <c r="J60" s="76" t="str">
        <f t="shared" si="1"/>
        <v/>
      </c>
      <c r="K60" s="32"/>
    </row>
    <row r="61" spans="1:11" ht="14" x14ac:dyDescent="0.3">
      <c r="A61" s="71"/>
      <c r="B61" s="88"/>
      <c r="C61" s="72" t="str">
        <f t="shared" si="0"/>
        <v/>
      </c>
      <c r="D61" s="106"/>
      <c r="E61" s="108"/>
      <c r="F61" s="97"/>
      <c r="G61" s="97"/>
      <c r="H61" s="111"/>
      <c r="I61" s="138" t="str">
        <f>IF(A61="",IF(CONCATENATE(B61,C61,D61,E61,F61,G61,H61)="","",ws3_EU_ID_blank),IF(ISERROR(MATCH(A61,tbWS_2[EU_ID],0)),ws3_matching_error_msg,F61*IF(D61="Y",1,1-E61)*INDEX(tbWS_2[Activity],MATCH(A61,tbWS_2[EU_ID],0))))</f>
        <v/>
      </c>
      <c r="J61" s="76" t="str">
        <f t="shared" si="1"/>
        <v/>
      </c>
      <c r="K61" s="32"/>
    </row>
    <row r="62" spans="1:11" ht="14" x14ac:dyDescent="0.3">
      <c r="A62" s="71"/>
      <c r="B62" s="88"/>
      <c r="C62" s="72" t="str">
        <f t="shared" si="0"/>
        <v/>
      </c>
      <c r="D62" s="106"/>
      <c r="E62" s="108"/>
      <c r="F62" s="97"/>
      <c r="G62" s="97"/>
      <c r="H62" s="111"/>
      <c r="I62" s="138" t="str">
        <f>IF(A62="",IF(CONCATENATE(B62,C62,D62,E62,F62,G62,H62)="","",ws3_EU_ID_blank),IF(ISERROR(MATCH(A62,tbWS_2[EU_ID],0)),ws3_matching_error_msg,F62*IF(D62="Y",1,1-E62)*INDEX(tbWS_2[Activity],MATCH(A62,tbWS_2[EU_ID],0))))</f>
        <v/>
      </c>
      <c r="J62" s="76" t="str">
        <f t="shared" si="1"/>
        <v/>
      </c>
      <c r="K62" s="32"/>
    </row>
    <row r="63" spans="1:11" ht="14" x14ac:dyDescent="0.3">
      <c r="A63" s="71"/>
      <c r="B63" s="88"/>
      <c r="C63" s="72" t="str">
        <f t="shared" si="0"/>
        <v/>
      </c>
      <c r="D63" s="106"/>
      <c r="E63" s="108"/>
      <c r="F63" s="97"/>
      <c r="G63" s="97"/>
      <c r="H63" s="111"/>
      <c r="I63" s="138" t="str">
        <f>IF(A63="",IF(CONCATENATE(B63,C63,D63,E63,F63,G63,H63)="","",ws3_EU_ID_blank),IF(ISERROR(MATCH(A63,tbWS_2[EU_ID],0)),ws3_matching_error_msg,F63*IF(D63="Y",1,1-E63)*INDEX(tbWS_2[Activity],MATCH(A63,tbWS_2[EU_ID],0))))</f>
        <v/>
      </c>
      <c r="J63" s="76" t="str">
        <f t="shared" si="1"/>
        <v/>
      </c>
      <c r="K63" s="32"/>
    </row>
    <row r="64" spans="1:11" ht="14" x14ac:dyDescent="0.3">
      <c r="A64" s="71"/>
      <c r="B64" s="88"/>
      <c r="C64" s="72" t="str">
        <f t="shared" si="0"/>
        <v/>
      </c>
      <c r="D64" s="106"/>
      <c r="E64" s="108"/>
      <c r="F64" s="97"/>
      <c r="G64" s="97"/>
      <c r="H64" s="111"/>
      <c r="I64" s="138" t="str">
        <f>IF(A64="",IF(CONCATENATE(B64,C64,D64,E64,F64,G64,H64)="","",ws3_EU_ID_blank),IF(ISERROR(MATCH(A64,tbWS_2[EU_ID],0)),ws3_matching_error_msg,F64*IF(D64="Y",1,1-E64)*INDEX(tbWS_2[Activity],MATCH(A64,tbWS_2[EU_ID],0))))</f>
        <v/>
      </c>
      <c r="J64" s="76" t="str">
        <f t="shared" si="1"/>
        <v/>
      </c>
      <c r="K64" s="32"/>
    </row>
    <row r="65" spans="1:11" ht="14" x14ac:dyDescent="0.3">
      <c r="A65" s="71"/>
      <c r="B65" s="88"/>
      <c r="C65" s="72" t="str">
        <f t="shared" si="0"/>
        <v/>
      </c>
      <c r="D65" s="106"/>
      <c r="E65" s="108"/>
      <c r="F65" s="97"/>
      <c r="G65" s="97"/>
      <c r="H65" s="111"/>
      <c r="I65" s="138" t="str">
        <f>IF(A65="",IF(CONCATENATE(B65,C65,D65,E65,F65,G65,H65)="","",ws3_EU_ID_blank),IF(ISERROR(MATCH(A65,tbWS_2[EU_ID],0)),ws3_matching_error_msg,F65*IF(D65="Y",1,1-E65)*INDEX(tbWS_2[Activity],MATCH(A65,tbWS_2[EU_ID],0))))</f>
        <v/>
      </c>
      <c r="J65" s="76" t="str">
        <f t="shared" si="1"/>
        <v/>
      </c>
      <c r="K65" s="32"/>
    </row>
    <row r="66" spans="1:11" ht="14" x14ac:dyDescent="0.3">
      <c r="A66" s="71"/>
      <c r="B66" s="88"/>
      <c r="C66" s="72" t="str">
        <f t="shared" si="0"/>
        <v/>
      </c>
      <c r="D66" s="106"/>
      <c r="E66" s="108"/>
      <c r="F66" s="97"/>
      <c r="G66" s="97"/>
      <c r="H66" s="111"/>
      <c r="I66" s="138" t="str">
        <f>IF(A66="",IF(CONCATENATE(B66,C66,D66,E66,F66,G66,H66)="","",ws3_EU_ID_blank),IF(ISERROR(MATCH(A66,tbWS_2[EU_ID],0)),ws3_matching_error_msg,F66*IF(D66="Y",1,1-E66)*INDEX(tbWS_2[Activity],MATCH(A66,tbWS_2[EU_ID],0))))</f>
        <v/>
      </c>
      <c r="J66" s="76" t="str">
        <f t="shared" si="1"/>
        <v/>
      </c>
      <c r="K66" s="32"/>
    </row>
    <row r="67" spans="1:11" ht="14" x14ac:dyDescent="0.3">
      <c r="A67" s="71"/>
      <c r="B67" s="88"/>
      <c r="C67" s="72" t="str">
        <f t="shared" si="0"/>
        <v/>
      </c>
      <c r="D67" s="106"/>
      <c r="E67" s="108"/>
      <c r="F67" s="97"/>
      <c r="G67" s="97"/>
      <c r="H67" s="111"/>
      <c r="I67" s="138" t="str">
        <f>IF(A67="",IF(CONCATENATE(B67,C67,D67,E67,F67,G67,H67)="","",ws3_EU_ID_blank),IF(ISERROR(MATCH(A67,tbWS_2[EU_ID],0)),ws3_matching_error_msg,F67*IF(D67="Y",1,1-E67)*INDEX(tbWS_2[Activity],MATCH(A67,tbWS_2[EU_ID],0))))</f>
        <v/>
      </c>
      <c r="J67" s="76" t="str">
        <f t="shared" si="1"/>
        <v/>
      </c>
      <c r="K67" s="32"/>
    </row>
    <row r="68" spans="1:11" ht="14" x14ac:dyDescent="0.3">
      <c r="A68" s="71"/>
      <c r="B68" s="88"/>
      <c r="C68" s="72" t="str">
        <f t="shared" si="0"/>
        <v/>
      </c>
      <c r="D68" s="106"/>
      <c r="E68" s="108"/>
      <c r="F68" s="97"/>
      <c r="G68" s="97"/>
      <c r="H68" s="111"/>
      <c r="I68" s="138" t="str">
        <f>IF(A68="",IF(CONCATENATE(B68,C68,D68,E68,F68,G68,H68)="","",ws3_EU_ID_blank),IF(ISERROR(MATCH(A68,tbWS_2[EU_ID],0)),ws3_matching_error_msg,F68*IF(D68="Y",1,1-E68)*INDEX(tbWS_2[Activity],MATCH(A68,tbWS_2[EU_ID],0))))</f>
        <v/>
      </c>
      <c r="J68" s="76" t="str">
        <f t="shared" si="1"/>
        <v/>
      </c>
      <c r="K68" s="32"/>
    </row>
    <row r="69" spans="1:11" ht="14" x14ac:dyDescent="0.3">
      <c r="A69" s="71"/>
      <c r="B69" s="88"/>
      <c r="C69" s="72" t="str">
        <f t="shared" si="0"/>
        <v/>
      </c>
      <c r="D69" s="106"/>
      <c r="E69" s="108"/>
      <c r="F69" s="97"/>
      <c r="G69" s="97"/>
      <c r="H69" s="111"/>
      <c r="I69" s="138" t="str">
        <f>IF(A69="",IF(CONCATENATE(B69,C69,D69,E69,F69,G69,H69)="","",ws3_EU_ID_blank),IF(ISERROR(MATCH(A69,tbWS_2[EU_ID],0)),ws3_matching_error_msg,F69*IF(D69="Y",1,1-E69)*INDEX(tbWS_2[Activity],MATCH(A69,tbWS_2[EU_ID],0))))</f>
        <v/>
      </c>
      <c r="J69" s="76" t="str">
        <f t="shared" si="1"/>
        <v/>
      </c>
      <c r="K69" s="32"/>
    </row>
    <row r="70" spans="1:11" ht="14" x14ac:dyDescent="0.3">
      <c r="A70" s="71"/>
      <c r="B70" s="88"/>
      <c r="C70" s="72" t="str">
        <f t="shared" si="0"/>
        <v/>
      </c>
      <c r="D70" s="106"/>
      <c r="E70" s="108"/>
      <c r="F70" s="97"/>
      <c r="G70" s="97"/>
      <c r="H70" s="111"/>
      <c r="I70" s="138" t="str">
        <f>IF(A70="",IF(CONCATENATE(B70,C70,D70,E70,F70,G70,H70)="","",ws3_EU_ID_blank),IF(ISERROR(MATCH(A70,tbWS_2[EU_ID],0)),ws3_matching_error_msg,F70*IF(D70="Y",1,1-E70)*INDEX(tbWS_2[Activity],MATCH(A70,tbWS_2[EU_ID],0))))</f>
        <v/>
      </c>
      <c r="J70" s="76" t="str">
        <f t="shared" si="1"/>
        <v/>
      </c>
      <c r="K70" s="32"/>
    </row>
    <row r="71" spans="1:11" ht="14" x14ac:dyDescent="0.3">
      <c r="A71" s="71"/>
      <c r="B71" s="88"/>
      <c r="C71" s="72" t="str">
        <f t="shared" si="0"/>
        <v/>
      </c>
      <c r="D71" s="106"/>
      <c r="E71" s="108"/>
      <c r="F71" s="97"/>
      <c r="G71" s="97"/>
      <c r="H71" s="111"/>
      <c r="I71" s="138" t="str">
        <f>IF(A71="",IF(CONCATENATE(B71,C71,D71,E71,F71,G71,H71)="","",ws3_EU_ID_blank),IF(ISERROR(MATCH(A71,tbWS_2[EU_ID],0)),ws3_matching_error_msg,F71*IF(D71="Y",1,1-E71)*INDEX(tbWS_2[Activity],MATCH(A71,tbWS_2[EU_ID],0))))</f>
        <v/>
      </c>
      <c r="J71" s="76" t="str">
        <f t="shared" si="1"/>
        <v/>
      </c>
      <c r="K71" s="32"/>
    </row>
    <row r="72" spans="1:11" ht="14" x14ac:dyDescent="0.3">
      <c r="A72" s="71"/>
      <c r="B72" s="88"/>
      <c r="C72" s="72" t="str">
        <f t="shared" ref="C72:C135" si="2">IFERROR(INDEX(chemical_names,MATCH(TEXT(B72,"0"),CAS_numbers,0)),"")</f>
        <v/>
      </c>
      <c r="D72" s="106"/>
      <c r="E72" s="108"/>
      <c r="F72" s="97"/>
      <c r="G72" s="97"/>
      <c r="H72" s="111"/>
      <c r="I72" s="138" t="str">
        <f>IF(A72="",IF(CONCATENATE(B72,C72,D72,E72,F72,G72,H72)="","",ws3_EU_ID_blank),IF(ISERROR(MATCH(A72,tbWS_2[EU_ID],0)),ws3_matching_error_msg,F72*IF(D72="Y",1,1-E72)*INDEX(tbWS_2[Activity],MATCH(A72,tbWS_2[EU_ID],0))))</f>
        <v/>
      </c>
      <c r="J72" s="76" t="str">
        <f t="shared" ref="J72:J135" si="3">IF(AND(B72="",C72=""),"",IFERROR(IF(OR(B72="",B72="No CAS"),INDEX(sequence_IDs,MATCH(C72,chemical_names,0)),INDEX(sequence_IDs,MATCH(TEXT(B72,"0"),CAS_numbers,0))),"?"))</f>
        <v/>
      </c>
      <c r="K72" s="32"/>
    </row>
    <row r="73" spans="1:11" ht="14" x14ac:dyDescent="0.3">
      <c r="A73" s="71"/>
      <c r="B73" s="88"/>
      <c r="C73" s="72" t="str">
        <f t="shared" si="2"/>
        <v/>
      </c>
      <c r="D73" s="106"/>
      <c r="E73" s="108"/>
      <c r="F73" s="97"/>
      <c r="G73" s="97"/>
      <c r="H73" s="111"/>
      <c r="I73" s="138" t="str">
        <f>IF(A73="",IF(CONCATENATE(B73,C73,D73,E73,F73,G73,H73)="","",ws3_EU_ID_blank),IF(ISERROR(MATCH(A73,tbWS_2[EU_ID],0)),ws3_matching_error_msg,F73*IF(D73="Y",1,1-E73)*INDEX(tbWS_2[Activity],MATCH(A73,tbWS_2[EU_ID],0))))</f>
        <v/>
      </c>
      <c r="J73" s="76" t="str">
        <f t="shared" si="3"/>
        <v/>
      </c>
      <c r="K73" s="32"/>
    </row>
    <row r="74" spans="1:11" ht="14" x14ac:dyDescent="0.3">
      <c r="A74" s="71"/>
      <c r="B74" s="88"/>
      <c r="C74" s="72" t="str">
        <f t="shared" si="2"/>
        <v/>
      </c>
      <c r="D74" s="106"/>
      <c r="E74" s="108"/>
      <c r="F74" s="97"/>
      <c r="G74" s="97"/>
      <c r="H74" s="111"/>
      <c r="I74" s="138" t="str">
        <f>IF(A74="",IF(CONCATENATE(B74,C74,D74,E74,F74,G74,H74)="","",ws3_EU_ID_blank),IF(ISERROR(MATCH(A74,tbWS_2[EU_ID],0)),ws3_matching_error_msg,F74*IF(D74="Y",1,1-E74)*INDEX(tbWS_2[Activity],MATCH(A74,tbWS_2[EU_ID],0))))</f>
        <v/>
      </c>
      <c r="J74" s="76" t="str">
        <f t="shared" si="3"/>
        <v/>
      </c>
      <c r="K74" s="32"/>
    </row>
    <row r="75" spans="1:11" ht="14" x14ac:dyDescent="0.3">
      <c r="A75" s="71"/>
      <c r="B75" s="88"/>
      <c r="C75" s="72" t="str">
        <f t="shared" si="2"/>
        <v/>
      </c>
      <c r="D75" s="106"/>
      <c r="E75" s="108"/>
      <c r="F75" s="97"/>
      <c r="G75" s="97"/>
      <c r="H75" s="111"/>
      <c r="I75" s="138" t="str">
        <f>IF(A75="",IF(CONCATENATE(B75,C75,D75,E75,F75,G75,H75)="","",ws3_EU_ID_blank),IF(ISERROR(MATCH(A75,tbWS_2[EU_ID],0)),ws3_matching_error_msg,F75*IF(D75="Y",1,1-E75)*INDEX(tbWS_2[Activity],MATCH(A75,tbWS_2[EU_ID],0))))</f>
        <v/>
      </c>
      <c r="J75" s="76" t="str">
        <f t="shared" si="3"/>
        <v/>
      </c>
      <c r="K75" s="32"/>
    </row>
    <row r="76" spans="1:11" ht="14" x14ac:dyDescent="0.3">
      <c r="A76" s="71"/>
      <c r="B76" s="88"/>
      <c r="C76" s="72" t="str">
        <f t="shared" si="2"/>
        <v/>
      </c>
      <c r="D76" s="106"/>
      <c r="E76" s="108"/>
      <c r="F76" s="97"/>
      <c r="G76" s="97"/>
      <c r="H76" s="111"/>
      <c r="I76" s="138" t="str">
        <f>IF(A76="",IF(CONCATENATE(B76,C76,D76,E76,F76,G76,H76)="","",ws3_EU_ID_blank),IF(ISERROR(MATCH(A76,tbWS_2[EU_ID],0)),ws3_matching_error_msg,F76*IF(D76="Y",1,1-E76)*INDEX(tbWS_2[Activity],MATCH(A76,tbWS_2[EU_ID],0))))</f>
        <v/>
      </c>
      <c r="J76" s="76" t="str">
        <f t="shared" si="3"/>
        <v/>
      </c>
      <c r="K76" s="32"/>
    </row>
    <row r="77" spans="1:11" ht="14" x14ac:dyDescent="0.3">
      <c r="A77" s="71"/>
      <c r="B77" s="88"/>
      <c r="C77" s="72" t="str">
        <f t="shared" si="2"/>
        <v/>
      </c>
      <c r="D77" s="106"/>
      <c r="E77" s="108"/>
      <c r="F77" s="97"/>
      <c r="G77" s="97"/>
      <c r="H77" s="111"/>
      <c r="I77" s="138" t="str">
        <f>IF(A77="",IF(CONCATENATE(B77,C77,D77,E77,F77,G77,H77)="","",ws3_EU_ID_blank),IF(ISERROR(MATCH(A77,tbWS_2[EU_ID],0)),ws3_matching_error_msg,F77*IF(D77="Y",1,1-E77)*INDEX(tbWS_2[Activity],MATCH(A77,tbWS_2[EU_ID],0))))</f>
        <v/>
      </c>
      <c r="J77" s="76" t="str">
        <f t="shared" si="3"/>
        <v/>
      </c>
      <c r="K77" s="32"/>
    </row>
    <row r="78" spans="1:11" ht="14" x14ac:dyDescent="0.3">
      <c r="A78" s="71"/>
      <c r="B78" s="88"/>
      <c r="C78" s="72" t="str">
        <f t="shared" si="2"/>
        <v/>
      </c>
      <c r="D78" s="106"/>
      <c r="E78" s="108"/>
      <c r="F78" s="97"/>
      <c r="G78" s="97"/>
      <c r="H78" s="111"/>
      <c r="I78" s="138" t="str">
        <f>IF(A78="",IF(CONCATENATE(B78,C78,D78,E78,F78,G78,H78)="","",ws3_EU_ID_blank),IF(ISERROR(MATCH(A78,tbWS_2[EU_ID],0)),ws3_matching_error_msg,F78*IF(D78="Y",1,1-E78)*INDEX(tbWS_2[Activity],MATCH(A78,tbWS_2[EU_ID],0))))</f>
        <v/>
      </c>
      <c r="J78" s="76" t="str">
        <f t="shared" si="3"/>
        <v/>
      </c>
      <c r="K78" s="32"/>
    </row>
    <row r="79" spans="1:11" ht="14" x14ac:dyDescent="0.3">
      <c r="A79" s="71"/>
      <c r="B79" s="88"/>
      <c r="C79" s="72" t="str">
        <f t="shared" si="2"/>
        <v/>
      </c>
      <c r="D79" s="106"/>
      <c r="E79" s="108"/>
      <c r="F79" s="97"/>
      <c r="G79" s="97"/>
      <c r="H79" s="111"/>
      <c r="I79" s="138" t="str">
        <f>IF(A79="",IF(CONCATENATE(B79,C79,D79,E79,F79,G79,H79)="","",ws3_EU_ID_blank),IF(ISERROR(MATCH(A79,tbWS_2[EU_ID],0)),ws3_matching_error_msg,F79*IF(D79="Y",1,1-E79)*INDEX(tbWS_2[Activity],MATCH(A79,tbWS_2[EU_ID],0))))</f>
        <v/>
      </c>
      <c r="J79" s="76" t="str">
        <f t="shared" si="3"/>
        <v/>
      </c>
      <c r="K79" s="32"/>
    </row>
    <row r="80" spans="1:11" ht="14" x14ac:dyDescent="0.3">
      <c r="A80" s="71"/>
      <c r="B80" s="88"/>
      <c r="C80" s="72" t="str">
        <f t="shared" si="2"/>
        <v/>
      </c>
      <c r="D80" s="106"/>
      <c r="E80" s="108"/>
      <c r="F80" s="97"/>
      <c r="G80" s="97"/>
      <c r="H80" s="111"/>
      <c r="I80" s="138" t="str">
        <f>IF(A80="",IF(CONCATENATE(B80,C80,D80,E80,F80,G80,H80)="","",ws3_EU_ID_blank),IF(ISERROR(MATCH(A80,tbWS_2[EU_ID],0)),ws3_matching_error_msg,F80*IF(D80="Y",1,1-E80)*INDEX(tbWS_2[Activity],MATCH(A80,tbWS_2[EU_ID],0))))</f>
        <v/>
      </c>
      <c r="J80" s="76" t="str">
        <f t="shared" si="3"/>
        <v/>
      </c>
      <c r="K80" s="32"/>
    </row>
    <row r="81" spans="1:11" ht="14" x14ac:dyDescent="0.3">
      <c r="A81" s="71"/>
      <c r="B81" s="88"/>
      <c r="C81" s="72" t="str">
        <f t="shared" si="2"/>
        <v/>
      </c>
      <c r="D81" s="106"/>
      <c r="E81" s="108"/>
      <c r="F81" s="97"/>
      <c r="G81" s="97"/>
      <c r="H81" s="111"/>
      <c r="I81" s="138" t="str">
        <f>IF(A81="",IF(CONCATENATE(B81,C81,D81,E81,F81,G81,H81)="","",ws3_EU_ID_blank),IF(ISERROR(MATCH(A81,tbWS_2[EU_ID],0)),ws3_matching_error_msg,F81*IF(D81="Y",1,1-E81)*INDEX(tbWS_2[Activity],MATCH(A81,tbWS_2[EU_ID],0))))</f>
        <v/>
      </c>
      <c r="J81" s="76" t="str">
        <f t="shared" si="3"/>
        <v/>
      </c>
      <c r="K81" s="32"/>
    </row>
    <row r="82" spans="1:11" ht="14" x14ac:dyDescent="0.3">
      <c r="A82" s="71"/>
      <c r="B82" s="88"/>
      <c r="C82" s="72" t="str">
        <f t="shared" si="2"/>
        <v/>
      </c>
      <c r="D82" s="106"/>
      <c r="E82" s="108"/>
      <c r="F82" s="97"/>
      <c r="G82" s="97"/>
      <c r="H82" s="111"/>
      <c r="I82" s="138" t="str">
        <f>IF(A82="",IF(CONCATENATE(B82,C82,D82,E82,F82,G82,H82)="","",ws3_EU_ID_blank),IF(ISERROR(MATCH(A82,tbWS_2[EU_ID],0)),ws3_matching_error_msg,F82*IF(D82="Y",1,1-E82)*INDEX(tbWS_2[Activity],MATCH(A82,tbWS_2[EU_ID],0))))</f>
        <v/>
      </c>
      <c r="J82" s="76" t="str">
        <f t="shared" si="3"/>
        <v/>
      </c>
      <c r="K82" s="32"/>
    </row>
    <row r="83" spans="1:11" ht="14" x14ac:dyDescent="0.3">
      <c r="A83" s="71"/>
      <c r="B83" s="88"/>
      <c r="C83" s="72" t="str">
        <f t="shared" si="2"/>
        <v/>
      </c>
      <c r="D83" s="106"/>
      <c r="E83" s="108"/>
      <c r="F83" s="97"/>
      <c r="G83" s="97"/>
      <c r="H83" s="111"/>
      <c r="I83" s="138" t="str">
        <f>IF(A83="",IF(CONCATENATE(B83,C83,D83,E83,F83,G83,H83)="","",ws3_EU_ID_blank),IF(ISERROR(MATCH(A83,tbWS_2[EU_ID],0)),ws3_matching_error_msg,F83*IF(D83="Y",1,1-E83)*INDEX(tbWS_2[Activity],MATCH(A83,tbWS_2[EU_ID],0))))</f>
        <v/>
      </c>
      <c r="J83" s="76" t="str">
        <f t="shared" si="3"/>
        <v/>
      </c>
      <c r="K83" s="32"/>
    </row>
    <row r="84" spans="1:11" ht="14" x14ac:dyDescent="0.3">
      <c r="A84" s="71"/>
      <c r="B84" s="88"/>
      <c r="C84" s="72" t="str">
        <f t="shared" si="2"/>
        <v/>
      </c>
      <c r="D84" s="106"/>
      <c r="E84" s="108"/>
      <c r="F84" s="97"/>
      <c r="G84" s="97"/>
      <c r="H84" s="111"/>
      <c r="I84" s="138" t="str">
        <f>IF(A84="",IF(CONCATENATE(B84,C84,D84,E84,F84,G84,H84)="","",ws3_EU_ID_blank),IF(ISERROR(MATCH(A84,tbWS_2[EU_ID],0)),ws3_matching_error_msg,F84*IF(D84="Y",1,1-E84)*INDEX(tbWS_2[Activity],MATCH(A84,tbWS_2[EU_ID],0))))</f>
        <v/>
      </c>
      <c r="J84" s="76" t="str">
        <f t="shared" si="3"/>
        <v/>
      </c>
      <c r="K84" s="32"/>
    </row>
    <row r="85" spans="1:11" ht="14" x14ac:dyDescent="0.3">
      <c r="A85" s="71"/>
      <c r="B85" s="88"/>
      <c r="C85" s="72" t="str">
        <f t="shared" si="2"/>
        <v/>
      </c>
      <c r="D85" s="106"/>
      <c r="E85" s="108"/>
      <c r="F85" s="97"/>
      <c r="G85" s="97"/>
      <c r="H85" s="111"/>
      <c r="I85" s="138" t="str">
        <f>IF(A85="",IF(CONCATENATE(B85,C85,D85,E85,F85,G85,H85)="","",ws3_EU_ID_blank),IF(ISERROR(MATCH(A85,tbWS_2[EU_ID],0)),ws3_matching_error_msg,F85*IF(D85="Y",1,1-E85)*INDEX(tbWS_2[Activity],MATCH(A85,tbWS_2[EU_ID],0))))</f>
        <v/>
      </c>
      <c r="J85" s="76" t="str">
        <f t="shared" si="3"/>
        <v/>
      </c>
      <c r="K85" s="32"/>
    </row>
    <row r="86" spans="1:11" ht="14" x14ac:dyDescent="0.3">
      <c r="A86" s="71"/>
      <c r="B86" s="88"/>
      <c r="C86" s="72" t="str">
        <f t="shared" si="2"/>
        <v/>
      </c>
      <c r="D86" s="106"/>
      <c r="E86" s="108"/>
      <c r="F86" s="97"/>
      <c r="G86" s="97"/>
      <c r="H86" s="111"/>
      <c r="I86" s="138" t="str">
        <f>IF(A86="",IF(CONCATENATE(B86,C86,D86,E86,F86,G86,H86)="","",ws3_EU_ID_blank),IF(ISERROR(MATCH(A86,tbWS_2[EU_ID],0)),ws3_matching_error_msg,F86*IF(D86="Y",1,1-E86)*INDEX(tbWS_2[Activity],MATCH(A86,tbWS_2[EU_ID],0))))</f>
        <v/>
      </c>
      <c r="J86" s="76" t="str">
        <f t="shared" si="3"/>
        <v/>
      </c>
      <c r="K86" s="32"/>
    </row>
    <row r="87" spans="1:11" ht="14" x14ac:dyDescent="0.3">
      <c r="A87" s="71"/>
      <c r="B87" s="88"/>
      <c r="C87" s="72" t="str">
        <f t="shared" si="2"/>
        <v/>
      </c>
      <c r="D87" s="106"/>
      <c r="E87" s="108"/>
      <c r="F87" s="97"/>
      <c r="G87" s="97"/>
      <c r="H87" s="111"/>
      <c r="I87" s="138" t="str">
        <f>IF(A87="",IF(CONCATENATE(B87,C87,D87,E87,F87,G87,H87)="","",ws3_EU_ID_blank),IF(ISERROR(MATCH(A87,tbWS_2[EU_ID],0)),ws3_matching_error_msg,F87*IF(D87="Y",1,1-E87)*INDEX(tbWS_2[Activity],MATCH(A87,tbWS_2[EU_ID],0))))</f>
        <v/>
      </c>
      <c r="J87" s="76" t="str">
        <f t="shared" si="3"/>
        <v/>
      </c>
      <c r="K87" s="32"/>
    </row>
    <row r="88" spans="1:11" ht="14" x14ac:dyDescent="0.3">
      <c r="A88" s="71"/>
      <c r="B88" s="88"/>
      <c r="C88" s="72" t="str">
        <f t="shared" si="2"/>
        <v/>
      </c>
      <c r="D88" s="106"/>
      <c r="E88" s="108"/>
      <c r="F88" s="97"/>
      <c r="G88" s="97"/>
      <c r="H88" s="111"/>
      <c r="I88" s="138" t="str">
        <f>IF(A88="",IF(CONCATENATE(B88,C88,D88,E88,F88,G88,H88)="","",ws3_EU_ID_blank),IF(ISERROR(MATCH(A88,tbWS_2[EU_ID],0)),ws3_matching_error_msg,F88*IF(D88="Y",1,1-E88)*INDEX(tbWS_2[Activity],MATCH(A88,tbWS_2[EU_ID],0))))</f>
        <v/>
      </c>
      <c r="J88" s="76" t="str">
        <f t="shared" si="3"/>
        <v/>
      </c>
      <c r="K88" s="32"/>
    </row>
    <row r="89" spans="1:11" ht="14" x14ac:dyDescent="0.3">
      <c r="A89" s="71"/>
      <c r="B89" s="88"/>
      <c r="C89" s="72" t="str">
        <f t="shared" si="2"/>
        <v/>
      </c>
      <c r="D89" s="106"/>
      <c r="E89" s="108"/>
      <c r="F89" s="97"/>
      <c r="G89" s="97"/>
      <c r="H89" s="111"/>
      <c r="I89" s="138" t="str">
        <f>IF(A89="",IF(CONCATENATE(B89,C89,D89,E89,F89,G89,H89)="","",ws3_EU_ID_blank),IF(ISERROR(MATCH(A89,tbWS_2[EU_ID],0)),ws3_matching_error_msg,F89*IF(D89="Y",1,1-E89)*INDEX(tbWS_2[Activity],MATCH(A89,tbWS_2[EU_ID],0))))</f>
        <v/>
      </c>
      <c r="J89" s="76" t="str">
        <f t="shared" si="3"/>
        <v/>
      </c>
      <c r="K89" s="32"/>
    </row>
    <row r="90" spans="1:11" ht="14" x14ac:dyDescent="0.3">
      <c r="A90" s="71"/>
      <c r="B90" s="88"/>
      <c r="C90" s="72" t="str">
        <f t="shared" si="2"/>
        <v/>
      </c>
      <c r="D90" s="106"/>
      <c r="E90" s="108"/>
      <c r="F90" s="97"/>
      <c r="G90" s="97"/>
      <c r="H90" s="111"/>
      <c r="I90" s="138" t="str">
        <f>IF(A90="",IF(CONCATENATE(B90,C90,D90,E90,F90,G90,H90)="","",ws3_EU_ID_blank),IF(ISERROR(MATCH(A90,tbWS_2[EU_ID],0)),ws3_matching_error_msg,F90*IF(D90="Y",1,1-E90)*INDEX(tbWS_2[Activity],MATCH(A90,tbWS_2[EU_ID],0))))</f>
        <v/>
      </c>
      <c r="J90" s="76" t="str">
        <f t="shared" si="3"/>
        <v/>
      </c>
      <c r="K90" s="32"/>
    </row>
    <row r="91" spans="1:11" ht="14" x14ac:dyDescent="0.3">
      <c r="A91" s="71"/>
      <c r="B91" s="88"/>
      <c r="C91" s="72" t="str">
        <f t="shared" si="2"/>
        <v/>
      </c>
      <c r="D91" s="106"/>
      <c r="E91" s="108"/>
      <c r="F91" s="97"/>
      <c r="G91" s="97"/>
      <c r="H91" s="111"/>
      <c r="I91" s="138" t="str">
        <f>IF(A91="",IF(CONCATENATE(B91,C91,D91,E91,F91,G91,H91)="","",ws3_EU_ID_blank),IF(ISERROR(MATCH(A91,tbWS_2[EU_ID],0)),ws3_matching_error_msg,F91*IF(D91="Y",1,1-E91)*INDEX(tbWS_2[Activity],MATCH(A91,tbWS_2[EU_ID],0))))</f>
        <v/>
      </c>
      <c r="J91" s="76" t="str">
        <f t="shared" si="3"/>
        <v/>
      </c>
      <c r="K91" s="32"/>
    </row>
    <row r="92" spans="1:11" ht="14" x14ac:dyDescent="0.3">
      <c r="A92" s="71"/>
      <c r="B92" s="88"/>
      <c r="C92" s="72" t="str">
        <f t="shared" si="2"/>
        <v/>
      </c>
      <c r="D92" s="106"/>
      <c r="E92" s="108"/>
      <c r="F92" s="97"/>
      <c r="G92" s="97"/>
      <c r="H92" s="111"/>
      <c r="I92" s="138" t="str">
        <f>IF(A92="",IF(CONCATENATE(B92,C92,D92,E92,F92,G92,H92)="","",ws3_EU_ID_blank),IF(ISERROR(MATCH(A92,tbWS_2[EU_ID],0)),ws3_matching_error_msg,F92*IF(D92="Y",1,1-E92)*INDEX(tbWS_2[Activity],MATCH(A92,tbWS_2[EU_ID],0))))</f>
        <v/>
      </c>
      <c r="J92" s="76" t="str">
        <f t="shared" si="3"/>
        <v/>
      </c>
      <c r="K92" s="32"/>
    </row>
    <row r="93" spans="1:11" ht="14" x14ac:dyDescent="0.3">
      <c r="A93" s="71"/>
      <c r="B93" s="88"/>
      <c r="C93" s="72" t="str">
        <f t="shared" si="2"/>
        <v/>
      </c>
      <c r="D93" s="106"/>
      <c r="E93" s="108"/>
      <c r="F93" s="97"/>
      <c r="G93" s="97"/>
      <c r="H93" s="111"/>
      <c r="I93" s="138" t="str">
        <f>IF(A93="",IF(CONCATENATE(B93,C93,D93,E93,F93,G93,H93)="","",ws3_EU_ID_blank),IF(ISERROR(MATCH(A93,tbWS_2[EU_ID],0)),ws3_matching_error_msg,F93*IF(D93="Y",1,1-E93)*INDEX(tbWS_2[Activity],MATCH(A93,tbWS_2[EU_ID],0))))</f>
        <v/>
      </c>
      <c r="J93" s="76" t="str">
        <f t="shared" si="3"/>
        <v/>
      </c>
      <c r="K93" s="32"/>
    </row>
    <row r="94" spans="1:11" ht="14" x14ac:dyDescent="0.3">
      <c r="A94" s="71"/>
      <c r="B94" s="88"/>
      <c r="C94" s="72" t="str">
        <f t="shared" si="2"/>
        <v/>
      </c>
      <c r="D94" s="106"/>
      <c r="E94" s="108"/>
      <c r="F94" s="97"/>
      <c r="G94" s="97"/>
      <c r="H94" s="111"/>
      <c r="I94" s="138" t="str">
        <f>IF(A94="",IF(CONCATENATE(B94,C94,D94,E94,F94,G94,H94)="","",ws3_EU_ID_blank),IF(ISERROR(MATCH(A94,tbWS_2[EU_ID],0)),ws3_matching_error_msg,F94*IF(D94="Y",1,1-E94)*INDEX(tbWS_2[Activity],MATCH(A94,tbWS_2[EU_ID],0))))</f>
        <v/>
      </c>
      <c r="J94" s="76" t="str">
        <f t="shared" si="3"/>
        <v/>
      </c>
      <c r="K94" s="32"/>
    </row>
    <row r="95" spans="1:11" ht="14" x14ac:dyDescent="0.3">
      <c r="A95" s="71"/>
      <c r="B95" s="88"/>
      <c r="C95" s="72" t="str">
        <f t="shared" si="2"/>
        <v/>
      </c>
      <c r="D95" s="106"/>
      <c r="E95" s="108"/>
      <c r="F95" s="97"/>
      <c r="G95" s="97"/>
      <c r="H95" s="111"/>
      <c r="I95" s="138" t="str">
        <f>IF(A95="",IF(CONCATENATE(B95,C95,D95,E95,F95,G95,H95)="","",ws3_EU_ID_blank),IF(ISERROR(MATCH(A95,tbWS_2[EU_ID],0)),ws3_matching_error_msg,F95*IF(D95="Y",1,1-E95)*INDEX(tbWS_2[Activity],MATCH(A95,tbWS_2[EU_ID],0))))</f>
        <v/>
      </c>
      <c r="J95" s="76" t="str">
        <f t="shared" si="3"/>
        <v/>
      </c>
      <c r="K95" s="32"/>
    </row>
    <row r="96" spans="1:11" ht="14" x14ac:dyDescent="0.3">
      <c r="A96" s="71"/>
      <c r="B96" s="88"/>
      <c r="C96" s="72" t="str">
        <f t="shared" si="2"/>
        <v/>
      </c>
      <c r="D96" s="106"/>
      <c r="E96" s="108"/>
      <c r="F96" s="97"/>
      <c r="G96" s="97"/>
      <c r="H96" s="111"/>
      <c r="I96" s="138" t="str">
        <f>IF(A96="",IF(CONCATENATE(B96,C96,D96,E96,F96,G96,H96)="","",ws3_EU_ID_blank),IF(ISERROR(MATCH(A96,tbWS_2[EU_ID],0)),ws3_matching_error_msg,F96*IF(D96="Y",1,1-E96)*INDEX(tbWS_2[Activity],MATCH(A96,tbWS_2[EU_ID],0))))</f>
        <v/>
      </c>
      <c r="J96" s="76" t="str">
        <f t="shared" si="3"/>
        <v/>
      </c>
      <c r="K96" s="32"/>
    </row>
    <row r="97" spans="1:11" ht="14" x14ac:dyDescent="0.3">
      <c r="A97" s="71"/>
      <c r="B97" s="88"/>
      <c r="C97" s="72" t="str">
        <f t="shared" si="2"/>
        <v/>
      </c>
      <c r="D97" s="106"/>
      <c r="E97" s="108"/>
      <c r="F97" s="97"/>
      <c r="G97" s="97"/>
      <c r="H97" s="111"/>
      <c r="I97" s="138" t="str">
        <f>IF(A97="",IF(CONCATENATE(B97,C97,D97,E97,F97,G97,H97)="","",ws3_EU_ID_blank),IF(ISERROR(MATCH(A97,tbWS_2[EU_ID],0)),ws3_matching_error_msg,F97*IF(D97="Y",1,1-E97)*INDEX(tbWS_2[Activity],MATCH(A97,tbWS_2[EU_ID],0))))</f>
        <v/>
      </c>
      <c r="J97" s="76" t="str">
        <f t="shared" si="3"/>
        <v/>
      </c>
      <c r="K97" s="32"/>
    </row>
    <row r="98" spans="1:11" ht="14" x14ac:dyDescent="0.3">
      <c r="A98" s="71"/>
      <c r="B98" s="88"/>
      <c r="C98" s="72" t="str">
        <f t="shared" si="2"/>
        <v/>
      </c>
      <c r="D98" s="106"/>
      <c r="E98" s="108"/>
      <c r="F98" s="97"/>
      <c r="G98" s="97"/>
      <c r="H98" s="111"/>
      <c r="I98" s="138" t="str">
        <f>IF(A98="",IF(CONCATENATE(B98,C98,D98,E98,F98,G98,H98)="","",ws3_EU_ID_blank),IF(ISERROR(MATCH(A98,tbWS_2[EU_ID],0)),ws3_matching_error_msg,F98*IF(D98="Y",1,1-E98)*INDEX(tbWS_2[Activity],MATCH(A98,tbWS_2[EU_ID],0))))</f>
        <v/>
      </c>
      <c r="J98" s="76" t="str">
        <f t="shared" si="3"/>
        <v/>
      </c>
      <c r="K98" s="32"/>
    </row>
    <row r="99" spans="1:11" ht="14" x14ac:dyDescent="0.3">
      <c r="A99" s="71"/>
      <c r="B99" s="88"/>
      <c r="C99" s="72" t="str">
        <f t="shared" si="2"/>
        <v/>
      </c>
      <c r="D99" s="106"/>
      <c r="E99" s="108"/>
      <c r="F99" s="97"/>
      <c r="G99" s="97"/>
      <c r="H99" s="111"/>
      <c r="I99" s="138" t="str">
        <f>IF(A99="",IF(CONCATENATE(B99,C99,D99,E99,F99,G99,H99)="","",ws3_EU_ID_blank),IF(ISERROR(MATCH(A99,tbWS_2[EU_ID],0)),ws3_matching_error_msg,F99*IF(D99="Y",1,1-E99)*INDEX(tbWS_2[Activity],MATCH(A99,tbWS_2[EU_ID],0))))</f>
        <v/>
      </c>
      <c r="J99" s="76" t="str">
        <f t="shared" si="3"/>
        <v/>
      </c>
      <c r="K99" s="32"/>
    </row>
    <row r="100" spans="1:11" ht="14" x14ac:dyDescent="0.3">
      <c r="A100" s="71"/>
      <c r="B100" s="88"/>
      <c r="C100" s="72" t="str">
        <f t="shared" si="2"/>
        <v/>
      </c>
      <c r="D100" s="106"/>
      <c r="E100" s="108"/>
      <c r="F100" s="97"/>
      <c r="G100" s="97"/>
      <c r="H100" s="111"/>
      <c r="I100" s="138" t="str">
        <f>IF(A100="",IF(CONCATENATE(B100,C100,D100,E100,F100,G100,H100)="","",ws3_EU_ID_blank),IF(ISERROR(MATCH(A100,tbWS_2[EU_ID],0)),ws3_matching_error_msg,F100*IF(D100="Y",1,1-E100)*INDEX(tbWS_2[Activity],MATCH(A100,tbWS_2[EU_ID],0))))</f>
        <v/>
      </c>
      <c r="J100" s="76" t="str">
        <f t="shared" si="3"/>
        <v/>
      </c>
      <c r="K100" s="32"/>
    </row>
    <row r="101" spans="1:11" ht="14" x14ac:dyDescent="0.3">
      <c r="A101" s="71"/>
      <c r="B101" s="88"/>
      <c r="C101" s="72" t="str">
        <f t="shared" si="2"/>
        <v/>
      </c>
      <c r="D101" s="106"/>
      <c r="E101" s="108"/>
      <c r="F101" s="97"/>
      <c r="G101" s="97"/>
      <c r="H101" s="111"/>
      <c r="I101" s="138" t="str">
        <f>IF(A101="",IF(CONCATENATE(B101,C101,D101,E101,F101,G101,H101)="","",ws3_EU_ID_blank),IF(ISERROR(MATCH(A101,tbWS_2[EU_ID],0)),ws3_matching_error_msg,F101*IF(D101="Y",1,1-E101)*INDEX(tbWS_2[Activity],MATCH(A101,tbWS_2[EU_ID],0))))</f>
        <v/>
      </c>
      <c r="J101" s="76" t="str">
        <f t="shared" si="3"/>
        <v/>
      </c>
      <c r="K101" s="32"/>
    </row>
    <row r="102" spans="1:11" ht="14" x14ac:dyDescent="0.3">
      <c r="A102" s="71"/>
      <c r="B102" s="88"/>
      <c r="C102" s="72" t="str">
        <f t="shared" si="2"/>
        <v/>
      </c>
      <c r="D102" s="106"/>
      <c r="E102" s="108"/>
      <c r="F102" s="97"/>
      <c r="G102" s="97"/>
      <c r="H102" s="111"/>
      <c r="I102" s="138" t="str">
        <f>IF(A102="",IF(CONCATENATE(B102,C102,D102,E102,F102,G102,H102)="","",ws3_EU_ID_blank),IF(ISERROR(MATCH(A102,tbWS_2[EU_ID],0)),ws3_matching_error_msg,F102*IF(D102="Y",1,1-E102)*INDEX(tbWS_2[Activity],MATCH(A102,tbWS_2[EU_ID],0))))</f>
        <v/>
      </c>
      <c r="J102" s="76" t="str">
        <f t="shared" si="3"/>
        <v/>
      </c>
      <c r="K102" s="32"/>
    </row>
    <row r="103" spans="1:11" ht="14" x14ac:dyDescent="0.3">
      <c r="A103" s="71"/>
      <c r="B103" s="88"/>
      <c r="C103" s="72" t="str">
        <f t="shared" si="2"/>
        <v/>
      </c>
      <c r="D103" s="106"/>
      <c r="E103" s="108"/>
      <c r="F103" s="97"/>
      <c r="G103" s="97"/>
      <c r="H103" s="111"/>
      <c r="I103" s="138" t="str">
        <f>IF(A103="",IF(CONCATENATE(B103,C103,D103,E103,F103,G103,H103)="","",ws3_EU_ID_blank),IF(ISERROR(MATCH(A103,tbWS_2[EU_ID],0)),ws3_matching_error_msg,F103*IF(D103="Y",1,1-E103)*INDEX(tbWS_2[Activity],MATCH(A103,tbWS_2[EU_ID],0))))</f>
        <v/>
      </c>
      <c r="J103" s="76" t="str">
        <f t="shared" si="3"/>
        <v/>
      </c>
      <c r="K103" s="32"/>
    </row>
    <row r="104" spans="1:11" ht="14" x14ac:dyDescent="0.3">
      <c r="A104" s="71"/>
      <c r="B104" s="88"/>
      <c r="C104" s="72" t="str">
        <f t="shared" si="2"/>
        <v/>
      </c>
      <c r="D104" s="106"/>
      <c r="E104" s="108"/>
      <c r="F104" s="97"/>
      <c r="G104" s="97"/>
      <c r="H104" s="111"/>
      <c r="I104" s="138" t="str">
        <f>IF(A104="",IF(CONCATENATE(B104,C104,D104,E104,F104,G104,H104)="","",ws3_EU_ID_blank),IF(ISERROR(MATCH(A104,tbWS_2[EU_ID],0)),ws3_matching_error_msg,F104*IF(D104="Y",1,1-E104)*INDEX(tbWS_2[Activity],MATCH(A104,tbWS_2[EU_ID],0))))</f>
        <v/>
      </c>
      <c r="J104" s="76" t="str">
        <f t="shared" si="3"/>
        <v/>
      </c>
      <c r="K104" s="32"/>
    </row>
    <row r="105" spans="1:11" ht="14" x14ac:dyDescent="0.3">
      <c r="A105" s="71"/>
      <c r="B105" s="88"/>
      <c r="C105" s="72" t="str">
        <f t="shared" si="2"/>
        <v/>
      </c>
      <c r="D105" s="106"/>
      <c r="E105" s="108"/>
      <c r="F105" s="97"/>
      <c r="G105" s="97"/>
      <c r="H105" s="111"/>
      <c r="I105" s="138" t="str">
        <f>IF(A105="",IF(CONCATENATE(B105,C105,D105,E105,F105,G105,H105)="","",ws3_EU_ID_blank),IF(ISERROR(MATCH(A105,tbWS_2[EU_ID],0)),ws3_matching_error_msg,F105*IF(D105="Y",1,1-E105)*INDEX(tbWS_2[Activity],MATCH(A105,tbWS_2[EU_ID],0))))</f>
        <v/>
      </c>
      <c r="J105" s="76" t="str">
        <f t="shared" si="3"/>
        <v/>
      </c>
      <c r="K105" s="32"/>
    </row>
    <row r="106" spans="1:11" ht="14" x14ac:dyDescent="0.3">
      <c r="A106" s="71"/>
      <c r="B106" s="88"/>
      <c r="C106" s="72" t="str">
        <f t="shared" si="2"/>
        <v/>
      </c>
      <c r="D106" s="106"/>
      <c r="E106" s="108"/>
      <c r="F106" s="97"/>
      <c r="G106" s="97"/>
      <c r="H106" s="111"/>
      <c r="I106" s="138" t="str">
        <f>IF(A106="",IF(CONCATENATE(B106,C106,D106,E106,F106,G106,H106)="","",ws3_EU_ID_blank),IF(ISERROR(MATCH(A106,tbWS_2[EU_ID],0)),ws3_matching_error_msg,F106*IF(D106="Y",1,1-E106)*INDEX(tbWS_2[Activity],MATCH(A106,tbWS_2[EU_ID],0))))</f>
        <v/>
      </c>
      <c r="J106" s="76" t="str">
        <f t="shared" si="3"/>
        <v/>
      </c>
      <c r="K106" s="32"/>
    </row>
    <row r="107" spans="1:11" ht="14" x14ac:dyDescent="0.3">
      <c r="A107" s="71"/>
      <c r="B107" s="88"/>
      <c r="C107" s="72" t="str">
        <f t="shared" si="2"/>
        <v/>
      </c>
      <c r="D107" s="106"/>
      <c r="E107" s="108"/>
      <c r="F107" s="97"/>
      <c r="G107" s="97"/>
      <c r="H107" s="111"/>
      <c r="I107" s="138" t="str">
        <f>IF(A107="",IF(CONCATENATE(B107,C107,D107,E107,F107,G107,H107)="","",ws3_EU_ID_blank),IF(ISERROR(MATCH(A107,tbWS_2[EU_ID],0)),ws3_matching_error_msg,F107*IF(D107="Y",1,1-E107)*INDEX(tbWS_2[Activity],MATCH(A107,tbWS_2[EU_ID],0))))</f>
        <v/>
      </c>
      <c r="J107" s="76" t="str">
        <f t="shared" si="3"/>
        <v/>
      </c>
      <c r="K107" s="32"/>
    </row>
    <row r="108" spans="1:11" ht="14" x14ac:dyDescent="0.3">
      <c r="A108" s="71"/>
      <c r="B108" s="88"/>
      <c r="C108" s="72" t="str">
        <f t="shared" si="2"/>
        <v/>
      </c>
      <c r="D108" s="106"/>
      <c r="E108" s="108"/>
      <c r="F108" s="97"/>
      <c r="G108" s="97"/>
      <c r="H108" s="111"/>
      <c r="I108" s="138" t="str">
        <f>IF(A108="",IF(CONCATENATE(B108,C108,D108,E108,F108,G108,H108)="","",ws3_EU_ID_blank),IF(ISERROR(MATCH(A108,tbWS_2[EU_ID],0)),ws3_matching_error_msg,F108*IF(D108="Y",1,1-E108)*INDEX(tbWS_2[Activity],MATCH(A108,tbWS_2[EU_ID],0))))</f>
        <v/>
      </c>
      <c r="J108" s="76" t="str">
        <f t="shared" si="3"/>
        <v/>
      </c>
      <c r="K108" s="32"/>
    </row>
    <row r="109" spans="1:11" ht="14" x14ac:dyDescent="0.3">
      <c r="A109" s="71"/>
      <c r="B109" s="88"/>
      <c r="C109" s="72" t="str">
        <f t="shared" si="2"/>
        <v/>
      </c>
      <c r="D109" s="106"/>
      <c r="E109" s="108"/>
      <c r="F109" s="97"/>
      <c r="G109" s="97"/>
      <c r="H109" s="111"/>
      <c r="I109" s="138" t="str">
        <f>IF(A109="",IF(CONCATENATE(B109,C109,D109,E109,F109,G109,H109)="","",ws3_EU_ID_blank),IF(ISERROR(MATCH(A109,tbWS_2[EU_ID],0)),ws3_matching_error_msg,F109*IF(D109="Y",1,1-E109)*INDEX(tbWS_2[Activity],MATCH(A109,tbWS_2[EU_ID],0))))</f>
        <v/>
      </c>
      <c r="J109" s="76" t="str">
        <f t="shared" si="3"/>
        <v/>
      </c>
      <c r="K109" s="32"/>
    </row>
    <row r="110" spans="1:11" ht="14" x14ac:dyDescent="0.3">
      <c r="A110" s="71"/>
      <c r="B110" s="88"/>
      <c r="C110" s="72" t="str">
        <f t="shared" si="2"/>
        <v/>
      </c>
      <c r="D110" s="106"/>
      <c r="E110" s="108"/>
      <c r="F110" s="97"/>
      <c r="G110" s="97"/>
      <c r="H110" s="111"/>
      <c r="I110" s="138" t="str">
        <f>IF(A110="",IF(CONCATENATE(B110,C110,D110,E110,F110,G110,H110)="","",ws3_EU_ID_blank),IF(ISERROR(MATCH(A110,tbWS_2[EU_ID],0)),ws3_matching_error_msg,F110*IF(D110="Y",1,1-E110)*INDEX(tbWS_2[Activity],MATCH(A110,tbWS_2[EU_ID],0))))</f>
        <v/>
      </c>
      <c r="J110" s="76" t="str">
        <f t="shared" si="3"/>
        <v/>
      </c>
      <c r="K110" s="32"/>
    </row>
    <row r="111" spans="1:11" ht="14" x14ac:dyDescent="0.3">
      <c r="A111" s="71"/>
      <c r="B111" s="88"/>
      <c r="C111" s="72" t="str">
        <f t="shared" si="2"/>
        <v/>
      </c>
      <c r="D111" s="106"/>
      <c r="E111" s="108"/>
      <c r="F111" s="97"/>
      <c r="G111" s="97"/>
      <c r="H111" s="111"/>
      <c r="I111" s="138" t="str">
        <f>IF(A111="",IF(CONCATENATE(B111,C111,D111,E111,F111,G111,H111)="","",ws3_EU_ID_blank),IF(ISERROR(MATCH(A111,tbWS_2[EU_ID],0)),ws3_matching_error_msg,F111*IF(D111="Y",1,1-E111)*INDEX(tbWS_2[Activity],MATCH(A111,tbWS_2[EU_ID],0))))</f>
        <v/>
      </c>
      <c r="J111" s="76" t="str">
        <f t="shared" si="3"/>
        <v/>
      </c>
      <c r="K111" s="32"/>
    </row>
    <row r="112" spans="1:11" ht="14" x14ac:dyDescent="0.3">
      <c r="A112" s="71"/>
      <c r="B112" s="88"/>
      <c r="C112" s="72" t="str">
        <f t="shared" si="2"/>
        <v/>
      </c>
      <c r="D112" s="106"/>
      <c r="E112" s="108"/>
      <c r="F112" s="97"/>
      <c r="G112" s="97"/>
      <c r="H112" s="111"/>
      <c r="I112" s="138" t="str">
        <f>IF(A112="",IF(CONCATENATE(B112,C112,D112,E112,F112,G112,H112)="","",ws3_EU_ID_blank),IF(ISERROR(MATCH(A112,tbWS_2[EU_ID],0)),ws3_matching_error_msg,F112*IF(D112="Y",1,1-E112)*INDEX(tbWS_2[Activity],MATCH(A112,tbWS_2[EU_ID],0))))</f>
        <v/>
      </c>
      <c r="J112" s="76" t="str">
        <f t="shared" si="3"/>
        <v/>
      </c>
      <c r="K112" s="32"/>
    </row>
    <row r="113" spans="1:11" ht="14" x14ac:dyDescent="0.3">
      <c r="A113" s="71"/>
      <c r="B113" s="88"/>
      <c r="C113" s="72" t="str">
        <f t="shared" si="2"/>
        <v/>
      </c>
      <c r="D113" s="106"/>
      <c r="E113" s="108"/>
      <c r="F113" s="97"/>
      <c r="G113" s="97"/>
      <c r="H113" s="111"/>
      <c r="I113" s="138" t="str">
        <f>IF(A113="",IF(CONCATENATE(B113,C113,D113,E113,F113,G113,H113)="","",ws3_EU_ID_blank),IF(ISERROR(MATCH(A113,tbWS_2[EU_ID],0)),ws3_matching_error_msg,F113*IF(D113="Y",1,1-E113)*INDEX(tbWS_2[Activity],MATCH(A113,tbWS_2[EU_ID],0))))</f>
        <v/>
      </c>
      <c r="J113" s="76" t="str">
        <f t="shared" si="3"/>
        <v/>
      </c>
      <c r="K113" s="32"/>
    </row>
    <row r="114" spans="1:11" ht="14" x14ac:dyDescent="0.3">
      <c r="A114" s="71"/>
      <c r="B114" s="88"/>
      <c r="C114" s="72" t="str">
        <f t="shared" si="2"/>
        <v/>
      </c>
      <c r="D114" s="106"/>
      <c r="E114" s="108"/>
      <c r="F114" s="97"/>
      <c r="G114" s="97"/>
      <c r="H114" s="111"/>
      <c r="I114" s="138" t="str">
        <f>IF(A114="",IF(CONCATENATE(B114,C114,D114,E114,F114,G114,H114)="","",ws3_EU_ID_blank),IF(ISERROR(MATCH(A114,tbWS_2[EU_ID],0)),ws3_matching_error_msg,F114*IF(D114="Y",1,1-E114)*INDEX(tbWS_2[Activity],MATCH(A114,tbWS_2[EU_ID],0))))</f>
        <v/>
      </c>
      <c r="J114" s="76" t="str">
        <f t="shared" si="3"/>
        <v/>
      </c>
      <c r="K114" s="32"/>
    </row>
    <row r="115" spans="1:11" ht="14" x14ac:dyDescent="0.3">
      <c r="A115" s="71"/>
      <c r="B115" s="88"/>
      <c r="C115" s="72" t="str">
        <f t="shared" si="2"/>
        <v/>
      </c>
      <c r="D115" s="106"/>
      <c r="E115" s="108"/>
      <c r="F115" s="97"/>
      <c r="G115" s="97"/>
      <c r="H115" s="111"/>
      <c r="I115" s="138" t="str">
        <f>IF(A115="",IF(CONCATENATE(B115,C115,D115,E115,F115,G115,H115)="","",ws3_EU_ID_blank),IF(ISERROR(MATCH(A115,tbWS_2[EU_ID],0)),ws3_matching_error_msg,F115*IF(D115="Y",1,1-E115)*INDEX(tbWS_2[Activity],MATCH(A115,tbWS_2[EU_ID],0))))</f>
        <v/>
      </c>
      <c r="J115" s="76" t="str">
        <f t="shared" si="3"/>
        <v/>
      </c>
      <c r="K115" s="32"/>
    </row>
    <row r="116" spans="1:11" ht="14" x14ac:dyDescent="0.3">
      <c r="A116" s="71"/>
      <c r="B116" s="88"/>
      <c r="C116" s="72" t="str">
        <f t="shared" si="2"/>
        <v/>
      </c>
      <c r="D116" s="106"/>
      <c r="E116" s="108"/>
      <c r="F116" s="97"/>
      <c r="G116" s="97"/>
      <c r="H116" s="111"/>
      <c r="I116" s="138" t="str">
        <f>IF(A116="",IF(CONCATENATE(B116,C116,D116,E116,F116,G116,H116)="","",ws3_EU_ID_blank),IF(ISERROR(MATCH(A116,tbWS_2[EU_ID],0)),ws3_matching_error_msg,F116*IF(D116="Y",1,1-E116)*INDEX(tbWS_2[Activity],MATCH(A116,tbWS_2[EU_ID],0))))</f>
        <v/>
      </c>
      <c r="J116" s="76" t="str">
        <f t="shared" si="3"/>
        <v/>
      </c>
      <c r="K116" s="32"/>
    </row>
    <row r="117" spans="1:11" ht="14" x14ac:dyDescent="0.3">
      <c r="A117" s="71"/>
      <c r="B117" s="88"/>
      <c r="C117" s="72" t="str">
        <f t="shared" si="2"/>
        <v/>
      </c>
      <c r="D117" s="106"/>
      <c r="E117" s="108"/>
      <c r="F117" s="97"/>
      <c r="G117" s="97"/>
      <c r="H117" s="111"/>
      <c r="I117" s="138" t="str">
        <f>IF(A117="",IF(CONCATENATE(B117,C117,D117,E117,F117,G117,H117)="","",ws3_EU_ID_blank),IF(ISERROR(MATCH(A117,tbWS_2[EU_ID],0)),ws3_matching_error_msg,F117*IF(D117="Y",1,1-E117)*INDEX(tbWS_2[Activity],MATCH(A117,tbWS_2[EU_ID],0))))</f>
        <v/>
      </c>
      <c r="J117" s="76" t="str">
        <f t="shared" si="3"/>
        <v/>
      </c>
      <c r="K117" s="32"/>
    </row>
    <row r="118" spans="1:11" ht="14" x14ac:dyDescent="0.3">
      <c r="A118" s="71"/>
      <c r="B118" s="88"/>
      <c r="C118" s="72" t="str">
        <f t="shared" si="2"/>
        <v/>
      </c>
      <c r="D118" s="106"/>
      <c r="E118" s="108"/>
      <c r="F118" s="97"/>
      <c r="G118" s="97"/>
      <c r="H118" s="111"/>
      <c r="I118" s="138" t="str">
        <f>IF(A118="",IF(CONCATENATE(B118,C118,D118,E118,F118,G118,H118)="","",ws3_EU_ID_blank),IF(ISERROR(MATCH(A118,tbWS_2[EU_ID],0)),ws3_matching_error_msg,F118*IF(D118="Y",1,1-E118)*INDEX(tbWS_2[Activity],MATCH(A118,tbWS_2[EU_ID],0))))</f>
        <v/>
      </c>
      <c r="J118" s="76" t="str">
        <f t="shared" si="3"/>
        <v/>
      </c>
      <c r="K118" s="32"/>
    </row>
    <row r="119" spans="1:11" ht="14" x14ac:dyDescent="0.3">
      <c r="A119" s="71"/>
      <c r="B119" s="88"/>
      <c r="C119" s="72" t="str">
        <f t="shared" si="2"/>
        <v/>
      </c>
      <c r="D119" s="106"/>
      <c r="E119" s="108"/>
      <c r="F119" s="97"/>
      <c r="G119" s="97"/>
      <c r="H119" s="111"/>
      <c r="I119" s="138" t="str">
        <f>IF(A119="",IF(CONCATENATE(B119,C119,D119,E119,F119,G119,H119)="","",ws3_EU_ID_blank),IF(ISERROR(MATCH(A119,tbWS_2[EU_ID],0)),ws3_matching_error_msg,F119*IF(D119="Y",1,1-E119)*INDEX(tbWS_2[Activity],MATCH(A119,tbWS_2[EU_ID],0))))</f>
        <v/>
      </c>
      <c r="J119" s="76" t="str">
        <f t="shared" si="3"/>
        <v/>
      </c>
      <c r="K119" s="32"/>
    </row>
    <row r="120" spans="1:11" ht="14" x14ac:dyDescent="0.3">
      <c r="A120" s="71"/>
      <c r="B120" s="88"/>
      <c r="C120" s="72" t="str">
        <f t="shared" si="2"/>
        <v/>
      </c>
      <c r="D120" s="106"/>
      <c r="E120" s="108"/>
      <c r="F120" s="97"/>
      <c r="G120" s="97"/>
      <c r="H120" s="111"/>
      <c r="I120" s="138" t="str">
        <f>IF(A120="",IF(CONCATENATE(B120,C120,D120,E120,F120,G120,H120)="","",ws3_EU_ID_blank),IF(ISERROR(MATCH(A120,tbWS_2[EU_ID],0)),ws3_matching_error_msg,F120*IF(D120="Y",1,1-E120)*INDEX(tbWS_2[Activity],MATCH(A120,tbWS_2[EU_ID],0))))</f>
        <v/>
      </c>
      <c r="J120" s="76" t="str">
        <f t="shared" si="3"/>
        <v/>
      </c>
      <c r="K120" s="32"/>
    </row>
    <row r="121" spans="1:11" ht="14" x14ac:dyDescent="0.3">
      <c r="A121" s="71"/>
      <c r="B121" s="88"/>
      <c r="C121" s="72" t="str">
        <f t="shared" si="2"/>
        <v/>
      </c>
      <c r="D121" s="106"/>
      <c r="E121" s="108"/>
      <c r="F121" s="97"/>
      <c r="G121" s="97"/>
      <c r="H121" s="111"/>
      <c r="I121" s="138" t="str">
        <f>IF(A121="",IF(CONCATENATE(B121,C121,D121,E121,F121,G121,H121)="","",ws3_EU_ID_blank),IF(ISERROR(MATCH(A121,tbWS_2[EU_ID],0)),ws3_matching_error_msg,F121*IF(D121="Y",1,1-E121)*INDEX(tbWS_2[Activity],MATCH(A121,tbWS_2[EU_ID],0))))</f>
        <v/>
      </c>
      <c r="J121" s="76" t="str">
        <f t="shared" si="3"/>
        <v/>
      </c>
      <c r="K121" s="32"/>
    </row>
    <row r="122" spans="1:11" ht="14" x14ac:dyDescent="0.3">
      <c r="A122" s="71"/>
      <c r="B122" s="88"/>
      <c r="C122" s="72" t="str">
        <f t="shared" si="2"/>
        <v/>
      </c>
      <c r="D122" s="106"/>
      <c r="E122" s="108"/>
      <c r="F122" s="97"/>
      <c r="G122" s="97"/>
      <c r="H122" s="111"/>
      <c r="I122" s="138" t="str">
        <f>IF(A122="",IF(CONCATENATE(B122,C122,D122,E122,F122,G122,H122)="","",ws3_EU_ID_blank),IF(ISERROR(MATCH(A122,tbWS_2[EU_ID],0)),ws3_matching_error_msg,F122*IF(D122="Y",1,1-E122)*INDEX(tbWS_2[Activity],MATCH(A122,tbWS_2[EU_ID],0))))</f>
        <v/>
      </c>
      <c r="J122" s="76" t="str">
        <f t="shared" si="3"/>
        <v/>
      </c>
      <c r="K122" s="32"/>
    </row>
    <row r="123" spans="1:11" ht="14" x14ac:dyDescent="0.3">
      <c r="A123" s="71"/>
      <c r="B123" s="88"/>
      <c r="C123" s="72" t="str">
        <f t="shared" si="2"/>
        <v/>
      </c>
      <c r="D123" s="106"/>
      <c r="E123" s="108"/>
      <c r="F123" s="97"/>
      <c r="G123" s="97"/>
      <c r="H123" s="111"/>
      <c r="I123" s="138" t="str">
        <f>IF(A123="",IF(CONCATENATE(B123,C123,D123,E123,F123,G123,H123)="","",ws3_EU_ID_blank),IF(ISERROR(MATCH(A123,tbWS_2[EU_ID],0)),ws3_matching_error_msg,F123*IF(D123="Y",1,1-E123)*INDEX(tbWS_2[Activity],MATCH(A123,tbWS_2[EU_ID],0))))</f>
        <v/>
      </c>
      <c r="J123" s="76" t="str">
        <f t="shared" si="3"/>
        <v/>
      </c>
      <c r="K123" s="32"/>
    </row>
    <row r="124" spans="1:11" ht="14" x14ac:dyDescent="0.3">
      <c r="A124" s="71"/>
      <c r="B124" s="88"/>
      <c r="C124" s="72" t="str">
        <f t="shared" si="2"/>
        <v/>
      </c>
      <c r="D124" s="106"/>
      <c r="E124" s="108"/>
      <c r="F124" s="97"/>
      <c r="G124" s="97"/>
      <c r="H124" s="111"/>
      <c r="I124" s="138" t="str">
        <f>IF(A124="",IF(CONCATENATE(B124,C124,D124,E124,F124,G124,H124)="","",ws3_EU_ID_blank),IF(ISERROR(MATCH(A124,tbWS_2[EU_ID],0)),ws3_matching_error_msg,F124*IF(D124="Y",1,1-E124)*INDEX(tbWS_2[Activity],MATCH(A124,tbWS_2[EU_ID],0))))</f>
        <v/>
      </c>
      <c r="J124" s="76" t="str">
        <f t="shared" si="3"/>
        <v/>
      </c>
      <c r="K124" s="32"/>
    </row>
    <row r="125" spans="1:11" ht="14" x14ac:dyDescent="0.3">
      <c r="A125" s="71"/>
      <c r="B125" s="88"/>
      <c r="C125" s="72" t="str">
        <f t="shared" si="2"/>
        <v/>
      </c>
      <c r="D125" s="106"/>
      <c r="E125" s="108"/>
      <c r="F125" s="97"/>
      <c r="G125" s="97"/>
      <c r="H125" s="111"/>
      <c r="I125" s="138" t="str">
        <f>IF(A125="",IF(CONCATENATE(B125,C125,D125,E125,F125,G125,H125)="","",ws3_EU_ID_blank),IF(ISERROR(MATCH(A125,tbWS_2[EU_ID],0)),ws3_matching_error_msg,F125*IF(D125="Y",1,1-E125)*INDEX(tbWS_2[Activity],MATCH(A125,tbWS_2[EU_ID],0))))</f>
        <v/>
      </c>
      <c r="J125" s="76" t="str">
        <f t="shared" si="3"/>
        <v/>
      </c>
      <c r="K125" s="32"/>
    </row>
    <row r="126" spans="1:11" ht="14" x14ac:dyDescent="0.3">
      <c r="A126" s="71"/>
      <c r="B126" s="88"/>
      <c r="C126" s="72" t="str">
        <f t="shared" si="2"/>
        <v/>
      </c>
      <c r="D126" s="106"/>
      <c r="E126" s="108"/>
      <c r="F126" s="97"/>
      <c r="G126" s="97"/>
      <c r="H126" s="111"/>
      <c r="I126" s="138" t="str">
        <f>IF(A126="",IF(CONCATENATE(B126,C126,D126,E126,F126,G126,H126)="","",ws3_EU_ID_blank),IF(ISERROR(MATCH(A126,tbWS_2[EU_ID],0)),ws3_matching_error_msg,F126*IF(D126="Y",1,1-E126)*INDEX(tbWS_2[Activity],MATCH(A126,tbWS_2[EU_ID],0))))</f>
        <v/>
      </c>
      <c r="J126" s="76" t="str">
        <f t="shared" si="3"/>
        <v/>
      </c>
      <c r="K126" s="32"/>
    </row>
    <row r="127" spans="1:11" ht="14" x14ac:dyDescent="0.3">
      <c r="A127" s="71"/>
      <c r="B127" s="88"/>
      <c r="C127" s="72" t="str">
        <f t="shared" si="2"/>
        <v/>
      </c>
      <c r="D127" s="106"/>
      <c r="E127" s="108"/>
      <c r="F127" s="97"/>
      <c r="G127" s="97"/>
      <c r="H127" s="111"/>
      <c r="I127" s="138" t="str">
        <f>IF(A127="",IF(CONCATENATE(B127,C127,D127,E127,F127,G127,H127)="","",ws3_EU_ID_blank),IF(ISERROR(MATCH(A127,tbWS_2[EU_ID],0)),ws3_matching_error_msg,F127*IF(D127="Y",1,1-E127)*INDEX(tbWS_2[Activity],MATCH(A127,tbWS_2[EU_ID],0))))</f>
        <v/>
      </c>
      <c r="J127" s="76" t="str">
        <f t="shared" si="3"/>
        <v/>
      </c>
      <c r="K127" s="32"/>
    </row>
    <row r="128" spans="1:11" ht="14" x14ac:dyDescent="0.3">
      <c r="A128" s="71"/>
      <c r="B128" s="88"/>
      <c r="C128" s="72" t="str">
        <f t="shared" si="2"/>
        <v/>
      </c>
      <c r="D128" s="106"/>
      <c r="E128" s="108"/>
      <c r="F128" s="97"/>
      <c r="G128" s="97"/>
      <c r="H128" s="111"/>
      <c r="I128" s="138" t="str">
        <f>IF(A128="",IF(CONCATENATE(B128,C128,D128,E128,F128,G128,H128)="","",ws3_EU_ID_blank),IF(ISERROR(MATCH(A128,tbWS_2[EU_ID],0)),ws3_matching_error_msg,F128*IF(D128="Y",1,1-E128)*INDEX(tbWS_2[Activity],MATCH(A128,tbWS_2[EU_ID],0))))</f>
        <v/>
      </c>
      <c r="J128" s="76" t="str">
        <f t="shared" si="3"/>
        <v/>
      </c>
      <c r="K128" s="32"/>
    </row>
    <row r="129" spans="1:11" ht="14" x14ac:dyDescent="0.3">
      <c r="A129" s="71"/>
      <c r="B129" s="88"/>
      <c r="C129" s="72" t="str">
        <f t="shared" si="2"/>
        <v/>
      </c>
      <c r="D129" s="106"/>
      <c r="E129" s="108"/>
      <c r="F129" s="97"/>
      <c r="G129" s="97"/>
      <c r="H129" s="111"/>
      <c r="I129" s="138" t="str">
        <f>IF(A129="",IF(CONCATENATE(B129,C129,D129,E129,F129,G129,H129)="","",ws3_EU_ID_blank),IF(ISERROR(MATCH(A129,tbWS_2[EU_ID],0)),ws3_matching_error_msg,F129*IF(D129="Y",1,1-E129)*INDEX(tbWS_2[Activity],MATCH(A129,tbWS_2[EU_ID],0))))</f>
        <v/>
      </c>
      <c r="J129" s="76" t="str">
        <f t="shared" si="3"/>
        <v/>
      </c>
      <c r="K129" s="32"/>
    </row>
    <row r="130" spans="1:11" ht="14" x14ac:dyDescent="0.3">
      <c r="A130" s="71"/>
      <c r="B130" s="88"/>
      <c r="C130" s="72" t="str">
        <f t="shared" si="2"/>
        <v/>
      </c>
      <c r="D130" s="106"/>
      <c r="E130" s="108"/>
      <c r="F130" s="97"/>
      <c r="G130" s="97"/>
      <c r="H130" s="111"/>
      <c r="I130" s="138" t="str">
        <f>IF(A130="",IF(CONCATENATE(B130,C130,D130,E130,F130,G130,H130)="","",ws3_EU_ID_blank),IF(ISERROR(MATCH(A130,tbWS_2[EU_ID],0)),ws3_matching_error_msg,F130*IF(D130="Y",1,1-E130)*INDEX(tbWS_2[Activity],MATCH(A130,tbWS_2[EU_ID],0))))</f>
        <v/>
      </c>
      <c r="J130" s="76" t="str">
        <f t="shared" si="3"/>
        <v/>
      </c>
      <c r="K130" s="32"/>
    </row>
    <row r="131" spans="1:11" ht="14" x14ac:dyDescent="0.3">
      <c r="A131" s="71"/>
      <c r="B131" s="88"/>
      <c r="C131" s="72" t="str">
        <f t="shared" si="2"/>
        <v/>
      </c>
      <c r="D131" s="106"/>
      <c r="E131" s="108"/>
      <c r="F131" s="97"/>
      <c r="G131" s="97"/>
      <c r="H131" s="111"/>
      <c r="I131" s="138" t="str">
        <f>IF(A131="",IF(CONCATENATE(B131,C131,D131,E131,F131,G131,H131)="","",ws3_EU_ID_blank),IF(ISERROR(MATCH(A131,tbWS_2[EU_ID],0)),ws3_matching_error_msg,F131*IF(D131="Y",1,1-E131)*INDEX(tbWS_2[Activity],MATCH(A131,tbWS_2[EU_ID],0))))</f>
        <v/>
      </c>
      <c r="J131" s="76" t="str">
        <f t="shared" si="3"/>
        <v/>
      </c>
      <c r="K131" s="32"/>
    </row>
    <row r="132" spans="1:11" ht="14" x14ac:dyDescent="0.3">
      <c r="A132" s="71"/>
      <c r="B132" s="88"/>
      <c r="C132" s="72" t="str">
        <f t="shared" si="2"/>
        <v/>
      </c>
      <c r="D132" s="106"/>
      <c r="E132" s="108"/>
      <c r="F132" s="97"/>
      <c r="G132" s="97"/>
      <c r="H132" s="111"/>
      <c r="I132" s="138" t="str">
        <f>IF(A132="",IF(CONCATENATE(B132,C132,D132,E132,F132,G132,H132)="","",ws3_EU_ID_blank),IF(ISERROR(MATCH(A132,tbWS_2[EU_ID],0)),ws3_matching_error_msg,F132*IF(D132="Y",1,1-E132)*INDEX(tbWS_2[Activity],MATCH(A132,tbWS_2[EU_ID],0))))</f>
        <v/>
      </c>
      <c r="J132" s="76" t="str">
        <f t="shared" si="3"/>
        <v/>
      </c>
      <c r="K132" s="32"/>
    </row>
    <row r="133" spans="1:11" ht="14" x14ac:dyDescent="0.3">
      <c r="A133" s="71"/>
      <c r="B133" s="88"/>
      <c r="C133" s="72" t="str">
        <f t="shared" si="2"/>
        <v/>
      </c>
      <c r="D133" s="106"/>
      <c r="E133" s="108"/>
      <c r="F133" s="97"/>
      <c r="G133" s="97"/>
      <c r="H133" s="111"/>
      <c r="I133" s="138" t="str">
        <f>IF(A133="",IF(CONCATENATE(B133,C133,D133,E133,F133,G133,H133)="","",ws3_EU_ID_blank),IF(ISERROR(MATCH(A133,tbWS_2[EU_ID],0)),ws3_matching_error_msg,F133*IF(D133="Y",1,1-E133)*INDEX(tbWS_2[Activity],MATCH(A133,tbWS_2[EU_ID],0))))</f>
        <v/>
      </c>
      <c r="J133" s="76" t="str">
        <f t="shared" si="3"/>
        <v/>
      </c>
      <c r="K133" s="32"/>
    </row>
    <row r="134" spans="1:11" ht="14" x14ac:dyDescent="0.3">
      <c r="A134" s="71"/>
      <c r="B134" s="88"/>
      <c r="C134" s="72" t="str">
        <f t="shared" si="2"/>
        <v/>
      </c>
      <c r="D134" s="106"/>
      <c r="E134" s="108"/>
      <c r="F134" s="97"/>
      <c r="G134" s="97"/>
      <c r="H134" s="111"/>
      <c r="I134" s="138" t="str">
        <f>IF(A134="",IF(CONCATENATE(B134,C134,D134,E134,F134,G134,H134)="","",ws3_EU_ID_blank),IF(ISERROR(MATCH(A134,tbWS_2[EU_ID],0)),ws3_matching_error_msg,F134*IF(D134="Y",1,1-E134)*INDEX(tbWS_2[Activity],MATCH(A134,tbWS_2[EU_ID],0))))</f>
        <v/>
      </c>
      <c r="J134" s="76" t="str">
        <f t="shared" si="3"/>
        <v/>
      </c>
      <c r="K134" s="32"/>
    </row>
    <row r="135" spans="1:11" ht="14" x14ac:dyDescent="0.3">
      <c r="A135" s="71"/>
      <c r="B135" s="88"/>
      <c r="C135" s="72" t="str">
        <f t="shared" si="2"/>
        <v/>
      </c>
      <c r="D135" s="106"/>
      <c r="E135" s="108"/>
      <c r="F135" s="97"/>
      <c r="G135" s="97"/>
      <c r="H135" s="111"/>
      <c r="I135" s="138" t="str">
        <f>IF(A135="",IF(CONCATENATE(B135,C135,D135,E135,F135,G135,H135)="","",ws3_EU_ID_blank),IF(ISERROR(MATCH(A135,tbWS_2[EU_ID],0)),ws3_matching_error_msg,F135*IF(D135="Y",1,1-E135)*INDEX(tbWS_2[Activity],MATCH(A135,tbWS_2[EU_ID],0))))</f>
        <v/>
      </c>
      <c r="J135" s="76" t="str">
        <f t="shared" si="3"/>
        <v/>
      </c>
      <c r="K135" s="32"/>
    </row>
    <row r="136" spans="1:11" ht="14" x14ac:dyDescent="0.3">
      <c r="A136" s="71"/>
      <c r="B136" s="88"/>
      <c r="C136" s="72" t="str">
        <f t="shared" ref="C136:C199" si="4">IFERROR(INDEX(chemical_names,MATCH(TEXT(B136,"0"),CAS_numbers,0)),"")</f>
        <v/>
      </c>
      <c r="D136" s="106"/>
      <c r="E136" s="108"/>
      <c r="F136" s="97"/>
      <c r="G136" s="97"/>
      <c r="H136" s="111"/>
      <c r="I136" s="138" t="str">
        <f>IF(A136="",IF(CONCATENATE(B136,C136,D136,E136,F136,G136,H136)="","",ws3_EU_ID_blank),IF(ISERROR(MATCH(A136,tbWS_2[EU_ID],0)),ws3_matching_error_msg,F136*IF(D136="Y",1,1-E136)*INDEX(tbWS_2[Activity],MATCH(A136,tbWS_2[EU_ID],0))))</f>
        <v/>
      </c>
      <c r="J136" s="76" t="str">
        <f t="shared" ref="J136:J199" si="5">IF(AND(B136="",C136=""),"",IFERROR(IF(OR(B136="",B136="No CAS"),INDEX(sequence_IDs,MATCH(C136,chemical_names,0)),INDEX(sequence_IDs,MATCH(TEXT(B136,"0"),CAS_numbers,0))),"?"))</f>
        <v/>
      </c>
      <c r="K136" s="32"/>
    </row>
    <row r="137" spans="1:11" ht="14" x14ac:dyDescent="0.3">
      <c r="A137" s="71"/>
      <c r="B137" s="88"/>
      <c r="C137" s="72" t="str">
        <f t="shared" si="4"/>
        <v/>
      </c>
      <c r="D137" s="106"/>
      <c r="E137" s="108"/>
      <c r="F137" s="97"/>
      <c r="G137" s="97"/>
      <c r="H137" s="111"/>
      <c r="I137" s="138" t="str">
        <f>IF(A137="",IF(CONCATENATE(B137,C137,D137,E137,F137,G137,H137)="","",ws3_EU_ID_blank),IF(ISERROR(MATCH(A137,tbWS_2[EU_ID],0)),ws3_matching_error_msg,F137*IF(D137="Y",1,1-E137)*INDEX(tbWS_2[Activity],MATCH(A137,tbWS_2[EU_ID],0))))</f>
        <v/>
      </c>
      <c r="J137" s="76" t="str">
        <f t="shared" si="5"/>
        <v/>
      </c>
      <c r="K137" s="32"/>
    </row>
    <row r="138" spans="1:11" ht="14" x14ac:dyDescent="0.3">
      <c r="A138" s="71"/>
      <c r="B138" s="88"/>
      <c r="C138" s="72" t="str">
        <f t="shared" si="4"/>
        <v/>
      </c>
      <c r="D138" s="106"/>
      <c r="E138" s="108"/>
      <c r="F138" s="97"/>
      <c r="G138" s="97"/>
      <c r="H138" s="111"/>
      <c r="I138" s="138" t="str">
        <f>IF(A138="",IF(CONCATENATE(B138,C138,D138,E138,F138,G138,H138)="","",ws3_EU_ID_blank),IF(ISERROR(MATCH(A138,tbWS_2[EU_ID],0)),ws3_matching_error_msg,F138*IF(D138="Y",1,1-E138)*INDEX(tbWS_2[Activity],MATCH(A138,tbWS_2[EU_ID],0))))</f>
        <v/>
      </c>
      <c r="J138" s="76" t="str">
        <f t="shared" si="5"/>
        <v/>
      </c>
      <c r="K138" s="32"/>
    </row>
    <row r="139" spans="1:11" ht="14" x14ac:dyDescent="0.3">
      <c r="A139" s="71"/>
      <c r="B139" s="88"/>
      <c r="C139" s="72" t="str">
        <f t="shared" si="4"/>
        <v/>
      </c>
      <c r="D139" s="106"/>
      <c r="E139" s="108"/>
      <c r="F139" s="97"/>
      <c r="G139" s="97"/>
      <c r="H139" s="111"/>
      <c r="I139" s="138" t="str">
        <f>IF(A139="",IF(CONCATENATE(B139,C139,D139,E139,F139,G139,H139)="","",ws3_EU_ID_blank),IF(ISERROR(MATCH(A139,tbWS_2[EU_ID],0)),ws3_matching_error_msg,F139*IF(D139="Y",1,1-E139)*INDEX(tbWS_2[Activity],MATCH(A139,tbWS_2[EU_ID],0))))</f>
        <v/>
      </c>
      <c r="J139" s="76" t="str">
        <f t="shared" si="5"/>
        <v/>
      </c>
      <c r="K139" s="32"/>
    </row>
    <row r="140" spans="1:11" ht="14" x14ac:dyDescent="0.3">
      <c r="A140" s="71"/>
      <c r="B140" s="88"/>
      <c r="C140" s="72" t="str">
        <f t="shared" si="4"/>
        <v/>
      </c>
      <c r="D140" s="106"/>
      <c r="E140" s="108"/>
      <c r="F140" s="97"/>
      <c r="G140" s="97"/>
      <c r="H140" s="111"/>
      <c r="I140" s="138" t="str">
        <f>IF(A140="",IF(CONCATENATE(B140,C140,D140,E140,F140,G140,H140)="","",ws3_EU_ID_blank),IF(ISERROR(MATCH(A140,tbWS_2[EU_ID],0)),ws3_matching_error_msg,F140*IF(D140="Y",1,1-E140)*INDEX(tbWS_2[Activity],MATCH(A140,tbWS_2[EU_ID],0))))</f>
        <v/>
      </c>
      <c r="J140" s="76" t="str">
        <f t="shared" si="5"/>
        <v/>
      </c>
      <c r="K140" s="32"/>
    </row>
    <row r="141" spans="1:11" ht="14" x14ac:dyDescent="0.3">
      <c r="A141" s="71"/>
      <c r="B141" s="88"/>
      <c r="C141" s="72" t="str">
        <f t="shared" si="4"/>
        <v/>
      </c>
      <c r="D141" s="106"/>
      <c r="E141" s="108"/>
      <c r="F141" s="97"/>
      <c r="G141" s="97"/>
      <c r="H141" s="111"/>
      <c r="I141" s="138" t="str">
        <f>IF(A141="",IF(CONCATENATE(B141,C141,D141,E141,F141,G141,H141)="","",ws3_EU_ID_blank),IF(ISERROR(MATCH(A141,tbWS_2[EU_ID],0)),ws3_matching_error_msg,F141*IF(D141="Y",1,1-E141)*INDEX(tbWS_2[Activity],MATCH(A141,tbWS_2[EU_ID],0))))</f>
        <v/>
      </c>
      <c r="J141" s="76" t="str">
        <f t="shared" si="5"/>
        <v/>
      </c>
      <c r="K141" s="32"/>
    </row>
    <row r="142" spans="1:11" ht="14" x14ac:dyDescent="0.3">
      <c r="A142" s="71"/>
      <c r="B142" s="88"/>
      <c r="C142" s="72" t="str">
        <f t="shared" si="4"/>
        <v/>
      </c>
      <c r="D142" s="106"/>
      <c r="E142" s="108"/>
      <c r="F142" s="97"/>
      <c r="G142" s="97"/>
      <c r="H142" s="111"/>
      <c r="I142" s="138" t="str">
        <f>IF(A142="",IF(CONCATENATE(B142,C142,D142,E142,F142,G142,H142)="","",ws3_EU_ID_blank),IF(ISERROR(MATCH(A142,tbWS_2[EU_ID],0)),ws3_matching_error_msg,F142*IF(D142="Y",1,1-E142)*INDEX(tbWS_2[Activity],MATCH(A142,tbWS_2[EU_ID],0))))</f>
        <v/>
      </c>
      <c r="J142" s="76" t="str">
        <f t="shared" si="5"/>
        <v/>
      </c>
      <c r="K142" s="32"/>
    </row>
    <row r="143" spans="1:11" ht="14" x14ac:dyDescent="0.3">
      <c r="A143" s="71"/>
      <c r="B143" s="88"/>
      <c r="C143" s="72" t="str">
        <f t="shared" si="4"/>
        <v/>
      </c>
      <c r="D143" s="106"/>
      <c r="E143" s="108"/>
      <c r="F143" s="97"/>
      <c r="G143" s="97"/>
      <c r="H143" s="111"/>
      <c r="I143" s="138" t="str">
        <f>IF(A143="",IF(CONCATENATE(B143,C143,D143,E143,F143,G143,H143)="","",ws3_EU_ID_blank),IF(ISERROR(MATCH(A143,tbWS_2[EU_ID],0)),ws3_matching_error_msg,F143*IF(D143="Y",1,1-E143)*INDEX(tbWS_2[Activity],MATCH(A143,tbWS_2[EU_ID],0))))</f>
        <v/>
      </c>
      <c r="J143" s="76" t="str">
        <f t="shared" si="5"/>
        <v/>
      </c>
      <c r="K143" s="32"/>
    </row>
    <row r="144" spans="1:11" ht="14" x14ac:dyDescent="0.3">
      <c r="A144" s="71"/>
      <c r="B144" s="88"/>
      <c r="C144" s="72" t="str">
        <f t="shared" si="4"/>
        <v/>
      </c>
      <c r="D144" s="106"/>
      <c r="E144" s="108"/>
      <c r="F144" s="97"/>
      <c r="G144" s="97"/>
      <c r="H144" s="111"/>
      <c r="I144" s="138" t="str">
        <f>IF(A144="",IF(CONCATENATE(B144,C144,D144,E144,F144,G144,H144)="","",ws3_EU_ID_blank),IF(ISERROR(MATCH(A144,tbWS_2[EU_ID],0)),ws3_matching_error_msg,F144*IF(D144="Y",1,1-E144)*INDEX(tbWS_2[Activity],MATCH(A144,tbWS_2[EU_ID],0))))</f>
        <v/>
      </c>
      <c r="J144" s="76" t="str">
        <f t="shared" si="5"/>
        <v/>
      </c>
      <c r="K144" s="32"/>
    </row>
    <row r="145" spans="1:11" ht="14" x14ac:dyDescent="0.3">
      <c r="A145" s="71"/>
      <c r="B145" s="88"/>
      <c r="C145" s="72" t="str">
        <f t="shared" si="4"/>
        <v/>
      </c>
      <c r="D145" s="106"/>
      <c r="E145" s="108"/>
      <c r="F145" s="97"/>
      <c r="G145" s="97"/>
      <c r="H145" s="111"/>
      <c r="I145" s="138" t="str">
        <f>IF(A145="",IF(CONCATENATE(B145,C145,D145,E145,F145,G145,H145)="","",ws3_EU_ID_blank),IF(ISERROR(MATCH(A145,tbWS_2[EU_ID],0)),ws3_matching_error_msg,F145*IF(D145="Y",1,1-E145)*INDEX(tbWS_2[Activity],MATCH(A145,tbWS_2[EU_ID],0))))</f>
        <v/>
      </c>
      <c r="J145" s="76" t="str">
        <f t="shared" si="5"/>
        <v/>
      </c>
      <c r="K145" s="32"/>
    </row>
    <row r="146" spans="1:11" ht="14" x14ac:dyDescent="0.3">
      <c r="A146" s="71"/>
      <c r="B146" s="88"/>
      <c r="C146" s="72" t="str">
        <f t="shared" si="4"/>
        <v/>
      </c>
      <c r="D146" s="106"/>
      <c r="E146" s="108"/>
      <c r="F146" s="97"/>
      <c r="G146" s="97"/>
      <c r="H146" s="111"/>
      <c r="I146" s="138" t="str">
        <f>IF(A146="",IF(CONCATENATE(B146,C146,D146,E146,F146,G146,H146)="","",ws3_EU_ID_blank),IF(ISERROR(MATCH(A146,tbWS_2[EU_ID],0)),ws3_matching_error_msg,F146*IF(D146="Y",1,1-E146)*INDEX(tbWS_2[Activity],MATCH(A146,tbWS_2[EU_ID],0))))</f>
        <v/>
      </c>
      <c r="J146" s="76" t="str">
        <f t="shared" si="5"/>
        <v/>
      </c>
      <c r="K146" s="32"/>
    </row>
    <row r="147" spans="1:11" ht="14" x14ac:dyDescent="0.3">
      <c r="A147" s="71"/>
      <c r="B147" s="88"/>
      <c r="C147" s="72" t="str">
        <f t="shared" si="4"/>
        <v/>
      </c>
      <c r="D147" s="106"/>
      <c r="E147" s="108"/>
      <c r="F147" s="97"/>
      <c r="G147" s="97"/>
      <c r="H147" s="111"/>
      <c r="I147" s="138" t="str">
        <f>IF(A147="",IF(CONCATENATE(B147,C147,D147,E147,F147,G147,H147)="","",ws3_EU_ID_blank),IF(ISERROR(MATCH(A147,tbWS_2[EU_ID],0)),ws3_matching_error_msg,F147*IF(D147="Y",1,1-E147)*INDEX(tbWS_2[Activity],MATCH(A147,tbWS_2[EU_ID],0))))</f>
        <v/>
      </c>
      <c r="J147" s="76" t="str">
        <f t="shared" si="5"/>
        <v/>
      </c>
      <c r="K147" s="32"/>
    </row>
    <row r="148" spans="1:11" ht="14" x14ac:dyDescent="0.3">
      <c r="A148" s="71"/>
      <c r="B148" s="88"/>
      <c r="C148" s="72" t="str">
        <f t="shared" si="4"/>
        <v/>
      </c>
      <c r="D148" s="106"/>
      <c r="E148" s="108"/>
      <c r="F148" s="97"/>
      <c r="G148" s="97"/>
      <c r="H148" s="111"/>
      <c r="I148" s="138" t="str">
        <f>IF(A148="",IF(CONCATENATE(B148,C148,D148,E148,F148,G148,H148)="","",ws3_EU_ID_blank),IF(ISERROR(MATCH(A148,tbWS_2[EU_ID],0)),ws3_matching_error_msg,F148*IF(D148="Y",1,1-E148)*INDEX(tbWS_2[Activity],MATCH(A148,tbWS_2[EU_ID],0))))</f>
        <v/>
      </c>
      <c r="J148" s="76" t="str">
        <f t="shared" si="5"/>
        <v/>
      </c>
      <c r="K148" s="32"/>
    </row>
    <row r="149" spans="1:11" ht="14" x14ac:dyDescent="0.3">
      <c r="A149" s="71"/>
      <c r="B149" s="88"/>
      <c r="C149" s="72" t="str">
        <f t="shared" si="4"/>
        <v/>
      </c>
      <c r="D149" s="106"/>
      <c r="E149" s="108"/>
      <c r="F149" s="97"/>
      <c r="G149" s="97"/>
      <c r="H149" s="111"/>
      <c r="I149" s="138" t="str">
        <f>IF(A149="",IF(CONCATENATE(B149,C149,D149,E149,F149,G149,H149)="","",ws3_EU_ID_blank),IF(ISERROR(MATCH(A149,tbWS_2[EU_ID],0)),ws3_matching_error_msg,F149*IF(D149="Y",1,1-E149)*INDEX(tbWS_2[Activity],MATCH(A149,tbWS_2[EU_ID],0))))</f>
        <v/>
      </c>
      <c r="J149" s="76" t="str">
        <f t="shared" si="5"/>
        <v/>
      </c>
      <c r="K149" s="32"/>
    </row>
    <row r="150" spans="1:11" ht="14" x14ac:dyDescent="0.3">
      <c r="A150" s="71"/>
      <c r="B150" s="88"/>
      <c r="C150" s="72" t="str">
        <f t="shared" si="4"/>
        <v/>
      </c>
      <c r="D150" s="106"/>
      <c r="E150" s="108"/>
      <c r="F150" s="97"/>
      <c r="G150" s="97"/>
      <c r="H150" s="111"/>
      <c r="I150" s="138" t="str">
        <f>IF(A150="",IF(CONCATENATE(B150,C150,D150,E150,F150,G150,H150)="","",ws3_EU_ID_blank),IF(ISERROR(MATCH(A150,tbWS_2[EU_ID],0)),ws3_matching_error_msg,F150*IF(D150="Y",1,1-E150)*INDEX(tbWS_2[Activity],MATCH(A150,tbWS_2[EU_ID],0))))</f>
        <v/>
      </c>
      <c r="J150" s="76" t="str">
        <f t="shared" si="5"/>
        <v/>
      </c>
      <c r="K150" s="32"/>
    </row>
    <row r="151" spans="1:11" ht="14" x14ac:dyDescent="0.3">
      <c r="A151" s="71"/>
      <c r="B151" s="88"/>
      <c r="C151" s="72" t="str">
        <f t="shared" si="4"/>
        <v/>
      </c>
      <c r="D151" s="106"/>
      <c r="E151" s="108"/>
      <c r="F151" s="97"/>
      <c r="G151" s="97"/>
      <c r="H151" s="111"/>
      <c r="I151" s="138" t="str">
        <f>IF(A151="",IF(CONCATENATE(B151,C151,D151,E151,F151,G151,H151)="","",ws3_EU_ID_blank),IF(ISERROR(MATCH(A151,tbWS_2[EU_ID],0)),ws3_matching_error_msg,F151*IF(D151="Y",1,1-E151)*INDEX(tbWS_2[Activity],MATCH(A151,tbWS_2[EU_ID],0))))</f>
        <v/>
      </c>
      <c r="J151" s="76" t="str">
        <f t="shared" si="5"/>
        <v/>
      </c>
      <c r="K151" s="32"/>
    </row>
    <row r="152" spans="1:11" ht="14" x14ac:dyDescent="0.3">
      <c r="A152" s="71"/>
      <c r="B152" s="88"/>
      <c r="C152" s="72" t="str">
        <f t="shared" si="4"/>
        <v/>
      </c>
      <c r="D152" s="106"/>
      <c r="E152" s="108"/>
      <c r="F152" s="97"/>
      <c r="G152" s="97"/>
      <c r="H152" s="111"/>
      <c r="I152" s="138" t="str">
        <f>IF(A152="",IF(CONCATENATE(B152,C152,D152,E152,F152,G152,H152)="","",ws3_EU_ID_blank),IF(ISERROR(MATCH(A152,tbWS_2[EU_ID],0)),ws3_matching_error_msg,F152*IF(D152="Y",1,1-E152)*INDEX(tbWS_2[Activity],MATCH(A152,tbWS_2[EU_ID],0))))</f>
        <v/>
      </c>
      <c r="J152" s="76" t="str">
        <f t="shared" si="5"/>
        <v/>
      </c>
      <c r="K152" s="32"/>
    </row>
    <row r="153" spans="1:11" ht="14" x14ac:dyDescent="0.3">
      <c r="A153" s="71"/>
      <c r="B153" s="88"/>
      <c r="C153" s="72" t="str">
        <f t="shared" si="4"/>
        <v/>
      </c>
      <c r="D153" s="106"/>
      <c r="E153" s="108"/>
      <c r="F153" s="97"/>
      <c r="G153" s="97"/>
      <c r="H153" s="111"/>
      <c r="I153" s="138" t="str">
        <f>IF(A153="",IF(CONCATENATE(B153,C153,D153,E153,F153,G153,H153)="","",ws3_EU_ID_blank),IF(ISERROR(MATCH(A153,tbWS_2[EU_ID],0)),ws3_matching_error_msg,F153*IF(D153="Y",1,1-E153)*INDEX(tbWS_2[Activity],MATCH(A153,tbWS_2[EU_ID],0))))</f>
        <v/>
      </c>
      <c r="J153" s="76" t="str">
        <f t="shared" si="5"/>
        <v/>
      </c>
      <c r="K153" s="32"/>
    </row>
    <row r="154" spans="1:11" ht="14" x14ac:dyDescent="0.3">
      <c r="A154" s="71"/>
      <c r="B154" s="88"/>
      <c r="C154" s="72" t="str">
        <f t="shared" si="4"/>
        <v/>
      </c>
      <c r="D154" s="106"/>
      <c r="E154" s="108"/>
      <c r="F154" s="97"/>
      <c r="G154" s="97"/>
      <c r="H154" s="111"/>
      <c r="I154" s="138" t="str">
        <f>IF(A154="",IF(CONCATENATE(B154,C154,D154,E154,F154,G154,H154)="","",ws3_EU_ID_blank),IF(ISERROR(MATCH(A154,tbWS_2[EU_ID],0)),ws3_matching_error_msg,F154*IF(D154="Y",1,1-E154)*INDEX(tbWS_2[Activity],MATCH(A154,tbWS_2[EU_ID],0))))</f>
        <v/>
      </c>
      <c r="J154" s="76" t="str">
        <f t="shared" si="5"/>
        <v/>
      </c>
      <c r="K154" s="32"/>
    </row>
    <row r="155" spans="1:11" ht="14" x14ac:dyDescent="0.3">
      <c r="A155" s="71"/>
      <c r="B155" s="88"/>
      <c r="C155" s="72" t="str">
        <f t="shared" si="4"/>
        <v/>
      </c>
      <c r="D155" s="106"/>
      <c r="E155" s="108"/>
      <c r="F155" s="97"/>
      <c r="G155" s="97"/>
      <c r="H155" s="111"/>
      <c r="I155" s="138" t="str">
        <f>IF(A155="",IF(CONCATENATE(B155,C155,D155,E155,F155,G155,H155)="","",ws3_EU_ID_blank),IF(ISERROR(MATCH(A155,tbWS_2[EU_ID],0)),ws3_matching_error_msg,F155*IF(D155="Y",1,1-E155)*INDEX(tbWS_2[Activity],MATCH(A155,tbWS_2[EU_ID],0))))</f>
        <v/>
      </c>
      <c r="J155" s="76" t="str">
        <f t="shared" si="5"/>
        <v/>
      </c>
      <c r="K155" s="32"/>
    </row>
    <row r="156" spans="1:11" ht="14" x14ac:dyDescent="0.3">
      <c r="A156" s="71"/>
      <c r="B156" s="88"/>
      <c r="C156" s="72" t="str">
        <f t="shared" si="4"/>
        <v/>
      </c>
      <c r="D156" s="106"/>
      <c r="E156" s="108"/>
      <c r="F156" s="97"/>
      <c r="G156" s="97"/>
      <c r="H156" s="111"/>
      <c r="I156" s="138" t="str">
        <f>IF(A156="",IF(CONCATENATE(B156,C156,D156,E156,F156,G156,H156)="","",ws3_EU_ID_blank),IF(ISERROR(MATCH(A156,tbWS_2[EU_ID],0)),ws3_matching_error_msg,F156*IF(D156="Y",1,1-E156)*INDEX(tbWS_2[Activity],MATCH(A156,tbWS_2[EU_ID],0))))</f>
        <v/>
      </c>
      <c r="J156" s="76" t="str">
        <f t="shared" si="5"/>
        <v/>
      </c>
      <c r="K156" s="32"/>
    </row>
    <row r="157" spans="1:11" ht="14" x14ac:dyDescent="0.3">
      <c r="A157" s="71"/>
      <c r="B157" s="88"/>
      <c r="C157" s="72" t="str">
        <f t="shared" si="4"/>
        <v/>
      </c>
      <c r="D157" s="106"/>
      <c r="E157" s="108"/>
      <c r="F157" s="97"/>
      <c r="G157" s="97"/>
      <c r="H157" s="111"/>
      <c r="I157" s="138" t="str">
        <f>IF(A157="",IF(CONCATENATE(B157,C157,D157,E157,F157,G157,H157)="","",ws3_EU_ID_blank),IF(ISERROR(MATCH(A157,tbWS_2[EU_ID],0)),ws3_matching_error_msg,F157*IF(D157="Y",1,1-E157)*INDEX(tbWS_2[Activity],MATCH(A157,tbWS_2[EU_ID],0))))</f>
        <v/>
      </c>
      <c r="J157" s="76" t="str">
        <f t="shared" si="5"/>
        <v/>
      </c>
      <c r="K157" s="32"/>
    </row>
    <row r="158" spans="1:11" ht="14" x14ac:dyDescent="0.3">
      <c r="A158" s="71"/>
      <c r="B158" s="88"/>
      <c r="C158" s="72" t="str">
        <f t="shared" si="4"/>
        <v/>
      </c>
      <c r="D158" s="106"/>
      <c r="E158" s="108"/>
      <c r="F158" s="97"/>
      <c r="G158" s="97"/>
      <c r="H158" s="111"/>
      <c r="I158" s="138" t="str">
        <f>IF(A158="",IF(CONCATENATE(B158,C158,D158,E158,F158,G158,H158)="","",ws3_EU_ID_blank),IF(ISERROR(MATCH(A158,tbWS_2[EU_ID],0)),ws3_matching_error_msg,F158*IF(D158="Y",1,1-E158)*INDEX(tbWS_2[Activity],MATCH(A158,tbWS_2[EU_ID],0))))</f>
        <v/>
      </c>
      <c r="J158" s="76" t="str">
        <f t="shared" si="5"/>
        <v/>
      </c>
      <c r="K158" s="32"/>
    </row>
    <row r="159" spans="1:11" ht="14" x14ac:dyDescent="0.3">
      <c r="A159" s="71"/>
      <c r="B159" s="88"/>
      <c r="C159" s="72" t="str">
        <f t="shared" si="4"/>
        <v/>
      </c>
      <c r="D159" s="106"/>
      <c r="E159" s="108"/>
      <c r="F159" s="97"/>
      <c r="G159" s="97"/>
      <c r="H159" s="111"/>
      <c r="I159" s="138" t="str">
        <f>IF(A159="",IF(CONCATENATE(B159,C159,D159,E159,F159,G159,H159)="","",ws3_EU_ID_blank),IF(ISERROR(MATCH(A159,tbWS_2[EU_ID],0)),ws3_matching_error_msg,F159*IF(D159="Y",1,1-E159)*INDEX(tbWS_2[Activity],MATCH(A159,tbWS_2[EU_ID],0))))</f>
        <v/>
      </c>
      <c r="J159" s="76" t="str">
        <f t="shared" si="5"/>
        <v/>
      </c>
      <c r="K159" s="32"/>
    </row>
    <row r="160" spans="1:11" ht="14" x14ac:dyDescent="0.3">
      <c r="A160" s="71"/>
      <c r="B160" s="88"/>
      <c r="C160" s="72" t="str">
        <f t="shared" si="4"/>
        <v/>
      </c>
      <c r="D160" s="106"/>
      <c r="E160" s="108"/>
      <c r="F160" s="97"/>
      <c r="G160" s="97"/>
      <c r="H160" s="111"/>
      <c r="I160" s="138" t="str">
        <f>IF(A160="",IF(CONCATENATE(B160,C160,D160,E160,F160,G160,H160)="","",ws3_EU_ID_blank),IF(ISERROR(MATCH(A160,tbWS_2[EU_ID],0)),ws3_matching_error_msg,F160*IF(D160="Y",1,1-E160)*INDEX(tbWS_2[Activity],MATCH(A160,tbWS_2[EU_ID],0))))</f>
        <v/>
      </c>
      <c r="J160" s="76" t="str">
        <f t="shared" si="5"/>
        <v/>
      </c>
      <c r="K160" s="32"/>
    </row>
    <row r="161" spans="1:11" ht="14" x14ac:dyDescent="0.3">
      <c r="A161" s="71"/>
      <c r="B161" s="88"/>
      <c r="C161" s="72" t="str">
        <f t="shared" si="4"/>
        <v/>
      </c>
      <c r="D161" s="106"/>
      <c r="E161" s="108"/>
      <c r="F161" s="97"/>
      <c r="G161" s="97"/>
      <c r="H161" s="111"/>
      <c r="I161" s="138" t="str">
        <f>IF(A161="",IF(CONCATENATE(B161,C161,D161,E161,F161,G161,H161)="","",ws3_EU_ID_blank),IF(ISERROR(MATCH(A161,tbWS_2[EU_ID],0)),ws3_matching_error_msg,F161*IF(D161="Y",1,1-E161)*INDEX(tbWS_2[Activity],MATCH(A161,tbWS_2[EU_ID],0))))</f>
        <v/>
      </c>
      <c r="J161" s="76" t="str">
        <f t="shared" si="5"/>
        <v/>
      </c>
      <c r="K161" s="32"/>
    </row>
    <row r="162" spans="1:11" ht="14" x14ac:dyDescent="0.3">
      <c r="A162" s="71"/>
      <c r="B162" s="88"/>
      <c r="C162" s="72" t="str">
        <f t="shared" si="4"/>
        <v/>
      </c>
      <c r="D162" s="106"/>
      <c r="E162" s="108"/>
      <c r="F162" s="97"/>
      <c r="G162" s="97"/>
      <c r="H162" s="111"/>
      <c r="I162" s="138" t="str">
        <f>IF(A162="",IF(CONCATENATE(B162,C162,D162,E162,F162,G162,H162)="","",ws3_EU_ID_blank),IF(ISERROR(MATCH(A162,tbWS_2[EU_ID],0)),ws3_matching_error_msg,F162*IF(D162="Y",1,1-E162)*INDEX(tbWS_2[Activity],MATCH(A162,tbWS_2[EU_ID],0))))</f>
        <v/>
      </c>
      <c r="J162" s="76" t="str">
        <f t="shared" si="5"/>
        <v/>
      </c>
      <c r="K162" s="32"/>
    </row>
    <row r="163" spans="1:11" ht="14" x14ac:dyDescent="0.3">
      <c r="A163" s="71"/>
      <c r="B163" s="88"/>
      <c r="C163" s="72" t="str">
        <f t="shared" si="4"/>
        <v/>
      </c>
      <c r="D163" s="106"/>
      <c r="E163" s="108"/>
      <c r="F163" s="97"/>
      <c r="G163" s="97"/>
      <c r="H163" s="111"/>
      <c r="I163" s="138" t="str">
        <f>IF(A163="",IF(CONCATENATE(B163,C163,D163,E163,F163,G163,H163)="","",ws3_EU_ID_blank),IF(ISERROR(MATCH(A163,tbWS_2[EU_ID],0)),ws3_matching_error_msg,F163*IF(D163="Y",1,1-E163)*INDEX(tbWS_2[Activity],MATCH(A163,tbWS_2[EU_ID],0))))</f>
        <v/>
      </c>
      <c r="J163" s="76" t="str">
        <f t="shared" si="5"/>
        <v/>
      </c>
      <c r="K163" s="32"/>
    </row>
    <row r="164" spans="1:11" ht="14" x14ac:dyDescent="0.3">
      <c r="A164" s="71"/>
      <c r="B164" s="88"/>
      <c r="C164" s="72" t="str">
        <f t="shared" si="4"/>
        <v/>
      </c>
      <c r="D164" s="106"/>
      <c r="E164" s="108"/>
      <c r="F164" s="97"/>
      <c r="G164" s="97"/>
      <c r="H164" s="111"/>
      <c r="I164" s="138" t="str">
        <f>IF(A164="",IF(CONCATENATE(B164,C164,D164,E164,F164,G164,H164)="","",ws3_EU_ID_blank),IF(ISERROR(MATCH(A164,tbWS_2[EU_ID],0)),ws3_matching_error_msg,F164*IF(D164="Y",1,1-E164)*INDEX(tbWS_2[Activity],MATCH(A164,tbWS_2[EU_ID],0))))</f>
        <v/>
      </c>
      <c r="J164" s="76" t="str">
        <f t="shared" si="5"/>
        <v/>
      </c>
      <c r="K164" s="32"/>
    </row>
    <row r="165" spans="1:11" ht="14" x14ac:dyDescent="0.3">
      <c r="A165" s="71"/>
      <c r="B165" s="88"/>
      <c r="C165" s="72" t="str">
        <f t="shared" si="4"/>
        <v/>
      </c>
      <c r="D165" s="106"/>
      <c r="E165" s="108"/>
      <c r="F165" s="97"/>
      <c r="G165" s="97"/>
      <c r="H165" s="111"/>
      <c r="I165" s="138" t="str">
        <f>IF(A165="",IF(CONCATENATE(B165,C165,D165,E165,F165,G165,H165)="","",ws3_EU_ID_blank),IF(ISERROR(MATCH(A165,tbWS_2[EU_ID],0)),ws3_matching_error_msg,F165*IF(D165="Y",1,1-E165)*INDEX(tbWS_2[Activity],MATCH(A165,tbWS_2[EU_ID],0))))</f>
        <v/>
      </c>
      <c r="J165" s="76" t="str">
        <f t="shared" si="5"/>
        <v/>
      </c>
      <c r="K165" s="32"/>
    </row>
    <row r="166" spans="1:11" ht="14" x14ac:dyDescent="0.3">
      <c r="A166" s="71"/>
      <c r="B166" s="88"/>
      <c r="C166" s="72" t="str">
        <f t="shared" si="4"/>
        <v/>
      </c>
      <c r="D166" s="106"/>
      <c r="E166" s="108"/>
      <c r="F166" s="97"/>
      <c r="G166" s="97"/>
      <c r="H166" s="111"/>
      <c r="I166" s="138" t="str">
        <f>IF(A166="",IF(CONCATENATE(B166,C166,D166,E166,F166,G166,H166)="","",ws3_EU_ID_blank),IF(ISERROR(MATCH(A166,tbWS_2[EU_ID],0)),ws3_matching_error_msg,F166*IF(D166="Y",1,1-E166)*INDEX(tbWS_2[Activity],MATCH(A166,tbWS_2[EU_ID],0))))</f>
        <v/>
      </c>
      <c r="J166" s="76" t="str">
        <f t="shared" si="5"/>
        <v/>
      </c>
      <c r="K166" s="32"/>
    </row>
    <row r="167" spans="1:11" ht="14" x14ac:dyDescent="0.3">
      <c r="A167" s="71"/>
      <c r="B167" s="88"/>
      <c r="C167" s="72" t="str">
        <f t="shared" si="4"/>
        <v/>
      </c>
      <c r="D167" s="106"/>
      <c r="E167" s="108"/>
      <c r="F167" s="97"/>
      <c r="G167" s="97"/>
      <c r="H167" s="111"/>
      <c r="I167" s="138" t="str">
        <f>IF(A167="",IF(CONCATENATE(B167,C167,D167,E167,F167,G167,H167)="","",ws3_EU_ID_blank),IF(ISERROR(MATCH(A167,tbWS_2[EU_ID],0)),ws3_matching_error_msg,F167*IF(D167="Y",1,1-E167)*INDEX(tbWS_2[Activity],MATCH(A167,tbWS_2[EU_ID],0))))</f>
        <v/>
      </c>
      <c r="J167" s="76" t="str">
        <f t="shared" si="5"/>
        <v/>
      </c>
      <c r="K167" s="32"/>
    </row>
    <row r="168" spans="1:11" ht="14" x14ac:dyDescent="0.3">
      <c r="A168" s="71"/>
      <c r="B168" s="88"/>
      <c r="C168" s="72" t="str">
        <f t="shared" si="4"/>
        <v/>
      </c>
      <c r="D168" s="106"/>
      <c r="E168" s="108"/>
      <c r="F168" s="97"/>
      <c r="G168" s="97"/>
      <c r="H168" s="111"/>
      <c r="I168" s="138" t="str">
        <f>IF(A168="",IF(CONCATENATE(B168,C168,D168,E168,F168,G168,H168)="","",ws3_EU_ID_blank),IF(ISERROR(MATCH(A168,tbWS_2[EU_ID],0)),ws3_matching_error_msg,F168*IF(D168="Y",1,1-E168)*INDEX(tbWS_2[Activity],MATCH(A168,tbWS_2[EU_ID],0))))</f>
        <v/>
      </c>
      <c r="J168" s="76" t="str">
        <f t="shared" si="5"/>
        <v/>
      </c>
      <c r="K168" s="32"/>
    </row>
    <row r="169" spans="1:11" ht="14" x14ac:dyDescent="0.3">
      <c r="A169" s="71"/>
      <c r="B169" s="88"/>
      <c r="C169" s="72" t="str">
        <f t="shared" si="4"/>
        <v/>
      </c>
      <c r="D169" s="106"/>
      <c r="E169" s="108"/>
      <c r="F169" s="97"/>
      <c r="G169" s="97"/>
      <c r="H169" s="111"/>
      <c r="I169" s="138" t="str">
        <f>IF(A169="",IF(CONCATENATE(B169,C169,D169,E169,F169,G169,H169)="","",ws3_EU_ID_blank),IF(ISERROR(MATCH(A169,tbWS_2[EU_ID],0)),ws3_matching_error_msg,F169*IF(D169="Y",1,1-E169)*INDEX(tbWS_2[Activity],MATCH(A169,tbWS_2[EU_ID],0))))</f>
        <v/>
      </c>
      <c r="J169" s="76" t="str">
        <f t="shared" si="5"/>
        <v/>
      </c>
      <c r="K169" s="32"/>
    </row>
    <row r="170" spans="1:11" ht="14" x14ac:dyDescent="0.3">
      <c r="A170" s="71"/>
      <c r="B170" s="88"/>
      <c r="C170" s="72" t="str">
        <f t="shared" si="4"/>
        <v/>
      </c>
      <c r="D170" s="106"/>
      <c r="E170" s="108"/>
      <c r="F170" s="97"/>
      <c r="G170" s="97"/>
      <c r="H170" s="111"/>
      <c r="I170" s="138" t="str">
        <f>IF(A170="",IF(CONCATENATE(B170,C170,D170,E170,F170,G170,H170)="","",ws3_EU_ID_blank),IF(ISERROR(MATCH(A170,tbWS_2[EU_ID],0)),ws3_matching_error_msg,F170*IF(D170="Y",1,1-E170)*INDEX(tbWS_2[Activity],MATCH(A170,tbWS_2[EU_ID],0))))</f>
        <v/>
      </c>
      <c r="J170" s="76" t="str">
        <f t="shared" si="5"/>
        <v/>
      </c>
      <c r="K170" s="32"/>
    </row>
    <row r="171" spans="1:11" ht="14" x14ac:dyDescent="0.3">
      <c r="A171" s="71"/>
      <c r="B171" s="88"/>
      <c r="C171" s="72" t="str">
        <f t="shared" si="4"/>
        <v/>
      </c>
      <c r="D171" s="106"/>
      <c r="E171" s="108"/>
      <c r="F171" s="97"/>
      <c r="G171" s="97"/>
      <c r="H171" s="111"/>
      <c r="I171" s="138" t="str">
        <f>IF(A171="",IF(CONCATENATE(B171,C171,D171,E171,F171,G171,H171)="","",ws3_EU_ID_blank),IF(ISERROR(MATCH(A171,tbWS_2[EU_ID],0)),ws3_matching_error_msg,F171*IF(D171="Y",1,1-E171)*INDEX(tbWS_2[Activity],MATCH(A171,tbWS_2[EU_ID],0))))</f>
        <v/>
      </c>
      <c r="J171" s="76" t="str">
        <f t="shared" si="5"/>
        <v/>
      </c>
      <c r="K171" s="32"/>
    </row>
    <row r="172" spans="1:11" ht="14" x14ac:dyDescent="0.3">
      <c r="A172" s="71"/>
      <c r="B172" s="88"/>
      <c r="C172" s="72" t="str">
        <f t="shared" si="4"/>
        <v/>
      </c>
      <c r="D172" s="106"/>
      <c r="E172" s="108"/>
      <c r="F172" s="97"/>
      <c r="G172" s="97"/>
      <c r="H172" s="111"/>
      <c r="I172" s="138" t="str">
        <f>IF(A172="",IF(CONCATENATE(B172,C172,D172,E172,F172,G172,H172)="","",ws3_EU_ID_blank),IF(ISERROR(MATCH(A172,tbWS_2[EU_ID],0)),ws3_matching_error_msg,F172*IF(D172="Y",1,1-E172)*INDEX(tbWS_2[Activity],MATCH(A172,tbWS_2[EU_ID],0))))</f>
        <v/>
      </c>
      <c r="J172" s="76" t="str">
        <f t="shared" si="5"/>
        <v/>
      </c>
      <c r="K172" s="32"/>
    </row>
    <row r="173" spans="1:11" ht="14" x14ac:dyDescent="0.3">
      <c r="A173" s="71"/>
      <c r="B173" s="88"/>
      <c r="C173" s="72" t="str">
        <f t="shared" si="4"/>
        <v/>
      </c>
      <c r="D173" s="106"/>
      <c r="E173" s="108"/>
      <c r="F173" s="97"/>
      <c r="G173" s="97"/>
      <c r="H173" s="111"/>
      <c r="I173" s="138" t="str">
        <f>IF(A173="",IF(CONCATENATE(B173,C173,D173,E173,F173,G173,H173)="","",ws3_EU_ID_blank),IF(ISERROR(MATCH(A173,tbWS_2[EU_ID],0)),ws3_matching_error_msg,F173*IF(D173="Y",1,1-E173)*INDEX(tbWS_2[Activity],MATCH(A173,tbWS_2[EU_ID],0))))</f>
        <v/>
      </c>
      <c r="J173" s="76" t="str">
        <f t="shared" si="5"/>
        <v/>
      </c>
      <c r="K173" s="32"/>
    </row>
    <row r="174" spans="1:11" ht="14" x14ac:dyDescent="0.3">
      <c r="A174" s="71"/>
      <c r="B174" s="88"/>
      <c r="C174" s="72" t="str">
        <f t="shared" si="4"/>
        <v/>
      </c>
      <c r="D174" s="106"/>
      <c r="E174" s="108"/>
      <c r="F174" s="97"/>
      <c r="G174" s="97"/>
      <c r="H174" s="111"/>
      <c r="I174" s="138" t="str">
        <f>IF(A174="",IF(CONCATENATE(B174,C174,D174,E174,F174,G174,H174)="","",ws3_EU_ID_blank),IF(ISERROR(MATCH(A174,tbWS_2[EU_ID],0)),ws3_matching_error_msg,F174*IF(D174="Y",1,1-E174)*INDEX(tbWS_2[Activity],MATCH(A174,tbWS_2[EU_ID],0))))</f>
        <v/>
      </c>
      <c r="J174" s="76" t="str">
        <f t="shared" si="5"/>
        <v/>
      </c>
      <c r="K174" s="32"/>
    </row>
    <row r="175" spans="1:11" ht="14" x14ac:dyDescent="0.3">
      <c r="A175" s="71"/>
      <c r="B175" s="88"/>
      <c r="C175" s="72" t="str">
        <f t="shared" si="4"/>
        <v/>
      </c>
      <c r="D175" s="106"/>
      <c r="E175" s="108"/>
      <c r="F175" s="97"/>
      <c r="G175" s="97"/>
      <c r="H175" s="111"/>
      <c r="I175" s="138" t="str">
        <f>IF(A175="",IF(CONCATENATE(B175,C175,D175,E175,F175,G175,H175)="","",ws3_EU_ID_blank),IF(ISERROR(MATCH(A175,tbWS_2[EU_ID],0)),ws3_matching_error_msg,F175*IF(D175="Y",1,1-E175)*INDEX(tbWS_2[Activity],MATCH(A175,tbWS_2[EU_ID],0))))</f>
        <v/>
      </c>
      <c r="J175" s="76" t="str">
        <f t="shared" si="5"/>
        <v/>
      </c>
      <c r="K175" s="32"/>
    </row>
    <row r="176" spans="1:11" ht="14" x14ac:dyDescent="0.3">
      <c r="A176" s="71"/>
      <c r="B176" s="88"/>
      <c r="C176" s="72" t="str">
        <f t="shared" si="4"/>
        <v/>
      </c>
      <c r="D176" s="106"/>
      <c r="E176" s="108"/>
      <c r="F176" s="97"/>
      <c r="G176" s="97"/>
      <c r="H176" s="111"/>
      <c r="I176" s="138" t="str">
        <f>IF(A176="",IF(CONCATENATE(B176,C176,D176,E176,F176,G176,H176)="","",ws3_EU_ID_blank),IF(ISERROR(MATCH(A176,tbWS_2[EU_ID],0)),ws3_matching_error_msg,F176*IF(D176="Y",1,1-E176)*INDEX(tbWS_2[Activity],MATCH(A176,tbWS_2[EU_ID],0))))</f>
        <v/>
      </c>
      <c r="J176" s="76" t="str">
        <f t="shared" si="5"/>
        <v/>
      </c>
      <c r="K176" s="32"/>
    </row>
    <row r="177" spans="1:11" ht="14" x14ac:dyDescent="0.3">
      <c r="A177" s="71"/>
      <c r="B177" s="88"/>
      <c r="C177" s="72" t="str">
        <f t="shared" si="4"/>
        <v/>
      </c>
      <c r="D177" s="106"/>
      <c r="E177" s="108"/>
      <c r="F177" s="97"/>
      <c r="G177" s="97"/>
      <c r="H177" s="111"/>
      <c r="I177" s="138" t="str">
        <f>IF(A177="",IF(CONCATENATE(B177,C177,D177,E177,F177,G177,H177)="","",ws3_EU_ID_blank),IF(ISERROR(MATCH(A177,tbWS_2[EU_ID],0)),ws3_matching_error_msg,F177*IF(D177="Y",1,1-E177)*INDEX(tbWS_2[Activity],MATCH(A177,tbWS_2[EU_ID],0))))</f>
        <v/>
      </c>
      <c r="J177" s="76" t="str">
        <f t="shared" si="5"/>
        <v/>
      </c>
      <c r="K177" s="32"/>
    </row>
    <row r="178" spans="1:11" ht="14" x14ac:dyDescent="0.3">
      <c r="A178" s="71"/>
      <c r="B178" s="88"/>
      <c r="C178" s="72" t="str">
        <f t="shared" si="4"/>
        <v/>
      </c>
      <c r="D178" s="106"/>
      <c r="E178" s="108"/>
      <c r="F178" s="97"/>
      <c r="G178" s="97"/>
      <c r="H178" s="111"/>
      <c r="I178" s="138" t="str">
        <f>IF(A178="",IF(CONCATENATE(B178,C178,D178,E178,F178,G178,H178)="","",ws3_EU_ID_blank),IF(ISERROR(MATCH(A178,tbWS_2[EU_ID],0)),ws3_matching_error_msg,F178*IF(D178="Y",1,1-E178)*INDEX(tbWS_2[Activity],MATCH(A178,tbWS_2[EU_ID],0))))</f>
        <v/>
      </c>
      <c r="J178" s="76" t="str">
        <f t="shared" si="5"/>
        <v/>
      </c>
      <c r="K178" s="32"/>
    </row>
    <row r="179" spans="1:11" ht="14" x14ac:dyDescent="0.3">
      <c r="A179" s="71"/>
      <c r="B179" s="88"/>
      <c r="C179" s="72" t="str">
        <f t="shared" si="4"/>
        <v/>
      </c>
      <c r="D179" s="106"/>
      <c r="E179" s="108"/>
      <c r="F179" s="97"/>
      <c r="G179" s="97"/>
      <c r="H179" s="111"/>
      <c r="I179" s="138" t="str">
        <f>IF(A179="",IF(CONCATENATE(B179,C179,D179,E179,F179,G179,H179)="","",ws3_EU_ID_blank),IF(ISERROR(MATCH(A179,tbWS_2[EU_ID],0)),ws3_matching_error_msg,F179*IF(D179="Y",1,1-E179)*INDEX(tbWS_2[Activity],MATCH(A179,tbWS_2[EU_ID],0))))</f>
        <v/>
      </c>
      <c r="J179" s="76" t="str">
        <f t="shared" si="5"/>
        <v/>
      </c>
      <c r="K179" s="32"/>
    </row>
    <row r="180" spans="1:11" ht="14" x14ac:dyDescent="0.3">
      <c r="A180" s="71"/>
      <c r="B180" s="88"/>
      <c r="C180" s="72" t="str">
        <f t="shared" si="4"/>
        <v/>
      </c>
      <c r="D180" s="106"/>
      <c r="E180" s="108"/>
      <c r="F180" s="97"/>
      <c r="G180" s="97"/>
      <c r="H180" s="111"/>
      <c r="I180" s="138" t="str">
        <f>IF(A180="",IF(CONCATENATE(B180,C180,D180,E180,F180,G180,H180)="","",ws3_EU_ID_blank),IF(ISERROR(MATCH(A180,tbWS_2[EU_ID],0)),ws3_matching_error_msg,F180*IF(D180="Y",1,1-E180)*INDEX(tbWS_2[Activity],MATCH(A180,tbWS_2[EU_ID],0))))</f>
        <v/>
      </c>
      <c r="J180" s="76" t="str">
        <f t="shared" si="5"/>
        <v/>
      </c>
      <c r="K180" s="32"/>
    </row>
    <row r="181" spans="1:11" ht="14" x14ac:dyDescent="0.3">
      <c r="A181" s="71"/>
      <c r="B181" s="88"/>
      <c r="C181" s="72" t="str">
        <f t="shared" si="4"/>
        <v/>
      </c>
      <c r="D181" s="106"/>
      <c r="E181" s="108"/>
      <c r="F181" s="97"/>
      <c r="G181" s="97"/>
      <c r="H181" s="111"/>
      <c r="I181" s="138" t="str">
        <f>IF(A181="",IF(CONCATENATE(B181,C181,D181,E181,F181,G181,H181)="","",ws3_EU_ID_blank),IF(ISERROR(MATCH(A181,tbWS_2[EU_ID],0)),ws3_matching_error_msg,F181*IF(D181="Y",1,1-E181)*INDEX(tbWS_2[Activity],MATCH(A181,tbWS_2[EU_ID],0))))</f>
        <v/>
      </c>
      <c r="J181" s="76" t="str">
        <f t="shared" si="5"/>
        <v/>
      </c>
      <c r="K181" s="32"/>
    </row>
    <row r="182" spans="1:11" ht="14" x14ac:dyDescent="0.3">
      <c r="A182" s="71"/>
      <c r="B182" s="88"/>
      <c r="C182" s="72" t="str">
        <f t="shared" si="4"/>
        <v/>
      </c>
      <c r="D182" s="106"/>
      <c r="E182" s="108"/>
      <c r="F182" s="97"/>
      <c r="G182" s="97"/>
      <c r="H182" s="111"/>
      <c r="I182" s="138" t="str">
        <f>IF(A182="",IF(CONCATENATE(B182,C182,D182,E182,F182,G182,H182)="","",ws3_EU_ID_blank),IF(ISERROR(MATCH(A182,tbWS_2[EU_ID],0)),ws3_matching_error_msg,F182*IF(D182="Y",1,1-E182)*INDEX(tbWS_2[Activity],MATCH(A182,tbWS_2[EU_ID],0))))</f>
        <v/>
      </c>
      <c r="J182" s="76" t="str">
        <f t="shared" si="5"/>
        <v/>
      </c>
      <c r="K182" s="32"/>
    </row>
    <row r="183" spans="1:11" ht="14" x14ac:dyDescent="0.3">
      <c r="A183" s="71"/>
      <c r="B183" s="88"/>
      <c r="C183" s="72" t="str">
        <f t="shared" si="4"/>
        <v/>
      </c>
      <c r="D183" s="106"/>
      <c r="E183" s="108"/>
      <c r="F183" s="97"/>
      <c r="G183" s="97"/>
      <c r="H183" s="111"/>
      <c r="I183" s="138" t="str">
        <f>IF(A183="",IF(CONCATENATE(B183,C183,D183,E183,F183,G183,H183)="","",ws3_EU_ID_blank),IF(ISERROR(MATCH(A183,tbWS_2[EU_ID],0)),ws3_matching_error_msg,F183*IF(D183="Y",1,1-E183)*INDEX(tbWS_2[Activity],MATCH(A183,tbWS_2[EU_ID],0))))</f>
        <v/>
      </c>
      <c r="J183" s="76" t="str">
        <f t="shared" si="5"/>
        <v/>
      </c>
      <c r="K183" s="32"/>
    </row>
    <row r="184" spans="1:11" ht="14" x14ac:dyDescent="0.3">
      <c r="A184" s="71"/>
      <c r="B184" s="88"/>
      <c r="C184" s="72" t="str">
        <f t="shared" si="4"/>
        <v/>
      </c>
      <c r="D184" s="106"/>
      <c r="E184" s="108"/>
      <c r="F184" s="97"/>
      <c r="G184" s="97"/>
      <c r="H184" s="111"/>
      <c r="I184" s="138" t="str">
        <f>IF(A184="",IF(CONCATENATE(B184,C184,D184,E184,F184,G184,H184)="","",ws3_EU_ID_blank),IF(ISERROR(MATCH(A184,tbWS_2[EU_ID],0)),ws3_matching_error_msg,F184*IF(D184="Y",1,1-E184)*INDEX(tbWS_2[Activity],MATCH(A184,tbWS_2[EU_ID],0))))</f>
        <v/>
      </c>
      <c r="J184" s="76" t="str">
        <f t="shared" si="5"/>
        <v/>
      </c>
      <c r="K184" s="32"/>
    </row>
    <row r="185" spans="1:11" ht="14" x14ac:dyDescent="0.3">
      <c r="A185" s="71"/>
      <c r="B185" s="88"/>
      <c r="C185" s="72" t="str">
        <f t="shared" si="4"/>
        <v/>
      </c>
      <c r="D185" s="106"/>
      <c r="E185" s="108"/>
      <c r="F185" s="97"/>
      <c r="G185" s="97"/>
      <c r="H185" s="111"/>
      <c r="I185" s="138" t="str">
        <f>IF(A185="",IF(CONCATENATE(B185,C185,D185,E185,F185,G185,H185)="","",ws3_EU_ID_blank),IF(ISERROR(MATCH(A185,tbWS_2[EU_ID],0)),ws3_matching_error_msg,F185*IF(D185="Y",1,1-E185)*INDEX(tbWS_2[Activity],MATCH(A185,tbWS_2[EU_ID],0))))</f>
        <v/>
      </c>
      <c r="J185" s="76" t="str">
        <f t="shared" si="5"/>
        <v/>
      </c>
      <c r="K185" s="32"/>
    </row>
    <row r="186" spans="1:11" ht="14" x14ac:dyDescent="0.3">
      <c r="A186" s="71"/>
      <c r="B186" s="88"/>
      <c r="C186" s="72" t="str">
        <f t="shared" si="4"/>
        <v/>
      </c>
      <c r="D186" s="106"/>
      <c r="E186" s="108"/>
      <c r="F186" s="97"/>
      <c r="G186" s="97"/>
      <c r="H186" s="111"/>
      <c r="I186" s="138" t="str">
        <f>IF(A186="",IF(CONCATENATE(B186,C186,D186,E186,F186,G186,H186)="","",ws3_EU_ID_blank),IF(ISERROR(MATCH(A186,tbWS_2[EU_ID],0)),ws3_matching_error_msg,F186*IF(D186="Y",1,1-E186)*INDEX(tbWS_2[Activity],MATCH(A186,tbWS_2[EU_ID],0))))</f>
        <v/>
      </c>
      <c r="J186" s="76" t="str">
        <f t="shared" si="5"/>
        <v/>
      </c>
      <c r="K186" s="32"/>
    </row>
    <row r="187" spans="1:11" ht="14" x14ac:dyDescent="0.3">
      <c r="A187" s="71"/>
      <c r="B187" s="88"/>
      <c r="C187" s="72" t="str">
        <f t="shared" si="4"/>
        <v/>
      </c>
      <c r="D187" s="106"/>
      <c r="E187" s="108"/>
      <c r="F187" s="97"/>
      <c r="G187" s="97"/>
      <c r="H187" s="111"/>
      <c r="I187" s="138" t="str">
        <f>IF(A187="",IF(CONCATENATE(B187,C187,D187,E187,F187,G187,H187)="","",ws3_EU_ID_blank),IF(ISERROR(MATCH(A187,tbWS_2[EU_ID],0)),ws3_matching_error_msg,F187*IF(D187="Y",1,1-E187)*INDEX(tbWS_2[Activity],MATCH(A187,tbWS_2[EU_ID],0))))</f>
        <v/>
      </c>
      <c r="J187" s="76" t="str">
        <f t="shared" si="5"/>
        <v/>
      </c>
      <c r="K187" s="32"/>
    </row>
    <row r="188" spans="1:11" ht="14" x14ac:dyDescent="0.3">
      <c r="A188" s="71"/>
      <c r="B188" s="88"/>
      <c r="C188" s="72" t="str">
        <f t="shared" si="4"/>
        <v/>
      </c>
      <c r="D188" s="106"/>
      <c r="E188" s="108"/>
      <c r="F188" s="97"/>
      <c r="G188" s="97"/>
      <c r="H188" s="111"/>
      <c r="I188" s="138" t="str">
        <f>IF(A188="",IF(CONCATENATE(B188,C188,D188,E188,F188,G188,H188)="","",ws3_EU_ID_blank),IF(ISERROR(MATCH(A188,tbWS_2[EU_ID],0)),ws3_matching_error_msg,F188*IF(D188="Y",1,1-E188)*INDEX(tbWS_2[Activity],MATCH(A188,tbWS_2[EU_ID],0))))</f>
        <v/>
      </c>
      <c r="J188" s="76" t="str">
        <f t="shared" si="5"/>
        <v/>
      </c>
      <c r="K188" s="32"/>
    </row>
    <row r="189" spans="1:11" ht="14" x14ac:dyDescent="0.3">
      <c r="A189" s="71"/>
      <c r="B189" s="88"/>
      <c r="C189" s="72" t="str">
        <f t="shared" si="4"/>
        <v/>
      </c>
      <c r="D189" s="106"/>
      <c r="E189" s="108"/>
      <c r="F189" s="97"/>
      <c r="G189" s="97"/>
      <c r="H189" s="111"/>
      <c r="I189" s="138" t="str">
        <f>IF(A189="",IF(CONCATENATE(B189,C189,D189,E189,F189,G189,H189)="","",ws3_EU_ID_blank),IF(ISERROR(MATCH(A189,tbWS_2[EU_ID],0)),ws3_matching_error_msg,F189*IF(D189="Y",1,1-E189)*INDEX(tbWS_2[Activity],MATCH(A189,tbWS_2[EU_ID],0))))</f>
        <v/>
      </c>
      <c r="J189" s="76" t="str">
        <f t="shared" si="5"/>
        <v/>
      </c>
      <c r="K189" s="32"/>
    </row>
    <row r="190" spans="1:11" ht="14" x14ac:dyDescent="0.3">
      <c r="A190" s="71"/>
      <c r="B190" s="88"/>
      <c r="C190" s="72" t="str">
        <f t="shared" si="4"/>
        <v/>
      </c>
      <c r="D190" s="106"/>
      <c r="E190" s="108"/>
      <c r="F190" s="97"/>
      <c r="G190" s="97"/>
      <c r="H190" s="111"/>
      <c r="I190" s="138" t="str">
        <f>IF(A190="",IF(CONCATENATE(B190,C190,D190,E190,F190,G190,H190)="","",ws3_EU_ID_blank),IF(ISERROR(MATCH(A190,tbWS_2[EU_ID],0)),ws3_matching_error_msg,F190*IF(D190="Y",1,1-E190)*INDEX(tbWS_2[Activity],MATCH(A190,tbWS_2[EU_ID],0))))</f>
        <v/>
      </c>
      <c r="J190" s="76" t="str">
        <f t="shared" si="5"/>
        <v/>
      </c>
      <c r="K190" s="32"/>
    </row>
    <row r="191" spans="1:11" ht="14" x14ac:dyDescent="0.3">
      <c r="A191" s="71"/>
      <c r="B191" s="88"/>
      <c r="C191" s="72" t="str">
        <f t="shared" si="4"/>
        <v/>
      </c>
      <c r="D191" s="106"/>
      <c r="E191" s="108"/>
      <c r="F191" s="97"/>
      <c r="G191" s="97"/>
      <c r="H191" s="111"/>
      <c r="I191" s="138" t="str">
        <f>IF(A191="",IF(CONCATENATE(B191,C191,D191,E191,F191,G191,H191)="","",ws3_EU_ID_blank),IF(ISERROR(MATCH(A191,tbWS_2[EU_ID],0)),ws3_matching_error_msg,F191*IF(D191="Y",1,1-E191)*INDEX(tbWS_2[Activity],MATCH(A191,tbWS_2[EU_ID],0))))</f>
        <v/>
      </c>
      <c r="J191" s="76" t="str">
        <f t="shared" si="5"/>
        <v/>
      </c>
      <c r="K191" s="32"/>
    </row>
    <row r="192" spans="1:11" ht="14" x14ac:dyDescent="0.3">
      <c r="A192" s="71"/>
      <c r="B192" s="88"/>
      <c r="C192" s="72" t="str">
        <f t="shared" si="4"/>
        <v/>
      </c>
      <c r="D192" s="106"/>
      <c r="E192" s="108"/>
      <c r="F192" s="97"/>
      <c r="G192" s="97"/>
      <c r="H192" s="111"/>
      <c r="I192" s="138" t="str">
        <f>IF(A192="",IF(CONCATENATE(B192,C192,D192,E192,F192,G192,H192)="","",ws3_EU_ID_blank),IF(ISERROR(MATCH(A192,tbWS_2[EU_ID],0)),ws3_matching_error_msg,F192*IF(D192="Y",1,1-E192)*INDEX(tbWS_2[Activity],MATCH(A192,tbWS_2[EU_ID],0))))</f>
        <v/>
      </c>
      <c r="J192" s="76" t="str">
        <f t="shared" si="5"/>
        <v/>
      </c>
      <c r="K192" s="32"/>
    </row>
    <row r="193" spans="1:11" ht="14" x14ac:dyDescent="0.3">
      <c r="A193" s="71"/>
      <c r="B193" s="88"/>
      <c r="C193" s="72" t="str">
        <f t="shared" si="4"/>
        <v/>
      </c>
      <c r="D193" s="106"/>
      <c r="E193" s="108"/>
      <c r="F193" s="97"/>
      <c r="G193" s="97"/>
      <c r="H193" s="111"/>
      <c r="I193" s="138" t="str">
        <f>IF(A193="",IF(CONCATENATE(B193,C193,D193,E193,F193,G193,H193)="","",ws3_EU_ID_blank),IF(ISERROR(MATCH(A193,tbWS_2[EU_ID],0)),ws3_matching_error_msg,F193*IF(D193="Y",1,1-E193)*INDEX(tbWS_2[Activity],MATCH(A193,tbWS_2[EU_ID],0))))</f>
        <v/>
      </c>
      <c r="J193" s="76" t="str">
        <f t="shared" si="5"/>
        <v/>
      </c>
      <c r="K193" s="32"/>
    </row>
    <row r="194" spans="1:11" ht="14" x14ac:dyDescent="0.3">
      <c r="A194" s="71"/>
      <c r="B194" s="88"/>
      <c r="C194" s="72" t="str">
        <f t="shared" si="4"/>
        <v/>
      </c>
      <c r="D194" s="106"/>
      <c r="E194" s="108"/>
      <c r="F194" s="97"/>
      <c r="G194" s="97"/>
      <c r="H194" s="111"/>
      <c r="I194" s="138" t="str">
        <f>IF(A194="",IF(CONCATENATE(B194,C194,D194,E194,F194,G194,H194)="","",ws3_EU_ID_blank),IF(ISERROR(MATCH(A194,tbWS_2[EU_ID],0)),ws3_matching_error_msg,F194*IF(D194="Y",1,1-E194)*INDEX(tbWS_2[Activity],MATCH(A194,tbWS_2[EU_ID],0))))</f>
        <v/>
      </c>
      <c r="J194" s="76" t="str">
        <f t="shared" si="5"/>
        <v/>
      </c>
      <c r="K194" s="32"/>
    </row>
    <row r="195" spans="1:11" ht="14" x14ac:dyDescent="0.3">
      <c r="A195" s="71"/>
      <c r="B195" s="88"/>
      <c r="C195" s="72" t="str">
        <f t="shared" si="4"/>
        <v/>
      </c>
      <c r="D195" s="106"/>
      <c r="E195" s="108"/>
      <c r="F195" s="97"/>
      <c r="G195" s="97"/>
      <c r="H195" s="111"/>
      <c r="I195" s="138" t="str">
        <f>IF(A195="",IF(CONCATENATE(B195,C195,D195,E195,F195,G195,H195)="","",ws3_EU_ID_blank),IF(ISERROR(MATCH(A195,tbWS_2[EU_ID],0)),ws3_matching_error_msg,F195*IF(D195="Y",1,1-E195)*INDEX(tbWS_2[Activity],MATCH(A195,tbWS_2[EU_ID],0))))</f>
        <v/>
      </c>
      <c r="J195" s="76" t="str">
        <f t="shared" si="5"/>
        <v/>
      </c>
      <c r="K195" s="32"/>
    </row>
    <row r="196" spans="1:11" ht="14" x14ac:dyDescent="0.3">
      <c r="A196" s="71"/>
      <c r="B196" s="88"/>
      <c r="C196" s="72" t="str">
        <f t="shared" si="4"/>
        <v/>
      </c>
      <c r="D196" s="106"/>
      <c r="E196" s="108"/>
      <c r="F196" s="97"/>
      <c r="G196" s="97"/>
      <c r="H196" s="111"/>
      <c r="I196" s="138" t="str">
        <f>IF(A196="",IF(CONCATENATE(B196,C196,D196,E196,F196,G196,H196)="","",ws3_EU_ID_blank),IF(ISERROR(MATCH(A196,tbWS_2[EU_ID],0)),ws3_matching_error_msg,F196*IF(D196="Y",1,1-E196)*INDEX(tbWS_2[Activity],MATCH(A196,tbWS_2[EU_ID],0))))</f>
        <v/>
      </c>
      <c r="J196" s="76" t="str">
        <f t="shared" si="5"/>
        <v/>
      </c>
      <c r="K196" s="32"/>
    </row>
    <row r="197" spans="1:11" ht="14" x14ac:dyDescent="0.3">
      <c r="A197" s="71"/>
      <c r="B197" s="88"/>
      <c r="C197" s="72" t="str">
        <f t="shared" si="4"/>
        <v/>
      </c>
      <c r="D197" s="106"/>
      <c r="E197" s="108"/>
      <c r="F197" s="97"/>
      <c r="G197" s="97"/>
      <c r="H197" s="111"/>
      <c r="I197" s="138" t="str">
        <f>IF(A197="",IF(CONCATENATE(B197,C197,D197,E197,F197,G197,H197)="","",ws3_EU_ID_blank),IF(ISERROR(MATCH(A197,tbWS_2[EU_ID],0)),ws3_matching_error_msg,F197*IF(D197="Y",1,1-E197)*INDEX(tbWS_2[Activity],MATCH(A197,tbWS_2[EU_ID],0))))</f>
        <v/>
      </c>
      <c r="J197" s="76" t="str">
        <f t="shared" si="5"/>
        <v/>
      </c>
      <c r="K197" s="32"/>
    </row>
    <row r="198" spans="1:11" ht="14" x14ac:dyDescent="0.3">
      <c r="A198" s="71"/>
      <c r="B198" s="88"/>
      <c r="C198" s="72" t="str">
        <f t="shared" si="4"/>
        <v/>
      </c>
      <c r="D198" s="106"/>
      <c r="E198" s="108"/>
      <c r="F198" s="97"/>
      <c r="G198" s="97"/>
      <c r="H198" s="111"/>
      <c r="I198" s="138" t="str">
        <f>IF(A198="",IF(CONCATENATE(B198,C198,D198,E198,F198,G198,H198)="","",ws3_EU_ID_blank),IF(ISERROR(MATCH(A198,tbWS_2[EU_ID],0)),ws3_matching_error_msg,F198*IF(D198="Y",1,1-E198)*INDEX(tbWS_2[Activity],MATCH(A198,tbWS_2[EU_ID],0))))</f>
        <v/>
      </c>
      <c r="J198" s="76" t="str">
        <f t="shared" si="5"/>
        <v/>
      </c>
      <c r="K198" s="32"/>
    </row>
    <row r="199" spans="1:11" ht="14" x14ac:dyDescent="0.3">
      <c r="A199" s="71"/>
      <c r="B199" s="88"/>
      <c r="C199" s="72" t="str">
        <f t="shared" si="4"/>
        <v/>
      </c>
      <c r="D199" s="106"/>
      <c r="E199" s="108"/>
      <c r="F199" s="97"/>
      <c r="G199" s="97"/>
      <c r="H199" s="111"/>
      <c r="I199" s="138" t="str">
        <f>IF(A199="",IF(CONCATENATE(B199,C199,D199,E199,F199,G199,H199)="","",ws3_EU_ID_blank),IF(ISERROR(MATCH(A199,tbWS_2[EU_ID],0)),ws3_matching_error_msg,F199*IF(D199="Y",1,1-E199)*INDEX(tbWS_2[Activity],MATCH(A199,tbWS_2[EU_ID],0))))</f>
        <v/>
      </c>
      <c r="J199" s="76" t="str">
        <f t="shared" si="5"/>
        <v/>
      </c>
      <c r="K199" s="32"/>
    </row>
    <row r="200" spans="1:11" ht="14" x14ac:dyDescent="0.3">
      <c r="A200" s="71"/>
      <c r="B200" s="88"/>
      <c r="C200" s="72" t="str">
        <f t="shared" ref="C200:C263" si="6">IFERROR(INDEX(chemical_names,MATCH(TEXT(B200,"0"),CAS_numbers,0)),"")</f>
        <v/>
      </c>
      <c r="D200" s="106"/>
      <c r="E200" s="108"/>
      <c r="F200" s="97"/>
      <c r="G200" s="97"/>
      <c r="H200" s="111"/>
      <c r="I200" s="138" t="str">
        <f>IF(A200="",IF(CONCATENATE(B200,C200,D200,E200,F200,G200,H200)="","",ws3_EU_ID_blank),IF(ISERROR(MATCH(A200,tbWS_2[EU_ID],0)),ws3_matching_error_msg,F200*IF(D200="Y",1,1-E200)*INDEX(tbWS_2[Activity],MATCH(A200,tbWS_2[EU_ID],0))))</f>
        <v/>
      </c>
      <c r="J200" s="76" t="str">
        <f t="shared" ref="J200:J263" si="7">IF(AND(B200="",C200=""),"",IFERROR(IF(OR(B200="",B200="No CAS"),INDEX(sequence_IDs,MATCH(C200,chemical_names,0)),INDEX(sequence_IDs,MATCH(TEXT(B200,"0"),CAS_numbers,0))),"?"))</f>
        <v/>
      </c>
      <c r="K200" s="32"/>
    </row>
    <row r="201" spans="1:11" ht="14" x14ac:dyDescent="0.3">
      <c r="A201" s="71"/>
      <c r="B201" s="88"/>
      <c r="C201" s="72" t="str">
        <f t="shared" si="6"/>
        <v/>
      </c>
      <c r="D201" s="106"/>
      <c r="E201" s="108"/>
      <c r="F201" s="97"/>
      <c r="G201" s="97"/>
      <c r="H201" s="111"/>
      <c r="I201" s="138" t="str">
        <f>IF(A201="",IF(CONCATENATE(B201,C201,D201,E201,F201,G201,H201)="","",ws3_EU_ID_blank),IF(ISERROR(MATCH(A201,tbWS_2[EU_ID],0)),ws3_matching_error_msg,F201*IF(D201="Y",1,1-E201)*INDEX(tbWS_2[Activity],MATCH(A201,tbWS_2[EU_ID],0))))</f>
        <v/>
      </c>
      <c r="J201" s="76" t="str">
        <f t="shared" si="7"/>
        <v/>
      </c>
      <c r="K201" s="32"/>
    </row>
    <row r="202" spans="1:11" ht="14" x14ac:dyDescent="0.3">
      <c r="A202" s="71"/>
      <c r="B202" s="88"/>
      <c r="C202" s="72" t="str">
        <f t="shared" si="6"/>
        <v/>
      </c>
      <c r="D202" s="106"/>
      <c r="E202" s="108"/>
      <c r="F202" s="97"/>
      <c r="G202" s="97"/>
      <c r="H202" s="111"/>
      <c r="I202" s="138" t="str">
        <f>IF(A202="",IF(CONCATENATE(B202,C202,D202,E202,F202,G202,H202)="","",ws3_EU_ID_blank),IF(ISERROR(MATCH(A202,tbWS_2[EU_ID],0)),ws3_matching_error_msg,F202*IF(D202="Y",1,1-E202)*INDEX(tbWS_2[Activity],MATCH(A202,tbWS_2[EU_ID],0))))</f>
        <v/>
      </c>
      <c r="J202" s="76" t="str">
        <f t="shared" si="7"/>
        <v/>
      </c>
      <c r="K202" s="32"/>
    </row>
    <row r="203" spans="1:11" ht="14" x14ac:dyDescent="0.3">
      <c r="A203" s="71"/>
      <c r="B203" s="88"/>
      <c r="C203" s="72" t="str">
        <f t="shared" si="6"/>
        <v/>
      </c>
      <c r="D203" s="106"/>
      <c r="E203" s="108"/>
      <c r="F203" s="97"/>
      <c r="G203" s="97"/>
      <c r="H203" s="111"/>
      <c r="I203" s="138" t="str">
        <f>IF(A203="",IF(CONCATENATE(B203,C203,D203,E203,F203,G203,H203)="","",ws3_EU_ID_blank),IF(ISERROR(MATCH(A203,tbWS_2[EU_ID],0)),ws3_matching_error_msg,F203*IF(D203="Y",1,1-E203)*INDEX(tbWS_2[Activity],MATCH(A203,tbWS_2[EU_ID],0))))</f>
        <v/>
      </c>
      <c r="J203" s="76" t="str">
        <f t="shared" si="7"/>
        <v/>
      </c>
      <c r="K203" s="32"/>
    </row>
    <row r="204" spans="1:11" ht="14" x14ac:dyDescent="0.3">
      <c r="A204" s="71"/>
      <c r="B204" s="88"/>
      <c r="C204" s="72" t="str">
        <f t="shared" si="6"/>
        <v/>
      </c>
      <c r="D204" s="106"/>
      <c r="E204" s="108"/>
      <c r="F204" s="97"/>
      <c r="G204" s="97"/>
      <c r="H204" s="111"/>
      <c r="I204" s="138" t="str">
        <f>IF(A204="",IF(CONCATENATE(B204,C204,D204,E204,F204,G204,H204)="","",ws3_EU_ID_blank),IF(ISERROR(MATCH(A204,tbWS_2[EU_ID],0)),ws3_matching_error_msg,F204*IF(D204="Y",1,1-E204)*INDEX(tbWS_2[Activity],MATCH(A204,tbWS_2[EU_ID],0))))</f>
        <v/>
      </c>
      <c r="J204" s="76" t="str">
        <f t="shared" si="7"/>
        <v/>
      </c>
      <c r="K204" s="32"/>
    </row>
    <row r="205" spans="1:11" ht="14" x14ac:dyDescent="0.3">
      <c r="A205" s="71"/>
      <c r="B205" s="88"/>
      <c r="C205" s="72" t="str">
        <f t="shared" si="6"/>
        <v/>
      </c>
      <c r="D205" s="106"/>
      <c r="E205" s="108"/>
      <c r="F205" s="97"/>
      <c r="G205" s="97"/>
      <c r="H205" s="111"/>
      <c r="I205" s="138" t="str">
        <f>IF(A205="",IF(CONCATENATE(B205,C205,D205,E205,F205,G205,H205)="","",ws3_EU_ID_blank),IF(ISERROR(MATCH(A205,tbWS_2[EU_ID],0)),ws3_matching_error_msg,F205*IF(D205="Y",1,1-E205)*INDEX(tbWS_2[Activity],MATCH(A205,tbWS_2[EU_ID],0))))</f>
        <v/>
      </c>
      <c r="J205" s="76" t="str">
        <f t="shared" si="7"/>
        <v/>
      </c>
      <c r="K205" s="32"/>
    </row>
    <row r="206" spans="1:11" ht="14" x14ac:dyDescent="0.3">
      <c r="A206" s="71"/>
      <c r="B206" s="88"/>
      <c r="C206" s="72" t="str">
        <f t="shared" si="6"/>
        <v/>
      </c>
      <c r="D206" s="106"/>
      <c r="E206" s="108"/>
      <c r="F206" s="97"/>
      <c r="G206" s="97"/>
      <c r="H206" s="111"/>
      <c r="I206" s="138" t="str">
        <f>IF(A206="",IF(CONCATENATE(B206,C206,D206,E206,F206,G206,H206)="","",ws3_EU_ID_blank),IF(ISERROR(MATCH(A206,tbWS_2[EU_ID],0)),ws3_matching_error_msg,F206*IF(D206="Y",1,1-E206)*INDEX(tbWS_2[Activity],MATCH(A206,tbWS_2[EU_ID],0))))</f>
        <v/>
      </c>
      <c r="J206" s="76" t="str">
        <f t="shared" si="7"/>
        <v/>
      </c>
      <c r="K206" s="32"/>
    </row>
    <row r="207" spans="1:11" ht="14" x14ac:dyDescent="0.3">
      <c r="A207" s="71"/>
      <c r="B207" s="88"/>
      <c r="C207" s="72" t="str">
        <f t="shared" si="6"/>
        <v/>
      </c>
      <c r="D207" s="106"/>
      <c r="E207" s="108"/>
      <c r="F207" s="97"/>
      <c r="G207" s="97"/>
      <c r="H207" s="111"/>
      <c r="I207" s="138" t="str">
        <f>IF(A207="",IF(CONCATENATE(B207,C207,D207,E207,F207,G207,H207)="","",ws3_EU_ID_blank),IF(ISERROR(MATCH(A207,tbWS_2[EU_ID],0)),ws3_matching_error_msg,F207*IF(D207="Y",1,1-E207)*INDEX(tbWS_2[Activity],MATCH(A207,tbWS_2[EU_ID],0))))</f>
        <v/>
      </c>
      <c r="J207" s="76" t="str">
        <f t="shared" si="7"/>
        <v/>
      </c>
      <c r="K207" s="32"/>
    </row>
    <row r="208" spans="1:11" ht="14" x14ac:dyDescent="0.3">
      <c r="A208" s="71"/>
      <c r="B208" s="88"/>
      <c r="C208" s="72" t="str">
        <f t="shared" si="6"/>
        <v/>
      </c>
      <c r="D208" s="106"/>
      <c r="E208" s="108"/>
      <c r="F208" s="97"/>
      <c r="G208" s="97"/>
      <c r="H208" s="111"/>
      <c r="I208" s="138" t="str">
        <f>IF(A208="",IF(CONCATENATE(B208,C208,D208,E208,F208,G208,H208)="","",ws3_EU_ID_blank),IF(ISERROR(MATCH(A208,tbWS_2[EU_ID],0)),ws3_matching_error_msg,F208*IF(D208="Y",1,1-E208)*INDEX(tbWS_2[Activity],MATCH(A208,tbWS_2[EU_ID],0))))</f>
        <v/>
      </c>
      <c r="J208" s="76" t="str">
        <f t="shared" si="7"/>
        <v/>
      </c>
      <c r="K208" s="32"/>
    </row>
    <row r="209" spans="1:11" ht="14" x14ac:dyDescent="0.3">
      <c r="A209" s="71"/>
      <c r="B209" s="88"/>
      <c r="C209" s="72" t="str">
        <f t="shared" si="6"/>
        <v/>
      </c>
      <c r="D209" s="106"/>
      <c r="E209" s="108"/>
      <c r="F209" s="97"/>
      <c r="G209" s="97"/>
      <c r="H209" s="111"/>
      <c r="I209" s="138" t="str">
        <f>IF(A209="",IF(CONCATENATE(B209,C209,D209,E209,F209,G209,H209)="","",ws3_EU_ID_blank),IF(ISERROR(MATCH(A209,tbWS_2[EU_ID],0)),ws3_matching_error_msg,F209*IF(D209="Y",1,1-E209)*INDEX(tbWS_2[Activity],MATCH(A209,tbWS_2[EU_ID],0))))</f>
        <v/>
      </c>
      <c r="J209" s="76" t="str">
        <f t="shared" si="7"/>
        <v/>
      </c>
      <c r="K209" s="32"/>
    </row>
    <row r="210" spans="1:11" ht="14" x14ac:dyDescent="0.3">
      <c r="A210" s="71"/>
      <c r="B210" s="88"/>
      <c r="C210" s="72" t="str">
        <f t="shared" si="6"/>
        <v/>
      </c>
      <c r="D210" s="106"/>
      <c r="E210" s="108"/>
      <c r="F210" s="97"/>
      <c r="G210" s="97"/>
      <c r="H210" s="111"/>
      <c r="I210" s="138" t="str">
        <f>IF(A210="",IF(CONCATENATE(B210,C210,D210,E210,F210,G210,H210)="","",ws3_EU_ID_blank),IF(ISERROR(MATCH(A210,tbWS_2[EU_ID],0)),ws3_matching_error_msg,F210*IF(D210="Y",1,1-E210)*INDEX(tbWS_2[Activity],MATCH(A210,tbWS_2[EU_ID],0))))</f>
        <v/>
      </c>
      <c r="J210" s="76" t="str">
        <f t="shared" si="7"/>
        <v/>
      </c>
      <c r="K210" s="32"/>
    </row>
    <row r="211" spans="1:11" ht="14" x14ac:dyDescent="0.3">
      <c r="A211" s="71"/>
      <c r="B211" s="88"/>
      <c r="C211" s="72" t="str">
        <f t="shared" si="6"/>
        <v/>
      </c>
      <c r="D211" s="106"/>
      <c r="E211" s="108"/>
      <c r="F211" s="97"/>
      <c r="G211" s="97"/>
      <c r="H211" s="111"/>
      <c r="I211" s="138" t="str">
        <f>IF(A211="",IF(CONCATENATE(B211,C211,D211,E211,F211,G211,H211)="","",ws3_EU_ID_blank),IF(ISERROR(MATCH(A211,tbWS_2[EU_ID],0)),ws3_matching_error_msg,F211*IF(D211="Y",1,1-E211)*INDEX(tbWS_2[Activity],MATCH(A211,tbWS_2[EU_ID],0))))</f>
        <v/>
      </c>
      <c r="J211" s="76" t="str">
        <f t="shared" si="7"/>
        <v/>
      </c>
      <c r="K211" s="32"/>
    </row>
    <row r="212" spans="1:11" ht="14" x14ac:dyDescent="0.3">
      <c r="A212" s="71"/>
      <c r="B212" s="88"/>
      <c r="C212" s="72" t="str">
        <f t="shared" si="6"/>
        <v/>
      </c>
      <c r="D212" s="106"/>
      <c r="E212" s="108"/>
      <c r="F212" s="97"/>
      <c r="G212" s="97"/>
      <c r="H212" s="111"/>
      <c r="I212" s="138" t="str">
        <f>IF(A212="",IF(CONCATENATE(B212,C212,D212,E212,F212,G212,H212)="","",ws3_EU_ID_blank),IF(ISERROR(MATCH(A212,tbWS_2[EU_ID],0)),ws3_matching_error_msg,F212*IF(D212="Y",1,1-E212)*INDEX(tbWS_2[Activity],MATCH(A212,tbWS_2[EU_ID],0))))</f>
        <v/>
      </c>
      <c r="J212" s="76" t="str">
        <f t="shared" si="7"/>
        <v/>
      </c>
      <c r="K212" s="32"/>
    </row>
    <row r="213" spans="1:11" ht="14" x14ac:dyDescent="0.3">
      <c r="A213" s="71"/>
      <c r="B213" s="88"/>
      <c r="C213" s="72" t="str">
        <f t="shared" si="6"/>
        <v/>
      </c>
      <c r="D213" s="106"/>
      <c r="E213" s="108"/>
      <c r="F213" s="97"/>
      <c r="G213" s="97"/>
      <c r="H213" s="111"/>
      <c r="I213" s="138" t="str">
        <f>IF(A213="",IF(CONCATENATE(B213,C213,D213,E213,F213,G213,H213)="","",ws3_EU_ID_blank),IF(ISERROR(MATCH(A213,tbWS_2[EU_ID],0)),ws3_matching_error_msg,F213*IF(D213="Y",1,1-E213)*INDEX(tbWS_2[Activity],MATCH(A213,tbWS_2[EU_ID],0))))</f>
        <v/>
      </c>
      <c r="J213" s="76" t="str">
        <f t="shared" si="7"/>
        <v/>
      </c>
      <c r="K213" s="32"/>
    </row>
    <row r="214" spans="1:11" ht="14" x14ac:dyDescent="0.3">
      <c r="A214" s="71"/>
      <c r="B214" s="88"/>
      <c r="C214" s="72" t="str">
        <f t="shared" si="6"/>
        <v/>
      </c>
      <c r="D214" s="106"/>
      <c r="E214" s="108"/>
      <c r="F214" s="97"/>
      <c r="G214" s="97"/>
      <c r="H214" s="111"/>
      <c r="I214" s="138" t="str">
        <f>IF(A214="",IF(CONCATENATE(B214,C214,D214,E214,F214,G214,H214)="","",ws3_EU_ID_blank),IF(ISERROR(MATCH(A214,tbWS_2[EU_ID],0)),ws3_matching_error_msg,F214*IF(D214="Y",1,1-E214)*INDEX(tbWS_2[Activity],MATCH(A214,tbWS_2[EU_ID],0))))</f>
        <v/>
      </c>
      <c r="J214" s="76" t="str">
        <f t="shared" si="7"/>
        <v/>
      </c>
      <c r="K214" s="32"/>
    </row>
    <row r="215" spans="1:11" ht="14" x14ac:dyDescent="0.3">
      <c r="A215" s="71"/>
      <c r="B215" s="88"/>
      <c r="C215" s="72" t="str">
        <f t="shared" si="6"/>
        <v/>
      </c>
      <c r="D215" s="106"/>
      <c r="E215" s="108"/>
      <c r="F215" s="97"/>
      <c r="G215" s="97"/>
      <c r="H215" s="111"/>
      <c r="I215" s="138" t="str">
        <f>IF(A215="",IF(CONCATENATE(B215,C215,D215,E215,F215,G215,H215)="","",ws3_EU_ID_blank),IF(ISERROR(MATCH(A215,tbWS_2[EU_ID],0)),ws3_matching_error_msg,F215*IF(D215="Y",1,1-E215)*INDEX(tbWS_2[Activity],MATCH(A215,tbWS_2[EU_ID],0))))</f>
        <v/>
      </c>
      <c r="J215" s="76" t="str">
        <f t="shared" si="7"/>
        <v/>
      </c>
      <c r="K215" s="32"/>
    </row>
    <row r="216" spans="1:11" ht="14" x14ac:dyDescent="0.3">
      <c r="A216" s="71"/>
      <c r="B216" s="88"/>
      <c r="C216" s="72" t="str">
        <f t="shared" si="6"/>
        <v/>
      </c>
      <c r="D216" s="106"/>
      <c r="E216" s="108"/>
      <c r="F216" s="97"/>
      <c r="G216" s="97"/>
      <c r="H216" s="111"/>
      <c r="I216" s="138" t="str">
        <f>IF(A216="",IF(CONCATENATE(B216,C216,D216,E216,F216,G216,H216)="","",ws3_EU_ID_blank),IF(ISERROR(MATCH(A216,tbWS_2[EU_ID],0)),ws3_matching_error_msg,F216*IF(D216="Y",1,1-E216)*INDEX(tbWS_2[Activity],MATCH(A216,tbWS_2[EU_ID],0))))</f>
        <v/>
      </c>
      <c r="J216" s="76" t="str">
        <f t="shared" si="7"/>
        <v/>
      </c>
      <c r="K216" s="32"/>
    </row>
    <row r="217" spans="1:11" ht="14" x14ac:dyDescent="0.3">
      <c r="A217" s="71"/>
      <c r="B217" s="88"/>
      <c r="C217" s="72" t="str">
        <f t="shared" si="6"/>
        <v/>
      </c>
      <c r="D217" s="106"/>
      <c r="E217" s="108"/>
      <c r="F217" s="97"/>
      <c r="G217" s="97"/>
      <c r="H217" s="111"/>
      <c r="I217" s="138" t="str">
        <f>IF(A217="",IF(CONCATENATE(B217,C217,D217,E217,F217,G217,H217)="","",ws3_EU_ID_blank),IF(ISERROR(MATCH(A217,tbWS_2[EU_ID],0)),ws3_matching_error_msg,F217*IF(D217="Y",1,1-E217)*INDEX(tbWS_2[Activity],MATCH(A217,tbWS_2[EU_ID],0))))</f>
        <v/>
      </c>
      <c r="J217" s="76" t="str">
        <f t="shared" si="7"/>
        <v/>
      </c>
      <c r="K217" s="32"/>
    </row>
    <row r="218" spans="1:11" ht="14" x14ac:dyDescent="0.3">
      <c r="A218" s="71"/>
      <c r="B218" s="88"/>
      <c r="C218" s="72" t="str">
        <f t="shared" si="6"/>
        <v/>
      </c>
      <c r="D218" s="106"/>
      <c r="E218" s="108"/>
      <c r="F218" s="97"/>
      <c r="G218" s="97"/>
      <c r="H218" s="111"/>
      <c r="I218" s="138" t="str">
        <f>IF(A218="",IF(CONCATENATE(B218,C218,D218,E218,F218,G218,H218)="","",ws3_EU_ID_blank),IF(ISERROR(MATCH(A218,tbWS_2[EU_ID],0)),ws3_matching_error_msg,F218*IF(D218="Y",1,1-E218)*INDEX(tbWS_2[Activity],MATCH(A218,tbWS_2[EU_ID],0))))</f>
        <v/>
      </c>
      <c r="J218" s="76" t="str">
        <f t="shared" si="7"/>
        <v/>
      </c>
      <c r="K218" s="32"/>
    </row>
    <row r="219" spans="1:11" ht="14" x14ac:dyDescent="0.3">
      <c r="A219" s="71"/>
      <c r="B219" s="88"/>
      <c r="C219" s="72" t="str">
        <f t="shared" si="6"/>
        <v/>
      </c>
      <c r="D219" s="106"/>
      <c r="E219" s="108"/>
      <c r="F219" s="97"/>
      <c r="G219" s="97"/>
      <c r="H219" s="111"/>
      <c r="I219" s="138" t="str">
        <f>IF(A219="",IF(CONCATENATE(B219,C219,D219,E219,F219,G219,H219)="","",ws3_EU_ID_blank),IF(ISERROR(MATCH(A219,tbWS_2[EU_ID],0)),ws3_matching_error_msg,F219*IF(D219="Y",1,1-E219)*INDEX(tbWS_2[Activity],MATCH(A219,tbWS_2[EU_ID],0))))</f>
        <v/>
      </c>
      <c r="J219" s="76" t="str">
        <f t="shared" si="7"/>
        <v/>
      </c>
      <c r="K219" s="32"/>
    </row>
    <row r="220" spans="1:11" ht="14" x14ac:dyDescent="0.3">
      <c r="A220" s="71"/>
      <c r="B220" s="88"/>
      <c r="C220" s="72" t="str">
        <f t="shared" si="6"/>
        <v/>
      </c>
      <c r="D220" s="106"/>
      <c r="E220" s="108"/>
      <c r="F220" s="97"/>
      <c r="G220" s="97"/>
      <c r="H220" s="111"/>
      <c r="I220" s="138" t="str">
        <f>IF(A220="",IF(CONCATENATE(B220,C220,D220,E220,F220,G220,H220)="","",ws3_EU_ID_blank),IF(ISERROR(MATCH(A220,tbWS_2[EU_ID],0)),ws3_matching_error_msg,F220*IF(D220="Y",1,1-E220)*INDEX(tbWS_2[Activity],MATCH(A220,tbWS_2[EU_ID],0))))</f>
        <v/>
      </c>
      <c r="J220" s="76" t="str">
        <f t="shared" si="7"/>
        <v/>
      </c>
      <c r="K220" s="32"/>
    </row>
    <row r="221" spans="1:11" ht="14" x14ac:dyDescent="0.3">
      <c r="A221" s="71"/>
      <c r="B221" s="88"/>
      <c r="C221" s="72" t="str">
        <f t="shared" si="6"/>
        <v/>
      </c>
      <c r="D221" s="106"/>
      <c r="E221" s="108"/>
      <c r="F221" s="97"/>
      <c r="G221" s="97"/>
      <c r="H221" s="111"/>
      <c r="I221" s="138" t="str">
        <f>IF(A221="",IF(CONCATENATE(B221,C221,D221,E221,F221,G221,H221)="","",ws3_EU_ID_blank),IF(ISERROR(MATCH(A221,tbWS_2[EU_ID],0)),ws3_matching_error_msg,F221*IF(D221="Y",1,1-E221)*INDEX(tbWS_2[Activity],MATCH(A221,tbWS_2[EU_ID],0))))</f>
        <v/>
      </c>
      <c r="J221" s="76" t="str">
        <f t="shared" si="7"/>
        <v/>
      </c>
      <c r="K221" s="32"/>
    </row>
    <row r="222" spans="1:11" ht="14" x14ac:dyDescent="0.3">
      <c r="A222" s="71"/>
      <c r="B222" s="88"/>
      <c r="C222" s="72" t="str">
        <f t="shared" si="6"/>
        <v/>
      </c>
      <c r="D222" s="106"/>
      <c r="E222" s="108"/>
      <c r="F222" s="97"/>
      <c r="G222" s="97"/>
      <c r="H222" s="111"/>
      <c r="I222" s="138" t="str">
        <f>IF(A222="",IF(CONCATENATE(B222,C222,D222,E222,F222,G222,H222)="","",ws3_EU_ID_blank),IF(ISERROR(MATCH(A222,tbWS_2[EU_ID],0)),ws3_matching_error_msg,F222*IF(D222="Y",1,1-E222)*INDEX(tbWS_2[Activity],MATCH(A222,tbWS_2[EU_ID],0))))</f>
        <v/>
      </c>
      <c r="J222" s="76" t="str">
        <f t="shared" si="7"/>
        <v/>
      </c>
      <c r="K222" s="32"/>
    </row>
    <row r="223" spans="1:11" ht="14" x14ac:dyDescent="0.3">
      <c r="A223" s="71"/>
      <c r="B223" s="88"/>
      <c r="C223" s="72" t="str">
        <f t="shared" si="6"/>
        <v/>
      </c>
      <c r="D223" s="106"/>
      <c r="E223" s="108"/>
      <c r="F223" s="97"/>
      <c r="G223" s="97"/>
      <c r="H223" s="111"/>
      <c r="I223" s="138" t="str">
        <f>IF(A223="",IF(CONCATENATE(B223,C223,D223,E223,F223,G223,H223)="","",ws3_EU_ID_blank),IF(ISERROR(MATCH(A223,tbWS_2[EU_ID],0)),ws3_matching_error_msg,F223*IF(D223="Y",1,1-E223)*INDEX(tbWS_2[Activity],MATCH(A223,tbWS_2[EU_ID],0))))</f>
        <v/>
      </c>
      <c r="J223" s="76" t="str">
        <f t="shared" si="7"/>
        <v/>
      </c>
      <c r="K223" s="32"/>
    </row>
    <row r="224" spans="1:11" ht="14" x14ac:dyDescent="0.3">
      <c r="A224" s="71"/>
      <c r="B224" s="88"/>
      <c r="C224" s="72" t="str">
        <f t="shared" si="6"/>
        <v/>
      </c>
      <c r="D224" s="106"/>
      <c r="E224" s="108"/>
      <c r="F224" s="97"/>
      <c r="G224" s="97"/>
      <c r="H224" s="111"/>
      <c r="I224" s="138" t="str">
        <f>IF(A224="",IF(CONCATENATE(B224,C224,D224,E224,F224,G224,H224)="","",ws3_EU_ID_blank),IF(ISERROR(MATCH(A224,tbWS_2[EU_ID],0)),ws3_matching_error_msg,F224*IF(D224="Y",1,1-E224)*INDEX(tbWS_2[Activity],MATCH(A224,tbWS_2[EU_ID],0))))</f>
        <v/>
      </c>
      <c r="J224" s="76" t="str">
        <f t="shared" si="7"/>
        <v/>
      </c>
      <c r="K224" s="32"/>
    </row>
    <row r="225" spans="1:11" ht="14" x14ac:dyDescent="0.3">
      <c r="A225" s="71"/>
      <c r="B225" s="88"/>
      <c r="C225" s="72" t="str">
        <f t="shared" si="6"/>
        <v/>
      </c>
      <c r="D225" s="106"/>
      <c r="E225" s="108"/>
      <c r="F225" s="97"/>
      <c r="G225" s="97"/>
      <c r="H225" s="111"/>
      <c r="I225" s="138" t="str">
        <f>IF(A225="",IF(CONCATENATE(B225,C225,D225,E225,F225,G225,H225)="","",ws3_EU_ID_blank),IF(ISERROR(MATCH(A225,tbWS_2[EU_ID],0)),ws3_matching_error_msg,F225*IF(D225="Y",1,1-E225)*INDEX(tbWS_2[Activity],MATCH(A225,tbWS_2[EU_ID],0))))</f>
        <v/>
      </c>
      <c r="J225" s="76" t="str">
        <f t="shared" si="7"/>
        <v/>
      </c>
      <c r="K225" s="32"/>
    </row>
    <row r="226" spans="1:11" ht="14" x14ac:dyDescent="0.3">
      <c r="A226" s="71"/>
      <c r="B226" s="88"/>
      <c r="C226" s="72" t="str">
        <f t="shared" si="6"/>
        <v/>
      </c>
      <c r="D226" s="106"/>
      <c r="E226" s="108"/>
      <c r="F226" s="97"/>
      <c r="G226" s="97"/>
      <c r="H226" s="111"/>
      <c r="I226" s="138" t="str">
        <f>IF(A226="",IF(CONCATENATE(B226,C226,D226,E226,F226,G226,H226)="","",ws3_EU_ID_blank),IF(ISERROR(MATCH(A226,tbWS_2[EU_ID],0)),ws3_matching_error_msg,F226*IF(D226="Y",1,1-E226)*INDEX(tbWS_2[Activity],MATCH(A226,tbWS_2[EU_ID],0))))</f>
        <v/>
      </c>
      <c r="J226" s="76" t="str">
        <f t="shared" si="7"/>
        <v/>
      </c>
      <c r="K226" s="32"/>
    </row>
    <row r="227" spans="1:11" ht="14" x14ac:dyDescent="0.3">
      <c r="A227" s="71"/>
      <c r="B227" s="88"/>
      <c r="C227" s="72" t="str">
        <f t="shared" si="6"/>
        <v/>
      </c>
      <c r="D227" s="106"/>
      <c r="E227" s="108"/>
      <c r="F227" s="97"/>
      <c r="G227" s="97"/>
      <c r="H227" s="111"/>
      <c r="I227" s="138" t="str">
        <f>IF(A227="",IF(CONCATENATE(B227,C227,D227,E227,F227,G227,H227)="","",ws3_EU_ID_blank),IF(ISERROR(MATCH(A227,tbWS_2[EU_ID],0)),ws3_matching_error_msg,F227*IF(D227="Y",1,1-E227)*INDEX(tbWS_2[Activity],MATCH(A227,tbWS_2[EU_ID],0))))</f>
        <v/>
      </c>
      <c r="J227" s="76" t="str">
        <f t="shared" si="7"/>
        <v/>
      </c>
      <c r="K227" s="32"/>
    </row>
    <row r="228" spans="1:11" ht="14" x14ac:dyDescent="0.3">
      <c r="A228" s="71"/>
      <c r="B228" s="88"/>
      <c r="C228" s="72" t="str">
        <f t="shared" si="6"/>
        <v/>
      </c>
      <c r="D228" s="106"/>
      <c r="E228" s="108"/>
      <c r="F228" s="97"/>
      <c r="G228" s="97"/>
      <c r="H228" s="111"/>
      <c r="I228" s="138" t="str">
        <f>IF(A228="",IF(CONCATENATE(B228,C228,D228,E228,F228,G228,H228)="","",ws3_EU_ID_blank),IF(ISERROR(MATCH(A228,tbWS_2[EU_ID],0)),ws3_matching_error_msg,F228*IF(D228="Y",1,1-E228)*INDEX(tbWS_2[Activity],MATCH(A228,tbWS_2[EU_ID],0))))</f>
        <v/>
      </c>
      <c r="J228" s="76" t="str">
        <f t="shared" si="7"/>
        <v/>
      </c>
      <c r="K228" s="32"/>
    </row>
    <row r="229" spans="1:11" ht="14" x14ac:dyDescent="0.3">
      <c r="A229" s="71"/>
      <c r="B229" s="88"/>
      <c r="C229" s="72" t="str">
        <f t="shared" si="6"/>
        <v/>
      </c>
      <c r="D229" s="106"/>
      <c r="E229" s="108"/>
      <c r="F229" s="97"/>
      <c r="G229" s="97"/>
      <c r="H229" s="111"/>
      <c r="I229" s="138" t="str">
        <f>IF(A229="",IF(CONCATENATE(B229,C229,D229,E229,F229,G229,H229)="","",ws3_EU_ID_blank),IF(ISERROR(MATCH(A229,tbWS_2[EU_ID],0)),ws3_matching_error_msg,F229*IF(D229="Y",1,1-E229)*INDEX(tbWS_2[Activity],MATCH(A229,tbWS_2[EU_ID],0))))</f>
        <v/>
      </c>
      <c r="J229" s="76" t="str">
        <f t="shared" si="7"/>
        <v/>
      </c>
      <c r="K229" s="32"/>
    </row>
    <row r="230" spans="1:11" ht="14" x14ac:dyDescent="0.3">
      <c r="A230" s="71"/>
      <c r="B230" s="88"/>
      <c r="C230" s="72" t="str">
        <f t="shared" si="6"/>
        <v/>
      </c>
      <c r="D230" s="106"/>
      <c r="E230" s="108"/>
      <c r="F230" s="97"/>
      <c r="G230" s="97"/>
      <c r="H230" s="111"/>
      <c r="I230" s="138" t="str">
        <f>IF(A230="",IF(CONCATENATE(B230,C230,D230,E230,F230,G230,H230)="","",ws3_EU_ID_blank),IF(ISERROR(MATCH(A230,tbWS_2[EU_ID],0)),ws3_matching_error_msg,F230*IF(D230="Y",1,1-E230)*INDEX(tbWS_2[Activity],MATCH(A230,tbWS_2[EU_ID],0))))</f>
        <v/>
      </c>
      <c r="J230" s="76" t="str">
        <f t="shared" si="7"/>
        <v/>
      </c>
      <c r="K230" s="32"/>
    </row>
    <row r="231" spans="1:11" ht="14" x14ac:dyDescent="0.3">
      <c r="A231" s="71"/>
      <c r="B231" s="88"/>
      <c r="C231" s="72" t="str">
        <f t="shared" si="6"/>
        <v/>
      </c>
      <c r="D231" s="106"/>
      <c r="E231" s="108"/>
      <c r="F231" s="97"/>
      <c r="G231" s="97"/>
      <c r="H231" s="111"/>
      <c r="I231" s="138" t="str">
        <f>IF(A231="",IF(CONCATENATE(B231,C231,D231,E231,F231,G231,H231)="","",ws3_EU_ID_blank),IF(ISERROR(MATCH(A231,tbWS_2[EU_ID],0)),ws3_matching_error_msg,F231*IF(D231="Y",1,1-E231)*INDEX(tbWS_2[Activity],MATCH(A231,tbWS_2[EU_ID],0))))</f>
        <v/>
      </c>
      <c r="J231" s="76" t="str">
        <f t="shared" si="7"/>
        <v/>
      </c>
      <c r="K231" s="32"/>
    </row>
    <row r="232" spans="1:11" ht="14" x14ac:dyDescent="0.3">
      <c r="A232" s="71"/>
      <c r="B232" s="88"/>
      <c r="C232" s="72" t="str">
        <f t="shared" si="6"/>
        <v/>
      </c>
      <c r="D232" s="106"/>
      <c r="E232" s="108"/>
      <c r="F232" s="97"/>
      <c r="G232" s="97"/>
      <c r="H232" s="111"/>
      <c r="I232" s="138" t="str">
        <f>IF(A232="",IF(CONCATENATE(B232,C232,D232,E232,F232,G232,H232)="","",ws3_EU_ID_blank),IF(ISERROR(MATCH(A232,tbWS_2[EU_ID],0)),ws3_matching_error_msg,F232*IF(D232="Y",1,1-E232)*INDEX(tbWS_2[Activity],MATCH(A232,tbWS_2[EU_ID],0))))</f>
        <v/>
      </c>
      <c r="J232" s="76" t="str">
        <f t="shared" si="7"/>
        <v/>
      </c>
      <c r="K232" s="32"/>
    </row>
    <row r="233" spans="1:11" ht="14" x14ac:dyDescent="0.3">
      <c r="A233" s="71"/>
      <c r="B233" s="88"/>
      <c r="C233" s="72" t="str">
        <f t="shared" si="6"/>
        <v/>
      </c>
      <c r="D233" s="106"/>
      <c r="E233" s="108"/>
      <c r="F233" s="97"/>
      <c r="G233" s="97"/>
      <c r="H233" s="111"/>
      <c r="I233" s="138" t="str">
        <f>IF(A233="",IF(CONCATENATE(B233,C233,D233,E233,F233,G233,H233)="","",ws3_EU_ID_blank),IF(ISERROR(MATCH(A233,tbWS_2[EU_ID],0)),ws3_matching_error_msg,F233*IF(D233="Y",1,1-E233)*INDEX(tbWS_2[Activity],MATCH(A233,tbWS_2[EU_ID],0))))</f>
        <v/>
      </c>
      <c r="J233" s="76" t="str">
        <f t="shared" si="7"/>
        <v/>
      </c>
      <c r="K233" s="32"/>
    </row>
    <row r="234" spans="1:11" ht="14" x14ac:dyDescent="0.3">
      <c r="A234" s="71"/>
      <c r="B234" s="88"/>
      <c r="C234" s="72" t="str">
        <f t="shared" si="6"/>
        <v/>
      </c>
      <c r="D234" s="106"/>
      <c r="E234" s="108"/>
      <c r="F234" s="97"/>
      <c r="G234" s="97"/>
      <c r="H234" s="111"/>
      <c r="I234" s="138" t="str">
        <f>IF(A234="",IF(CONCATENATE(B234,C234,D234,E234,F234,G234,H234)="","",ws3_EU_ID_blank),IF(ISERROR(MATCH(A234,tbWS_2[EU_ID],0)),ws3_matching_error_msg,F234*IF(D234="Y",1,1-E234)*INDEX(tbWS_2[Activity],MATCH(A234,tbWS_2[EU_ID],0))))</f>
        <v/>
      </c>
      <c r="J234" s="76" t="str">
        <f t="shared" si="7"/>
        <v/>
      </c>
      <c r="K234" s="32"/>
    </row>
    <row r="235" spans="1:11" ht="14" x14ac:dyDescent="0.3">
      <c r="A235" s="71"/>
      <c r="B235" s="88"/>
      <c r="C235" s="72" t="str">
        <f t="shared" si="6"/>
        <v/>
      </c>
      <c r="D235" s="106"/>
      <c r="E235" s="108"/>
      <c r="F235" s="97"/>
      <c r="G235" s="97"/>
      <c r="H235" s="111"/>
      <c r="I235" s="138" t="str">
        <f>IF(A235="",IF(CONCATENATE(B235,C235,D235,E235,F235,G235,H235)="","",ws3_EU_ID_blank),IF(ISERROR(MATCH(A235,tbWS_2[EU_ID],0)),ws3_matching_error_msg,F235*IF(D235="Y",1,1-E235)*INDEX(tbWS_2[Activity],MATCH(A235,tbWS_2[EU_ID],0))))</f>
        <v/>
      </c>
      <c r="J235" s="76" t="str">
        <f t="shared" si="7"/>
        <v/>
      </c>
      <c r="K235" s="32"/>
    </row>
    <row r="236" spans="1:11" ht="14" x14ac:dyDescent="0.3">
      <c r="A236" s="71"/>
      <c r="B236" s="88"/>
      <c r="C236" s="72" t="str">
        <f t="shared" si="6"/>
        <v/>
      </c>
      <c r="D236" s="106"/>
      <c r="E236" s="108"/>
      <c r="F236" s="97"/>
      <c r="G236" s="97"/>
      <c r="H236" s="111"/>
      <c r="I236" s="138" t="str">
        <f>IF(A236="",IF(CONCATENATE(B236,C236,D236,E236,F236,G236,H236)="","",ws3_EU_ID_blank),IF(ISERROR(MATCH(A236,tbWS_2[EU_ID],0)),ws3_matching_error_msg,F236*IF(D236="Y",1,1-E236)*INDEX(tbWS_2[Activity],MATCH(A236,tbWS_2[EU_ID],0))))</f>
        <v/>
      </c>
      <c r="J236" s="76" t="str">
        <f t="shared" si="7"/>
        <v/>
      </c>
      <c r="K236" s="32"/>
    </row>
    <row r="237" spans="1:11" ht="14" x14ac:dyDescent="0.3">
      <c r="A237" s="71"/>
      <c r="B237" s="88"/>
      <c r="C237" s="72" t="str">
        <f t="shared" si="6"/>
        <v/>
      </c>
      <c r="D237" s="106"/>
      <c r="E237" s="108"/>
      <c r="F237" s="97"/>
      <c r="G237" s="97"/>
      <c r="H237" s="111"/>
      <c r="I237" s="138" t="str">
        <f>IF(A237="",IF(CONCATENATE(B237,C237,D237,E237,F237,G237,H237)="","",ws3_EU_ID_blank),IF(ISERROR(MATCH(A237,tbWS_2[EU_ID],0)),ws3_matching_error_msg,F237*IF(D237="Y",1,1-E237)*INDEX(tbWS_2[Activity],MATCH(A237,tbWS_2[EU_ID],0))))</f>
        <v/>
      </c>
      <c r="J237" s="76" t="str">
        <f t="shared" si="7"/>
        <v/>
      </c>
      <c r="K237" s="32"/>
    </row>
    <row r="238" spans="1:11" ht="14" x14ac:dyDescent="0.3">
      <c r="A238" s="71"/>
      <c r="B238" s="88"/>
      <c r="C238" s="72" t="str">
        <f t="shared" si="6"/>
        <v/>
      </c>
      <c r="D238" s="106"/>
      <c r="E238" s="108"/>
      <c r="F238" s="97"/>
      <c r="G238" s="97"/>
      <c r="H238" s="111"/>
      <c r="I238" s="138" t="str">
        <f>IF(A238="",IF(CONCATENATE(B238,C238,D238,E238,F238,G238,H238)="","",ws3_EU_ID_blank),IF(ISERROR(MATCH(A238,tbWS_2[EU_ID],0)),ws3_matching_error_msg,F238*IF(D238="Y",1,1-E238)*INDEX(tbWS_2[Activity],MATCH(A238,tbWS_2[EU_ID],0))))</f>
        <v/>
      </c>
      <c r="J238" s="76" t="str">
        <f t="shared" si="7"/>
        <v/>
      </c>
      <c r="K238" s="32"/>
    </row>
    <row r="239" spans="1:11" ht="14" x14ac:dyDescent="0.3">
      <c r="A239" s="71"/>
      <c r="B239" s="88"/>
      <c r="C239" s="72" t="str">
        <f t="shared" si="6"/>
        <v/>
      </c>
      <c r="D239" s="106"/>
      <c r="E239" s="108"/>
      <c r="F239" s="97"/>
      <c r="G239" s="97"/>
      <c r="H239" s="111"/>
      <c r="I239" s="138" t="str">
        <f>IF(A239="",IF(CONCATENATE(B239,C239,D239,E239,F239,G239,H239)="","",ws3_EU_ID_blank),IF(ISERROR(MATCH(A239,tbWS_2[EU_ID],0)),ws3_matching_error_msg,F239*IF(D239="Y",1,1-E239)*INDEX(tbWS_2[Activity],MATCH(A239,tbWS_2[EU_ID],0))))</f>
        <v/>
      </c>
      <c r="J239" s="76" t="str">
        <f t="shared" si="7"/>
        <v/>
      </c>
      <c r="K239" s="32"/>
    </row>
    <row r="240" spans="1:11" ht="14" x14ac:dyDescent="0.3">
      <c r="A240" s="71"/>
      <c r="B240" s="88"/>
      <c r="C240" s="72" t="str">
        <f t="shared" si="6"/>
        <v/>
      </c>
      <c r="D240" s="106"/>
      <c r="E240" s="108"/>
      <c r="F240" s="97"/>
      <c r="G240" s="97"/>
      <c r="H240" s="111"/>
      <c r="I240" s="138" t="str">
        <f>IF(A240="",IF(CONCATENATE(B240,C240,D240,E240,F240,G240,H240)="","",ws3_EU_ID_blank),IF(ISERROR(MATCH(A240,tbWS_2[EU_ID],0)),ws3_matching_error_msg,F240*IF(D240="Y",1,1-E240)*INDEX(tbWS_2[Activity],MATCH(A240,tbWS_2[EU_ID],0))))</f>
        <v/>
      </c>
      <c r="J240" s="76" t="str">
        <f t="shared" si="7"/>
        <v/>
      </c>
      <c r="K240" s="32"/>
    </row>
    <row r="241" spans="1:11" ht="14" x14ac:dyDescent="0.3">
      <c r="A241" s="71"/>
      <c r="B241" s="88"/>
      <c r="C241" s="72" t="str">
        <f t="shared" si="6"/>
        <v/>
      </c>
      <c r="D241" s="106"/>
      <c r="E241" s="108"/>
      <c r="F241" s="97"/>
      <c r="G241" s="97"/>
      <c r="H241" s="111"/>
      <c r="I241" s="138" t="str">
        <f>IF(A241="",IF(CONCATENATE(B241,C241,D241,E241,F241,G241,H241)="","",ws3_EU_ID_blank),IF(ISERROR(MATCH(A241,tbWS_2[EU_ID],0)),ws3_matching_error_msg,F241*IF(D241="Y",1,1-E241)*INDEX(tbWS_2[Activity],MATCH(A241,tbWS_2[EU_ID],0))))</f>
        <v/>
      </c>
      <c r="J241" s="76" t="str">
        <f t="shared" si="7"/>
        <v/>
      </c>
      <c r="K241" s="32"/>
    </row>
    <row r="242" spans="1:11" ht="14" x14ac:dyDescent="0.3">
      <c r="A242" s="71"/>
      <c r="B242" s="88"/>
      <c r="C242" s="72" t="str">
        <f t="shared" si="6"/>
        <v/>
      </c>
      <c r="D242" s="106"/>
      <c r="E242" s="108"/>
      <c r="F242" s="97"/>
      <c r="G242" s="97"/>
      <c r="H242" s="111"/>
      <c r="I242" s="138" t="str">
        <f>IF(A242="",IF(CONCATENATE(B242,C242,D242,E242,F242,G242,H242)="","",ws3_EU_ID_blank),IF(ISERROR(MATCH(A242,tbWS_2[EU_ID],0)),ws3_matching_error_msg,F242*IF(D242="Y",1,1-E242)*INDEX(tbWS_2[Activity],MATCH(A242,tbWS_2[EU_ID],0))))</f>
        <v/>
      </c>
      <c r="J242" s="76" t="str">
        <f t="shared" si="7"/>
        <v/>
      </c>
      <c r="K242" s="32"/>
    </row>
    <row r="243" spans="1:11" ht="14" x14ac:dyDescent="0.3">
      <c r="A243" s="71"/>
      <c r="B243" s="88"/>
      <c r="C243" s="72" t="str">
        <f t="shared" si="6"/>
        <v/>
      </c>
      <c r="D243" s="106"/>
      <c r="E243" s="108"/>
      <c r="F243" s="97"/>
      <c r="G243" s="97"/>
      <c r="H243" s="111"/>
      <c r="I243" s="138" t="str">
        <f>IF(A243="",IF(CONCATENATE(B243,C243,D243,E243,F243,G243,H243)="","",ws3_EU_ID_blank),IF(ISERROR(MATCH(A243,tbWS_2[EU_ID],0)),ws3_matching_error_msg,F243*IF(D243="Y",1,1-E243)*INDEX(tbWS_2[Activity],MATCH(A243,tbWS_2[EU_ID],0))))</f>
        <v/>
      </c>
      <c r="J243" s="76" t="str">
        <f t="shared" si="7"/>
        <v/>
      </c>
      <c r="K243" s="32"/>
    </row>
    <row r="244" spans="1:11" ht="14" x14ac:dyDescent="0.3">
      <c r="A244" s="71"/>
      <c r="B244" s="88"/>
      <c r="C244" s="72" t="str">
        <f t="shared" si="6"/>
        <v/>
      </c>
      <c r="D244" s="106"/>
      <c r="E244" s="108"/>
      <c r="F244" s="97"/>
      <c r="G244" s="97"/>
      <c r="H244" s="111"/>
      <c r="I244" s="138" t="str">
        <f>IF(A244="",IF(CONCATENATE(B244,C244,D244,E244,F244,G244,H244)="","",ws3_EU_ID_blank),IF(ISERROR(MATCH(A244,tbWS_2[EU_ID],0)),ws3_matching_error_msg,F244*IF(D244="Y",1,1-E244)*INDEX(tbWS_2[Activity],MATCH(A244,tbWS_2[EU_ID],0))))</f>
        <v/>
      </c>
      <c r="J244" s="76" t="str">
        <f t="shared" si="7"/>
        <v/>
      </c>
      <c r="K244" s="32"/>
    </row>
    <row r="245" spans="1:11" ht="14" x14ac:dyDescent="0.3">
      <c r="A245" s="71"/>
      <c r="B245" s="88"/>
      <c r="C245" s="72" t="str">
        <f t="shared" si="6"/>
        <v/>
      </c>
      <c r="D245" s="106"/>
      <c r="E245" s="108"/>
      <c r="F245" s="97"/>
      <c r="G245" s="97"/>
      <c r="H245" s="111"/>
      <c r="I245" s="138" t="str">
        <f>IF(A245="",IF(CONCATENATE(B245,C245,D245,E245,F245,G245,H245)="","",ws3_EU_ID_blank),IF(ISERROR(MATCH(A245,tbWS_2[EU_ID],0)),ws3_matching_error_msg,F245*IF(D245="Y",1,1-E245)*INDEX(tbWS_2[Activity],MATCH(A245,tbWS_2[EU_ID],0))))</f>
        <v/>
      </c>
      <c r="J245" s="76" t="str">
        <f t="shared" si="7"/>
        <v/>
      </c>
      <c r="K245" s="32"/>
    </row>
    <row r="246" spans="1:11" ht="14" x14ac:dyDescent="0.3">
      <c r="A246" s="71"/>
      <c r="B246" s="88"/>
      <c r="C246" s="72" t="str">
        <f t="shared" si="6"/>
        <v/>
      </c>
      <c r="D246" s="106"/>
      <c r="E246" s="108"/>
      <c r="F246" s="97"/>
      <c r="G246" s="97"/>
      <c r="H246" s="111"/>
      <c r="I246" s="138" t="str">
        <f>IF(A246="",IF(CONCATENATE(B246,C246,D246,E246,F246,G246,H246)="","",ws3_EU_ID_blank),IF(ISERROR(MATCH(A246,tbWS_2[EU_ID],0)),ws3_matching_error_msg,F246*IF(D246="Y",1,1-E246)*INDEX(tbWS_2[Activity],MATCH(A246,tbWS_2[EU_ID],0))))</f>
        <v/>
      </c>
      <c r="J246" s="76" t="str">
        <f t="shared" si="7"/>
        <v/>
      </c>
      <c r="K246" s="32"/>
    </row>
    <row r="247" spans="1:11" ht="14" x14ac:dyDescent="0.3">
      <c r="A247" s="71"/>
      <c r="B247" s="88"/>
      <c r="C247" s="72" t="str">
        <f t="shared" si="6"/>
        <v/>
      </c>
      <c r="D247" s="106"/>
      <c r="E247" s="108"/>
      <c r="F247" s="97"/>
      <c r="G247" s="97"/>
      <c r="H247" s="111"/>
      <c r="I247" s="138" t="str">
        <f>IF(A247="",IF(CONCATENATE(B247,C247,D247,E247,F247,G247,H247)="","",ws3_EU_ID_blank),IF(ISERROR(MATCH(A247,tbWS_2[EU_ID],0)),ws3_matching_error_msg,F247*IF(D247="Y",1,1-E247)*INDEX(tbWS_2[Activity],MATCH(A247,tbWS_2[EU_ID],0))))</f>
        <v/>
      </c>
      <c r="J247" s="76" t="str">
        <f t="shared" si="7"/>
        <v/>
      </c>
      <c r="K247" s="32"/>
    </row>
    <row r="248" spans="1:11" ht="14" x14ac:dyDescent="0.3">
      <c r="A248" s="71"/>
      <c r="B248" s="88"/>
      <c r="C248" s="72" t="str">
        <f t="shared" si="6"/>
        <v/>
      </c>
      <c r="D248" s="106"/>
      <c r="E248" s="108"/>
      <c r="F248" s="97"/>
      <c r="G248" s="97"/>
      <c r="H248" s="111"/>
      <c r="I248" s="138" t="str">
        <f>IF(A248="",IF(CONCATENATE(B248,C248,D248,E248,F248,G248,H248)="","",ws3_EU_ID_blank),IF(ISERROR(MATCH(A248,tbWS_2[EU_ID],0)),ws3_matching_error_msg,F248*IF(D248="Y",1,1-E248)*INDEX(tbWS_2[Activity],MATCH(A248,tbWS_2[EU_ID],0))))</f>
        <v/>
      </c>
      <c r="J248" s="76" t="str">
        <f t="shared" si="7"/>
        <v/>
      </c>
      <c r="K248" s="32"/>
    </row>
    <row r="249" spans="1:11" ht="14" x14ac:dyDescent="0.3">
      <c r="A249" s="71"/>
      <c r="B249" s="88"/>
      <c r="C249" s="72" t="str">
        <f t="shared" si="6"/>
        <v/>
      </c>
      <c r="D249" s="106"/>
      <c r="E249" s="108"/>
      <c r="F249" s="97"/>
      <c r="G249" s="97"/>
      <c r="H249" s="111"/>
      <c r="I249" s="138" t="str">
        <f>IF(A249="",IF(CONCATENATE(B249,C249,D249,E249,F249,G249,H249)="","",ws3_EU_ID_blank),IF(ISERROR(MATCH(A249,tbWS_2[EU_ID],0)),ws3_matching_error_msg,F249*IF(D249="Y",1,1-E249)*INDEX(tbWS_2[Activity],MATCH(A249,tbWS_2[EU_ID],0))))</f>
        <v/>
      </c>
      <c r="J249" s="76" t="str">
        <f t="shared" si="7"/>
        <v/>
      </c>
      <c r="K249" s="32"/>
    </row>
    <row r="250" spans="1:11" ht="14" x14ac:dyDescent="0.3">
      <c r="A250" s="71"/>
      <c r="B250" s="88"/>
      <c r="C250" s="72" t="str">
        <f t="shared" si="6"/>
        <v/>
      </c>
      <c r="D250" s="106"/>
      <c r="E250" s="108"/>
      <c r="F250" s="97"/>
      <c r="G250" s="97"/>
      <c r="H250" s="111"/>
      <c r="I250" s="138" t="str">
        <f>IF(A250="",IF(CONCATENATE(B250,C250,D250,E250,F250,G250,H250)="","",ws3_EU_ID_blank),IF(ISERROR(MATCH(A250,tbWS_2[EU_ID],0)),ws3_matching_error_msg,F250*IF(D250="Y",1,1-E250)*INDEX(tbWS_2[Activity],MATCH(A250,tbWS_2[EU_ID],0))))</f>
        <v/>
      </c>
      <c r="J250" s="76" t="str">
        <f t="shared" si="7"/>
        <v/>
      </c>
      <c r="K250" s="32"/>
    </row>
    <row r="251" spans="1:11" ht="14" x14ac:dyDescent="0.3">
      <c r="A251" s="71"/>
      <c r="B251" s="88"/>
      <c r="C251" s="72" t="str">
        <f t="shared" si="6"/>
        <v/>
      </c>
      <c r="D251" s="106"/>
      <c r="E251" s="108"/>
      <c r="F251" s="97"/>
      <c r="G251" s="97"/>
      <c r="H251" s="111"/>
      <c r="I251" s="138" t="str">
        <f>IF(A251="",IF(CONCATENATE(B251,C251,D251,E251,F251,G251,H251)="","",ws3_EU_ID_blank),IF(ISERROR(MATCH(A251,tbWS_2[EU_ID],0)),ws3_matching_error_msg,F251*IF(D251="Y",1,1-E251)*INDEX(tbWS_2[Activity],MATCH(A251,tbWS_2[EU_ID],0))))</f>
        <v/>
      </c>
      <c r="J251" s="76" t="str">
        <f t="shared" si="7"/>
        <v/>
      </c>
      <c r="K251" s="32"/>
    </row>
    <row r="252" spans="1:11" ht="14" x14ac:dyDescent="0.3">
      <c r="A252" s="71"/>
      <c r="B252" s="88"/>
      <c r="C252" s="72" t="str">
        <f t="shared" si="6"/>
        <v/>
      </c>
      <c r="D252" s="106"/>
      <c r="E252" s="108"/>
      <c r="F252" s="97"/>
      <c r="G252" s="97"/>
      <c r="H252" s="111"/>
      <c r="I252" s="138" t="str">
        <f>IF(A252="",IF(CONCATENATE(B252,C252,D252,E252,F252,G252,H252)="","",ws3_EU_ID_blank),IF(ISERROR(MATCH(A252,tbWS_2[EU_ID],0)),ws3_matching_error_msg,F252*IF(D252="Y",1,1-E252)*INDEX(tbWS_2[Activity],MATCH(A252,tbWS_2[EU_ID],0))))</f>
        <v/>
      </c>
      <c r="J252" s="76" t="str">
        <f t="shared" si="7"/>
        <v/>
      </c>
      <c r="K252" s="32"/>
    </row>
    <row r="253" spans="1:11" ht="14" x14ac:dyDescent="0.3">
      <c r="A253" s="71"/>
      <c r="B253" s="88"/>
      <c r="C253" s="72" t="str">
        <f t="shared" si="6"/>
        <v/>
      </c>
      <c r="D253" s="106"/>
      <c r="E253" s="108"/>
      <c r="F253" s="97"/>
      <c r="G253" s="97"/>
      <c r="H253" s="111"/>
      <c r="I253" s="138" t="str">
        <f>IF(A253="",IF(CONCATENATE(B253,C253,D253,E253,F253,G253,H253)="","",ws3_EU_ID_blank),IF(ISERROR(MATCH(A253,tbWS_2[EU_ID],0)),ws3_matching_error_msg,F253*IF(D253="Y",1,1-E253)*INDEX(tbWS_2[Activity],MATCH(A253,tbWS_2[EU_ID],0))))</f>
        <v/>
      </c>
      <c r="J253" s="76" t="str">
        <f t="shared" si="7"/>
        <v/>
      </c>
      <c r="K253" s="32"/>
    </row>
    <row r="254" spans="1:11" ht="14" x14ac:dyDescent="0.3">
      <c r="A254" s="71"/>
      <c r="B254" s="88"/>
      <c r="C254" s="72" t="str">
        <f t="shared" si="6"/>
        <v/>
      </c>
      <c r="D254" s="106"/>
      <c r="E254" s="108"/>
      <c r="F254" s="97"/>
      <c r="G254" s="97"/>
      <c r="H254" s="111"/>
      <c r="I254" s="138" t="str">
        <f>IF(A254="",IF(CONCATENATE(B254,C254,D254,E254,F254,G254,H254)="","",ws3_EU_ID_blank),IF(ISERROR(MATCH(A254,tbWS_2[EU_ID],0)),ws3_matching_error_msg,F254*IF(D254="Y",1,1-E254)*INDEX(tbWS_2[Activity],MATCH(A254,tbWS_2[EU_ID],0))))</f>
        <v/>
      </c>
      <c r="J254" s="76" t="str">
        <f t="shared" si="7"/>
        <v/>
      </c>
      <c r="K254" s="32"/>
    </row>
    <row r="255" spans="1:11" ht="14" x14ac:dyDescent="0.3">
      <c r="A255" s="71"/>
      <c r="B255" s="88"/>
      <c r="C255" s="72" t="str">
        <f t="shared" si="6"/>
        <v/>
      </c>
      <c r="D255" s="106"/>
      <c r="E255" s="108"/>
      <c r="F255" s="97"/>
      <c r="G255" s="97"/>
      <c r="H255" s="111"/>
      <c r="I255" s="138" t="str">
        <f>IF(A255="",IF(CONCATENATE(B255,C255,D255,E255,F255,G255,H255)="","",ws3_EU_ID_blank),IF(ISERROR(MATCH(A255,tbWS_2[EU_ID],0)),ws3_matching_error_msg,F255*IF(D255="Y",1,1-E255)*INDEX(tbWS_2[Activity],MATCH(A255,tbWS_2[EU_ID],0))))</f>
        <v/>
      </c>
      <c r="J255" s="76" t="str">
        <f t="shared" si="7"/>
        <v/>
      </c>
      <c r="K255" s="32"/>
    </row>
    <row r="256" spans="1:11" ht="14" x14ac:dyDescent="0.3">
      <c r="A256" s="71"/>
      <c r="B256" s="88"/>
      <c r="C256" s="72" t="str">
        <f t="shared" si="6"/>
        <v/>
      </c>
      <c r="D256" s="106"/>
      <c r="E256" s="108"/>
      <c r="F256" s="97"/>
      <c r="G256" s="97"/>
      <c r="H256" s="111"/>
      <c r="I256" s="138" t="str">
        <f>IF(A256="",IF(CONCATENATE(B256,C256,D256,E256,F256,G256,H256)="","",ws3_EU_ID_blank),IF(ISERROR(MATCH(A256,tbWS_2[EU_ID],0)),ws3_matching_error_msg,F256*IF(D256="Y",1,1-E256)*INDEX(tbWS_2[Activity],MATCH(A256,tbWS_2[EU_ID],0))))</f>
        <v/>
      </c>
      <c r="J256" s="76" t="str">
        <f t="shared" si="7"/>
        <v/>
      </c>
      <c r="K256" s="32"/>
    </row>
    <row r="257" spans="1:11" ht="14" x14ac:dyDescent="0.3">
      <c r="A257" s="71"/>
      <c r="B257" s="88"/>
      <c r="C257" s="72" t="str">
        <f t="shared" si="6"/>
        <v/>
      </c>
      <c r="D257" s="106"/>
      <c r="E257" s="108"/>
      <c r="F257" s="97"/>
      <c r="G257" s="97"/>
      <c r="H257" s="111"/>
      <c r="I257" s="138" t="str">
        <f>IF(A257="",IF(CONCATENATE(B257,C257,D257,E257,F257,G257,H257)="","",ws3_EU_ID_blank),IF(ISERROR(MATCH(A257,tbWS_2[EU_ID],0)),ws3_matching_error_msg,F257*IF(D257="Y",1,1-E257)*INDEX(tbWS_2[Activity],MATCH(A257,tbWS_2[EU_ID],0))))</f>
        <v/>
      </c>
      <c r="J257" s="76" t="str">
        <f t="shared" si="7"/>
        <v/>
      </c>
      <c r="K257" s="32"/>
    </row>
    <row r="258" spans="1:11" ht="14" x14ac:dyDescent="0.3">
      <c r="A258" s="71"/>
      <c r="B258" s="88"/>
      <c r="C258" s="72" t="str">
        <f t="shared" si="6"/>
        <v/>
      </c>
      <c r="D258" s="106"/>
      <c r="E258" s="108"/>
      <c r="F258" s="97"/>
      <c r="G258" s="97"/>
      <c r="H258" s="111"/>
      <c r="I258" s="138" t="str">
        <f>IF(A258="",IF(CONCATENATE(B258,C258,D258,E258,F258,G258,H258)="","",ws3_EU_ID_blank),IF(ISERROR(MATCH(A258,tbWS_2[EU_ID],0)),ws3_matching_error_msg,F258*IF(D258="Y",1,1-E258)*INDEX(tbWS_2[Activity],MATCH(A258,tbWS_2[EU_ID],0))))</f>
        <v/>
      </c>
      <c r="J258" s="76" t="str">
        <f t="shared" si="7"/>
        <v/>
      </c>
      <c r="K258" s="32"/>
    </row>
    <row r="259" spans="1:11" ht="14" x14ac:dyDescent="0.3">
      <c r="A259" s="71"/>
      <c r="B259" s="88"/>
      <c r="C259" s="72" t="str">
        <f t="shared" si="6"/>
        <v/>
      </c>
      <c r="D259" s="106"/>
      <c r="E259" s="108"/>
      <c r="F259" s="97"/>
      <c r="G259" s="97"/>
      <c r="H259" s="111"/>
      <c r="I259" s="138" t="str">
        <f>IF(A259="",IF(CONCATENATE(B259,C259,D259,E259,F259,G259,H259)="","",ws3_EU_ID_blank),IF(ISERROR(MATCH(A259,tbWS_2[EU_ID],0)),ws3_matching_error_msg,F259*IF(D259="Y",1,1-E259)*INDEX(tbWS_2[Activity],MATCH(A259,tbWS_2[EU_ID],0))))</f>
        <v/>
      </c>
      <c r="J259" s="76" t="str">
        <f t="shared" si="7"/>
        <v/>
      </c>
      <c r="K259" s="32"/>
    </row>
    <row r="260" spans="1:11" ht="14" x14ac:dyDescent="0.3">
      <c r="A260" s="71"/>
      <c r="B260" s="88"/>
      <c r="C260" s="72" t="str">
        <f t="shared" si="6"/>
        <v/>
      </c>
      <c r="D260" s="106"/>
      <c r="E260" s="108"/>
      <c r="F260" s="97"/>
      <c r="G260" s="97"/>
      <c r="H260" s="111"/>
      <c r="I260" s="138" t="str">
        <f>IF(A260="",IF(CONCATENATE(B260,C260,D260,E260,F260,G260,H260)="","",ws3_EU_ID_blank),IF(ISERROR(MATCH(A260,tbWS_2[EU_ID],0)),ws3_matching_error_msg,F260*IF(D260="Y",1,1-E260)*INDEX(tbWS_2[Activity],MATCH(A260,tbWS_2[EU_ID],0))))</f>
        <v/>
      </c>
      <c r="J260" s="76" t="str">
        <f t="shared" si="7"/>
        <v/>
      </c>
      <c r="K260" s="32"/>
    </row>
    <row r="261" spans="1:11" ht="14" x14ac:dyDescent="0.3">
      <c r="A261" s="71"/>
      <c r="B261" s="88"/>
      <c r="C261" s="72" t="str">
        <f t="shared" si="6"/>
        <v/>
      </c>
      <c r="D261" s="106"/>
      <c r="E261" s="108"/>
      <c r="F261" s="97"/>
      <c r="G261" s="97"/>
      <c r="H261" s="111"/>
      <c r="I261" s="138" t="str">
        <f>IF(A261="",IF(CONCATENATE(B261,C261,D261,E261,F261,G261,H261)="","",ws3_EU_ID_blank),IF(ISERROR(MATCH(A261,tbWS_2[EU_ID],0)),ws3_matching_error_msg,F261*IF(D261="Y",1,1-E261)*INDEX(tbWS_2[Activity],MATCH(A261,tbWS_2[EU_ID],0))))</f>
        <v/>
      </c>
      <c r="J261" s="76" t="str">
        <f t="shared" si="7"/>
        <v/>
      </c>
      <c r="K261" s="32"/>
    </row>
    <row r="262" spans="1:11" ht="14" x14ac:dyDescent="0.3">
      <c r="A262" s="71"/>
      <c r="B262" s="88"/>
      <c r="C262" s="72" t="str">
        <f t="shared" si="6"/>
        <v/>
      </c>
      <c r="D262" s="106"/>
      <c r="E262" s="108"/>
      <c r="F262" s="97"/>
      <c r="G262" s="97"/>
      <c r="H262" s="111"/>
      <c r="I262" s="138" t="str">
        <f>IF(A262="",IF(CONCATENATE(B262,C262,D262,E262,F262,G262,H262)="","",ws3_EU_ID_blank),IF(ISERROR(MATCH(A262,tbWS_2[EU_ID],0)),ws3_matching_error_msg,F262*IF(D262="Y",1,1-E262)*INDEX(tbWS_2[Activity],MATCH(A262,tbWS_2[EU_ID],0))))</f>
        <v/>
      </c>
      <c r="J262" s="76" t="str">
        <f t="shared" si="7"/>
        <v/>
      </c>
      <c r="K262" s="32"/>
    </row>
    <row r="263" spans="1:11" ht="14" x14ac:dyDescent="0.3">
      <c r="A263" s="71"/>
      <c r="B263" s="88"/>
      <c r="C263" s="72" t="str">
        <f t="shared" si="6"/>
        <v/>
      </c>
      <c r="D263" s="106"/>
      <c r="E263" s="108"/>
      <c r="F263" s="97"/>
      <c r="G263" s="97"/>
      <c r="H263" s="111"/>
      <c r="I263" s="138" t="str">
        <f>IF(A263="",IF(CONCATENATE(B263,C263,D263,E263,F263,G263,H263)="","",ws3_EU_ID_blank),IF(ISERROR(MATCH(A263,tbWS_2[EU_ID],0)),ws3_matching_error_msg,F263*IF(D263="Y",1,1-E263)*INDEX(tbWS_2[Activity],MATCH(A263,tbWS_2[EU_ID],0))))</f>
        <v/>
      </c>
      <c r="J263" s="76" t="str">
        <f t="shared" si="7"/>
        <v/>
      </c>
      <c r="K263" s="32"/>
    </row>
    <row r="264" spans="1:11" ht="14" x14ac:dyDescent="0.3">
      <c r="A264" s="71"/>
      <c r="B264" s="88"/>
      <c r="C264" s="72" t="str">
        <f t="shared" ref="C264:C327" si="8">IFERROR(INDEX(chemical_names,MATCH(TEXT(B264,"0"),CAS_numbers,0)),"")</f>
        <v/>
      </c>
      <c r="D264" s="106"/>
      <c r="E264" s="108"/>
      <c r="F264" s="97"/>
      <c r="G264" s="97"/>
      <c r="H264" s="111"/>
      <c r="I264" s="138" t="str">
        <f>IF(A264="",IF(CONCATENATE(B264,C264,D264,E264,F264,G264,H264)="","",ws3_EU_ID_blank),IF(ISERROR(MATCH(A264,tbWS_2[EU_ID],0)),ws3_matching_error_msg,F264*IF(D264="Y",1,1-E264)*INDEX(tbWS_2[Activity],MATCH(A264,tbWS_2[EU_ID],0))))</f>
        <v/>
      </c>
      <c r="J264" s="76" t="str">
        <f t="shared" ref="J264:J327" si="9">IF(AND(B264="",C264=""),"",IFERROR(IF(OR(B264="",B264="No CAS"),INDEX(sequence_IDs,MATCH(C264,chemical_names,0)),INDEX(sequence_IDs,MATCH(TEXT(B264,"0"),CAS_numbers,0))),"?"))</f>
        <v/>
      </c>
      <c r="K264" s="32"/>
    </row>
    <row r="265" spans="1:11" ht="14" x14ac:dyDescent="0.3">
      <c r="A265" s="71"/>
      <c r="B265" s="88"/>
      <c r="C265" s="72" t="str">
        <f t="shared" si="8"/>
        <v/>
      </c>
      <c r="D265" s="106"/>
      <c r="E265" s="108"/>
      <c r="F265" s="97"/>
      <c r="G265" s="97"/>
      <c r="H265" s="111"/>
      <c r="I265" s="138" t="str">
        <f>IF(A265="",IF(CONCATENATE(B265,C265,D265,E265,F265,G265,H265)="","",ws3_EU_ID_blank),IF(ISERROR(MATCH(A265,tbWS_2[EU_ID],0)),ws3_matching_error_msg,F265*IF(D265="Y",1,1-E265)*INDEX(tbWS_2[Activity],MATCH(A265,tbWS_2[EU_ID],0))))</f>
        <v/>
      </c>
      <c r="J265" s="76" t="str">
        <f t="shared" si="9"/>
        <v/>
      </c>
      <c r="K265" s="32"/>
    </row>
    <row r="266" spans="1:11" ht="14" x14ac:dyDescent="0.3">
      <c r="A266" s="71"/>
      <c r="B266" s="88"/>
      <c r="C266" s="72" t="str">
        <f t="shared" si="8"/>
        <v/>
      </c>
      <c r="D266" s="106"/>
      <c r="E266" s="108"/>
      <c r="F266" s="97"/>
      <c r="G266" s="97"/>
      <c r="H266" s="111"/>
      <c r="I266" s="138" t="str">
        <f>IF(A266="",IF(CONCATENATE(B266,C266,D266,E266,F266,G266,H266)="","",ws3_EU_ID_blank),IF(ISERROR(MATCH(A266,tbWS_2[EU_ID],0)),ws3_matching_error_msg,F266*IF(D266="Y",1,1-E266)*INDEX(tbWS_2[Activity],MATCH(A266,tbWS_2[EU_ID],0))))</f>
        <v/>
      </c>
      <c r="J266" s="76" t="str">
        <f t="shared" si="9"/>
        <v/>
      </c>
      <c r="K266" s="32"/>
    </row>
    <row r="267" spans="1:11" ht="14" x14ac:dyDescent="0.3">
      <c r="A267" s="71"/>
      <c r="B267" s="88"/>
      <c r="C267" s="72" t="str">
        <f t="shared" si="8"/>
        <v/>
      </c>
      <c r="D267" s="106"/>
      <c r="E267" s="108"/>
      <c r="F267" s="97"/>
      <c r="G267" s="97"/>
      <c r="H267" s="111"/>
      <c r="I267" s="138" t="str">
        <f>IF(A267="",IF(CONCATENATE(B267,C267,D267,E267,F267,G267,H267)="","",ws3_EU_ID_blank),IF(ISERROR(MATCH(A267,tbWS_2[EU_ID],0)),ws3_matching_error_msg,F267*IF(D267="Y",1,1-E267)*INDEX(tbWS_2[Activity],MATCH(A267,tbWS_2[EU_ID],0))))</f>
        <v/>
      </c>
      <c r="J267" s="76" t="str">
        <f t="shared" si="9"/>
        <v/>
      </c>
      <c r="K267" s="32"/>
    </row>
    <row r="268" spans="1:11" ht="14" x14ac:dyDescent="0.3">
      <c r="A268" s="71"/>
      <c r="B268" s="88"/>
      <c r="C268" s="72" t="str">
        <f t="shared" si="8"/>
        <v/>
      </c>
      <c r="D268" s="106"/>
      <c r="E268" s="108"/>
      <c r="F268" s="97"/>
      <c r="G268" s="97"/>
      <c r="H268" s="111"/>
      <c r="I268" s="138" t="str">
        <f>IF(A268="",IF(CONCATENATE(B268,C268,D268,E268,F268,G268,H268)="","",ws3_EU_ID_blank),IF(ISERROR(MATCH(A268,tbWS_2[EU_ID],0)),ws3_matching_error_msg,F268*IF(D268="Y",1,1-E268)*INDEX(tbWS_2[Activity],MATCH(A268,tbWS_2[EU_ID],0))))</f>
        <v/>
      </c>
      <c r="J268" s="76" t="str">
        <f t="shared" si="9"/>
        <v/>
      </c>
      <c r="K268" s="32"/>
    </row>
    <row r="269" spans="1:11" ht="14" x14ac:dyDescent="0.3">
      <c r="A269" s="71"/>
      <c r="B269" s="88"/>
      <c r="C269" s="72" t="str">
        <f t="shared" si="8"/>
        <v/>
      </c>
      <c r="D269" s="106"/>
      <c r="E269" s="108"/>
      <c r="F269" s="97"/>
      <c r="G269" s="97"/>
      <c r="H269" s="111"/>
      <c r="I269" s="138" t="str">
        <f>IF(A269="",IF(CONCATENATE(B269,C269,D269,E269,F269,G269,H269)="","",ws3_EU_ID_blank),IF(ISERROR(MATCH(A269,tbWS_2[EU_ID],0)),ws3_matching_error_msg,F269*IF(D269="Y",1,1-E269)*INDEX(tbWS_2[Activity],MATCH(A269,tbWS_2[EU_ID],0))))</f>
        <v/>
      </c>
      <c r="J269" s="76" t="str">
        <f t="shared" si="9"/>
        <v/>
      </c>
      <c r="K269" s="32"/>
    </row>
    <row r="270" spans="1:11" ht="14" x14ac:dyDescent="0.3">
      <c r="A270" s="71"/>
      <c r="B270" s="88"/>
      <c r="C270" s="72" t="str">
        <f t="shared" si="8"/>
        <v/>
      </c>
      <c r="D270" s="106"/>
      <c r="E270" s="108"/>
      <c r="F270" s="97"/>
      <c r="G270" s="97"/>
      <c r="H270" s="111"/>
      <c r="I270" s="138" t="str">
        <f>IF(A270="",IF(CONCATENATE(B270,C270,D270,E270,F270,G270,H270)="","",ws3_EU_ID_blank),IF(ISERROR(MATCH(A270,tbWS_2[EU_ID],0)),ws3_matching_error_msg,F270*IF(D270="Y",1,1-E270)*INDEX(tbWS_2[Activity],MATCH(A270,tbWS_2[EU_ID],0))))</f>
        <v/>
      </c>
      <c r="J270" s="76" t="str">
        <f t="shared" si="9"/>
        <v/>
      </c>
      <c r="K270" s="32"/>
    </row>
    <row r="271" spans="1:11" ht="14" x14ac:dyDescent="0.3">
      <c r="A271" s="71"/>
      <c r="B271" s="88"/>
      <c r="C271" s="72" t="str">
        <f t="shared" si="8"/>
        <v/>
      </c>
      <c r="D271" s="106"/>
      <c r="E271" s="108"/>
      <c r="F271" s="97"/>
      <c r="G271" s="97"/>
      <c r="H271" s="111"/>
      <c r="I271" s="138" t="str">
        <f>IF(A271="",IF(CONCATENATE(B271,C271,D271,E271,F271,G271,H271)="","",ws3_EU_ID_blank),IF(ISERROR(MATCH(A271,tbWS_2[EU_ID],0)),ws3_matching_error_msg,F271*IF(D271="Y",1,1-E271)*INDEX(tbWS_2[Activity],MATCH(A271,tbWS_2[EU_ID],0))))</f>
        <v/>
      </c>
      <c r="J271" s="76" t="str">
        <f t="shared" si="9"/>
        <v/>
      </c>
      <c r="K271" s="32"/>
    </row>
    <row r="272" spans="1:11" ht="14" x14ac:dyDescent="0.3">
      <c r="A272" s="71"/>
      <c r="B272" s="88"/>
      <c r="C272" s="72" t="str">
        <f t="shared" si="8"/>
        <v/>
      </c>
      <c r="D272" s="106"/>
      <c r="E272" s="108"/>
      <c r="F272" s="97"/>
      <c r="G272" s="97"/>
      <c r="H272" s="111"/>
      <c r="I272" s="138" t="str">
        <f>IF(A272="",IF(CONCATENATE(B272,C272,D272,E272,F272,G272,H272)="","",ws3_EU_ID_blank),IF(ISERROR(MATCH(A272,tbWS_2[EU_ID],0)),ws3_matching_error_msg,F272*IF(D272="Y",1,1-E272)*INDEX(tbWS_2[Activity],MATCH(A272,tbWS_2[EU_ID],0))))</f>
        <v/>
      </c>
      <c r="J272" s="76" t="str">
        <f t="shared" si="9"/>
        <v/>
      </c>
      <c r="K272" s="32"/>
    </row>
    <row r="273" spans="1:11" ht="14" x14ac:dyDescent="0.3">
      <c r="A273" s="71"/>
      <c r="B273" s="88"/>
      <c r="C273" s="72" t="str">
        <f t="shared" si="8"/>
        <v/>
      </c>
      <c r="D273" s="106"/>
      <c r="E273" s="108"/>
      <c r="F273" s="97"/>
      <c r="G273" s="97"/>
      <c r="H273" s="111"/>
      <c r="I273" s="138" t="str">
        <f>IF(A273="",IF(CONCATENATE(B273,C273,D273,E273,F273,G273,H273)="","",ws3_EU_ID_blank),IF(ISERROR(MATCH(A273,tbWS_2[EU_ID],0)),ws3_matching_error_msg,F273*IF(D273="Y",1,1-E273)*INDEX(tbWS_2[Activity],MATCH(A273,tbWS_2[EU_ID],0))))</f>
        <v/>
      </c>
      <c r="J273" s="76" t="str">
        <f t="shared" si="9"/>
        <v/>
      </c>
      <c r="K273" s="32"/>
    </row>
    <row r="274" spans="1:11" ht="14" x14ac:dyDescent="0.3">
      <c r="A274" s="71"/>
      <c r="B274" s="88"/>
      <c r="C274" s="72" t="str">
        <f t="shared" si="8"/>
        <v/>
      </c>
      <c r="D274" s="106"/>
      <c r="E274" s="108"/>
      <c r="F274" s="97"/>
      <c r="G274" s="97"/>
      <c r="H274" s="111"/>
      <c r="I274" s="138" t="str">
        <f>IF(A274="",IF(CONCATENATE(B274,C274,D274,E274,F274,G274,H274)="","",ws3_EU_ID_blank),IF(ISERROR(MATCH(A274,tbWS_2[EU_ID],0)),ws3_matching_error_msg,F274*IF(D274="Y",1,1-E274)*INDEX(tbWS_2[Activity],MATCH(A274,tbWS_2[EU_ID],0))))</f>
        <v/>
      </c>
      <c r="J274" s="76" t="str">
        <f t="shared" si="9"/>
        <v/>
      </c>
      <c r="K274" s="32"/>
    </row>
    <row r="275" spans="1:11" ht="14" x14ac:dyDescent="0.3">
      <c r="A275" s="71"/>
      <c r="B275" s="88"/>
      <c r="C275" s="72" t="str">
        <f t="shared" si="8"/>
        <v/>
      </c>
      <c r="D275" s="106"/>
      <c r="E275" s="108"/>
      <c r="F275" s="97"/>
      <c r="G275" s="97"/>
      <c r="H275" s="111"/>
      <c r="I275" s="138" t="str">
        <f>IF(A275="",IF(CONCATENATE(B275,C275,D275,E275,F275,G275,H275)="","",ws3_EU_ID_blank),IF(ISERROR(MATCH(A275,tbWS_2[EU_ID],0)),ws3_matching_error_msg,F275*IF(D275="Y",1,1-E275)*INDEX(tbWS_2[Activity],MATCH(A275,tbWS_2[EU_ID],0))))</f>
        <v/>
      </c>
      <c r="J275" s="76" t="str">
        <f t="shared" si="9"/>
        <v/>
      </c>
      <c r="K275" s="32"/>
    </row>
    <row r="276" spans="1:11" ht="14" x14ac:dyDescent="0.3">
      <c r="A276" s="71"/>
      <c r="B276" s="88"/>
      <c r="C276" s="72" t="str">
        <f t="shared" si="8"/>
        <v/>
      </c>
      <c r="D276" s="106"/>
      <c r="E276" s="108"/>
      <c r="F276" s="97"/>
      <c r="G276" s="97"/>
      <c r="H276" s="111"/>
      <c r="I276" s="138" t="str">
        <f>IF(A276="",IF(CONCATENATE(B276,C276,D276,E276,F276,G276,H276)="","",ws3_EU_ID_blank),IF(ISERROR(MATCH(A276,tbWS_2[EU_ID],0)),ws3_matching_error_msg,F276*IF(D276="Y",1,1-E276)*INDEX(tbWS_2[Activity],MATCH(A276,tbWS_2[EU_ID],0))))</f>
        <v/>
      </c>
      <c r="J276" s="76" t="str">
        <f t="shared" si="9"/>
        <v/>
      </c>
      <c r="K276" s="32"/>
    </row>
    <row r="277" spans="1:11" ht="14" x14ac:dyDescent="0.3">
      <c r="A277" s="71"/>
      <c r="B277" s="88"/>
      <c r="C277" s="72" t="str">
        <f t="shared" si="8"/>
        <v/>
      </c>
      <c r="D277" s="106"/>
      <c r="E277" s="108"/>
      <c r="F277" s="97"/>
      <c r="G277" s="97"/>
      <c r="H277" s="111"/>
      <c r="I277" s="138" t="str">
        <f>IF(A277="",IF(CONCATENATE(B277,C277,D277,E277,F277,G277,H277)="","",ws3_EU_ID_blank),IF(ISERROR(MATCH(A277,tbWS_2[EU_ID],0)),ws3_matching_error_msg,F277*IF(D277="Y",1,1-E277)*INDEX(tbWS_2[Activity],MATCH(A277,tbWS_2[EU_ID],0))))</f>
        <v/>
      </c>
      <c r="J277" s="76" t="str">
        <f t="shared" si="9"/>
        <v/>
      </c>
      <c r="K277" s="32"/>
    </row>
    <row r="278" spans="1:11" ht="14" x14ac:dyDescent="0.3">
      <c r="A278" s="71"/>
      <c r="B278" s="88"/>
      <c r="C278" s="72" t="str">
        <f t="shared" si="8"/>
        <v/>
      </c>
      <c r="D278" s="106"/>
      <c r="E278" s="108"/>
      <c r="F278" s="97"/>
      <c r="G278" s="97"/>
      <c r="H278" s="111"/>
      <c r="I278" s="138" t="str">
        <f>IF(A278="",IF(CONCATENATE(B278,C278,D278,E278,F278,G278,H278)="","",ws3_EU_ID_blank),IF(ISERROR(MATCH(A278,tbWS_2[EU_ID],0)),ws3_matching_error_msg,F278*IF(D278="Y",1,1-E278)*INDEX(tbWS_2[Activity],MATCH(A278,tbWS_2[EU_ID],0))))</f>
        <v/>
      </c>
      <c r="J278" s="76" t="str">
        <f t="shared" si="9"/>
        <v/>
      </c>
      <c r="K278" s="32"/>
    </row>
    <row r="279" spans="1:11" ht="14" x14ac:dyDescent="0.3">
      <c r="A279" s="71"/>
      <c r="B279" s="88"/>
      <c r="C279" s="72" t="str">
        <f t="shared" si="8"/>
        <v/>
      </c>
      <c r="D279" s="106"/>
      <c r="E279" s="108"/>
      <c r="F279" s="97"/>
      <c r="G279" s="97"/>
      <c r="H279" s="111"/>
      <c r="I279" s="138" t="str">
        <f>IF(A279="",IF(CONCATENATE(B279,C279,D279,E279,F279,G279,H279)="","",ws3_EU_ID_blank),IF(ISERROR(MATCH(A279,tbWS_2[EU_ID],0)),ws3_matching_error_msg,F279*IF(D279="Y",1,1-E279)*INDEX(tbWS_2[Activity],MATCH(A279,tbWS_2[EU_ID],0))))</f>
        <v/>
      </c>
      <c r="J279" s="76" t="str">
        <f t="shared" si="9"/>
        <v/>
      </c>
      <c r="K279" s="32"/>
    </row>
    <row r="280" spans="1:11" ht="14" x14ac:dyDescent="0.3">
      <c r="A280" s="71"/>
      <c r="B280" s="88"/>
      <c r="C280" s="72" t="str">
        <f t="shared" si="8"/>
        <v/>
      </c>
      <c r="D280" s="106"/>
      <c r="E280" s="108"/>
      <c r="F280" s="97"/>
      <c r="G280" s="97"/>
      <c r="H280" s="111"/>
      <c r="I280" s="138" t="str">
        <f>IF(A280="",IF(CONCATENATE(B280,C280,D280,E280,F280,G280,H280)="","",ws3_EU_ID_blank),IF(ISERROR(MATCH(A280,tbWS_2[EU_ID],0)),ws3_matching_error_msg,F280*IF(D280="Y",1,1-E280)*INDEX(tbWS_2[Activity],MATCH(A280,tbWS_2[EU_ID],0))))</f>
        <v/>
      </c>
      <c r="J280" s="76" t="str">
        <f t="shared" si="9"/>
        <v/>
      </c>
      <c r="K280" s="32"/>
    </row>
    <row r="281" spans="1:11" ht="14" x14ac:dyDescent="0.3">
      <c r="A281" s="71"/>
      <c r="B281" s="88"/>
      <c r="C281" s="72" t="str">
        <f t="shared" si="8"/>
        <v/>
      </c>
      <c r="D281" s="106"/>
      <c r="E281" s="108"/>
      <c r="F281" s="97"/>
      <c r="G281" s="97"/>
      <c r="H281" s="111"/>
      <c r="I281" s="138" t="str">
        <f>IF(A281="",IF(CONCATENATE(B281,C281,D281,E281,F281,G281,H281)="","",ws3_EU_ID_blank),IF(ISERROR(MATCH(A281,tbWS_2[EU_ID],0)),ws3_matching_error_msg,F281*IF(D281="Y",1,1-E281)*INDEX(tbWS_2[Activity],MATCH(A281,tbWS_2[EU_ID],0))))</f>
        <v/>
      </c>
      <c r="J281" s="76" t="str">
        <f t="shared" si="9"/>
        <v/>
      </c>
      <c r="K281" s="32"/>
    </row>
    <row r="282" spans="1:11" ht="14" x14ac:dyDescent="0.3">
      <c r="A282" s="71"/>
      <c r="B282" s="88"/>
      <c r="C282" s="72" t="str">
        <f t="shared" si="8"/>
        <v/>
      </c>
      <c r="D282" s="106"/>
      <c r="E282" s="108"/>
      <c r="F282" s="97"/>
      <c r="G282" s="97"/>
      <c r="H282" s="111"/>
      <c r="I282" s="138" t="str">
        <f>IF(A282="",IF(CONCATENATE(B282,C282,D282,E282,F282,G282,H282)="","",ws3_EU_ID_blank),IF(ISERROR(MATCH(A282,tbWS_2[EU_ID],0)),ws3_matching_error_msg,F282*IF(D282="Y",1,1-E282)*INDEX(tbWS_2[Activity],MATCH(A282,tbWS_2[EU_ID],0))))</f>
        <v/>
      </c>
      <c r="J282" s="76" t="str">
        <f t="shared" si="9"/>
        <v/>
      </c>
      <c r="K282" s="32"/>
    </row>
    <row r="283" spans="1:11" ht="14" x14ac:dyDescent="0.3">
      <c r="A283" s="71"/>
      <c r="B283" s="88"/>
      <c r="C283" s="72" t="str">
        <f t="shared" si="8"/>
        <v/>
      </c>
      <c r="D283" s="106"/>
      <c r="E283" s="108"/>
      <c r="F283" s="97"/>
      <c r="G283" s="97"/>
      <c r="H283" s="111"/>
      <c r="I283" s="138" t="str">
        <f>IF(A283="",IF(CONCATENATE(B283,C283,D283,E283,F283,G283,H283)="","",ws3_EU_ID_blank),IF(ISERROR(MATCH(A283,tbWS_2[EU_ID],0)),ws3_matching_error_msg,F283*IF(D283="Y",1,1-E283)*INDEX(tbWS_2[Activity],MATCH(A283,tbWS_2[EU_ID],0))))</f>
        <v/>
      </c>
      <c r="J283" s="76" t="str">
        <f t="shared" si="9"/>
        <v/>
      </c>
      <c r="K283" s="32"/>
    </row>
    <row r="284" spans="1:11" ht="14" x14ac:dyDescent="0.3">
      <c r="A284" s="71"/>
      <c r="B284" s="88"/>
      <c r="C284" s="72" t="str">
        <f t="shared" si="8"/>
        <v/>
      </c>
      <c r="D284" s="106"/>
      <c r="E284" s="108"/>
      <c r="F284" s="97"/>
      <c r="G284" s="97"/>
      <c r="H284" s="111"/>
      <c r="I284" s="138" t="str">
        <f>IF(A284="",IF(CONCATENATE(B284,C284,D284,E284,F284,G284,H284)="","",ws3_EU_ID_blank),IF(ISERROR(MATCH(A284,tbWS_2[EU_ID],0)),ws3_matching_error_msg,F284*IF(D284="Y",1,1-E284)*INDEX(tbWS_2[Activity],MATCH(A284,tbWS_2[EU_ID],0))))</f>
        <v/>
      </c>
      <c r="J284" s="76" t="str">
        <f t="shared" si="9"/>
        <v/>
      </c>
      <c r="K284" s="32"/>
    </row>
    <row r="285" spans="1:11" ht="14" x14ac:dyDescent="0.3">
      <c r="A285" s="71"/>
      <c r="B285" s="88"/>
      <c r="C285" s="72" t="str">
        <f t="shared" si="8"/>
        <v/>
      </c>
      <c r="D285" s="106"/>
      <c r="E285" s="108"/>
      <c r="F285" s="97"/>
      <c r="G285" s="97"/>
      <c r="H285" s="111"/>
      <c r="I285" s="138" t="str">
        <f>IF(A285="",IF(CONCATENATE(B285,C285,D285,E285,F285,G285,H285)="","",ws3_EU_ID_blank),IF(ISERROR(MATCH(A285,tbWS_2[EU_ID],0)),ws3_matching_error_msg,F285*IF(D285="Y",1,1-E285)*INDEX(tbWS_2[Activity],MATCH(A285,tbWS_2[EU_ID],0))))</f>
        <v/>
      </c>
      <c r="J285" s="76" t="str">
        <f t="shared" si="9"/>
        <v/>
      </c>
      <c r="K285" s="32"/>
    </row>
    <row r="286" spans="1:11" ht="14" x14ac:dyDescent="0.3">
      <c r="A286" s="71"/>
      <c r="B286" s="88"/>
      <c r="C286" s="72" t="str">
        <f t="shared" si="8"/>
        <v/>
      </c>
      <c r="D286" s="106"/>
      <c r="E286" s="108"/>
      <c r="F286" s="97"/>
      <c r="G286" s="97"/>
      <c r="H286" s="111"/>
      <c r="I286" s="138" t="str">
        <f>IF(A286="",IF(CONCATENATE(B286,C286,D286,E286,F286,G286,H286)="","",ws3_EU_ID_blank),IF(ISERROR(MATCH(A286,tbWS_2[EU_ID],0)),ws3_matching_error_msg,F286*IF(D286="Y",1,1-E286)*INDEX(tbWS_2[Activity],MATCH(A286,tbWS_2[EU_ID],0))))</f>
        <v/>
      </c>
      <c r="J286" s="76" t="str">
        <f t="shared" si="9"/>
        <v/>
      </c>
      <c r="K286" s="32"/>
    </row>
    <row r="287" spans="1:11" ht="14" x14ac:dyDescent="0.3">
      <c r="A287" s="71"/>
      <c r="B287" s="88"/>
      <c r="C287" s="72" t="str">
        <f t="shared" si="8"/>
        <v/>
      </c>
      <c r="D287" s="106"/>
      <c r="E287" s="108"/>
      <c r="F287" s="97"/>
      <c r="G287" s="97"/>
      <c r="H287" s="111"/>
      <c r="I287" s="138" t="str">
        <f>IF(A287="",IF(CONCATENATE(B287,C287,D287,E287,F287,G287,H287)="","",ws3_EU_ID_blank),IF(ISERROR(MATCH(A287,tbWS_2[EU_ID],0)),ws3_matching_error_msg,F287*IF(D287="Y",1,1-E287)*INDEX(tbWS_2[Activity],MATCH(A287,tbWS_2[EU_ID],0))))</f>
        <v/>
      </c>
      <c r="J287" s="76" t="str">
        <f t="shared" si="9"/>
        <v/>
      </c>
      <c r="K287" s="32"/>
    </row>
    <row r="288" spans="1:11" ht="14" x14ac:dyDescent="0.3">
      <c r="A288" s="71"/>
      <c r="B288" s="88"/>
      <c r="C288" s="72" t="str">
        <f t="shared" si="8"/>
        <v/>
      </c>
      <c r="D288" s="106"/>
      <c r="E288" s="108"/>
      <c r="F288" s="97"/>
      <c r="G288" s="97"/>
      <c r="H288" s="111"/>
      <c r="I288" s="138" t="str">
        <f>IF(A288="",IF(CONCATENATE(B288,C288,D288,E288,F288,G288,H288)="","",ws3_EU_ID_blank),IF(ISERROR(MATCH(A288,tbWS_2[EU_ID],0)),ws3_matching_error_msg,F288*IF(D288="Y",1,1-E288)*INDEX(tbWS_2[Activity],MATCH(A288,tbWS_2[EU_ID],0))))</f>
        <v/>
      </c>
      <c r="J288" s="76" t="str">
        <f t="shared" si="9"/>
        <v/>
      </c>
      <c r="K288" s="32"/>
    </row>
    <row r="289" spans="1:11" ht="14" x14ac:dyDescent="0.3">
      <c r="A289" s="71"/>
      <c r="B289" s="88"/>
      <c r="C289" s="72" t="str">
        <f t="shared" si="8"/>
        <v/>
      </c>
      <c r="D289" s="106"/>
      <c r="E289" s="108"/>
      <c r="F289" s="97"/>
      <c r="G289" s="97"/>
      <c r="H289" s="111"/>
      <c r="I289" s="138" t="str">
        <f>IF(A289="",IF(CONCATENATE(B289,C289,D289,E289,F289,G289,H289)="","",ws3_EU_ID_blank),IF(ISERROR(MATCH(A289,tbWS_2[EU_ID],0)),ws3_matching_error_msg,F289*IF(D289="Y",1,1-E289)*INDEX(tbWS_2[Activity],MATCH(A289,tbWS_2[EU_ID],0))))</f>
        <v/>
      </c>
      <c r="J289" s="76" t="str">
        <f t="shared" si="9"/>
        <v/>
      </c>
      <c r="K289" s="32"/>
    </row>
    <row r="290" spans="1:11" ht="14" x14ac:dyDescent="0.3">
      <c r="A290" s="71"/>
      <c r="B290" s="88"/>
      <c r="C290" s="72" t="str">
        <f t="shared" si="8"/>
        <v/>
      </c>
      <c r="D290" s="106"/>
      <c r="E290" s="108"/>
      <c r="F290" s="97"/>
      <c r="G290" s="97"/>
      <c r="H290" s="111"/>
      <c r="I290" s="138" t="str">
        <f>IF(A290="",IF(CONCATENATE(B290,C290,D290,E290,F290,G290,H290)="","",ws3_EU_ID_blank),IF(ISERROR(MATCH(A290,tbWS_2[EU_ID],0)),ws3_matching_error_msg,F290*IF(D290="Y",1,1-E290)*INDEX(tbWS_2[Activity],MATCH(A290,tbWS_2[EU_ID],0))))</f>
        <v/>
      </c>
      <c r="J290" s="76" t="str">
        <f t="shared" si="9"/>
        <v/>
      </c>
      <c r="K290" s="32"/>
    </row>
    <row r="291" spans="1:11" ht="14" x14ac:dyDescent="0.3">
      <c r="A291" s="71"/>
      <c r="B291" s="88"/>
      <c r="C291" s="72" t="str">
        <f t="shared" si="8"/>
        <v/>
      </c>
      <c r="D291" s="106"/>
      <c r="E291" s="108"/>
      <c r="F291" s="97"/>
      <c r="G291" s="97"/>
      <c r="H291" s="111"/>
      <c r="I291" s="138" t="str">
        <f>IF(A291="",IF(CONCATENATE(B291,C291,D291,E291,F291,G291,H291)="","",ws3_EU_ID_blank),IF(ISERROR(MATCH(A291,tbWS_2[EU_ID],0)),ws3_matching_error_msg,F291*IF(D291="Y",1,1-E291)*INDEX(tbWS_2[Activity],MATCH(A291,tbWS_2[EU_ID],0))))</f>
        <v/>
      </c>
      <c r="J291" s="76" t="str">
        <f t="shared" si="9"/>
        <v/>
      </c>
      <c r="K291" s="32"/>
    </row>
    <row r="292" spans="1:11" ht="14" x14ac:dyDescent="0.3">
      <c r="A292" s="71"/>
      <c r="B292" s="88"/>
      <c r="C292" s="72" t="str">
        <f t="shared" si="8"/>
        <v/>
      </c>
      <c r="D292" s="106"/>
      <c r="E292" s="108"/>
      <c r="F292" s="97"/>
      <c r="G292" s="97"/>
      <c r="H292" s="111"/>
      <c r="I292" s="138" t="str">
        <f>IF(A292="",IF(CONCATENATE(B292,C292,D292,E292,F292,G292,H292)="","",ws3_EU_ID_blank),IF(ISERROR(MATCH(A292,tbWS_2[EU_ID],0)),ws3_matching_error_msg,F292*IF(D292="Y",1,1-E292)*INDEX(tbWS_2[Activity],MATCH(A292,tbWS_2[EU_ID],0))))</f>
        <v/>
      </c>
      <c r="J292" s="76" t="str">
        <f t="shared" si="9"/>
        <v/>
      </c>
      <c r="K292" s="32"/>
    </row>
    <row r="293" spans="1:11" ht="14" x14ac:dyDescent="0.3">
      <c r="A293" s="71"/>
      <c r="B293" s="88"/>
      <c r="C293" s="72" t="str">
        <f t="shared" si="8"/>
        <v/>
      </c>
      <c r="D293" s="106"/>
      <c r="E293" s="108"/>
      <c r="F293" s="97"/>
      <c r="G293" s="97"/>
      <c r="H293" s="111"/>
      <c r="I293" s="138" t="str">
        <f>IF(A293="",IF(CONCATENATE(B293,C293,D293,E293,F293,G293,H293)="","",ws3_EU_ID_blank),IF(ISERROR(MATCH(A293,tbWS_2[EU_ID],0)),ws3_matching_error_msg,F293*IF(D293="Y",1,1-E293)*INDEX(tbWS_2[Activity],MATCH(A293,tbWS_2[EU_ID],0))))</f>
        <v/>
      </c>
      <c r="J293" s="76" t="str">
        <f t="shared" si="9"/>
        <v/>
      </c>
      <c r="K293" s="32"/>
    </row>
    <row r="294" spans="1:11" ht="14" x14ac:dyDescent="0.3">
      <c r="A294" s="71"/>
      <c r="B294" s="88"/>
      <c r="C294" s="72" t="str">
        <f t="shared" si="8"/>
        <v/>
      </c>
      <c r="D294" s="106"/>
      <c r="E294" s="108"/>
      <c r="F294" s="97"/>
      <c r="G294" s="97"/>
      <c r="H294" s="111"/>
      <c r="I294" s="138" t="str">
        <f>IF(A294="",IF(CONCATENATE(B294,C294,D294,E294,F294,G294,H294)="","",ws3_EU_ID_blank),IF(ISERROR(MATCH(A294,tbWS_2[EU_ID],0)),ws3_matching_error_msg,F294*IF(D294="Y",1,1-E294)*INDEX(tbWS_2[Activity],MATCH(A294,tbWS_2[EU_ID],0))))</f>
        <v/>
      </c>
      <c r="J294" s="76" t="str">
        <f t="shared" si="9"/>
        <v/>
      </c>
      <c r="K294" s="32"/>
    </row>
    <row r="295" spans="1:11" ht="14" x14ac:dyDescent="0.3">
      <c r="A295" s="71"/>
      <c r="B295" s="88"/>
      <c r="C295" s="72" t="str">
        <f t="shared" si="8"/>
        <v/>
      </c>
      <c r="D295" s="106"/>
      <c r="E295" s="108"/>
      <c r="F295" s="97"/>
      <c r="G295" s="97"/>
      <c r="H295" s="111"/>
      <c r="I295" s="138" t="str">
        <f>IF(A295="",IF(CONCATENATE(B295,C295,D295,E295,F295,G295,H295)="","",ws3_EU_ID_blank),IF(ISERROR(MATCH(A295,tbWS_2[EU_ID],0)),ws3_matching_error_msg,F295*IF(D295="Y",1,1-E295)*INDEX(tbWS_2[Activity],MATCH(A295,tbWS_2[EU_ID],0))))</f>
        <v/>
      </c>
      <c r="J295" s="76" t="str">
        <f t="shared" si="9"/>
        <v/>
      </c>
      <c r="K295" s="32"/>
    </row>
    <row r="296" spans="1:11" ht="14" x14ac:dyDescent="0.3">
      <c r="A296" s="71"/>
      <c r="B296" s="88"/>
      <c r="C296" s="72" t="str">
        <f t="shared" si="8"/>
        <v/>
      </c>
      <c r="D296" s="106"/>
      <c r="E296" s="108"/>
      <c r="F296" s="97"/>
      <c r="G296" s="97"/>
      <c r="H296" s="111"/>
      <c r="I296" s="138" t="str">
        <f>IF(A296="",IF(CONCATENATE(B296,C296,D296,E296,F296,G296,H296)="","",ws3_EU_ID_blank),IF(ISERROR(MATCH(A296,tbWS_2[EU_ID],0)),ws3_matching_error_msg,F296*IF(D296="Y",1,1-E296)*INDEX(tbWS_2[Activity],MATCH(A296,tbWS_2[EU_ID],0))))</f>
        <v/>
      </c>
      <c r="J296" s="76" t="str">
        <f t="shared" si="9"/>
        <v/>
      </c>
      <c r="K296" s="32"/>
    </row>
    <row r="297" spans="1:11" ht="14" x14ac:dyDescent="0.3">
      <c r="A297" s="71"/>
      <c r="B297" s="88"/>
      <c r="C297" s="72" t="str">
        <f t="shared" si="8"/>
        <v/>
      </c>
      <c r="D297" s="106"/>
      <c r="E297" s="108"/>
      <c r="F297" s="97"/>
      <c r="G297" s="97"/>
      <c r="H297" s="111"/>
      <c r="I297" s="138" t="str">
        <f>IF(A297="",IF(CONCATENATE(B297,C297,D297,E297,F297,G297,H297)="","",ws3_EU_ID_blank),IF(ISERROR(MATCH(A297,tbWS_2[EU_ID],0)),ws3_matching_error_msg,F297*IF(D297="Y",1,1-E297)*INDEX(tbWS_2[Activity],MATCH(A297,tbWS_2[EU_ID],0))))</f>
        <v/>
      </c>
      <c r="J297" s="76" t="str">
        <f t="shared" si="9"/>
        <v/>
      </c>
      <c r="K297" s="32"/>
    </row>
    <row r="298" spans="1:11" ht="14" x14ac:dyDescent="0.3">
      <c r="A298" s="71"/>
      <c r="B298" s="88"/>
      <c r="C298" s="72" t="str">
        <f t="shared" si="8"/>
        <v/>
      </c>
      <c r="D298" s="106"/>
      <c r="E298" s="108"/>
      <c r="F298" s="97"/>
      <c r="G298" s="97"/>
      <c r="H298" s="111"/>
      <c r="I298" s="138" t="str">
        <f>IF(A298="",IF(CONCATENATE(B298,C298,D298,E298,F298,G298,H298)="","",ws3_EU_ID_blank),IF(ISERROR(MATCH(A298,tbWS_2[EU_ID],0)),ws3_matching_error_msg,F298*IF(D298="Y",1,1-E298)*INDEX(tbWS_2[Activity],MATCH(A298,tbWS_2[EU_ID],0))))</f>
        <v/>
      </c>
      <c r="J298" s="76" t="str">
        <f t="shared" si="9"/>
        <v/>
      </c>
      <c r="K298" s="32"/>
    </row>
    <row r="299" spans="1:11" ht="14" x14ac:dyDescent="0.3">
      <c r="A299" s="71"/>
      <c r="B299" s="88"/>
      <c r="C299" s="72" t="str">
        <f t="shared" si="8"/>
        <v/>
      </c>
      <c r="D299" s="106"/>
      <c r="E299" s="108"/>
      <c r="F299" s="97"/>
      <c r="G299" s="97"/>
      <c r="H299" s="111"/>
      <c r="I299" s="138" t="str">
        <f>IF(A299="",IF(CONCATENATE(B299,C299,D299,E299,F299,G299,H299)="","",ws3_EU_ID_blank),IF(ISERROR(MATCH(A299,tbWS_2[EU_ID],0)),ws3_matching_error_msg,F299*IF(D299="Y",1,1-E299)*INDEX(tbWS_2[Activity],MATCH(A299,tbWS_2[EU_ID],0))))</f>
        <v/>
      </c>
      <c r="J299" s="76" t="str">
        <f t="shared" si="9"/>
        <v/>
      </c>
      <c r="K299" s="32"/>
    </row>
    <row r="300" spans="1:11" ht="14" x14ac:dyDescent="0.3">
      <c r="A300" s="71"/>
      <c r="B300" s="88"/>
      <c r="C300" s="72" t="str">
        <f t="shared" si="8"/>
        <v/>
      </c>
      <c r="D300" s="106"/>
      <c r="E300" s="108"/>
      <c r="F300" s="97"/>
      <c r="G300" s="97"/>
      <c r="H300" s="111"/>
      <c r="I300" s="138" t="str">
        <f>IF(A300="",IF(CONCATENATE(B300,C300,D300,E300,F300,G300,H300)="","",ws3_EU_ID_blank),IF(ISERROR(MATCH(A300,tbWS_2[EU_ID],0)),ws3_matching_error_msg,F300*IF(D300="Y",1,1-E300)*INDEX(tbWS_2[Activity],MATCH(A300,tbWS_2[EU_ID],0))))</f>
        <v/>
      </c>
      <c r="J300" s="76" t="str">
        <f t="shared" si="9"/>
        <v/>
      </c>
      <c r="K300" s="32"/>
    </row>
    <row r="301" spans="1:11" ht="14" x14ac:dyDescent="0.3">
      <c r="A301" s="71"/>
      <c r="B301" s="88"/>
      <c r="C301" s="72" t="str">
        <f t="shared" si="8"/>
        <v/>
      </c>
      <c r="D301" s="106"/>
      <c r="E301" s="108"/>
      <c r="F301" s="97"/>
      <c r="G301" s="97"/>
      <c r="H301" s="111"/>
      <c r="I301" s="138" t="str">
        <f>IF(A301="",IF(CONCATENATE(B301,C301,D301,E301,F301,G301,H301)="","",ws3_EU_ID_blank),IF(ISERROR(MATCH(A301,tbWS_2[EU_ID],0)),ws3_matching_error_msg,F301*IF(D301="Y",1,1-E301)*INDEX(tbWS_2[Activity],MATCH(A301,tbWS_2[EU_ID],0))))</f>
        <v/>
      </c>
      <c r="J301" s="76" t="str">
        <f t="shared" si="9"/>
        <v/>
      </c>
      <c r="K301" s="32"/>
    </row>
    <row r="302" spans="1:11" ht="14" x14ac:dyDescent="0.3">
      <c r="A302" s="71"/>
      <c r="B302" s="88"/>
      <c r="C302" s="72" t="str">
        <f t="shared" si="8"/>
        <v/>
      </c>
      <c r="D302" s="106"/>
      <c r="E302" s="108"/>
      <c r="F302" s="97"/>
      <c r="G302" s="97"/>
      <c r="H302" s="111"/>
      <c r="I302" s="138" t="str">
        <f>IF(A302="",IF(CONCATENATE(B302,C302,D302,E302,F302,G302,H302)="","",ws3_EU_ID_blank),IF(ISERROR(MATCH(A302,tbWS_2[EU_ID],0)),ws3_matching_error_msg,F302*IF(D302="Y",1,1-E302)*INDEX(tbWS_2[Activity],MATCH(A302,tbWS_2[EU_ID],0))))</f>
        <v/>
      </c>
      <c r="J302" s="76" t="str">
        <f t="shared" si="9"/>
        <v/>
      </c>
      <c r="K302" s="32"/>
    </row>
    <row r="303" spans="1:11" ht="14" x14ac:dyDescent="0.3">
      <c r="A303" s="71"/>
      <c r="B303" s="88"/>
      <c r="C303" s="72" t="str">
        <f t="shared" si="8"/>
        <v/>
      </c>
      <c r="D303" s="106"/>
      <c r="E303" s="108"/>
      <c r="F303" s="97"/>
      <c r="G303" s="97"/>
      <c r="H303" s="111"/>
      <c r="I303" s="138" t="str">
        <f>IF(A303="",IF(CONCATENATE(B303,C303,D303,E303,F303,G303,H303)="","",ws3_EU_ID_blank),IF(ISERROR(MATCH(A303,tbWS_2[EU_ID],0)),ws3_matching_error_msg,F303*IF(D303="Y",1,1-E303)*INDEX(tbWS_2[Activity],MATCH(A303,tbWS_2[EU_ID],0))))</f>
        <v/>
      </c>
      <c r="J303" s="76" t="str">
        <f t="shared" si="9"/>
        <v/>
      </c>
      <c r="K303" s="32"/>
    </row>
    <row r="304" spans="1:11" ht="14" x14ac:dyDescent="0.3">
      <c r="A304" s="71"/>
      <c r="B304" s="88"/>
      <c r="C304" s="72" t="str">
        <f t="shared" si="8"/>
        <v/>
      </c>
      <c r="D304" s="106"/>
      <c r="E304" s="108"/>
      <c r="F304" s="97"/>
      <c r="G304" s="97"/>
      <c r="H304" s="111"/>
      <c r="I304" s="138" t="str">
        <f>IF(A304="",IF(CONCATENATE(B304,C304,D304,E304,F304,G304,H304)="","",ws3_EU_ID_blank),IF(ISERROR(MATCH(A304,tbWS_2[EU_ID],0)),ws3_matching_error_msg,F304*IF(D304="Y",1,1-E304)*INDEX(tbWS_2[Activity],MATCH(A304,tbWS_2[EU_ID],0))))</f>
        <v/>
      </c>
      <c r="J304" s="76" t="str">
        <f t="shared" si="9"/>
        <v/>
      </c>
      <c r="K304" s="32"/>
    </row>
    <row r="305" spans="1:11" ht="14" x14ac:dyDescent="0.3">
      <c r="A305" s="71"/>
      <c r="B305" s="88"/>
      <c r="C305" s="72" t="str">
        <f t="shared" si="8"/>
        <v/>
      </c>
      <c r="D305" s="106"/>
      <c r="E305" s="108"/>
      <c r="F305" s="97"/>
      <c r="G305" s="97"/>
      <c r="H305" s="111"/>
      <c r="I305" s="138" t="str">
        <f>IF(A305="",IF(CONCATENATE(B305,C305,D305,E305,F305,G305,H305)="","",ws3_EU_ID_blank),IF(ISERROR(MATCH(A305,tbWS_2[EU_ID],0)),ws3_matching_error_msg,F305*IF(D305="Y",1,1-E305)*INDEX(tbWS_2[Activity],MATCH(A305,tbWS_2[EU_ID],0))))</f>
        <v/>
      </c>
      <c r="J305" s="76" t="str">
        <f t="shared" si="9"/>
        <v/>
      </c>
      <c r="K305" s="32"/>
    </row>
    <row r="306" spans="1:11" ht="14" x14ac:dyDescent="0.3">
      <c r="A306" s="71"/>
      <c r="B306" s="88"/>
      <c r="C306" s="72" t="str">
        <f t="shared" si="8"/>
        <v/>
      </c>
      <c r="D306" s="106"/>
      <c r="E306" s="108"/>
      <c r="F306" s="97"/>
      <c r="G306" s="97"/>
      <c r="H306" s="111"/>
      <c r="I306" s="138" t="str">
        <f>IF(A306="",IF(CONCATENATE(B306,C306,D306,E306,F306,G306,H306)="","",ws3_EU_ID_blank),IF(ISERROR(MATCH(A306,tbWS_2[EU_ID],0)),ws3_matching_error_msg,F306*IF(D306="Y",1,1-E306)*INDEX(tbWS_2[Activity],MATCH(A306,tbWS_2[EU_ID],0))))</f>
        <v/>
      </c>
      <c r="J306" s="76" t="str">
        <f t="shared" si="9"/>
        <v/>
      </c>
      <c r="K306" s="32"/>
    </row>
    <row r="307" spans="1:11" ht="14" x14ac:dyDescent="0.3">
      <c r="A307" s="71"/>
      <c r="B307" s="88"/>
      <c r="C307" s="72" t="str">
        <f t="shared" si="8"/>
        <v/>
      </c>
      <c r="D307" s="106"/>
      <c r="E307" s="108"/>
      <c r="F307" s="97"/>
      <c r="G307" s="97"/>
      <c r="H307" s="111"/>
      <c r="I307" s="138" t="str">
        <f>IF(A307="",IF(CONCATENATE(B307,C307,D307,E307,F307,G307,H307)="","",ws3_EU_ID_blank),IF(ISERROR(MATCH(A307,tbWS_2[EU_ID],0)),ws3_matching_error_msg,F307*IF(D307="Y",1,1-E307)*INDEX(tbWS_2[Activity],MATCH(A307,tbWS_2[EU_ID],0))))</f>
        <v/>
      </c>
      <c r="J307" s="76" t="str">
        <f t="shared" si="9"/>
        <v/>
      </c>
      <c r="K307" s="32"/>
    </row>
    <row r="308" spans="1:11" ht="14" x14ac:dyDescent="0.3">
      <c r="A308" s="71"/>
      <c r="B308" s="88"/>
      <c r="C308" s="72" t="str">
        <f t="shared" si="8"/>
        <v/>
      </c>
      <c r="D308" s="106"/>
      <c r="E308" s="108"/>
      <c r="F308" s="97"/>
      <c r="G308" s="97"/>
      <c r="H308" s="111"/>
      <c r="I308" s="138" t="str">
        <f>IF(A308="",IF(CONCATENATE(B308,C308,D308,E308,F308,G308,H308)="","",ws3_EU_ID_blank),IF(ISERROR(MATCH(A308,tbWS_2[EU_ID],0)),ws3_matching_error_msg,F308*IF(D308="Y",1,1-E308)*INDEX(tbWS_2[Activity],MATCH(A308,tbWS_2[EU_ID],0))))</f>
        <v/>
      </c>
      <c r="J308" s="76" t="str">
        <f t="shared" si="9"/>
        <v/>
      </c>
      <c r="K308" s="32"/>
    </row>
    <row r="309" spans="1:11" ht="14" x14ac:dyDescent="0.3">
      <c r="A309" s="71"/>
      <c r="B309" s="88"/>
      <c r="C309" s="72" t="str">
        <f t="shared" si="8"/>
        <v/>
      </c>
      <c r="D309" s="106"/>
      <c r="E309" s="108"/>
      <c r="F309" s="97"/>
      <c r="G309" s="97"/>
      <c r="H309" s="111"/>
      <c r="I309" s="138" t="str">
        <f>IF(A309="",IF(CONCATENATE(B309,C309,D309,E309,F309,G309,H309)="","",ws3_EU_ID_blank),IF(ISERROR(MATCH(A309,tbWS_2[EU_ID],0)),ws3_matching_error_msg,F309*IF(D309="Y",1,1-E309)*INDEX(tbWS_2[Activity],MATCH(A309,tbWS_2[EU_ID],0))))</f>
        <v/>
      </c>
      <c r="J309" s="76" t="str">
        <f t="shared" si="9"/>
        <v/>
      </c>
      <c r="K309" s="32"/>
    </row>
    <row r="310" spans="1:11" ht="14" x14ac:dyDescent="0.3">
      <c r="A310" s="71"/>
      <c r="B310" s="88"/>
      <c r="C310" s="72" t="str">
        <f t="shared" si="8"/>
        <v/>
      </c>
      <c r="D310" s="106"/>
      <c r="E310" s="108"/>
      <c r="F310" s="97"/>
      <c r="G310" s="97"/>
      <c r="H310" s="111"/>
      <c r="I310" s="138" t="str">
        <f>IF(A310="",IF(CONCATENATE(B310,C310,D310,E310,F310,G310,H310)="","",ws3_EU_ID_blank),IF(ISERROR(MATCH(A310,tbWS_2[EU_ID],0)),ws3_matching_error_msg,F310*IF(D310="Y",1,1-E310)*INDEX(tbWS_2[Activity],MATCH(A310,tbWS_2[EU_ID],0))))</f>
        <v/>
      </c>
      <c r="J310" s="76" t="str">
        <f t="shared" si="9"/>
        <v/>
      </c>
      <c r="K310" s="32"/>
    </row>
    <row r="311" spans="1:11" ht="14" x14ac:dyDescent="0.3">
      <c r="A311" s="71"/>
      <c r="B311" s="88"/>
      <c r="C311" s="72" t="str">
        <f t="shared" si="8"/>
        <v/>
      </c>
      <c r="D311" s="106"/>
      <c r="E311" s="108"/>
      <c r="F311" s="97"/>
      <c r="G311" s="97"/>
      <c r="H311" s="111"/>
      <c r="I311" s="138" t="str">
        <f>IF(A311="",IF(CONCATENATE(B311,C311,D311,E311,F311,G311,H311)="","",ws3_EU_ID_blank),IF(ISERROR(MATCH(A311,tbWS_2[EU_ID],0)),ws3_matching_error_msg,F311*IF(D311="Y",1,1-E311)*INDEX(tbWS_2[Activity],MATCH(A311,tbWS_2[EU_ID],0))))</f>
        <v/>
      </c>
      <c r="J311" s="76" t="str">
        <f t="shared" si="9"/>
        <v/>
      </c>
      <c r="K311" s="32"/>
    </row>
    <row r="312" spans="1:11" ht="14" x14ac:dyDescent="0.3">
      <c r="A312" s="71"/>
      <c r="B312" s="88"/>
      <c r="C312" s="72" t="str">
        <f t="shared" si="8"/>
        <v/>
      </c>
      <c r="D312" s="106"/>
      <c r="E312" s="108"/>
      <c r="F312" s="97"/>
      <c r="G312" s="97"/>
      <c r="H312" s="111"/>
      <c r="I312" s="138" t="str">
        <f>IF(A312="",IF(CONCATENATE(B312,C312,D312,E312,F312,G312,H312)="","",ws3_EU_ID_blank),IF(ISERROR(MATCH(A312,tbWS_2[EU_ID],0)),ws3_matching_error_msg,F312*IF(D312="Y",1,1-E312)*INDEX(tbWS_2[Activity],MATCH(A312,tbWS_2[EU_ID],0))))</f>
        <v/>
      </c>
      <c r="J312" s="76" t="str">
        <f t="shared" si="9"/>
        <v/>
      </c>
      <c r="K312" s="32"/>
    </row>
    <row r="313" spans="1:11" ht="14" x14ac:dyDescent="0.3">
      <c r="A313" s="71"/>
      <c r="B313" s="88"/>
      <c r="C313" s="72" t="str">
        <f t="shared" si="8"/>
        <v/>
      </c>
      <c r="D313" s="106"/>
      <c r="E313" s="108"/>
      <c r="F313" s="97"/>
      <c r="G313" s="97"/>
      <c r="H313" s="111"/>
      <c r="I313" s="138" t="str">
        <f>IF(A313="",IF(CONCATENATE(B313,C313,D313,E313,F313,G313,H313)="","",ws3_EU_ID_blank),IF(ISERROR(MATCH(A313,tbWS_2[EU_ID],0)),ws3_matching_error_msg,F313*IF(D313="Y",1,1-E313)*INDEX(tbWS_2[Activity],MATCH(A313,tbWS_2[EU_ID],0))))</f>
        <v/>
      </c>
      <c r="J313" s="76" t="str">
        <f t="shared" si="9"/>
        <v/>
      </c>
      <c r="K313" s="32"/>
    </row>
    <row r="314" spans="1:11" ht="14" x14ac:dyDescent="0.3">
      <c r="A314" s="71"/>
      <c r="B314" s="88"/>
      <c r="C314" s="72" t="str">
        <f t="shared" si="8"/>
        <v/>
      </c>
      <c r="D314" s="106"/>
      <c r="E314" s="108"/>
      <c r="F314" s="97"/>
      <c r="G314" s="97"/>
      <c r="H314" s="111"/>
      <c r="I314" s="138" t="str">
        <f>IF(A314="",IF(CONCATENATE(B314,C314,D314,E314,F314,G314,H314)="","",ws3_EU_ID_blank),IF(ISERROR(MATCH(A314,tbWS_2[EU_ID],0)),ws3_matching_error_msg,F314*IF(D314="Y",1,1-E314)*INDEX(tbWS_2[Activity],MATCH(A314,tbWS_2[EU_ID],0))))</f>
        <v/>
      </c>
      <c r="J314" s="76" t="str">
        <f t="shared" si="9"/>
        <v/>
      </c>
      <c r="K314" s="32"/>
    </row>
    <row r="315" spans="1:11" ht="14" x14ac:dyDescent="0.3">
      <c r="A315" s="71"/>
      <c r="B315" s="88"/>
      <c r="C315" s="72" t="str">
        <f t="shared" si="8"/>
        <v/>
      </c>
      <c r="D315" s="106"/>
      <c r="E315" s="108"/>
      <c r="F315" s="97"/>
      <c r="G315" s="97"/>
      <c r="H315" s="111"/>
      <c r="I315" s="138" t="str">
        <f>IF(A315="",IF(CONCATENATE(B315,C315,D315,E315,F315,G315,H315)="","",ws3_EU_ID_blank),IF(ISERROR(MATCH(A315,tbWS_2[EU_ID],0)),ws3_matching_error_msg,F315*IF(D315="Y",1,1-E315)*INDEX(tbWS_2[Activity],MATCH(A315,tbWS_2[EU_ID],0))))</f>
        <v/>
      </c>
      <c r="J315" s="76" t="str">
        <f t="shared" si="9"/>
        <v/>
      </c>
      <c r="K315" s="32"/>
    </row>
    <row r="316" spans="1:11" ht="14" x14ac:dyDescent="0.3">
      <c r="A316" s="71"/>
      <c r="B316" s="88"/>
      <c r="C316" s="72" t="str">
        <f t="shared" si="8"/>
        <v/>
      </c>
      <c r="D316" s="106"/>
      <c r="E316" s="108"/>
      <c r="F316" s="97"/>
      <c r="G316" s="97"/>
      <c r="H316" s="111"/>
      <c r="I316" s="138" t="str">
        <f>IF(A316="",IF(CONCATENATE(B316,C316,D316,E316,F316,G316,H316)="","",ws3_EU_ID_blank),IF(ISERROR(MATCH(A316,tbWS_2[EU_ID],0)),ws3_matching_error_msg,F316*IF(D316="Y",1,1-E316)*INDEX(tbWS_2[Activity],MATCH(A316,tbWS_2[EU_ID],0))))</f>
        <v/>
      </c>
      <c r="J316" s="76" t="str">
        <f t="shared" si="9"/>
        <v/>
      </c>
      <c r="K316" s="32"/>
    </row>
    <row r="317" spans="1:11" ht="14" x14ac:dyDescent="0.3">
      <c r="A317" s="71"/>
      <c r="B317" s="88"/>
      <c r="C317" s="72" t="str">
        <f t="shared" si="8"/>
        <v/>
      </c>
      <c r="D317" s="106"/>
      <c r="E317" s="108"/>
      <c r="F317" s="97"/>
      <c r="G317" s="97"/>
      <c r="H317" s="111"/>
      <c r="I317" s="138" t="str">
        <f>IF(A317="",IF(CONCATENATE(B317,C317,D317,E317,F317,G317,H317)="","",ws3_EU_ID_blank),IF(ISERROR(MATCH(A317,tbWS_2[EU_ID],0)),ws3_matching_error_msg,F317*IF(D317="Y",1,1-E317)*INDEX(tbWS_2[Activity],MATCH(A317,tbWS_2[EU_ID],0))))</f>
        <v/>
      </c>
      <c r="J317" s="76" t="str">
        <f t="shared" si="9"/>
        <v/>
      </c>
      <c r="K317" s="32"/>
    </row>
    <row r="318" spans="1:11" ht="14" x14ac:dyDescent="0.3">
      <c r="A318" s="71"/>
      <c r="B318" s="88"/>
      <c r="C318" s="72" t="str">
        <f t="shared" si="8"/>
        <v/>
      </c>
      <c r="D318" s="106"/>
      <c r="E318" s="108"/>
      <c r="F318" s="97"/>
      <c r="G318" s="97"/>
      <c r="H318" s="111"/>
      <c r="I318" s="138" t="str">
        <f>IF(A318="",IF(CONCATENATE(B318,C318,D318,E318,F318,G318,H318)="","",ws3_EU_ID_blank),IF(ISERROR(MATCH(A318,tbWS_2[EU_ID],0)),ws3_matching_error_msg,F318*IF(D318="Y",1,1-E318)*INDEX(tbWS_2[Activity],MATCH(A318,tbWS_2[EU_ID],0))))</f>
        <v/>
      </c>
      <c r="J318" s="76" t="str">
        <f t="shared" si="9"/>
        <v/>
      </c>
      <c r="K318" s="32"/>
    </row>
    <row r="319" spans="1:11" ht="14" x14ac:dyDescent="0.3">
      <c r="A319" s="71"/>
      <c r="B319" s="88"/>
      <c r="C319" s="72" t="str">
        <f t="shared" si="8"/>
        <v/>
      </c>
      <c r="D319" s="106"/>
      <c r="E319" s="108"/>
      <c r="F319" s="97"/>
      <c r="G319" s="97"/>
      <c r="H319" s="111"/>
      <c r="I319" s="138" t="str">
        <f>IF(A319="",IF(CONCATENATE(B319,C319,D319,E319,F319,G319,H319)="","",ws3_EU_ID_blank),IF(ISERROR(MATCH(A319,tbWS_2[EU_ID],0)),ws3_matching_error_msg,F319*IF(D319="Y",1,1-E319)*INDEX(tbWS_2[Activity],MATCH(A319,tbWS_2[EU_ID],0))))</f>
        <v/>
      </c>
      <c r="J319" s="76" t="str">
        <f t="shared" si="9"/>
        <v/>
      </c>
      <c r="K319" s="32"/>
    </row>
    <row r="320" spans="1:11" ht="14" x14ac:dyDescent="0.3">
      <c r="A320" s="71"/>
      <c r="B320" s="88"/>
      <c r="C320" s="72" t="str">
        <f t="shared" si="8"/>
        <v/>
      </c>
      <c r="D320" s="106"/>
      <c r="E320" s="108"/>
      <c r="F320" s="97"/>
      <c r="G320" s="97"/>
      <c r="H320" s="111"/>
      <c r="I320" s="138" t="str">
        <f>IF(A320="",IF(CONCATENATE(B320,C320,D320,E320,F320,G320,H320)="","",ws3_EU_ID_blank),IF(ISERROR(MATCH(A320,tbWS_2[EU_ID],0)),ws3_matching_error_msg,F320*IF(D320="Y",1,1-E320)*INDEX(tbWS_2[Activity],MATCH(A320,tbWS_2[EU_ID],0))))</f>
        <v/>
      </c>
      <c r="J320" s="76" t="str">
        <f t="shared" si="9"/>
        <v/>
      </c>
      <c r="K320" s="32"/>
    </row>
    <row r="321" spans="1:11" ht="14" x14ac:dyDescent="0.3">
      <c r="A321" s="71"/>
      <c r="B321" s="88"/>
      <c r="C321" s="72" t="str">
        <f t="shared" si="8"/>
        <v/>
      </c>
      <c r="D321" s="106"/>
      <c r="E321" s="108"/>
      <c r="F321" s="97"/>
      <c r="G321" s="97"/>
      <c r="H321" s="111"/>
      <c r="I321" s="138" t="str">
        <f>IF(A321="",IF(CONCATENATE(B321,C321,D321,E321,F321,G321,H321)="","",ws3_EU_ID_blank),IF(ISERROR(MATCH(A321,tbWS_2[EU_ID],0)),ws3_matching_error_msg,F321*IF(D321="Y",1,1-E321)*INDEX(tbWS_2[Activity],MATCH(A321,tbWS_2[EU_ID],0))))</f>
        <v/>
      </c>
      <c r="J321" s="76" t="str">
        <f t="shared" si="9"/>
        <v/>
      </c>
      <c r="K321" s="32"/>
    </row>
    <row r="322" spans="1:11" ht="14" x14ac:dyDescent="0.3">
      <c r="A322" s="71"/>
      <c r="B322" s="88"/>
      <c r="C322" s="72" t="str">
        <f t="shared" si="8"/>
        <v/>
      </c>
      <c r="D322" s="106"/>
      <c r="E322" s="108"/>
      <c r="F322" s="97"/>
      <c r="G322" s="97"/>
      <c r="H322" s="111"/>
      <c r="I322" s="138" t="str">
        <f>IF(A322="",IF(CONCATENATE(B322,C322,D322,E322,F322,G322,H322)="","",ws3_EU_ID_blank),IF(ISERROR(MATCH(A322,tbWS_2[EU_ID],0)),ws3_matching_error_msg,F322*IF(D322="Y",1,1-E322)*INDEX(tbWS_2[Activity],MATCH(A322,tbWS_2[EU_ID],0))))</f>
        <v/>
      </c>
      <c r="J322" s="76" t="str">
        <f t="shared" si="9"/>
        <v/>
      </c>
      <c r="K322" s="32"/>
    </row>
    <row r="323" spans="1:11" ht="14" x14ac:dyDescent="0.3">
      <c r="A323" s="71"/>
      <c r="B323" s="88"/>
      <c r="C323" s="72" t="str">
        <f t="shared" si="8"/>
        <v/>
      </c>
      <c r="D323" s="106"/>
      <c r="E323" s="108"/>
      <c r="F323" s="97"/>
      <c r="G323" s="97"/>
      <c r="H323" s="111"/>
      <c r="I323" s="138" t="str">
        <f>IF(A323="",IF(CONCATENATE(B323,C323,D323,E323,F323,G323,H323)="","",ws3_EU_ID_blank),IF(ISERROR(MATCH(A323,tbWS_2[EU_ID],0)),ws3_matching_error_msg,F323*IF(D323="Y",1,1-E323)*INDEX(tbWS_2[Activity],MATCH(A323,tbWS_2[EU_ID],0))))</f>
        <v/>
      </c>
      <c r="J323" s="76" t="str">
        <f t="shared" si="9"/>
        <v/>
      </c>
      <c r="K323" s="32"/>
    </row>
    <row r="324" spans="1:11" ht="14" x14ac:dyDescent="0.3">
      <c r="A324" s="71"/>
      <c r="B324" s="88"/>
      <c r="C324" s="72" t="str">
        <f t="shared" si="8"/>
        <v/>
      </c>
      <c r="D324" s="106"/>
      <c r="E324" s="108"/>
      <c r="F324" s="97"/>
      <c r="G324" s="97"/>
      <c r="H324" s="111"/>
      <c r="I324" s="138" t="str">
        <f>IF(A324="",IF(CONCATENATE(B324,C324,D324,E324,F324,G324,H324)="","",ws3_EU_ID_blank),IF(ISERROR(MATCH(A324,tbWS_2[EU_ID],0)),ws3_matching_error_msg,F324*IF(D324="Y",1,1-E324)*INDEX(tbWS_2[Activity],MATCH(A324,tbWS_2[EU_ID],0))))</f>
        <v/>
      </c>
      <c r="J324" s="76" t="str">
        <f t="shared" si="9"/>
        <v/>
      </c>
      <c r="K324" s="32"/>
    </row>
    <row r="325" spans="1:11" ht="14" x14ac:dyDescent="0.3">
      <c r="A325" s="71"/>
      <c r="B325" s="88"/>
      <c r="C325" s="72" t="str">
        <f t="shared" si="8"/>
        <v/>
      </c>
      <c r="D325" s="106"/>
      <c r="E325" s="108"/>
      <c r="F325" s="97"/>
      <c r="G325" s="97"/>
      <c r="H325" s="111"/>
      <c r="I325" s="138" t="str">
        <f>IF(A325="",IF(CONCATENATE(B325,C325,D325,E325,F325,G325,H325)="","",ws3_EU_ID_blank),IF(ISERROR(MATCH(A325,tbWS_2[EU_ID],0)),ws3_matching_error_msg,F325*IF(D325="Y",1,1-E325)*INDEX(tbWS_2[Activity],MATCH(A325,tbWS_2[EU_ID],0))))</f>
        <v/>
      </c>
      <c r="J325" s="76" t="str">
        <f t="shared" si="9"/>
        <v/>
      </c>
      <c r="K325" s="32"/>
    </row>
    <row r="326" spans="1:11" ht="14" x14ac:dyDescent="0.3">
      <c r="A326" s="71"/>
      <c r="B326" s="88"/>
      <c r="C326" s="72" t="str">
        <f t="shared" si="8"/>
        <v/>
      </c>
      <c r="D326" s="106"/>
      <c r="E326" s="108"/>
      <c r="F326" s="97"/>
      <c r="G326" s="97"/>
      <c r="H326" s="111"/>
      <c r="I326" s="138" t="str">
        <f>IF(A326="",IF(CONCATENATE(B326,C326,D326,E326,F326,G326,H326)="","",ws3_EU_ID_blank),IF(ISERROR(MATCH(A326,tbWS_2[EU_ID],0)),ws3_matching_error_msg,F326*IF(D326="Y",1,1-E326)*INDEX(tbWS_2[Activity],MATCH(A326,tbWS_2[EU_ID],0))))</f>
        <v/>
      </c>
      <c r="J326" s="76" t="str">
        <f t="shared" si="9"/>
        <v/>
      </c>
      <c r="K326" s="32"/>
    </row>
    <row r="327" spans="1:11" ht="14" x14ac:dyDescent="0.3">
      <c r="A327" s="71"/>
      <c r="B327" s="88"/>
      <c r="C327" s="72" t="str">
        <f t="shared" si="8"/>
        <v/>
      </c>
      <c r="D327" s="106"/>
      <c r="E327" s="108"/>
      <c r="F327" s="97"/>
      <c r="G327" s="97"/>
      <c r="H327" s="111"/>
      <c r="I327" s="138" t="str">
        <f>IF(A327="",IF(CONCATENATE(B327,C327,D327,E327,F327,G327,H327)="","",ws3_EU_ID_blank),IF(ISERROR(MATCH(A327,tbWS_2[EU_ID],0)),ws3_matching_error_msg,F327*IF(D327="Y",1,1-E327)*INDEX(tbWS_2[Activity],MATCH(A327,tbWS_2[EU_ID],0))))</f>
        <v/>
      </c>
      <c r="J327" s="76" t="str">
        <f t="shared" si="9"/>
        <v/>
      </c>
      <c r="K327" s="32"/>
    </row>
    <row r="328" spans="1:11" ht="14" x14ac:dyDescent="0.3">
      <c r="A328" s="71"/>
      <c r="B328" s="88"/>
      <c r="C328" s="72" t="str">
        <f t="shared" ref="C328:C391" si="10">IFERROR(INDEX(chemical_names,MATCH(TEXT(B328,"0"),CAS_numbers,0)),"")</f>
        <v/>
      </c>
      <c r="D328" s="106"/>
      <c r="E328" s="108"/>
      <c r="F328" s="97"/>
      <c r="G328" s="97"/>
      <c r="H328" s="111"/>
      <c r="I328" s="138" t="str">
        <f>IF(A328="",IF(CONCATENATE(B328,C328,D328,E328,F328,G328,H328)="","",ws3_EU_ID_blank),IF(ISERROR(MATCH(A328,tbWS_2[EU_ID],0)),ws3_matching_error_msg,F328*IF(D328="Y",1,1-E328)*INDEX(tbWS_2[Activity],MATCH(A328,tbWS_2[EU_ID],0))))</f>
        <v/>
      </c>
      <c r="J328" s="76" t="str">
        <f t="shared" ref="J328:J391" si="11">IF(AND(B328="",C328=""),"",IFERROR(IF(OR(B328="",B328="No CAS"),INDEX(sequence_IDs,MATCH(C328,chemical_names,0)),INDEX(sequence_IDs,MATCH(TEXT(B328,"0"),CAS_numbers,0))),"?"))</f>
        <v/>
      </c>
      <c r="K328" s="32"/>
    </row>
    <row r="329" spans="1:11" ht="14" x14ac:dyDescent="0.3">
      <c r="A329" s="71"/>
      <c r="B329" s="88"/>
      <c r="C329" s="72" t="str">
        <f t="shared" si="10"/>
        <v/>
      </c>
      <c r="D329" s="106"/>
      <c r="E329" s="108"/>
      <c r="F329" s="97"/>
      <c r="G329" s="97"/>
      <c r="H329" s="111"/>
      <c r="I329" s="138" t="str">
        <f>IF(A329="",IF(CONCATENATE(B329,C329,D329,E329,F329,G329,H329)="","",ws3_EU_ID_blank),IF(ISERROR(MATCH(A329,tbWS_2[EU_ID],0)),ws3_matching_error_msg,F329*IF(D329="Y",1,1-E329)*INDEX(tbWS_2[Activity],MATCH(A329,tbWS_2[EU_ID],0))))</f>
        <v/>
      </c>
      <c r="J329" s="76" t="str">
        <f t="shared" si="11"/>
        <v/>
      </c>
      <c r="K329" s="32"/>
    </row>
    <row r="330" spans="1:11" ht="14" x14ac:dyDescent="0.3">
      <c r="A330" s="71"/>
      <c r="B330" s="88"/>
      <c r="C330" s="72" t="str">
        <f t="shared" si="10"/>
        <v/>
      </c>
      <c r="D330" s="106"/>
      <c r="E330" s="108"/>
      <c r="F330" s="97"/>
      <c r="G330" s="97"/>
      <c r="H330" s="111"/>
      <c r="I330" s="138" t="str">
        <f>IF(A330="",IF(CONCATENATE(B330,C330,D330,E330,F330,G330,H330)="","",ws3_EU_ID_blank),IF(ISERROR(MATCH(A330,tbWS_2[EU_ID],0)),ws3_matching_error_msg,F330*IF(D330="Y",1,1-E330)*INDEX(tbWS_2[Activity],MATCH(A330,tbWS_2[EU_ID],0))))</f>
        <v/>
      </c>
      <c r="J330" s="76" t="str">
        <f t="shared" si="11"/>
        <v/>
      </c>
      <c r="K330" s="32"/>
    </row>
    <row r="331" spans="1:11" ht="14" x14ac:dyDescent="0.3">
      <c r="A331" s="71"/>
      <c r="B331" s="88"/>
      <c r="C331" s="72" t="str">
        <f t="shared" si="10"/>
        <v/>
      </c>
      <c r="D331" s="106"/>
      <c r="E331" s="108"/>
      <c r="F331" s="97"/>
      <c r="G331" s="97"/>
      <c r="H331" s="111"/>
      <c r="I331" s="138" t="str">
        <f>IF(A331="",IF(CONCATENATE(B331,C331,D331,E331,F331,G331,H331)="","",ws3_EU_ID_blank),IF(ISERROR(MATCH(A331,tbWS_2[EU_ID],0)),ws3_matching_error_msg,F331*IF(D331="Y",1,1-E331)*INDEX(tbWS_2[Activity],MATCH(A331,tbWS_2[EU_ID],0))))</f>
        <v/>
      </c>
      <c r="J331" s="76" t="str">
        <f t="shared" si="11"/>
        <v/>
      </c>
      <c r="K331" s="32"/>
    </row>
    <row r="332" spans="1:11" ht="14" x14ac:dyDescent="0.3">
      <c r="A332" s="71"/>
      <c r="B332" s="88"/>
      <c r="C332" s="72" t="str">
        <f t="shared" si="10"/>
        <v/>
      </c>
      <c r="D332" s="106"/>
      <c r="E332" s="108"/>
      <c r="F332" s="97"/>
      <c r="G332" s="97"/>
      <c r="H332" s="111"/>
      <c r="I332" s="138" t="str">
        <f>IF(A332="",IF(CONCATENATE(B332,C332,D332,E332,F332,G332,H332)="","",ws3_EU_ID_blank),IF(ISERROR(MATCH(A332,tbWS_2[EU_ID],0)),ws3_matching_error_msg,F332*IF(D332="Y",1,1-E332)*INDEX(tbWS_2[Activity],MATCH(A332,tbWS_2[EU_ID],0))))</f>
        <v/>
      </c>
      <c r="J332" s="76" t="str">
        <f t="shared" si="11"/>
        <v/>
      </c>
      <c r="K332" s="32"/>
    </row>
    <row r="333" spans="1:11" ht="14" x14ac:dyDescent="0.3">
      <c r="A333" s="71"/>
      <c r="B333" s="88"/>
      <c r="C333" s="72" t="str">
        <f t="shared" si="10"/>
        <v/>
      </c>
      <c r="D333" s="106"/>
      <c r="E333" s="108"/>
      <c r="F333" s="97"/>
      <c r="G333" s="97"/>
      <c r="H333" s="111"/>
      <c r="I333" s="138" t="str">
        <f>IF(A333="",IF(CONCATENATE(B333,C333,D333,E333,F333,G333,H333)="","",ws3_EU_ID_blank),IF(ISERROR(MATCH(A333,tbWS_2[EU_ID],0)),ws3_matching_error_msg,F333*IF(D333="Y",1,1-E333)*INDEX(tbWS_2[Activity],MATCH(A333,tbWS_2[EU_ID],0))))</f>
        <v/>
      </c>
      <c r="J333" s="76" t="str">
        <f t="shared" si="11"/>
        <v/>
      </c>
      <c r="K333" s="32"/>
    </row>
    <row r="334" spans="1:11" ht="14" x14ac:dyDescent="0.3">
      <c r="A334" s="71"/>
      <c r="B334" s="88"/>
      <c r="C334" s="72" t="str">
        <f t="shared" si="10"/>
        <v/>
      </c>
      <c r="D334" s="106"/>
      <c r="E334" s="108"/>
      <c r="F334" s="97"/>
      <c r="G334" s="97"/>
      <c r="H334" s="111"/>
      <c r="I334" s="138" t="str">
        <f>IF(A334="",IF(CONCATENATE(B334,C334,D334,E334,F334,G334,H334)="","",ws3_EU_ID_blank),IF(ISERROR(MATCH(A334,tbWS_2[EU_ID],0)),ws3_matching_error_msg,F334*IF(D334="Y",1,1-E334)*INDEX(tbWS_2[Activity],MATCH(A334,tbWS_2[EU_ID],0))))</f>
        <v/>
      </c>
      <c r="J334" s="76" t="str">
        <f t="shared" si="11"/>
        <v/>
      </c>
      <c r="K334" s="32"/>
    </row>
    <row r="335" spans="1:11" ht="14" x14ac:dyDescent="0.3">
      <c r="A335" s="71"/>
      <c r="B335" s="88"/>
      <c r="C335" s="72" t="str">
        <f t="shared" si="10"/>
        <v/>
      </c>
      <c r="D335" s="106"/>
      <c r="E335" s="108"/>
      <c r="F335" s="97"/>
      <c r="G335" s="97"/>
      <c r="H335" s="111"/>
      <c r="I335" s="138" t="str">
        <f>IF(A335="",IF(CONCATENATE(B335,C335,D335,E335,F335,G335,H335)="","",ws3_EU_ID_blank),IF(ISERROR(MATCH(A335,tbWS_2[EU_ID],0)),ws3_matching_error_msg,F335*IF(D335="Y",1,1-E335)*INDEX(tbWS_2[Activity],MATCH(A335,tbWS_2[EU_ID],0))))</f>
        <v/>
      </c>
      <c r="J335" s="76" t="str">
        <f t="shared" si="11"/>
        <v/>
      </c>
      <c r="K335" s="32"/>
    </row>
    <row r="336" spans="1:11" ht="14" x14ac:dyDescent="0.3">
      <c r="A336" s="71"/>
      <c r="B336" s="88"/>
      <c r="C336" s="72" t="str">
        <f t="shared" si="10"/>
        <v/>
      </c>
      <c r="D336" s="106"/>
      <c r="E336" s="108"/>
      <c r="F336" s="97"/>
      <c r="G336" s="97"/>
      <c r="H336" s="111"/>
      <c r="I336" s="138" t="str">
        <f>IF(A336="",IF(CONCATENATE(B336,C336,D336,E336,F336,G336,H336)="","",ws3_EU_ID_blank),IF(ISERROR(MATCH(A336,tbWS_2[EU_ID],0)),ws3_matching_error_msg,F336*IF(D336="Y",1,1-E336)*INDEX(tbWS_2[Activity],MATCH(A336,tbWS_2[EU_ID],0))))</f>
        <v/>
      </c>
      <c r="J336" s="76" t="str">
        <f t="shared" si="11"/>
        <v/>
      </c>
      <c r="K336" s="32"/>
    </row>
    <row r="337" spans="1:11" ht="14" x14ac:dyDescent="0.3">
      <c r="A337" s="71"/>
      <c r="B337" s="88"/>
      <c r="C337" s="72" t="str">
        <f t="shared" si="10"/>
        <v/>
      </c>
      <c r="D337" s="106"/>
      <c r="E337" s="108"/>
      <c r="F337" s="97"/>
      <c r="G337" s="97"/>
      <c r="H337" s="111"/>
      <c r="I337" s="138" t="str">
        <f>IF(A337="",IF(CONCATENATE(B337,C337,D337,E337,F337,G337,H337)="","",ws3_EU_ID_blank),IF(ISERROR(MATCH(A337,tbWS_2[EU_ID],0)),ws3_matching_error_msg,F337*IF(D337="Y",1,1-E337)*INDEX(tbWS_2[Activity],MATCH(A337,tbWS_2[EU_ID],0))))</f>
        <v/>
      </c>
      <c r="J337" s="76" t="str">
        <f t="shared" si="11"/>
        <v/>
      </c>
      <c r="K337" s="32"/>
    </row>
    <row r="338" spans="1:11" ht="14" x14ac:dyDescent="0.3">
      <c r="A338" s="71"/>
      <c r="B338" s="88"/>
      <c r="C338" s="72" t="str">
        <f t="shared" si="10"/>
        <v/>
      </c>
      <c r="D338" s="106"/>
      <c r="E338" s="108"/>
      <c r="F338" s="97"/>
      <c r="G338" s="97"/>
      <c r="H338" s="111"/>
      <c r="I338" s="138" t="str">
        <f>IF(A338="",IF(CONCATENATE(B338,C338,D338,E338,F338,G338,H338)="","",ws3_EU_ID_blank),IF(ISERROR(MATCH(A338,tbWS_2[EU_ID],0)),ws3_matching_error_msg,F338*IF(D338="Y",1,1-E338)*INDEX(tbWS_2[Activity],MATCH(A338,tbWS_2[EU_ID],0))))</f>
        <v/>
      </c>
      <c r="J338" s="76" t="str">
        <f t="shared" si="11"/>
        <v/>
      </c>
      <c r="K338" s="32"/>
    </row>
    <row r="339" spans="1:11" ht="14" x14ac:dyDescent="0.3">
      <c r="A339" s="71"/>
      <c r="B339" s="88"/>
      <c r="C339" s="72" t="str">
        <f t="shared" si="10"/>
        <v/>
      </c>
      <c r="D339" s="106"/>
      <c r="E339" s="108"/>
      <c r="F339" s="97"/>
      <c r="G339" s="97"/>
      <c r="H339" s="111"/>
      <c r="I339" s="138" t="str">
        <f>IF(A339="",IF(CONCATENATE(B339,C339,D339,E339,F339,G339,H339)="","",ws3_EU_ID_blank),IF(ISERROR(MATCH(A339,tbWS_2[EU_ID],0)),ws3_matching_error_msg,F339*IF(D339="Y",1,1-E339)*INDEX(tbWS_2[Activity],MATCH(A339,tbWS_2[EU_ID],0))))</f>
        <v/>
      </c>
      <c r="J339" s="76" t="str">
        <f t="shared" si="11"/>
        <v/>
      </c>
      <c r="K339" s="32"/>
    </row>
    <row r="340" spans="1:11" ht="14" x14ac:dyDescent="0.3">
      <c r="A340" s="71"/>
      <c r="B340" s="88"/>
      <c r="C340" s="72" t="str">
        <f t="shared" si="10"/>
        <v/>
      </c>
      <c r="D340" s="106"/>
      <c r="E340" s="108"/>
      <c r="F340" s="97"/>
      <c r="G340" s="97"/>
      <c r="H340" s="111"/>
      <c r="I340" s="138" t="str">
        <f>IF(A340="",IF(CONCATENATE(B340,C340,D340,E340,F340,G340,H340)="","",ws3_EU_ID_blank),IF(ISERROR(MATCH(A340,tbWS_2[EU_ID],0)),ws3_matching_error_msg,F340*IF(D340="Y",1,1-E340)*INDEX(tbWS_2[Activity],MATCH(A340,tbWS_2[EU_ID],0))))</f>
        <v/>
      </c>
      <c r="J340" s="76" t="str">
        <f t="shared" si="11"/>
        <v/>
      </c>
      <c r="K340" s="32"/>
    </row>
    <row r="341" spans="1:11" ht="14" x14ac:dyDescent="0.3">
      <c r="A341" s="71"/>
      <c r="B341" s="88"/>
      <c r="C341" s="72" t="str">
        <f t="shared" si="10"/>
        <v/>
      </c>
      <c r="D341" s="106"/>
      <c r="E341" s="108"/>
      <c r="F341" s="97"/>
      <c r="G341" s="97"/>
      <c r="H341" s="111"/>
      <c r="I341" s="138" t="str">
        <f>IF(A341="",IF(CONCATENATE(B341,C341,D341,E341,F341,G341,H341)="","",ws3_EU_ID_blank),IF(ISERROR(MATCH(A341,tbWS_2[EU_ID],0)),ws3_matching_error_msg,F341*IF(D341="Y",1,1-E341)*INDEX(tbWS_2[Activity],MATCH(A341,tbWS_2[EU_ID],0))))</f>
        <v/>
      </c>
      <c r="J341" s="76" t="str">
        <f t="shared" si="11"/>
        <v/>
      </c>
      <c r="K341" s="32"/>
    </row>
    <row r="342" spans="1:11" ht="14" x14ac:dyDescent="0.3">
      <c r="A342" s="71"/>
      <c r="B342" s="88"/>
      <c r="C342" s="72" t="str">
        <f t="shared" si="10"/>
        <v/>
      </c>
      <c r="D342" s="106"/>
      <c r="E342" s="108"/>
      <c r="F342" s="97"/>
      <c r="G342" s="97"/>
      <c r="H342" s="111"/>
      <c r="I342" s="138" t="str">
        <f>IF(A342="",IF(CONCATENATE(B342,C342,D342,E342,F342,G342,H342)="","",ws3_EU_ID_blank),IF(ISERROR(MATCH(A342,tbWS_2[EU_ID],0)),ws3_matching_error_msg,F342*IF(D342="Y",1,1-E342)*INDEX(tbWS_2[Activity],MATCH(A342,tbWS_2[EU_ID],0))))</f>
        <v/>
      </c>
      <c r="J342" s="76" t="str">
        <f t="shared" si="11"/>
        <v/>
      </c>
      <c r="K342" s="32"/>
    </row>
    <row r="343" spans="1:11" ht="14" x14ac:dyDescent="0.3">
      <c r="A343" s="71"/>
      <c r="B343" s="88"/>
      <c r="C343" s="72" t="str">
        <f t="shared" si="10"/>
        <v/>
      </c>
      <c r="D343" s="106"/>
      <c r="E343" s="108"/>
      <c r="F343" s="97"/>
      <c r="G343" s="97"/>
      <c r="H343" s="111"/>
      <c r="I343" s="138" t="str">
        <f>IF(A343="",IF(CONCATENATE(B343,C343,D343,E343,F343,G343,H343)="","",ws3_EU_ID_blank),IF(ISERROR(MATCH(A343,tbWS_2[EU_ID],0)),ws3_matching_error_msg,F343*IF(D343="Y",1,1-E343)*INDEX(tbWS_2[Activity],MATCH(A343,tbWS_2[EU_ID],0))))</f>
        <v/>
      </c>
      <c r="J343" s="76" t="str">
        <f t="shared" si="11"/>
        <v/>
      </c>
      <c r="K343" s="32"/>
    </row>
    <row r="344" spans="1:11" ht="14" x14ac:dyDescent="0.3">
      <c r="A344" s="71"/>
      <c r="B344" s="88"/>
      <c r="C344" s="72" t="str">
        <f t="shared" si="10"/>
        <v/>
      </c>
      <c r="D344" s="106"/>
      <c r="E344" s="108"/>
      <c r="F344" s="97"/>
      <c r="G344" s="97"/>
      <c r="H344" s="111"/>
      <c r="I344" s="138" t="str">
        <f>IF(A344="",IF(CONCATENATE(B344,C344,D344,E344,F344,G344,H344)="","",ws3_EU_ID_blank),IF(ISERROR(MATCH(A344,tbWS_2[EU_ID],0)),ws3_matching_error_msg,F344*IF(D344="Y",1,1-E344)*INDEX(tbWS_2[Activity],MATCH(A344,tbWS_2[EU_ID],0))))</f>
        <v/>
      </c>
      <c r="J344" s="76" t="str">
        <f t="shared" si="11"/>
        <v/>
      </c>
      <c r="K344" s="32"/>
    </row>
    <row r="345" spans="1:11" ht="14" x14ac:dyDescent="0.3">
      <c r="A345" s="71"/>
      <c r="B345" s="88"/>
      <c r="C345" s="72" t="str">
        <f t="shared" si="10"/>
        <v/>
      </c>
      <c r="D345" s="106"/>
      <c r="E345" s="108"/>
      <c r="F345" s="97"/>
      <c r="G345" s="97"/>
      <c r="H345" s="111"/>
      <c r="I345" s="138" t="str">
        <f>IF(A345="",IF(CONCATENATE(B345,C345,D345,E345,F345,G345,H345)="","",ws3_EU_ID_blank),IF(ISERROR(MATCH(A345,tbWS_2[EU_ID],0)),ws3_matching_error_msg,F345*IF(D345="Y",1,1-E345)*INDEX(tbWS_2[Activity],MATCH(A345,tbWS_2[EU_ID],0))))</f>
        <v/>
      </c>
      <c r="J345" s="76" t="str">
        <f t="shared" si="11"/>
        <v/>
      </c>
      <c r="K345" s="32"/>
    </row>
    <row r="346" spans="1:11" ht="14" x14ac:dyDescent="0.3">
      <c r="A346" s="71"/>
      <c r="B346" s="88"/>
      <c r="C346" s="72" t="str">
        <f t="shared" si="10"/>
        <v/>
      </c>
      <c r="D346" s="106"/>
      <c r="E346" s="108"/>
      <c r="F346" s="97"/>
      <c r="G346" s="97"/>
      <c r="H346" s="111"/>
      <c r="I346" s="138" t="str">
        <f>IF(A346="",IF(CONCATENATE(B346,C346,D346,E346,F346,G346,H346)="","",ws3_EU_ID_blank),IF(ISERROR(MATCH(A346,tbWS_2[EU_ID],0)),ws3_matching_error_msg,F346*IF(D346="Y",1,1-E346)*INDEX(tbWS_2[Activity],MATCH(A346,tbWS_2[EU_ID],0))))</f>
        <v/>
      </c>
      <c r="J346" s="76" t="str">
        <f t="shared" si="11"/>
        <v/>
      </c>
      <c r="K346" s="32"/>
    </row>
    <row r="347" spans="1:11" ht="14" x14ac:dyDescent="0.3">
      <c r="A347" s="71"/>
      <c r="B347" s="88"/>
      <c r="C347" s="72" t="str">
        <f t="shared" si="10"/>
        <v/>
      </c>
      <c r="D347" s="106"/>
      <c r="E347" s="108"/>
      <c r="F347" s="97"/>
      <c r="G347" s="97"/>
      <c r="H347" s="111"/>
      <c r="I347" s="138" t="str">
        <f>IF(A347="",IF(CONCATENATE(B347,C347,D347,E347,F347,G347,H347)="","",ws3_EU_ID_blank),IF(ISERROR(MATCH(A347,tbWS_2[EU_ID],0)),ws3_matching_error_msg,F347*IF(D347="Y",1,1-E347)*INDEX(tbWS_2[Activity],MATCH(A347,tbWS_2[EU_ID],0))))</f>
        <v/>
      </c>
      <c r="J347" s="76" t="str">
        <f t="shared" si="11"/>
        <v/>
      </c>
      <c r="K347" s="32"/>
    </row>
    <row r="348" spans="1:11" ht="14" x14ac:dyDescent="0.3">
      <c r="A348" s="71"/>
      <c r="B348" s="88"/>
      <c r="C348" s="72" t="str">
        <f t="shared" si="10"/>
        <v/>
      </c>
      <c r="D348" s="106"/>
      <c r="E348" s="108"/>
      <c r="F348" s="97"/>
      <c r="G348" s="97"/>
      <c r="H348" s="111"/>
      <c r="I348" s="138" t="str">
        <f>IF(A348="",IF(CONCATENATE(B348,C348,D348,E348,F348,G348,H348)="","",ws3_EU_ID_blank),IF(ISERROR(MATCH(A348,tbWS_2[EU_ID],0)),ws3_matching_error_msg,F348*IF(D348="Y",1,1-E348)*INDEX(tbWS_2[Activity],MATCH(A348,tbWS_2[EU_ID],0))))</f>
        <v/>
      </c>
      <c r="J348" s="76" t="str">
        <f t="shared" si="11"/>
        <v/>
      </c>
      <c r="K348" s="32"/>
    </row>
    <row r="349" spans="1:11" ht="14" x14ac:dyDescent="0.3">
      <c r="A349" s="71"/>
      <c r="B349" s="88"/>
      <c r="C349" s="72" t="str">
        <f t="shared" si="10"/>
        <v/>
      </c>
      <c r="D349" s="106"/>
      <c r="E349" s="108"/>
      <c r="F349" s="97"/>
      <c r="G349" s="97"/>
      <c r="H349" s="111"/>
      <c r="I349" s="138" t="str">
        <f>IF(A349="",IF(CONCATENATE(B349,C349,D349,E349,F349,G349,H349)="","",ws3_EU_ID_blank),IF(ISERROR(MATCH(A349,tbWS_2[EU_ID],0)),ws3_matching_error_msg,F349*IF(D349="Y",1,1-E349)*INDEX(tbWS_2[Activity],MATCH(A349,tbWS_2[EU_ID],0))))</f>
        <v/>
      </c>
      <c r="J349" s="76" t="str">
        <f t="shared" si="11"/>
        <v/>
      </c>
      <c r="K349" s="32"/>
    </row>
    <row r="350" spans="1:11" ht="14" x14ac:dyDescent="0.3">
      <c r="A350" s="71"/>
      <c r="B350" s="88"/>
      <c r="C350" s="72" t="str">
        <f t="shared" si="10"/>
        <v/>
      </c>
      <c r="D350" s="106"/>
      <c r="E350" s="108"/>
      <c r="F350" s="97"/>
      <c r="G350" s="97"/>
      <c r="H350" s="111"/>
      <c r="I350" s="138" t="str">
        <f>IF(A350="",IF(CONCATENATE(B350,C350,D350,E350,F350,G350,H350)="","",ws3_EU_ID_blank),IF(ISERROR(MATCH(A350,tbWS_2[EU_ID],0)),ws3_matching_error_msg,F350*IF(D350="Y",1,1-E350)*INDEX(tbWS_2[Activity],MATCH(A350,tbWS_2[EU_ID],0))))</f>
        <v/>
      </c>
      <c r="J350" s="76" t="str">
        <f t="shared" si="11"/>
        <v/>
      </c>
      <c r="K350" s="32"/>
    </row>
    <row r="351" spans="1:11" ht="14" x14ac:dyDescent="0.3">
      <c r="A351" s="71"/>
      <c r="B351" s="88"/>
      <c r="C351" s="72" t="str">
        <f t="shared" si="10"/>
        <v/>
      </c>
      <c r="D351" s="106"/>
      <c r="E351" s="108"/>
      <c r="F351" s="97"/>
      <c r="G351" s="97"/>
      <c r="H351" s="111"/>
      <c r="I351" s="138" t="str">
        <f>IF(A351="",IF(CONCATENATE(B351,C351,D351,E351,F351,G351,H351)="","",ws3_EU_ID_blank),IF(ISERROR(MATCH(A351,tbWS_2[EU_ID],0)),ws3_matching_error_msg,F351*IF(D351="Y",1,1-E351)*INDEX(tbWS_2[Activity],MATCH(A351,tbWS_2[EU_ID],0))))</f>
        <v/>
      </c>
      <c r="J351" s="76" t="str">
        <f t="shared" si="11"/>
        <v/>
      </c>
      <c r="K351" s="32"/>
    </row>
    <row r="352" spans="1:11" ht="14" x14ac:dyDescent="0.3">
      <c r="A352" s="71"/>
      <c r="B352" s="88"/>
      <c r="C352" s="72" t="str">
        <f t="shared" si="10"/>
        <v/>
      </c>
      <c r="D352" s="106"/>
      <c r="E352" s="108"/>
      <c r="F352" s="97"/>
      <c r="G352" s="97"/>
      <c r="H352" s="111"/>
      <c r="I352" s="138" t="str">
        <f>IF(A352="",IF(CONCATENATE(B352,C352,D352,E352,F352,G352,H352)="","",ws3_EU_ID_blank),IF(ISERROR(MATCH(A352,tbWS_2[EU_ID],0)),ws3_matching_error_msg,F352*IF(D352="Y",1,1-E352)*INDEX(tbWS_2[Activity],MATCH(A352,tbWS_2[EU_ID],0))))</f>
        <v/>
      </c>
      <c r="J352" s="76" t="str">
        <f t="shared" si="11"/>
        <v/>
      </c>
      <c r="K352" s="32"/>
    </row>
    <row r="353" spans="1:11" ht="14" x14ac:dyDescent="0.3">
      <c r="A353" s="71"/>
      <c r="B353" s="88"/>
      <c r="C353" s="72" t="str">
        <f t="shared" si="10"/>
        <v/>
      </c>
      <c r="D353" s="106"/>
      <c r="E353" s="108"/>
      <c r="F353" s="97"/>
      <c r="G353" s="97"/>
      <c r="H353" s="111"/>
      <c r="I353" s="138" t="str">
        <f>IF(A353="",IF(CONCATENATE(B353,C353,D353,E353,F353,G353,H353)="","",ws3_EU_ID_blank),IF(ISERROR(MATCH(A353,tbWS_2[EU_ID],0)),ws3_matching_error_msg,F353*IF(D353="Y",1,1-E353)*INDEX(tbWS_2[Activity],MATCH(A353,tbWS_2[EU_ID],0))))</f>
        <v/>
      </c>
      <c r="J353" s="76" t="str">
        <f t="shared" si="11"/>
        <v/>
      </c>
      <c r="K353" s="32"/>
    </row>
    <row r="354" spans="1:11" ht="14" x14ac:dyDescent="0.3">
      <c r="A354" s="71"/>
      <c r="B354" s="88"/>
      <c r="C354" s="72" t="str">
        <f t="shared" si="10"/>
        <v/>
      </c>
      <c r="D354" s="106"/>
      <c r="E354" s="108"/>
      <c r="F354" s="97"/>
      <c r="G354" s="97"/>
      <c r="H354" s="111"/>
      <c r="I354" s="138" t="str">
        <f>IF(A354="",IF(CONCATENATE(B354,C354,D354,E354,F354,G354,H354)="","",ws3_EU_ID_blank),IF(ISERROR(MATCH(A354,tbWS_2[EU_ID],0)),ws3_matching_error_msg,F354*IF(D354="Y",1,1-E354)*INDEX(tbWS_2[Activity],MATCH(A354,tbWS_2[EU_ID],0))))</f>
        <v/>
      </c>
      <c r="J354" s="76" t="str">
        <f t="shared" si="11"/>
        <v/>
      </c>
      <c r="K354" s="32"/>
    </row>
    <row r="355" spans="1:11" ht="14" x14ac:dyDescent="0.3">
      <c r="A355" s="71"/>
      <c r="B355" s="88"/>
      <c r="C355" s="72" t="str">
        <f t="shared" si="10"/>
        <v/>
      </c>
      <c r="D355" s="106"/>
      <c r="E355" s="108"/>
      <c r="F355" s="97"/>
      <c r="G355" s="97"/>
      <c r="H355" s="111"/>
      <c r="I355" s="138" t="str">
        <f>IF(A355="",IF(CONCATENATE(B355,C355,D355,E355,F355,G355,H355)="","",ws3_EU_ID_blank),IF(ISERROR(MATCH(A355,tbWS_2[EU_ID],0)),ws3_matching_error_msg,F355*IF(D355="Y",1,1-E355)*INDEX(tbWS_2[Activity],MATCH(A355,tbWS_2[EU_ID],0))))</f>
        <v/>
      </c>
      <c r="J355" s="76" t="str">
        <f t="shared" si="11"/>
        <v/>
      </c>
      <c r="K355" s="32"/>
    </row>
    <row r="356" spans="1:11" ht="14" x14ac:dyDescent="0.3">
      <c r="A356" s="71"/>
      <c r="B356" s="88"/>
      <c r="C356" s="72" t="str">
        <f t="shared" si="10"/>
        <v/>
      </c>
      <c r="D356" s="106"/>
      <c r="E356" s="108"/>
      <c r="F356" s="97"/>
      <c r="G356" s="97"/>
      <c r="H356" s="111"/>
      <c r="I356" s="138" t="str">
        <f>IF(A356="",IF(CONCATENATE(B356,C356,D356,E356,F356,G356,H356)="","",ws3_EU_ID_blank),IF(ISERROR(MATCH(A356,tbWS_2[EU_ID],0)),ws3_matching_error_msg,F356*IF(D356="Y",1,1-E356)*INDEX(tbWS_2[Activity],MATCH(A356,tbWS_2[EU_ID],0))))</f>
        <v/>
      </c>
      <c r="J356" s="76" t="str">
        <f t="shared" si="11"/>
        <v/>
      </c>
      <c r="K356" s="32"/>
    </row>
    <row r="357" spans="1:11" ht="14" x14ac:dyDescent="0.3">
      <c r="A357" s="71"/>
      <c r="B357" s="88"/>
      <c r="C357" s="72" t="str">
        <f t="shared" si="10"/>
        <v/>
      </c>
      <c r="D357" s="106"/>
      <c r="E357" s="108"/>
      <c r="F357" s="97"/>
      <c r="G357" s="97"/>
      <c r="H357" s="111"/>
      <c r="I357" s="138" t="str">
        <f>IF(A357="",IF(CONCATENATE(B357,C357,D357,E357,F357,G357,H357)="","",ws3_EU_ID_blank),IF(ISERROR(MATCH(A357,tbWS_2[EU_ID],0)),ws3_matching_error_msg,F357*IF(D357="Y",1,1-E357)*INDEX(tbWS_2[Activity],MATCH(A357,tbWS_2[EU_ID],0))))</f>
        <v/>
      </c>
      <c r="J357" s="76" t="str">
        <f t="shared" si="11"/>
        <v/>
      </c>
      <c r="K357" s="32"/>
    </row>
    <row r="358" spans="1:11" ht="14" x14ac:dyDescent="0.3">
      <c r="A358" s="71"/>
      <c r="B358" s="88"/>
      <c r="C358" s="72" t="str">
        <f t="shared" si="10"/>
        <v/>
      </c>
      <c r="D358" s="106"/>
      <c r="E358" s="108"/>
      <c r="F358" s="97"/>
      <c r="G358" s="97"/>
      <c r="H358" s="111"/>
      <c r="I358" s="138" t="str">
        <f>IF(A358="",IF(CONCATENATE(B358,C358,D358,E358,F358,G358,H358)="","",ws3_EU_ID_blank),IF(ISERROR(MATCH(A358,tbWS_2[EU_ID],0)),ws3_matching_error_msg,F358*IF(D358="Y",1,1-E358)*INDEX(tbWS_2[Activity],MATCH(A358,tbWS_2[EU_ID],0))))</f>
        <v/>
      </c>
      <c r="J358" s="76" t="str">
        <f t="shared" si="11"/>
        <v/>
      </c>
      <c r="K358" s="32"/>
    </row>
    <row r="359" spans="1:11" ht="14" x14ac:dyDescent="0.3">
      <c r="A359" s="71"/>
      <c r="B359" s="88"/>
      <c r="C359" s="72" t="str">
        <f t="shared" si="10"/>
        <v/>
      </c>
      <c r="D359" s="106"/>
      <c r="E359" s="108"/>
      <c r="F359" s="97"/>
      <c r="G359" s="97"/>
      <c r="H359" s="111"/>
      <c r="I359" s="138" t="str">
        <f>IF(A359="",IF(CONCATENATE(B359,C359,D359,E359,F359,G359,H359)="","",ws3_EU_ID_blank),IF(ISERROR(MATCH(A359,tbWS_2[EU_ID],0)),ws3_matching_error_msg,F359*IF(D359="Y",1,1-E359)*INDEX(tbWS_2[Activity],MATCH(A359,tbWS_2[EU_ID],0))))</f>
        <v/>
      </c>
      <c r="J359" s="76" t="str">
        <f t="shared" si="11"/>
        <v/>
      </c>
      <c r="K359" s="32"/>
    </row>
    <row r="360" spans="1:11" ht="14" x14ac:dyDescent="0.3">
      <c r="A360" s="71"/>
      <c r="B360" s="88"/>
      <c r="C360" s="72" t="str">
        <f t="shared" si="10"/>
        <v/>
      </c>
      <c r="D360" s="106"/>
      <c r="E360" s="108"/>
      <c r="F360" s="97"/>
      <c r="G360" s="97"/>
      <c r="H360" s="111"/>
      <c r="I360" s="138" t="str">
        <f>IF(A360="",IF(CONCATENATE(B360,C360,D360,E360,F360,G360,H360)="","",ws3_EU_ID_blank),IF(ISERROR(MATCH(A360,tbWS_2[EU_ID],0)),ws3_matching_error_msg,F360*IF(D360="Y",1,1-E360)*INDEX(tbWS_2[Activity],MATCH(A360,tbWS_2[EU_ID],0))))</f>
        <v/>
      </c>
      <c r="J360" s="76" t="str">
        <f t="shared" si="11"/>
        <v/>
      </c>
      <c r="K360" s="32"/>
    </row>
    <row r="361" spans="1:11" ht="14" x14ac:dyDescent="0.3">
      <c r="A361" s="71"/>
      <c r="B361" s="88"/>
      <c r="C361" s="72" t="str">
        <f t="shared" si="10"/>
        <v/>
      </c>
      <c r="D361" s="106"/>
      <c r="E361" s="108"/>
      <c r="F361" s="97"/>
      <c r="G361" s="97"/>
      <c r="H361" s="111"/>
      <c r="I361" s="138" t="str">
        <f>IF(A361="",IF(CONCATENATE(B361,C361,D361,E361,F361,G361,H361)="","",ws3_EU_ID_blank),IF(ISERROR(MATCH(A361,tbWS_2[EU_ID],0)),ws3_matching_error_msg,F361*IF(D361="Y",1,1-E361)*INDEX(tbWS_2[Activity],MATCH(A361,tbWS_2[EU_ID],0))))</f>
        <v/>
      </c>
      <c r="J361" s="76" t="str">
        <f t="shared" si="11"/>
        <v/>
      </c>
      <c r="K361" s="32"/>
    </row>
    <row r="362" spans="1:11" ht="14" x14ac:dyDescent="0.3">
      <c r="A362" s="71"/>
      <c r="B362" s="88"/>
      <c r="C362" s="72" t="str">
        <f t="shared" si="10"/>
        <v/>
      </c>
      <c r="D362" s="106"/>
      <c r="E362" s="108"/>
      <c r="F362" s="97"/>
      <c r="G362" s="97"/>
      <c r="H362" s="111"/>
      <c r="I362" s="138" t="str">
        <f>IF(A362="",IF(CONCATENATE(B362,C362,D362,E362,F362,G362,H362)="","",ws3_EU_ID_blank),IF(ISERROR(MATCH(A362,tbWS_2[EU_ID],0)),ws3_matching_error_msg,F362*IF(D362="Y",1,1-E362)*INDEX(tbWS_2[Activity],MATCH(A362,tbWS_2[EU_ID],0))))</f>
        <v/>
      </c>
      <c r="J362" s="76" t="str">
        <f t="shared" si="11"/>
        <v/>
      </c>
      <c r="K362" s="32"/>
    </row>
    <row r="363" spans="1:11" ht="14" x14ac:dyDescent="0.3">
      <c r="A363" s="71"/>
      <c r="B363" s="88"/>
      <c r="C363" s="72" t="str">
        <f t="shared" si="10"/>
        <v/>
      </c>
      <c r="D363" s="106"/>
      <c r="E363" s="108"/>
      <c r="F363" s="97"/>
      <c r="G363" s="97"/>
      <c r="H363" s="111"/>
      <c r="I363" s="138" t="str">
        <f>IF(A363="",IF(CONCATENATE(B363,C363,D363,E363,F363,G363,H363)="","",ws3_EU_ID_blank),IF(ISERROR(MATCH(A363,tbWS_2[EU_ID],0)),ws3_matching_error_msg,F363*IF(D363="Y",1,1-E363)*INDEX(tbWS_2[Activity],MATCH(A363,tbWS_2[EU_ID],0))))</f>
        <v/>
      </c>
      <c r="J363" s="76" t="str">
        <f t="shared" si="11"/>
        <v/>
      </c>
      <c r="K363" s="32"/>
    </row>
    <row r="364" spans="1:11" ht="14" x14ac:dyDescent="0.3">
      <c r="A364" s="71"/>
      <c r="B364" s="88"/>
      <c r="C364" s="72" t="str">
        <f t="shared" si="10"/>
        <v/>
      </c>
      <c r="D364" s="106"/>
      <c r="E364" s="108"/>
      <c r="F364" s="97"/>
      <c r="G364" s="97"/>
      <c r="H364" s="111"/>
      <c r="I364" s="138" t="str">
        <f>IF(A364="",IF(CONCATENATE(B364,C364,D364,E364,F364,G364,H364)="","",ws3_EU_ID_blank),IF(ISERROR(MATCH(A364,tbWS_2[EU_ID],0)),ws3_matching_error_msg,F364*IF(D364="Y",1,1-E364)*INDEX(tbWS_2[Activity],MATCH(A364,tbWS_2[EU_ID],0))))</f>
        <v/>
      </c>
      <c r="J364" s="76" t="str">
        <f t="shared" si="11"/>
        <v/>
      </c>
      <c r="K364" s="32"/>
    </row>
    <row r="365" spans="1:11" ht="14" x14ac:dyDescent="0.3">
      <c r="A365" s="71"/>
      <c r="B365" s="88"/>
      <c r="C365" s="72" t="str">
        <f t="shared" si="10"/>
        <v/>
      </c>
      <c r="D365" s="106"/>
      <c r="E365" s="108"/>
      <c r="F365" s="97"/>
      <c r="G365" s="97"/>
      <c r="H365" s="111"/>
      <c r="I365" s="138" t="str">
        <f>IF(A365="",IF(CONCATENATE(B365,C365,D365,E365,F365,G365,H365)="","",ws3_EU_ID_blank),IF(ISERROR(MATCH(A365,tbWS_2[EU_ID],0)),ws3_matching_error_msg,F365*IF(D365="Y",1,1-E365)*INDEX(tbWS_2[Activity],MATCH(A365,tbWS_2[EU_ID],0))))</f>
        <v/>
      </c>
      <c r="J365" s="76" t="str">
        <f t="shared" si="11"/>
        <v/>
      </c>
      <c r="K365" s="32"/>
    </row>
    <row r="366" spans="1:11" ht="14" x14ac:dyDescent="0.3">
      <c r="A366" s="71"/>
      <c r="B366" s="88"/>
      <c r="C366" s="72" t="str">
        <f t="shared" si="10"/>
        <v/>
      </c>
      <c r="D366" s="106"/>
      <c r="E366" s="108"/>
      <c r="F366" s="97"/>
      <c r="G366" s="97"/>
      <c r="H366" s="111"/>
      <c r="I366" s="138" t="str">
        <f>IF(A366="",IF(CONCATENATE(B366,C366,D366,E366,F366,G366,H366)="","",ws3_EU_ID_blank),IF(ISERROR(MATCH(A366,tbWS_2[EU_ID],0)),ws3_matching_error_msg,F366*IF(D366="Y",1,1-E366)*INDEX(tbWS_2[Activity],MATCH(A366,tbWS_2[EU_ID],0))))</f>
        <v/>
      </c>
      <c r="J366" s="76" t="str">
        <f t="shared" si="11"/>
        <v/>
      </c>
      <c r="K366" s="32"/>
    </row>
    <row r="367" spans="1:11" ht="14" x14ac:dyDescent="0.3">
      <c r="A367" s="71"/>
      <c r="B367" s="88"/>
      <c r="C367" s="72" t="str">
        <f t="shared" si="10"/>
        <v/>
      </c>
      <c r="D367" s="106"/>
      <c r="E367" s="108"/>
      <c r="F367" s="97"/>
      <c r="G367" s="97"/>
      <c r="H367" s="111"/>
      <c r="I367" s="138" t="str">
        <f>IF(A367="",IF(CONCATENATE(B367,C367,D367,E367,F367,G367,H367)="","",ws3_EU_ID_blank),IF(ISERROR(MATCH(A367,tbWS_2[EU_ID],0)),ws3_matching_error_msg,F367*IF(D367="Y",1,1-E367)*INDEX(tbWS_2[Activity],MATCH(A367,tbWS_2[EU_ID],0))))</f>
        <v/>
      </c>
      <c r="J367" s="76" t="str">
        <f t="shared" si="11"/>
        <v/>
      </c>
      <c r="K367" s="32"/>
    </row>
    <row r="368" spans="1:11" ht="14" x14ac:dyDescent="0.3">
      <c r="A368" s="71"/>
      <c r="B368" s="88"/>
      <c r="C368" s="72" t="str">
        <f t="shared" si="10"/>
        <v/>
      </c>
      <c r="D368" s="106"/>
      <c r="E368" s="108"/>
      <c r="F368" s="97"/>
      <c r="G368" s="97"/>
      <c r="H368" s="111"/>
      <c r="I368" s="138" t="str">
        <f>IF(A368="",IF(CONCATENATE(B368,C368,D368,E368,F368,G368,H368)="","",ws3_EU_ID_blank),IF(ISERROR(MATCH(A368,tbWS_2[EU_ID],0)),ws3_matching_error_msg,F368*IF(D368="Y",1,1-E368)*INDEX(tbWS_2[Activity],MATCH(A368,tbWS_2[EU_ID],0))))</f>
        <v/>
      </c>
      <c r="J368" s="76" t="str">
        <f t="shared" si="11"/>
        <v/>
      </c>
      <c r="K368" s="32"/>
    </row>
    <row r="369" spans="1:11" ht="14" x14ac:dyDescent="0.3">
      <c r="A369" s="71"/>
      <c r="B369" s="88"/>
      <c r="C369" s="72" t="str">
        <f t="shared" si="10"/>
        <v/>
      </c>
      <c r="D369" s="106"/>
      <c r="E369" s="108"/>
      <c r="F369" s="97"/>
      <c r="G369" s="97"/>
      <c r="H369" s="111"/>
      <c r="I369" s="138" t="str">
        <f>IF(A369="",IF(CONCATENATE(B369,C369,D369,E369,F369,G369,H369)="","",ws3_EU_ID_blank),IF(ISERROR(MATCH(A369,tbWS_2[EU_ID],0)),ws3_matching_error_msg,F369*IF(D369="Y",1,1-E369)*INDEX(tbWS_2[Activity],MATCH(A369,tbWS_2[EU_ID],0))))</f>
        <v/>
      </c>
      <c r="J369" s="76" t="str">
        <f t="shared" si="11"/>
        <v/>
      </c>
      <c r="K369" s="32"/>
    </row>
    <row r="370" spans="1:11" ht="14" x14ac:dyDescent="0.3">
      <c r="A370" s="71"/>
      <c r="B370" s="88"/>
      <c r="C370" s="72" t="str">
        <f t="shared" si="10"/>
        <v/>
      </c>
      <c r="D370" s="106"/>
      <c r="E370" s="108"/>
      <c r="F370" s="97"/>
      <c r="G370" s="97"/>
      <c r="H370" s="111"/>
      <c r="I370" s="138" t="str">
        <f>IF(A370="",IF(CONCATENATE(B370,C370,D370,E370,F370,G370,H370)="","",ws3_EU_ID_blank),IF(ISERROR(MATCH(A370,tbWS_2[EU_ID],0)),ws3_matching_error_msg,F370*IF(D370="Y",1,1-E370)*INDEX(tbWS_2[Activity],MATCH(A370,tbWS_2[EU_ID],0))))</f>
        <v/>
      </c>
      <c r="J370" s="76" t="str">
        <f t="shared" si="11"/>
        <v/>
      </c>
      <c r="K370" s="32"/>
    </row>
    <row r="371" spans="1:11" ht="14" x14ac:dyDescent="0.3">
      <c r="A371" s="71"/>
      <c r="B371" s="88"/>
      <c r="C371" s="72" t="str">
        <f t="shared" si="10"/>
        <v/>
      </c>
      <c r="D371" s="106"/>
      <c r="E371" s="108"/>
      <c r="F371" s="97"/>
      <c r="G371" s="97"/>
      <c r="H371" s="111"/>
      <c r="I371" s="138" t="str">
        <f>IF(A371="",IF(CONCATENATE(B371,C371,D371,E371,F371,G371,H371)="","",ws3_EU_ID_blank),IF(ISERROR(MATCH(A371,tbWS_2[EU_ID],0)),ws3_matching_error_msg,F371*IF(D371="Y",1,1-E371)*INDEX(tbWS_2[Activity],MATCH(A371,tbWS_2[EU_ID],0))))</f>
        <v/>
      </c>
      <c r="J371" s="76" t="str">
        <f t="shared" si="11"/>
        <v/>
      </c>
      <c r="K371" s="32"/>
    </row>
    <row r="372" spans="1:11" ht="14" x14ac:dyDescent="0.3">
      <c r="A372" s="71"/>
      <c r="B372" s="88"/>
      <c r="C372" s="72" t="str">
        <f t="shared" si="10"/>
        <v/>
      </c>
      <c r="D372" s="106"/>
      <c r="E372" s="108"/>
      <c r="F372" s="97"/>
      <c r="G372" s="97"/>
      <c r="H372" s="111"/>
      <c r="I372" s="138" t="str">
        <f>IF(A372="",IF(CONCATENATE(B372,C372,D372,E372,F372,G372,H372)="","",ws3_EU_ID_blank),IF(ISERROR(MATCH(A372,tbWS_2[EU_ID],0)),ws3_matching_error_msg,F372*IF(D372="Y",1,1-E372)*INDEX(tbWS_2[Activity],MATCH(A372,tbWS_2[EU_ID],0))))</f>
        <v/>
      </c>
      <c r="J372" s="76" t="str">
        <f t="shared" si="11"/>
        <v/>
      </c>
      <c r="K372" s="32"/>
    </row>
    <row r="373" spans="1:11" ht="14" x14ac:dyDescent="0.3">
      <c r="A373" s="71"/>
      <c r="B373" s="88"/>
      <c r="C373" s="72" t="str">
        <f t="shared" si="10"/>
        <v/>
      </c>
      <c r="D373" s="106"/>
      <c r="E373" s="108"/>
      <c r="F373" s="97"/>
      <c r="G373" s="97"/>
      <c r="H373" s="111"/>
      <c r="I373" s="138" t="str">
        <f>IF(A373="",IF(CONCATENATE(B373,C373,D373,E373,F373,G373,H373)="","",ws3_EU_ID_blank),IF(ISERROR(MATCH(A373,tbWS_2[EU_ID],0)),ws3_matching_error_msg,F373*IF(D373="Y",1,1-E373)*INDEX(tbWS_2[Activity],MATCH(A373,tbWS_2[EU_ID],0))))</f>
        <v/>
      </c>
      <c r="J373" s="76" t="str">
        <f t="shared" si="11"/>
        <v/>
      </c>
      <c r="K373" s="32"/>
    </row>
    <row r="374" spans="1:11" ht="14" x14ac:dyDescent="0.3">
      <c r="A374" s="71"/>
      <c r="B374" s="88"/>
      <c r="C374" s="72" t="str">
        <f t="shared" si="10"/>
        <v/>
      </c>
      <c r="D374" s="106"/>
      <c r="E374" s="108"/>
      <c r="F374" s="97"/>
      <c r="G374" s="97"/>
      <c r="H374" s="111"/>
      <c r="I374" s="138" t="str">
        <f>IF(A374="",IF(CONCATENATE(B374,C374,D374,E374,F374,G374,H374)="","",ws3_EU_ID_blank),IF(ISERROR(MATCH(A374,tbWS_2[EU_ID],0)),ws3_matching_error_msg,F374*IF(D374="Y",1,1-E374)*INDEX(tbWS_2[Activity],MATCH(A374,tbWS_2[EU_ID],0))))</f>
        <v/>
      </c>
      <c r="J374" s="76" t="str">
        <f t="shared" si="11"/>
        <v/>
      </c>
      <c r="K374" s="32"/>
    </row>
    <row r="375" spans="1:11" ht="14" x14ac:dyDescent="0.3">
      <c r="A375" s="71"/>
      <c r="B375" s="88"/>
      <c r="C375" s="72" t="str">
        <f t="shared" si="10"/>
        <v/>
      </c>
      <c r="D375" s="106"/>
      <c r="E375" s="108"/>
      <c r="F375" s="97"/>
      <c r="G375" s="97"/>
      <c r="H375" s="111"/>
      <c r="I375" s="138" t="str">
        <f>IF(A375="",IF(CONCATENATE(B375,C375,D375,E375,F375,G375,H375)="","",ws3_EU_ID_blank),IF(ISERROR(MATCH(A375,tbWS_2[EU_ID],0)),ws3_matching_error_msg,F375*IF(D375="Y",1,1-E375)*INDEX(tbWS_2[Activity],MATCH(A375,tbWS_2[EU_ID],0))))</f>
        <v/>
      </c>
      <c r="J375" s="76" t="str">
        <f t="shared" si="11"/>
        <v/>
      </c>
      <c r="K375" s="32"/>
    </row>
    <row r="376" spans="1:11" ht="14" x14ac:dyDescent="0.3">
      <c r="A376" s="71"/>
      <c r="B376" s="88"/>
      <c r="C376" s="72" t="str">
        <f t="shared" si="10"/>
        <v/>
      </c>
      <c r="D376" s="106"/>
      <c r="E376" s="108"/>
      <c r="F376" s="97"/>
      <c r="G376" s="97"/>
      <c r="H376" s="111"/>
      <c r="I376" s="138" t="str">
        <f>IF(A376="",IF(CONCATENATE(B376,C376,D376,E376,F376,G376,H376)="","",ws3_EU_ID_blank),IF(ISERROR(MATCH(A376,tbWS_2[EU_ID],0)),ws3_matching_error_msg,F376*IF(D376="Y",1,1-E376)*INDEX(tbWS_2[Activity],MATCH(A376,tbWS_2[EU_ID],0))))</f>
        <v/>
      </c>
      <c r="J376" s="76" t="str">
        <f t="shared" si="11"/>
        <v/>
      </c>
      <c r="K376" s="32"/>
    </row>
    <row r="377" spans="1:11" ht="14" x14ac:dyDescent="0.3">
      <c r="A377" s="71"/>
      <c r="B377" s="88"/>
      <c r="C377" s="72" t="str">
        <f t="shared" si="10"/>
        <v/>
      </c>
      <c r="D377" s="106"/>
      <c r="E377" s="108"/>
      <c r="F377" s="97"/>
      <c r="G377" s="97"/>
      <c r="H377" s="111"/>
      <c r="I377" s="138" t="str">
        <f>IF(A377="",IF(CONCATENATE(B377,C377,D377,E377,F377,G377,H377)="","",ws3_EU_ID_blank),IF(ISERROR(MATCH(A377,tbWS_2[EU_ID],0)),ws3_matching_error_msg,F377*IF(D377="Y",1,1-E377)*INDEX(tbWS_2[Activity],MATCH(A377,tbWS_2[EU_ID],0))))</f>
        <v/>
      </c>
      <c r="J377" s="76" t="str">
        <f t="shared" si="11"/>
        <v/>
      </c>
      <c r="K377" s="32"/>
    </row>
    <row r="378" spans="1:11" ht="14" x14ac:dyDescent="0.3">
      <c r="A378" s="71"/>
      <c r="B378" s="88"/>
      <c r="C378" s="72" t="str">
        <f t="shared" si="10"/>
        <v/>
      </c>
      <c r="D378" s="106"/>
      <c r="E378" s="108"/>
      <c r="F378" s="97"/>
      <c r="G378" s="97"/>
      <c r="H378" s="111"/>
      <c r="I378" s="138" t="str">
        <f>IF(A378="",IF(CONCATENATE(B378,C378,D378,E378,F378,G378,H378)="","",ws3_EU_ID_blank),IF(ISERROR(MATCH(A378,tbWS_2[EU_ID],0)),ws3_matching_error_msg,F378*IF(D378="Y",1,1-E378)*INDEX(tbWS_2[Activity],MATCH(A378,tbWS_2[EU_ID],0))))</f>
        <v/>
      </c>
      <c r="J378" s="76" t="str">
        <f t="shared" si="11"/>
        <v/>
      </c>
      <c r="K378" s="32"/>
    </row>
    <row r="379" spans="1:11" ht="14" x14ac:dyDescent="0.3">
      <c r="A379" s="71"/>
      <c r="B379" s="88"/>
      <c r="C379" s="72" t="str">
        <f t="shared" si="10"/>
        <v/>
      </c>
      <c r="D379" s="106"/>
      <c r="E379" s="108"/>
      <c r="F379" s="97"/>
      <c r="G379" s="97"/>
      <c r="H379" s="111"/>
      <c r="I379" s="138" t="str">
        <f>IF(A379="",IF(CONCATENATE(B379,C379,D379,E379,F379,G379,H379)="","",ws3_EU_ID_blank),IF(ISERROR(MATCH(A379,tbWS_2[EU_ID],0)),ws3_matching_error_msg,F379*IF(D379="Y",1,1-E379)*INDEX(tbWS_2[Activity],MATCH(A379,tbWS_2[EU_ID],0))))</f>
        <v/>
      </c>
      <c r="J379" s="76" t="str">
        <f t="shared" si="11"/>
        <v/>
      </c>
      <c r="K379" s="32"/>
    </row>
    <row r="380" spans="1:11" ht="14" x14ac:dyDescent="0.3">
      <c r="A380" s="71"/>
      <c r="B380" s="88"/>
      <c r="C380" s="72" t="str">
        <f t="shared" si="10"/>
        <v/>
      </c>
      <c r="D380" s="106"/>
      <c r="E380" s="108"/>
      <c r="F380" s="97"/>
      <c r="G380" s="97"/>
      <c r="H380" s="111"/>
      <c r="I380" s="138" t="str">
        <f>IF(A380="",IF(CONCATENATE(B380,C380,D380,E380,F380,G380,H380)="","",ws3_EU_ID_blank),IF(ISERROR(MATCH(A380,tbWS_2[EU_ID],0)),ws3_matching_error_msg,F380*IF(D380="Y",1,1-E380)*INDEX(tbWS_2[Activity],MATCH(A380,tbWS_2[EU_ID],0))))</f>
        <v/>
      </c>
      <c r="J380" s="76" t="str">
        <f t="shared" si="11"/>
        <v/>
      </c>
      <c r="K380" s="32"/>
    </row>
    <row r="381" spans="1:11" ht="14" x14ac:dyDescent="0.3">
      <c r="A381" s="71"/>
      <c r="B381" s="88"/>
      <c r="C381" s="72" t="str">
        <f t="shared" si="10"/>
        <v/>
      </c>
      <c r="D381" s="106"/>
      <c r="E381" s="108"/>
      <c r="F381" s="97"/>
      <c r="G381" s="97"/>
      <c r="H381" s="111"/>
      <c r="I381" s="138" t="str">
        <f>IF(A381="",IF(CONCATENATE(B381,C381,D381,E381,F381,G381,H381)="","",ws3_EU_ID_blank),IF(ISERROR(MATCH(A381,tbWS_2[EU_ID],0)),ws3_matching_error_msg,F381*IF(D381="Y",1,1-E381)*INDEX(tbWS_2[Activity],MATCH(A381,tbWS_2[EU_ID],0))))</f>
        <v/>
      </c>
      <c r="J381" s="76" t="str">
        <f t="shared" si="11"/>
        <v/>
      </c>
      <c r="K381" s="32"/>
    </row>
    <row r="382" spans="1:11" ht="14" x14ac:dyDescent="0.3">
      <c r="A382" s="71"/>
      <c r="B382" s="88"/>
      <c r="C382" s="72" t="str">
        <f t="shared" si="10"/>
        <v/>
      </c>
      <c r="D382" s="106"/>
      <c r="E382" s="108"/>
      <c r="F382" s="97"/>
      <c r="G382" s="97"/>
      <c r="H382" s="111"/>
      <c r="I382" s="138" t="str">
        <f>IF(A382="",IF(CONCATENATE(B382,C382,D382,E382,F382,G382,H382)="","",ws3_EU_ID_blank),IF(ISERROR(MATCH(A382,tbWS_2[EU_ID],0)),ws3_matching_error_msg,F382*IF(D382="Y",1,1-E382)*INDEX(tbWS_2[Activity],MATCH(A382,tbWS_2[EU_ID],0))))</f>
        <v/>
      </c>
      <c r="J382" s="76" t="str">
        <f t="shared" si="11"/>
        <v/>
      </c>
      <c r="K382" s="32"/>
    </row>
    <row r="383" spans="1:11" ht="14" x14ac:dyDescent="0.3">
      <c r="A383" s="71"/>
      <c r="B383" s="88"/>
      <c r="C383" s="72" t="str">
        <f t="shared" si="10"/>
        <v/>
      </c>
      <c r="D383" s="106"/>
      <c r="E383" s="108"/>
      <c r="F383" s="97"/>
      <c r="G383" s="97"/>
      <c r="H383" s="111"/>
      <c r="I383" s="138" t="str">
        <f>IF(A383="",IF(CONCATENATE(B383,C383,D383,E383,F383,G383,H383)="","",ws3_EU_ID_blank),IF(ISERROR(MATCH(A383,tbWS_2[EU_ID],0)),ws3_matching_error_msg,F383*IF(D383="Y",1,1-E383)*INDEX(tbWS_2[Activity],MATCH(A383,tbWS_2[EU_ID],0))))</f>
        <v/>
      </c>
      <c r="J383" s="76" t="str">
        <f t="shared" si="11"/>
        <v/>
      </c>
      <c r="K383" s="32"/>
    </row>
    <row r="384" spans="1:11" ht="14" x14ac:dyDescent="0.3">
      <c r="A384" s="71"/>
      <c r="B384" s="88"/>
      <c r="C384" s="72" t="str">
        <f t="shared" si="10"/>
        <v/>
      </c>
      <c r="D384" s="106"/>
      <c r="E384" s="108"/>
      <c r="F384" s="97"/>
      <c r="G384" s="97"/>
      <c r="H384" s="111"/>
      <c r="I384" s="138" t="str">
        <f>IF(A384="",IF(CONCATENATE(B384,C384,D384,E384,F384,G384,H384)="","",ws3_EU_ID_blank),IF(ISERROR(MATCH(A384,tbWS_2[EU_ID],0)),ws3_matching_error_msg,F384*IF(D384="Y",1,1-E384)*INDEX(tbWS_2[Activity],MATCH(A384,tbWS_2[EU_ID],0))))</f>
        <v/>
      </c>
      <c r="J384" s="76" t="str">
        <f t="shared" si="11"/>
        <v/>
      </c>
      <c r="K384" s="32"/>
    </row>
    <row r="385" spans="1:11" ht="14" x14ac:dyDescent="0.3">
      <c r="A385" s="71"/>
      <c r="B385" s="88"/>
      <c r="C385" s="72" t="str">
        <f t="shared" si="10"/>
        <v/>
      </c>
      <c r="D385" s="106"/>
      <c r="E385" s="108"/>
      <c r="F385" s="97"/>
      <c r="G385" s="97"/>
      <c r="H385" s="111"/>
      <c r="I385" s="138" t="str">
        <f>IF(A385="",IF(CONCATENATE(B385,C385,D385,E385,F385,G385,H385)="","",ws3_EU_ID_blank),IF(ISERROR(MATCH(A385,tbWS_2[EU_ID],0)),ws3_matching_error_msg,F385*IF(D385="Y",1,1-E385)*INDEX(tbWS_2[Activity],MATCH(A385,tbWS_2[EU_ID],0))))</f>
        <v/>
      </c>
      <c r="J385" s="76" t="str">
        <f t="shared" si="11"/>
        <v/>
      </c>
      <c r="K385" s="32"/>
    </row>
    <row r="386" spans="1:11" ht="14" x14ac:dyDescent="0.3">
      <c r="A386" s="71"/>
      <c r="B386" s="88"/>
      <c r="C386" s="72" t="str">
        <f t="shared" si="10"/>
        <v/>
      </c>
      <c r="D386" s="106"/>
      <c r="E386" s="108"/>
      <c r="F386" s="97"/>
      <c r="G386" s="97"/>
      <c r="H386" s="111"/>
      <c r="I386" s="138" t="str">
        <f>IF(A386="",IF(CONCATENATE(B386,C386,D386,E386,F386,G386,H386)="","",ws3_EU_ID_blank),IF(ISERROR(MATCH(A386,tbWS_2[EU_ID],0)),ws3_matching_error_msg,F386*IF(D386="Y",1,1-E386)*INDEX(tbWS_2[Activity],MATCH(A386,tbWS_2[EU_ID],0))))</f>
        <v/>
      </c>
      <c r="J386" s="76" t="str">
        <f t="shared" si="11"/>
        <v/>
      </c>
      <c r="K386" s="32"/>
    </row>
    <row r="387" spans="1:11" ht="14" x14ac:dyDescent="0.3">
      <c r="A387" s="71"/>
      <c r="B387" s="88"/>
      <c r="C387" s="72" t="str">
        <f t="shared" si="10"/>
        <v/>
      </c>
      <c r="D387" s="106"/>
      <c r="E387" s="108"/>
      <c r="F387" s="97"/>
      <c r="G387" s="97"/>
      <c r="H387" s="111"/>
      <c r="I387" s="138" t="str">
        <f>IF(A387="",IF(CONCATENATE(B387,C387,D387,E387,F387,G387,H387)="","",ws3_EU_ID_blank),IF(ISERROR(MATCH(A387,tbWS_2[EU_ID],0)),ws3_matching_error_msg,F387*IF(D387="Y",1,1-E387)*INDEX(tbWS_2[Activity],MATCH(A387,tbWS_2[EU_ID],0))))</f>
        <v/>
      </c>
      <c r="J387" s="76" t="str">
        <f t="shared" si="11"/>
        <v/>
      </c>
      <c r="K387" s="32"/>
    </row>
    <row r="388" spans="1:11" ht="14" x14ac:dyDescent="0.3">
      <c r="A388" s="71"/>
      <c r="B388" s="88"/>
      <c r="C388" s="72" t="str">
        <f t="shared" si="10"/>
        <v/>
      </c>
      <c r="D388" s="106"/>
      <c r="E388" s="108"/>
      <c r="F388" s="97"/>
      <c r="G388" s="97"/>
      <c r="H388" s="111"/>
      <c r="I388" s="138" t="str">
        <f>IF(A388="",IF(CONCATENATE(B388,C388,D388,E388,F388,G388,H388)="","",ws3_EU_ID_blank),IF(ISERROR(MATCH(A388,tbWS_2[EU_ID],0)),ws3_matching_error_msg,F388*IF(D388="Y",1,1-E388)*INDEX(tbWS_2[Activity],MATCH(A388,tbWS_2[EU_ID],0))))</f>
        <v/>
      </c>
      <c r="J388" s="76" t="str">
        <f t="shared" si="11"/>
        <v/>
      </c>
      <c r="K388" s="32"/>
    </row>
    <row r="389" spans="1:11" ht="14" x14ac:dyDescent="0.3">
      <c r="A389" s="71"/>
      <c r="B389" s="88"/>
      <c r="C389" s="72" t="str">
        <f t="shared" si="10"/>
        <v/>
      </c>
      <c r="D389" s="106"/>
      <c r="E389" s="108"/>
      <c r="F389" s="97"/>
      <c r="G389" s="97"/>
      <c r="H389" s="111"/>
      <c r="I389" s="138" t="str">
        <f>IF(A389="",IF(CONCATENATE(B389,C389,D389,E389,F389,G389,H389)="","",ws3_EU_ID_blank),IF(ISERROR(MATCH(A389,tbWS_2[EU_ID],0)),ws3_matching_error_msg,F389*IF(D389="Y",1,1-E389)*INDEX(tbWS_2[Activity],MATCH(A389,tbWS_2[EU_ID],0))))</f>
        <v/>
      </c>
      <c r="J389" s="76" t="str">
        <f t="shared" si="11"/>
        <v/>
      </c>
      <c r="K389" s="32"/>
    </row>
    <row r="390" spans="1:11" ht="14" x14ac:dyDescent="0.3">
      <c r="A390" s="71"/>
      <c r="B390" s="88"/>
      <c r="C390" s="72" t="str">
        <f t="shared" si="10"/>
        <v/>
      </c>
      <c r="D390" s="106"/>
      <c r="E390" s="108"/>
      <c r="F390" s="97"/>
      <c r="G390" s="97"/>
      <c r="H390" s="111"/>
      <c r="I390" s="138" t="str">
        <f>IF(A390="",IF(CONCATENATE(B390,C390,D390,E390,F390,G390,H390)="","",ws3_EU_ID_blank),IF(ISERROR(MATCH(A390,tbWS_2[EU_ID],0)),ws3_matching_error_msg,F390*IF(D390="Y",1,1-E390)*INDEX(tbWS_2[Activity],MATCH(A390,tbWS_2[EU_ID],0))))</f>
        <v/>
      </c>
      <c r="J390" s="76" t="str">
        <f t="shared" si="11"/>
        <v/>
      </c>
      <c r="K390" s="32"/>
    </row>
    <row r="391" spans="1:11" ht="14" x14ac:dyDescent="0.3">
      <c r="A391" s="71"/>
      <c r="B391" s="88"/>
      <c r="C391" s="72" t="str">
        <f t="shared" si="10"/>
        <v/>
      </c>
      <c r="D391" s="106"/>
      <c r="E391" s="108"/>
      <c r="F391" s="97"/>
      <c r="G391" s="97"/>
      <c r="H391" s="111"/>
      <c r="I391" s="138" t="str">
        <f>IF(A391="",IF(CONCATENATE(B391,C391,D391,E391,F391,G391,H391)="","",ws3_EU_ID_blank),IF(ISERROR(MATCH(A391,tbWS_2[EU_ID],0)),ws3_matching_error_msg,F391*IF(D391="Y",1,1-E391)*INDEX(tbWS_2[Activity],MATCH(A391,tbWS_2[EU_ID],0))))</f>
        <v/>
      </c>
      <c r="J391" s="76" t="str">
        <f t="shared" si="11"/>
        <v/>
      </c>
      <c r="K391" s="32"/>
    </row>
    <row r="392" spans="1:11" ht="14" x14ac:dyDescent="0.3">
      <c r="A392" s="71"/>
      <c r="B392" s="88"/>
      <c r="C392" s="72" t="str">
        <f t="shared" ref="C392:C455" si="12">IFERROR(INDEX(chemical_names,MATCH(TEXT(B392,"0"),CAS_numbers,0)),"")</f>
        <v/>
      </c>
      <c r="D392" s="106"/>
      <c r="E392" s="108"/>
      <c r="F392" s="97"/>
      <c r="G392" s="97"/>
      <c r="H392" s="111"/>
      <c r="I392" s="138" t="str">
        <f>IF(A392="",IF(CONCATENATE(B392,C392,D392,E392,F392,G392,H392)="","",ws3_EU_ID_blank),IF(ISERROR(MATCH(A392,tbWS_2[EU_ID],0)),ws3_matching_error_msg,F392*IF(D392="Y",1,1-E392)*INDEX(tbWS_2[Activity],MATCH(A392,tbWS_2[EU_ID],0))))</f>
        <v/>
      </c>
      <c r="J392" s="76" t="str">
        <f t="shared" ref="J392:J455" si="13">IF(AND(B392="",C392=""),"",IFERROR(IF(OR(B392="",B392="No CAS"),INDEX(sequence_IDs,MATCH(C392,chemical_names,0)),INDEX(sequence_IDs,MATCH(TEXT(B392,"0"),CAS_numbers,0))),"?"))</f>
        <v/>
      </c>
      <c r="K392" s="32"/>
    </row>
    <row r="393" spans="1:11" ht="14" x14ac:dyDescent="0.3">
      <c r="A393" s="71"/>
      <c r="B393" s="88"/>
      <c r="C393" s="72" t="str">
        <f t="shared" si="12"/>
        <v/>
      </c>
      <c r="D393" s="106"/>
      <c r="E393" s="108"/>
      <c r="F393" s="97"/>
      <c r="G393" s="97"/>
      <c r="H393" s="111"/>
      <c r="I393" s="138" t="str">
        <f>IF(A393="",IF(CONCATENATE(B393,C393,D393,E393,F393,G393,H393)="","",ws3_EU_ID_blank),IF(ISERROR(MATCH(A393,tbWS_2[EU_ID],0)),ws3_matching_error_msg,F393*IF(D393="Y",1,1-E393)*INDEX(tbWS_2[Activity],MATCH(A393,tbWS_2[EU_ID],0))))</f>
        <v/>
      </c>
      <c r="J393" s="76" t="str">
        <f t="shared" si="13"/>
        <v/>
      </c>
      <c r="K393" s="32"/>
    </row>
    <row r="394" spans="1:11" ht="14" x14ac:dyDescent="0.3">
      <c r="A394" s="71"/>
      <c r="B394" s="88"/>
      <c r="C394" s="72" t="str">
        <f t="shared" si="12"/>
        <v/>
      </c>
      <c r="D394" s="106"/>
      <c r="E394" s="108"/>
      <c r="F394" s="97"/>
      <c r="G394" s="97"/>
      <c r="H394" s="111"/>
      <c r="I394" s="138" t="str">
        <f>IF(A394="",IF(CONCATENATE(B394,C394,D394,E394,F394,G394,H394)="","",ws3_EU_ID_blank),IF(ISERROR(MATCH(A394,tbWS_2[EU_ID],0)),ws3_matching_error_msg,F394*IF(D394="Y",1,1-E394)*INDEX(tbWS_2[Activity],MATCH(A394,tbWS_2[EU_ID],0))))</f>
        <v/>
      </c>
      <c r="J394" s="76" t="str">
        <f t="shared" si="13"/>
        <v/>
      </c>
      <c r="K394" s="32"/>
    </row>
    <row r="395" spans="1:11" ht="14" x14ac:dyDescent="0.3">
      <c r="A395" s="71"/>
      <c r="B395" s="88"/>
      <c r="C395" s="72" t="str">
        <f t="shared" si="12"/>
        <v/>
      </c>
      <c r="D395" s="106"/>
      <c r="E395" s="108"/>
      <c r="F395" s="97"/>
      <c r="G395" s="97"/>
      <c r="H395" s="111"/>
      <c r="I395" s="138" t="str">
        <f>IF(A395="",IF(CONCATENATE(B395,C395,D395,E395,F395,G395,H395)="","",ws3_EU_ID_blank),IF(ISERROR(MATCH(A395,tbWS_2[EU_ID],0)),ws3_matching_error_msg,F395*IF(D395="Y",1,1-E395)*INDEX(tbWS_2[Activity],MATCH(A395,tbWS_2[EU_ID],0))))</f>
        <v/>
      </c>
      <c r="J395" s="76" t="str">
        <f t="shared" si="13"/>
        <v/>
      </c>
      <c r="K395" s="32"/>
    </row>
    <row r="396" spans="1:11" ht="14" x14ac:dyDescent="0.3">
      <c r="A396" s="71"/>
      <c r="B396" s="88"/>
      <c r="C396" s="72" t="str">
        <f t="shared" si="12"/>
        <v/>
      </c>
      <c r="D396" s="106"/>
      <c r="E396" s="108"/>
      <c r="F396" s="97"/>
      <c r="G396" s="97"/>
      <c r="H396" s="111"/>
      <c r="I396" s="138" t="str">
        <f>IF(A396="",IF(CONCATENATE(B396,C396,D396,E396,F396,G396,H396)="","",ws3_EU_ID_blank),IF(ISERROR(MATCH(A396,tbWS_2[EU_ID],0)),ws3_matching_error_msg,F396*IF(D396="Y",1,1-E396)*INDEX(tbWS_2[Activity],MATCH(A396,tbWS_2[EU_ID],0))))</f>
        <v/>
      </c>
      <c r="J396" s="76" t="str">
        <f t="shared" si="13"/>
        <v/>
      </c>
      <c r="K396" s="32"/>
    </row>
    <row r="397" spans="1:11" ht="14" x14ac:dyDescent="0.3">
      <c r="A397" s="71"/>
      <c r="B397" s="88"/>
      <c r="C397" s="72" t="str">
        <f t="shared" si="12"/>
        <v/>
      </c>
      <c r="D397" s="106"/>
      <c r="E397" s="108"/>
      <c r="F397" s="97"/>
      <c r="G397" s="97"/>
      <c r="H397" s="111"/>
      <c r="I397" s="138" t="str">
        <f>IF(A397="",IF(CONCATENATE(B397,C397,D397,E397,F397,G397,H397)="","",ws3_EU_ID_blank),IF(ISERROR(MATCH(A397,tbWS_2[EU_ID],0)),ws3_matching_error_msg,F397*IF(D397="Y",1,1-E397)*INDEX(tbWS_2[Activity],MATCH(A397,tbWS_2[EU_ID],0))))</f>
        <v/>
      </c>
      <c r="J397" s="76" t="str">
        <f t="shared" si="13"/>
        <v/>
      </c>
      <c r="K397" s="32"/>
    </row>
    <row r="398" spans="1:11" ht="14" x14ac:dyDescent="0.3">
      <c r="A398" s="71"/>
      <c r="B398" s="88"/>
      <c r="C398" s="72" t="str">
        <f t="shared" si="12"/>
        <v/>
      </c>
      <c r="D398" s="106"/>
      <c r="E398" s="108"/>
      <c r="F398" s="97"/>
      <c r="G398" s="97"/>
      <c r="H398" s="111"/>
      <c r="I398" s="138" t="str">
        <f>IF(A398="",IF(CONCATENATE(B398,C398,D398,E398,F398,G398,H398)="","",ws3_EU_ID_blank),IF(ISERROR(MATCH(A398,tbWS_2[EU_ID],0)),ws3_matching_error_msg,F398*IF(D398="Y",1,1-E398)*INDEX(tbWS_2[Activity],MATCH(A398,tbWS_2[EU_ID],0))))</f>
        <v/>
      </c>
      <c r="J398" s="76" t="str">
        <f t="shared" si="13"/>
        <v/>
      </c>
      <c r="K398" s="32"/>
    </row>
    <row r="399" spans="1:11" ht="14" x14ac:dyDescent="0.3">
      <c r="A399" s="71"/>
      <c r="B399" s="88"/>
      <c r="C399" s="72" t="str">
        <f t="shared" si="12"/>
        <v/>
      </c>
      <c r="D399" s="106"/>
      <c r="E399" s="108"/>
      <c r="F399" s="97"/>
      <c r="G399" s="97"/>
      <c r="H399" s="111"/>
      <c r="I399" s="138" t="str">
        <f>IF(A399="",IF(CONCATENATE(B399,C399,D399,E399,F399,G399,H399)="","",ws3_EU_ID_blank),IF(ISERROR(MATCH(A399,tbWS_2[EU_ID],0)),ws3_matching_error_msg,F399*IF(D399="Y",1,1-E399)*INDEX(tbWS_2[Activity],MATCH(A399,tbWS_2[EU_ID],0))))</f>
        <v/>
      </c>
      <c r="J399" s="76" t="str">
        <f t="shared" si="13"/>
        <v/>
      </c>
      <c r="K399" s="32"/>
    </row>
    <row r="400" spans="1:11" ht="14" x14ac:dyDescent="0.3">
      <c r="A400" s="71"/>
      <c r="B400" s="88"/>
      <c r="C400" s="72" t="str">
        <f t="shared" si="12"/>
        <v/>
      </c>
      <c r="D400" s="106"/>
      <c r="E400" s="108"/>
      <c r="F400" s="97"/>
      <c r="G400" s="97"/>
      <c r="H400" s="111"/>
      <c r="I400" s="138" t="str">
        <f>IF(A400="",IF(CONCATENATE(B400,C400,D400,E400,F400,G400,H400)="","",ws3_EU_ID_blank),IF(ISERROR(MATCH(A400,tbWS_2[EU_ID],0)),ws3_matching_error_msg,F400*IF(D400="Y",1,1-E400)*INDEX(tbWS_2[Activity],MATCH(A400,tbWS_2[EU_ID],0))))</f>
        <v/>
      </c>
      <c r="J400" s="76" t="str">
        <f t="shared" si="13"/>
        <v/>
      </c>
      <c r="K400" s="32"/>
    </row>
    <row r="401" spans="1:11" ht="14" x14ac:dyDescent="0.3">
      <c r="A401" s="71"/>
      <c r="B401" s="88"/>
      <c r="C401" s="72" t="str">
        <f t="shared" si="12"/>
        <v/>
      </c>
      <c r="D401" s="106"/>
      <c r="E401" s="108"/>
      <c r="F401" s="97"/>
      <c r="G401" s="97"/>
      <c r="H401" s="111"/>
      <c r="I401" s="138" t="str">
        <f>IF(A401="",IF(CONCATENATE(B401,C401,D401,E401,F401,G401,H401)="","",ws3_EU_ID_blank),IF(ISERROR(MATCH(A401,tbWS_2[EU_ID],0)),ws3_matching_error_msg,F401*IF(D401="Y",1,1-E401)*INDEX(tbWS_2[Activity],MATCH(A401,tbWS_2[EU_ID],0))))</f>
        <v/>
      </c>
      <c r="J401" s="76" t="str">
        <f t="shared" si="13"/>
        <v/>
      </c>
      <c r="K401" s="32"/>
    </row>
    <row r="402" spans="1:11" ht="14" x14ac:dyDescent="0.3">
      <c r="A402" s="71"/>
      <c r="B402" s="88"/>
      <c r="C402" s="72" t="str">
        <f t="shared" si="12"/>
        <v/>
      </c>
      <c r="D402" s="106"/>
      <c r="E402" s="108"/>
      <c r="F402" s="97"/>
      <c r="G402" s="97"/>
      <c r="H402" s="111"/>
      <c r="I402" s="138" t="str">
        <f>IF(A402="",IF(CONCATENATE(B402,C402,D402,E402,F402,G402,H402)="","",ws3_EU_ID_blank),IF(ISERROR(MATCH(A402,tbWS_2[EU_ID],0)),ws3_matching_error_msg,F402*IF(D402="Y",1,1-E402)*INDEX(tbWS_2[Activity],MATCH(A402,tbWS_2[EU_ID],0))))</f>
        <v/>
      </c>
      <c r="J402" s="76" t="str">
        <f t="shared" si="13"/>
        <v/>
      </c>
      <c r="K402" s="32"/>
    </row>
    <row r="403" spans="1:11" ht="14" x14ac:dyDescent="0.3">
      <c r="A403" s="71"/>
      <c r="B403" s="88"/>
      <c r="C403" s="72" t="str">
        <f t="shared" si="12"/>
        <v/>
      </c>
      <c r="D403" s="106"/>
      <c r="E403" s="108"/>
      <c r="F403" s="97"/>
      <c r="G403" s="97"/>
      <c r="H403" s="111"/>
      <c r="I403" s="138" t="str">
        <f>IF(A403="",IF(CONCATENATE(B403,C403,D403,E403,F403,G403,H403)="","",ws3_EU_ID_blank),IF(ISERROR(MATCH(A403,tbWS_2[EU_ID],0)),ws3_matching_error_msg,F403*IF(D403="Y",1,1-E403)*INDEX(tbWS_2[Activity],MATCH(A403,tbWS_2[EU_ID],0))))</f>
        <v/>
      </c>
      <c r="J403" s="76" t="str">
        <f t="shared" si="13"/>
        <v/>
      </c>
      <c r="K403" s="32"/>
    </row>
    <row r="404" spans="1:11" ht="14" x14ac:dyDescent="0.3">
      <c r="A404" s="71"/>
      <c r="B404" s="88"/>
      <c r="C404" s="72" t="str">
        <f t="shared" si="12"/>
        <v/>
      </c>
      <c r="D404" s="106"/>
      <c r="E404" s="108"/>
      <c r="F404" s="97"/>
      <c r="G404" s="97"/>
      <c r="H404" s="111"/>
      <c r="I404" s="138" t="str">
        <f>IF(A404="",IF(CONCATENATE(B404,C404,D404,E404,F404,G404,H404)="","",ws3_EU_ID_blank),IF(ISERROR(MATCH(A404,tbWS_2[EU_ID],0)),ws3_matching_error_msg,F404*IF(D404="Y",1,1-E404)*INDEX(tbWS_2[Activity],MATCH(A404,tbWS_2[EU_ID],0))))</f>
        <v/>
      </c>
      <c r="J404" s="76" t="str">
        <f t="shared" si="13"/>
        <v/>
      </c>
      <c r="K404" s="32"/>
    </row>
    <row r="405" spans="1:11" ht="14" x14ac:dyDescent="0.3">
      <c r="A405" s="71"/>
      <c r="B405" s="88"/>
      <c r="C405" s="72" t="str">
        <f t="shared" si="12"/>
        <v/>
      </c>
      <c r="D405" s="106"/>
      <c r="E405" s="108"/>
      <c r="F405" s="97"/>
      <c r="G405" s="97"/>
      <c r="H405" s="111"/>
      <c r="I405" s="138" t="str">
        <f>IF(A405="",IF(CONCATENATE(B405,C405,D405,E405,F405,G405,H405)="","",ws3_EU_ID_blank),IF(ISERROR(MATCH(A405,tbWS_2[EU_ID],0)),ws3_matching_error_msg,F405*IF(D405="Y",1,1-E405)*INDEX(tbWS_2[Activity],MATCH(A405,tbWS_2[EU_ID],0))))</f>
        <v/>
      </c>
      <c r="J405" s="76" t="str">
        <f t="shared" si="13"/>
        <v/>
      </c>
      <c r="K405" s="32"/>
    </row>
    <row r="406" spans="1:11" ht="14" x14ac:dyDescent="0.3">
      <c r="A406" s="71"/>
      <c r="B406" s="88"/>
      <c r="C406" s="72" t="str">
        <f t="shared" si="12"/>
        <v/>
      </c>
      <c r="D406" s="106"/>
      <c r="E406" s="108"/>
      <c r="F406" s="97"/>
      <c r="G406" s="97"/>
      <c r="H406" s="111"/>
      <c r="I406" s="138" t="str">
        <f>IF(A406="",IF(CONCATENATE(B406,C406,D406,E406,F406,G406,H406)="","",ws3_EU_ID_blank),IF(ISERROR(MATCH(A406,tbWS_2[EU_ID],0)),ws3_matching_error_msg,F406*IF(D406="Y",1,1-E406)*INDEX(tbWS_2[Activity],MATCH(A406,tbWS_2[EU_ID],0))))</f>
        <v/>
      </c>
      <c r="J406" s="76" t="str">
        <f t="shared" si="13"/>
        <v/>
      </c>
      <c r="K406" s="32"/>
    </row>
    <row r="407" spans="1:11" ht="14" x14ac:dyDescent="0.3">
      <c r="A407" s="71"/>
      <c r="B407" s="88"/>
      <c r="C407" s="72" t="str">
        <f t="shared" si="12"/>
        <v/>
      </c>
      <c r="D407" s="106"/>
      <c r="E407" s="108"/>
      <c r="F407" s="97"/>
      <c r="G407" s="97"/>
      <c r="H407" s="111"/>
      <c r="I407" s="138" t="str">
        <f>IF(A407="",IF(CONCATENATE(B407,C407,D407,E407,F407,G407,H407)="","",ws3_EU_ID_blank),IF(ISERROR(MATCH(A407,tbWS_2[EU_ID],0)),ws3_matching_error_msg,F407*IF(D407="Y",1,1-E407)*INDEX(tbWS_2[Activity],MATCH(A407,tbWS_2[EU_ID],0))))</f>
        <v/>
      </c>
      <c r="J407" s="76" t="str">
        <f t="shared" si="13"/>
        <v/>
      </c>
      <c r="K407" s="32"/>
    </row>
    <row r="408" spans="1:11" ht="14" x14ac:dyDescent="0.3">
      <c r="A408" s="71"/>
      <c r="B408" s="88"/>
      <c r="C408" s="72" t="str">
        <f t="shared" si="12"/>
        <v/>
      </c>
      <c r="D408" s="106"/>
      <c r="E408" s="108"/>
      <c r="F408" s="97"/>
      <c r="G408" s="97"/>
      <c r="H408" s="111"/>
      <c r="I408" s="138" t="str">
        <f>IF(A408="",IF(CONCATENATE(B408,C408,D408,E408,F408,G408,H408)="","",ws3_EU_ID_blank),IF(ISERROR(MATCH(A408,tbWS_2[EU_ID],0)),ws3_matching_error_msg,F408*IF(D408="Y",1,1-E408)*INDEX(tbWS_2[Activity],MATCH(A408,tbWS_2[EU_ID],0))))</f>
        <v/>
      </c>
      <c r="J408" s="76" t="str">
        <f t="shared" si="13"/>
        <v/>
      </c>
      <c r="K408" s="32"/>
    </row>
    <row r="409" spans="1:11" ht="14" x14ac:dyDescent="0.3">
      <c r="A409" s="71"/>
      <c r="B409" s="88"/>
      <c r="C409" s="72" t="str">
        <f t="shared" si="12"/>
        <v/>
      </c>
      <c r="D409" s="106"/>
      <c r="E409" s="108"/>
      <c r="F409" s="97"/>
      <c r="G409" s="97"/>
      <c r="H409" s="111"/>
      <c r="I409" s="138" t="str">
        <f>IF(A409="",IF(CONCATENATE(B409,C409,D409,E409,F409,G409,H409)="","",ws3_EU_ID_blank),IF(ISERROR(MATCH(A409,tbWS_2[EU_ID],0)),ws3_matching_error_msg,F409*IF(D409="Y",1,1-E409)*INDEX(tbWS_2[Activity],MATCH(A409,tbWS_2[EU_ID],0))))</f>
        <v/>
      </c>
      <c r="J409" s="76" t="str">
        <f t="shared" si="13"/>
        <v/>
      </c>
      <c r="K409" s="32"/>
    </row>
    <row r="410" spans="1:11" ht="14" x14ac:dyDescent="0.3">
      <c r="A410" s="71"/>
      <c r="B410" s="88"/>
      <c r="C410" s="72" t="str">
        <f t="shared" si="12"/>
        <v/>
      </c>
      <c r="D410" s="106"/>
      <c r="E410" s="108"/>
      <c r="F410" s="97"/>
      <c r="G410" s="97"/>
      <c r="H410" s="111"/>
      <c r="I410" s="138" t="str">
        <f>IF(A410="",IF(CONCATENATE(B410,C410,D410,E410,F410,G410,H410)="","",ws3_EU_ID_blank),IF(ISERROR(MATCH(A410,tbWS_2[EU_ID],0)),ws3_matching_error_msg,F410*IF(D410="Y",1,1-E410)*INDEX(tbWS_2[Activity],MATCH(A410,tbWS_2[EU_ID],0))))</f>
        <v/>
      </c>
      <c r="J410" s="76" t="str">
        <f t="shared" si="13"/>
        <v/>
      </c>
      <c r="K410" s="32"/>
    </row>
    <row r="411" spans="1:11" ht="14" x14ac:dyDescent="0.3">
      <c r="A411" s="71"/>
      <c r="B411" s="88"/>
      <c r="C411" s="72" t="str">
        <f t="shared" si="12"/>
        <v/>
      </c>
      <c r="D411" s="106"/>
      <c r="E411" s="108"/>
      <c r="F411" s="97"/>
      <c r="G411" s="97"/>
      <c r="H411" s="111"/>
      <c r="I411" s="138" t="str">
        <f>IF(A411="",IF(CONCATENATE(B411,C411,D411,E411,F411,G411,H411)="","",ws3_EU_ID_blank),IF(ISERROR(MATCH(A411,tbWS_2[EU_ID],0)),ws3_matching_error_msg,F411*IF(D411="Y",1,1-E411)*INDEX(tbWS_2[Activity],MATCH(A411,tbWS_2[EU_ID],0))))</f>
        <v/>
      </c>
      <c r="J411" s="76" t="str">
        <f t="shared" si="13"/>
        <v/>
      </c>
      <c r="K411" s="32"/>
    </row>
    <row r="412" spans="1:11" ht="14" x14ac:dyDescent="0.3">
      <c r="A412" s="71"/>
      <c r="B412" s="88"/>
      <c r="C412" s="72" t="str">
        <f t="shared" si="12"/>
        <v/>
      </c>
      <c r="D412" s="106"/>
      <c r="E412" s="108"/>
      <c r="F412" s="97"/>
      <c r="G412" s="97"/>
      <c r="H412" s="111"/>
      <c r="I412" s="138" t="str">
        <f>IF(A412="",IF(CONCATENATE(B412,C412,D412,E412,F412,G412,H412)="","",ws3_EU_ID_blank),IF(ISERROR(MATCH(A412,tbWS_2[EU_ID],0)),ws3_matching_error_msg,F412*IF(D412="Y",1,1-E412)*INDEX(tbWS_2[Activity],MATCH(A412,tbWS_2[EU_ID],0))))</f>
        <v/>
      </c>
      <c r="J412" s="76" t="str">
        <f t="shared" si="13"/>
        <v/>
      </c>
      <c r="K412" s="32"/>
    </row>
    <row r="413" spans="1:11" ht="14" x14ac:dyDescent="0.3">
      <c r="A413" s="71"/>
      <c r="B413" s="88"/>
      <c r="C413" s="72" t="str">
        <f t="shared" si="12"/>
        <v/>
      </c>
      <c r="D413" s="106"/>
      <c r="E413" s="108"/>
      <c r="F413" s="97"/>
      <c r="G413" s="97"/>
      <c r="H413" s="111"/>
      <c r="I413" s="138" t="str">
        <f>IF(A413="",IF(CONCATENATE(B413,C413,D413,E413,F413,G413,H413)="","",ws3_EU_ID_blank),IF(ISERROR(MATCH(A413,tbWS_2[EU_ID],0)),ws3_matching_error_msg,F413*IF(D413="Y",1,1-E413)*INDEX(tbWS_2[Activity],MATCH(A413,tbWS_2[EU_ID],0))))</f>
        <v/>
      </c>
      <c r="J413" s="76" t="str">
        <f t="shared" si="13"/>
        <v/>
      </c>
      <c r="K413" s="32"/>
    </row>
    <row r="414" spans="1:11" ht="14" x14ac:dyDescent="0.3">
      <c r="A414" s="71"/>
      <c r="B414" s="88"/>
      <c r="C414" s="72" t="str">
        <f t="shared" si="12"/>
        <v/>
      </c>
      <c r="D414" s="106"/>
      <c r="E414" s="108"/>
      <c r="F414" s="97"/>
      <c r="G414" s="97"/>
      <c r="H414" s="111"/>
      <c r="I414" s="138" t="str">
        <f>IF(A414="",IF(CONCATENATE(B414,C414,D414,E414,F414,G414,H414)="","",ws3_EU_ID_blank),IF(ISERROR(MATCH(A414,tbWS_2[EU_ID],0)),ws3_matching_error_msg,F414*IF(D414="Y",1,1-E414)*INDEX(tbWS_2[Activity],MATCH(A414,tbWS_2[EU_ID],0))))</f>
        <v/>
      </c>
      <c r="J414" s="76" t="str">
        <f t="shared" si="13"/>
        <v/>
      </c>
      <c r="K414" s="32"/>
    </row>
    <row r="415" spans="1:11" ht="14" x14ac:dyDescent="0.3">
      <c r="A415" s="71"/>
      <c r="B415" s="88"/>
      <c r="C415" s="72" t="str">
        <f t="shared" si="12"/>
        <v/>
      </c>
      <c r="D415" s="106"/>
      <c r="E415" s="108"/>
      <c r="F415" s="97"/>
      <c r="G415" s="97"/>
      <c r="H415" s="111"/>
      <c r="I415" s="138" t="str">
        <f>IF(A415="",IF(CONCATENATE(B415,C415,D415,E415,F415,G415,H415)="","",ws3_EU_ID_blank),IF(ISERROR(MATCH(A415,tbWS_2[EU_ID],0)),ws3_matching_error_msg,F415*IF(D415="Y",1,1-E415)*INDEX(tbWS_2[Activity],MATCH(A415,tbWS_2[EU_ID],0))))</f>
        <v/>
      </c>
      <c r="J415" s="76" t="str">
        <f t="shared" si="13"/>
        <v/>
      </c>
      <c r="K415" s="32"/>
    </row>
    <row r="416" spans="1:11" ht="14" x14ac:dyDescent="0.3">
      <c r="A416" s="71"/>
      <c r="B416" s="88"/>
      <c r="C416" s="72" t="str">
        <f t="shared" si="12"/>
        <v/>
      </c>
      <c r="D416" s="106"/>
      <c r="E416" s="108"/>
      <c r="F416" s="97"/>
      <c r="G416" s="97"/>
      <c r="H416" s="111"/>
      <c r="I416" s="138" t="str">
        <f>IF(A416="",IF(CONCATENATE(B416,C416,D416,E416,F416,G416,H416)="","",ws3_EU_ID_blank),IF(ISERROR(MATCH(A416,tbWS_2[EU_ID],0)),ws3_matching_error_msg,F416*IF(D416="Y",1,1-E416)*INDEX(tbWS_2[Activity],MATCH(A416,tbWS_2[EU_ID],0))))</f>
        <v/>
      </c>
      <c r="J416" s="76" t="str">
        <f t="shared" si="13"/>
        <v/>
      </c>
      <c r="K416" s="32"/>
    </row>
    <row r="417" spans="1:11" ht="14" x14ac:dyDescent="0.3">
      <c r="A417" s="71"/>
      <c r="B417" s="88"/>
      <c r="C417" s="72" t="str">
        <f t="shared" si="12"/>
        <v/>
      </c>
      <c r="D417" s="106"/>
      <c r="E417" s="108"/>
      <c r="F417" s="97"/>
      <c r="G417" s="97"/>
      <c r="H417" s="111"/>
      <c r="I417" s="138" t="str">
        <f>IF(A417="",IF(CONCATENATE(B417,C417,D417,E417,F417,G417,H417)="","",ws3_EU_ID_blank),IF(ISERROR(MATCH(A417,tbWS_2[EU_ID],0)),ws3_matching_error_msg,F417*IF(D417="Y",1,1-E417)*INDEX(tbWS_2[Activity],MATCH(A417,tbWS_2[EU_ID],0))))</f>
        <v/>
      </c>
      <c r="J417" s="76" t="str">
        <f t="shared" si="13"/>
        <v/>
      </c>
      <c r="K417" s="32"/>
    </row>
    <row r="418" spans="1:11" ht="14" x14ac:dyDescent="0.3">
      <c r="A418" s="71"/>
      <c r="B418" s="88"/>
      <c r="C418" s="72" t="str">
        <f t="shared" si="12"/>
        <v/>
      </c>
      <c r="D418" s="106"/>
      <c r="E418" s="108"/>
      <c r="F418" s="97"/>
      <c r="G418" s="97"/>
      <c r="H418" s="111"/>
      <c r="I418" s="138" t="str">
        <f>IF(A418="",IF(CONCATENATE(B418,C418,D418,E418,F418,G418,H418)="","",ws3_EU_ID_blank),IF(ISERROR(MATCH(A418,tbWS_2[EU_ID],0)),ws3_matching_error_msg,F418*IF(D418="Y",1,1-E418)*INDEX(tbWS_2[Activity],MATCH(A418,tbWS_2[EU_ID],0))))</f>
        <v/>
      </c>
      <c r="J418" s="76" t="str">
        <f t="shared" si="13"/>
        <v/>
      </c>
      <c r="K418" s="32"/>
    </row>
    <row r="419" spans="1:11" ht="14" x14ac:dyDescent="0.3">
      <c r="A419" s="71"/>
      <c r="B419" s="88"/>
      <c r="C419" s="72" t="str">
        <f t="shared" si="12"/>
        <v/>
      </c>
      <c r="D419" s="106"/>
      <c r="E419" s="108"/>
      <c r="F419" s="97"/>
      <c r="G419" s="97"/>
      <c r="H419" s="111"/>
      <c r="I419" s="138" t="str">
        <f>IF(A419="",IF(CONCATENATE(B419,C419,D419,E419,F419,G419,H419)="","",ws3_EU_ID_blank),IF(ISERROR(MATCH(A419,tbWS_2[EU_ID],0)),ws3_matching_error_msg,F419*IF(D419="Y",1,1-E419)*INDEX(tbWS_2[Activity],MATCH(A419,tbWS_2[EU_ID],0))))</f>
        <v/>
      </c>
      <c r="J419" s="76" t="str">
        <f t="shared" si="13"/>
        <v/>
      </c>
      <c r="K419" s="32"/>
    </row>
    <row r="420" spans="1:11" ht="14" x14ac:dyDescent="0.3">
      <c r="A420" s="71"/>
      <c r="B420" s="88"/>
      <c r="C420" s="72" t="str">
        <f t="shared" si="12"/>
        <v/>
      </c>
      <c r="D420" s="106"/>
      <c r="E420" s="108"/>
      <c r="F420" s="97"/>
      <c r="G420" s="97"/>
      <c r="H420" s="111"/>
      <c r="I420" s="138" t="str">
        <f>IF(A420="",IF(CONCATENATE(B420,C420,D420,E420,F420,G420,H420)="","",ws3_EU_ID_blank),IF(ISERROR(MATCH(A420,tbWS_2[EU_ID],0)),ws3_matching_error_msg,F420*IF(D420="Y",1,1-E420)*INDEX(tbWS_2[Activity],MATCH(A420,tbWS_2[EU_ID],0))))</f>
        <v/>
      </c>
      <c r="J420" s="76" t="str">
        <f t="shared" si="13"/>
        <v/>
      </c>
      <c r="K420" s="32"/>
    </row>
    <row r="421" spans="1:11" ht="14" x14ac:dyDescent="0.3">
      <c r="A421" s="71"/>
      <c r="B421" s="88"/>
      <c r="C421" s="72" t="str">
        <f t="shared" si="12"/>
        <v/>
      </c>
      <c r="D421" s="106"/>
      <c r="E421" s="108"/>
      <c r="F421" s="97"/>
      <c r="G421" s="97"/>
      <c r="H421" s="111"/>
      <c r="I421" s="138" t="str">
        <f>IF(A421="",IF(CONCATENATE(B421,C421,D421,E421,F421,G421,H421)="","",ws3_EU_ID_blank),IF(ISERROR(MATCH(A421,tbWS_2[EU_ID],0)),ws3_matching_error_msg,F421*IF(D421="Y",1,1-E421)*INDEX(tbWS_2[Activity],MATCH(A421,tbWS_2[EU_ID],0))))</f>
        <v/>
      </c>
      <c r="J421" s="76" t="str">
        <f t="shared" si="13"/>
        <v/>
      </c>
      <c r="K421" s="32"/>
    </row>
    <row r="422" spans="1:11" ht="14" x14ac:dyDescent="0.3">
      <c r="A422" s="71"/>
      <c r="B422" s="88"/>
      <c r="C422" s="72" t="str">
        <f t="shared" si="12"/>
        <v/>
      </c>
      <c r="D422" s="106"/>
      <c r="E422" s="108"/>
      <c r="F422" s="97"/>
      <c r="G422" s="97"/>
      <c r="H422" s="111"/>
      <c r="I422" s="138" t="str">
        <f>IF(A422="",IF(CONCATENATE(B422,C422,D422,E422,F422,G422,H422)="","",ws3_EU_ID_blank),IF(ISERROR(MATCH(A422,tbWS_2[EU_ID],0)),ws3_matching_error_msg,F422*IF(D422="Y",1,1-E422)*INDEX(tbWS_2[Activity],MATCH(A422,tbWS_2[EU_ID],0))))</f>
        <v/>
      </c>
      <c r="J422" s="76" t="str">
        <f t="shared" si="13"/>
        <v/>
      </c>
      <c r="K422" s="32"/>
    </row>
    <row r="423" spans="1:11" ht="14" x14ac:dyDescent="0.3">
      <c r="A423" s="71"/>
      <c r="B423" s="88"/>
      <c r="C423" s="72" t="str">
        <f t="shared" si="12"/>
        <v/>
      </c>
      <c r="D423" s="106"/>
      <c r="E423" s="108"/>
      <c r="F423" s="97"/>
      <c r="G423" s="97"/>
      <c r="H423" s="111"/>
      <c r="I423" s="138" t="str">
        <f>IF(A423="",IF(CONCATENATE(B423,C423,D423,E423,F423,G423,H423)="","",ws3_EU_ID_blank),IF(ISERROR(MATCH(A423,tbWS_2[EU_ID],0)),ws3_matching_error_msg,F423*IF(D423="Y",1,1-E423)*INDEX(tbWS_2[Activity],MATCH(A423,tbWS_2[EU_ID],0))))</f>
        <v/>
      </c>
      <c r="J423" s="76" t="str">
        <f t="shared" si="13"/>
        <v/>
      </c>
      <c r="K423" s="32"/>
    </row>
    <row r="424" spans="1:11" ht="14" x14ac:dyDescent="0.3">
      <c r="A424" s="71"/>
      <c r="B424" s="88"/>
      <c r="C424" s="72" t="str">
        <f t="shared" si="12"/>
        <v/>
      </c>
      <c r="D424" s="106"/>
      <c r="E424" s="108"/>
      <c r="F424" s="97"/>
      <c r="G424" s="97"/>
      <c r="H424" s="111"/>
      <c r="I424" s="138" t="str">
        <f>IF(A424="",IF(CONCATENATE(B424,C424,D424,E424,F424,G424,H424)="","",ws3_EU_ID_blank),IF(ISERROR(MATCH(A424,tbWS_2[EU_ID],0)),ws3_matching_error_msg,F424*IF(D424="Y",1,1-E424)*INDEX(tbWS_2[Activity],MATCH(A424,tbWS_2[EU_ID],0))))</f>
        <v/>
      </c>
      <c r="J424" s="76" t="str">
        <f t="shared" si="13"/>
        <v/>
      </c>
      <c r="K424" s="32"/>
    </row>
    <row r="425" spans="1:11" ht="14" x14ac:dyDescent="0.3">
      <c r="A425" s="71"/>
      <c r="B425" s="88"/>
      <c r="C425" s="72" t="str">
        <f t="shared" si="12"/>
        <v/>
      </c>
      <c r="D425" s="106"/>
      <c r="E425" s="108"/>
      <c r="F425" s="97"/>
      <c r="G425" s="97"/>
      <c r="H425" s="111"/>
      <c r="I425" s="138" t="str">
        <f>IF(A425="",IF(CONCATENATE(B425,C425,D425,E425,F425,G425,H425)="","",ws3_EU_ID_blank),IF(ISERROR(MATCH(A425,tbWS_2[EU_ID],0)),ws3_matching_error_msg,F425*IF(D425="Y",1,1-E425)*INDEX(tbWS_2[Activity],MATCH(A425,tbWS_2[EU_ID],0))))</f>
        <v/>
      </c>
      <c r="J425" s="76" t="str">
        <f t="shared" si="13"/>
        <v/>
      </c>
      <c r="K425" s="32"/>
    </row>
    <row r="426" spans="1:11" ht="14" x14ac:dyDescent="0.3">
      <c r="A426" s="71"/>
      <c r="B426" s="88"/>
      <c r="C426" s="72" t="str">
        <f t="shared" si="12"/>
        <v/>
      </c>
      <c r="D426" s="106"/>
      <c r="E426" s="108"/>
      <c r="F426" s="97"/>
      <c r="G426" s="97"/>
      <c r="H426" s="111"/>
      <c r="I426" s="138" t="str">
        <f>IF(A426="",IF(CONCATENATE(B426,C426,D426,E426,F426,G426,H426)="","",ws3_EU_ID_blank),IF(ISERROR(MATCH(A426,tbWS_2[EU_ID],0)),ws3_matching_error_msg,F426*IF(D426="Y",1,1-E426)*INDEX(tbWS_2[Activity],MATCH(A426,tbWS_2[EU_ID],0))))</f>
        <v/>
      </c>
      <c r="J426" s="76" t="str">
        <f t="shared" si="13"/>
        <v/>
      </c>
      <c r="K426" s="32"/>
    </row>
    <row r="427" spans="1:11" ht="14" x14ac:dyDescent="0.3">
      <c r="A427" s="71"/>
      <c r="B427" s="88"/>
      <c r="C427" s="72" t="str">
        <f t="shared" si="12"/>
        <v/>
      </c>
      <c r="D427" s="106"/>
      <c r="E427" s="108"/>
      <c r="F427" s="97"/>
      <c r="G427" s="97"/>
      <c r="H427" s="111"/>
      <c r="I427" s="138" t="str">
        <f>IF(A427="",IF(CONCATENATE(B427,C427,D427,E427,F427,G427,H427)="","",ws3_EU_ID_blank),IF(ISERROR(MATCH(A427,tbWS_2[EU_ID],0)),ws3_matching_error_msg,F427*IF(D427="Y",1,1-E427)*INDEX(tbWS_2[Activity],MATCH(A427,tbWS_2[EU_ID],0))))</f>
        <v/>
      </c>
      <c r="J427" s="76" t="str">
        <f t="shared" si="13"/>
        <v/>
      </c>
      <c r="K427" s="32"/>
    </row>
    <row r="428" spans="1:11" ht="14" x14ac:dyDescent="0.3">
      <c r="A428" s="71"/>
      <c r="B428" s="88"/>
      <c r="C428" s="72" t="str">
        <f t="shared" si="12"/>
        <v/>
      </c>
      <c r="D428" s="106"/>
      <c r="E428" s="108"/>
      <c r="F428" s="97"/>
      <c r="G428" s="97"/>
      <c r="H428" s="111"/>
      <c r="I428" s="138" t="str">
        <f>IF(A428="",IF(CONCATENATE(B428,C428,D428,E428,F428,G428,H428)="","",ws3_EU_ID_blank),IF(ISERROR(MATCH(A428,tbWS_2[EU_ID],0)),ws3_matching_error_msg,F428*IF(D428="Y",1,1-E428)*INDEX(tbWS_2[Activity],MATCH(A428,tbWS_2[EU_ID],0))))</f>
        <v/>
      </c>
      <c r="J428" s="76" t="str">
        <f t="shared" si="13"/>
        <v/>
      </c>
      <c r="K428" s="32"/>
    </row>
    <row r="429" spans="1:11" ht="14" x14ac:dyDescent="0.3">
      <c r="A429" s="71"/>
      <c r="B429" s="88"/>
      <c r="C429" s="72" t="str">
        <f t="shared" si="12"/>
        <v/>
      </c>
      <c r="D429" s="106"/>
      <c r="E429" s="108"/>
      <c r="F429" s="97"/>
      <c r="G429" s="97"/>
      <c r="H429" s="111"/>
      <c r="I429" s="138" t="str">
        <f>IF(A429="",IF(CONCATENATE(B429,C429,D429,E429,F429,G429,H429)="","",ws3_EU_ID_blank),IF(ISERROR(MATCH(A429,tbWS_2[EU_ID],0)),ws3_matching_error_msg,F429*IF(D429="Y",1,1-E429)*INDEX(tbWS_2[Activity],MATCH(A429,tbWS_2[EU_ID],0))))</f>
        <v/>
      </c>
      <c r="J429" s="76" t="str">
        <f t="shared" si="13"/>
        <v/>
      </c>
      <c r="K429" s="32"/>
    </row>
    <row r="430" spans="1:11" ht="14" x14ac:dyDescent="0.3">
      <c r="A430" s="71"/>
      <c r="B430" s="88"/>
      <c r="C430" s="72" t="str">
        <f t="shared" si="12"/>
        <v/>
      </c>
      <c r="D430" s="106"/>
      <c r="E430" s="108"/>
      <c r="F430" s="97"/>
      <c r="G430" s="97"/>
      <c r="H430" s="111"/>
      <c r="I430" s="138" t="str">
        <f>IF(A430="",IF(CONCATENATE(B430,C430,D430,E430,F430,G430,H430)="","",ws3_EU_ID_blank),IF(ISERROR(MATCH(A430,tbWS_2[EU_ID],0)),ws3_matching_error_msg,F430*IF(D430="Y",1,1-E430)*INDEX(tbWS_2[Activity],MATCH(A430,tbWS_2[EU_ID],0))))</f>
        <v/>
      </c>
      <c r="J430" s="76" t="str">
        <f t="shared" si="13"/>
        <v/>
      </c>
      <c r="K430" s="32"/>
    </row>
    <row r="431" spans="1:11" ht="14" x14ac:dyDescent="0.3">
      <c r="A431" s="71"/>
      <c r="B431" s="88"/>
      <c r="C431" s="72" t="str">
        <f t="shared" si="12"/>
        <v/>
      </c>
      <c r="D431" s="106"/>
      <c r="E431" s="108"/>
      <c r="F431" s="97"/>
      <c r="G431" s="97"/>
      <c r="H431" s="111"/>
      <c r="I431" s="138" t="str">
        <f>IF(A431="",IF(CONCATENATE(B431,C431,D431,E431,F431,G431,H431)="","",ws3_EU_ID_blank),IF(ISERROR(MATCH(A431,tbWS_2[EU_ID],0)),ws3_matching_error_msg,F431*IF(D431="Y",1,1-E431)*INDEX(tbWS_2[Activity],MATCH(A431,tbWS_2[EU_ID],0))))</f>
        <v/>
      </c>
      <c r="J431" s="76" t="str">
        <f t="shared" si="13"/>
        <v/>
      </c>
      <c r="K431" s="32"/>
    </row>
    <row r="432" spans="1:11" ht="14" x14ac:dyDescent="0.3">
      <c r="A432" s="71"/>
      <c r="B432" s="88"/>
      <c r="C432" s="72" t="str">
        <f t="shared" si="12"/>
        <v/>
      </c>
      <c r="D432" s="106"/>
      <c r="E432" s="108"/>
      <c r="F432" s="97"/>
      <c r="G432" s="97"/>
      <c r="H432" s="111"/>
      <c r="I432" s="138" t="str">
        <f>IF(A432="",IF(CONCATENATE(B432,C432,D432,E432,F432,G432,H432)="","",ws3_EU_ID_blank),IF(ISERROR(MATCH(A432,tbWS_2[EU_ID],0)),ws3_matching_error_msg,F432*IF(D432="Y",1,1-E432)*INDEX(tbWS_2[Activity],MATCH(A432,tbWS_2[EU_ID],0))))</f>
        <v/>
      </c>
      <c r="J432" s="76" t="str">
        <f t="shared" si="13"/>
        <v/>
      </c>
      <c r="K432" s="32"/>
    </row>
    <row r="433" spans="1:11" ht="14" x14ac:dyDescent="0.3">
      <c r="A433" s="71"/>
      <c r="B433" s="88"/>
      <c r="C433" s="72" t="str">
        <f t="shared" si="12"/>
        <v/>
      </c>
      <c r="D433" s="106"/>
      <c r="E433" s="108"/>
      <c r="F433" s="97"/>
      <c r="G433" s="97"/>
      <c r="H433" s="111"/>
      <c r="I433" s="138" t="str">
        <f>IF(A433="",IF(CONCATENATE(B433,C433,D433,E433,F433,G433,H433)="","",ws3_EU_ID_blank),IF(ISERROR(MATCH(A433,tbWS_2[EU_ID],0)),ws3_matching_error_msg,F433*IF(D433="Y",1,1-E433)*INDEX(tbWS_2[Activity],MATCH(A433,tbWS_2[EU_ID],0))))</f>
        <v/>
      </c>
      <c r="J433" s="76" t="str">
        <f t="shared" si="13"/>
        <v/>
      </c>
      <c r="K433" s="32"/>
    </row>
    <row r="434" spans="1:11" ht="14" x14ac:dyDescent="0.3">
      <c r="A434" s="71"/>
      <c r="B434" s="88"/>
      <c r="C434" s="72" t="str">
        <f t="shared" si="12"/>
        <v/>
      </c>
      <c r="D434" s="106"/>
      <c r="E434" s="108"/>
      <c r="F434" s="97"/>
      <c r="G434" s="97"/>
      <c r="H434" s="111"/>
      <c r="I434" s="138" t="str">
        <f>IF(A434="",IF(CONCATENATE(B434,C434,D434,E434,F434,G434,H434)="","",ws3_EU_ID_blank),IF(ISERROR(MATCH(A434,tbWS_2[EU_ID],0)),ws3_matching_error_msg,F434*IF(D434="Y",1,1-E434)*INDEX(tbWS_2[Activity],MATCH(A434,tbWS_2[EU_ID],0))))</f>
        <v/>
      </c>
      <c r="J434" s="76" t="str">
        <f t="shared" si="13"/>
        <v/>
      </c>
      <c r="K434" s="32"/>
    </row>
    <row r="435" spans="1:11" ht="14" x14ac:dyDescent="0.3">
      <c r="A435" s="71"/>
      <c r="B435" s="88"/>
      <c r="C435" s="72" t="str">
        <f t="shared" si="12"/>
        <v/>
      </c>
      <c r="D435" s="106"/>
      <c r="E435" s="108"/>
      <c r="F435" s="97"/>
      <c r="G435" s="97"/>
      <c r="H435" s="111"/>
      <c r="I435" s="138" t="str">
        <f>IF(A435="",IF(CONCATENATE(B435,C435,D435,E435,F435,G435,H435)="","",ws3_EU_ID_blank),IF(ISERROR(MATCH(A435,tbWS_2[EU_ID],0)),ws3_matching_error_msg,F435*IF(D435="Y",1,1-E435)*INDEX(tbWS_2[Activity],MATCH(A435,tbWS_2[EU_ID],0))))</f>
        <v/>
      </c>
      <c r="J435" s="76" t="str">
        <f t="shared" si="13"/>
        <v/>
      </c>
      <c r="K435" s="32"/>
    </row>
    <row r="436" spans="1:11" ht="14" x14ac:dyDescent="0.3">
      <c r="A436" s="71"/>
      <c r="B436" s="88"/>
      <c r="C436" s="72" t="str">
        <f t="shared" si="12"/>
        <v/>
      </c>
      <c r="D436" s="106"/>
      <c r="E436" s="108"/>
      <c r="F436" s="97"/>
      <c r="G436" s="97"/>
      <c r="H436" s="111"/>
      <c r="I436" s="138" t="str">
        <f>IF(A436="",IF(CONCATENATE(B436,C436,D436,E436,F436,G436,H436)="","",ws3_EU_ID_blank),IF(ISERROR(MATCH(A436,tbWS_2[EU_ID],0)),ws3_matching_error_msg,F436*IF(D436="Y",1,1-E436)*INDEX(tbWS_2[Activity],MATCH(A436,tbWS_2[EU_ID],0))))</f>
        <v/>
      </c>
      <c r="J436" s="76" t="str">
        <f t="shared" si="13"/>
        <v/>
      </c>
      <c r="K436" s="32"/>
    </row>
    <row r="437" spans="1:11" ht="14" x14ac:dyDescent="0.3">
      <c r="A437" s="71"/>
      <c r="B437" s="88"/>
      <c r="C437" s="72" t="str">
        <f t="shared" si="12"/>
        <v/>
      </c>
      <c r="D437" s="106"/>
      <c r="E437" s="108"/>
      <c r="F437" s="97"/>
      <c r="G437" s="97"/>
      <c r="H437" s="111"/>
      <c r="I437" s="138" t="str">
        <f>IF(A437="",IF(CONCATENATE(B437,C437,D437,E437,F437,G437,H437)="","",ws3_EU_ID_blank),IF(ISERROR(MATCH(A437,tbWS_2[EU_ID],0)),ws3_matching_error_msg,F437*IF(D437="Y",1,1-E437)*INDEX(tbWS_2[Activity],MATCH(A437,tbWS_2[EU_ID],0))))</f>
        <v/>
      </c>
      <c r="J437" s="76" t="str">
        <f t="shared" si="13"/>
        <v/>
      </c>
      <c r="K437" s="32"/>
    </row>
    <row r="438" spans="1:11" ht="14" x14ac:dyDescent="0.3">
      <c r="A438" s="71"/>
      <c r="B438" s="88"/>
      <c r="C438" s="72" t="str">
        <f t="shared" si="12"/>
        <v/>
      </c>
      <c r="D438" s="106"/>
      <c r="E438" s="108"/>
      <c r="F438" s="97"/>
      <c r="G438" s="97"/>
      <c r="H438" s="111"/>
      <c r="I438" s="138" t="str">
        <f>IF(A438="",IF(CONCATENATE(B438,C438,D438,E438,F438,G438,H438)="","",ws3_EU_ID_blank),IF(ISERROR(MATCH(A438,tbWS_2[EU_ID],0)),ws3_matching_error_msg,F438*IF(D438="Y",1,1-E438)*INDEX(tbWS_2[Activity],MATCH(A438,tbWS_2[EU_ID],0))))</f>
        <v/>
      </c>
      <c r="J438" s="76" t="str">
        <f t="shared" si="13"/>
        <v/>
      </c>
      <c r="K438" s="32"/>
    </row>
    <row r="439" spans="1:11" ht="14" x14ac:dyDescent="0.3">
      <c r="A439" s="71"/>
      <c r="B439" s="88"/>
      <c r="C439" s="72" t="str">
        <f t="shared" si="12"/>
        <v/>
      </c>
      <c r="D439" s="106"/>
      <c r="E439" s="108"/>
      <c r="F439" s="97"/>
      <c r="G439" s="97"/>
      <c r="H439" s="111"/>
      <c r="I439" s="138" t="str">
        <f>IF(A439="",IF(CONCATENATE(B439,C439,D439,E439,F439,G439,H439)="","",ws3_EU_ID_blank),IF(ISERROR(MATCH(A439,tbWS_2[EU_ID],0)),ws3_matching_error_msg,F439*IF(D439="Y",1,1-E439)*INDEX(tbWS_2[Activity],MATCH(A439,tbWS_2[EU_ID],0))))</f>
        <v/>
      </c>
      <c r="J439" s="76" t="str">
        <f t="shared" si="13"/>
        <v/>
      </c>
      <c r="K439" s="32"/>
    </row>
    <row r="440" spans="1:11" ht="14" x14ac:dyDescent="0.3">
      <c r="A440" s="71"/>
      <c r="B440" s="88"/>
      <c r="C440" s="72" t="str">
        <f t="shared" si="12"/>
        <v/>
      </c>
      <c r="D440" s="106"/>
      <c r="E440" s="108"/>
      <c r="F440" s="97"/>
      <c r="G440" s="97"/>
      <c r="H440" s="111"/>
      <c r="I440" s="138" t="str">
        <f>IF(A440="",IF(CONCATENATE(B440,C440,D440,E440,F440,G440,H440)="","",ws3_EU_ID_blank),IF(ISERROR(MATCH(A440,tbWS_2[EU_ID],0)),ws3_matching_error_msg,F440*IF(D440="Y",1,1-E440)*INDEX(tbWS_2[Activity],MATCH(A440,tbWS_2[EU_ID],0))))</f>
        <v/>
      </c>
      <c r="J440" s="76" t="str">
        <f t="shared" si="13"/>
        <v/>
      </c>
      <c r="K440" s="32"/>
    </row>
    <row r="441" spans="1:11" ht="14" x14ac:dyDescent="0.3">
      <c r="A441" s="71"/>
      <c r="B441" s="88"/>
      <c r="C441" s="72" t="str">
        <f t="shared" si="12"/>
        <v/>
      </c>
      <c r="D441" s="106"/>
      <c r="E441" s="108"/>
      <c r="F441" s="97"/>
      <c r="G441" s="97"/>
      <c r="H441" s="111"/>
      <c r="I441" s="138" t="str">
        <f>IF(A441="",IF(CONCATENATE(B441,C441,D441,E441,F441,G441,H441)="","",ws3_EU_ID_blank),IF(ISERROR(MATCH(A441,tbWS_2[EU_ID],0)),ws3_matching_error_msg,F441*IF(D441="Y",1,1-E441)*INDEX(tbWS_2[Activity],MATCH(A441,tbWS_2[EU_ID],0))))</f>
        <v/>
      </c>
      <c r="J441" s="76" t="str">
        <f t="shared" si="13"/>
        <v/>
      </c>
      <c r="K441" s="32"/>
    </row>
    <row r="442" spans="1:11" ht="14" x14ac:dyDescent="0.3">
      <c r="A442" s="71"/>
      <c r="B442" s="88"/>
      <c r="C442" s="72" t="str">
        <f t="shared" si="12"/>
        <v/>
      </c>
      <c r="D442" s="106"/>
      <c r="E442" s="108"/>
      <c r="F442" s="97"/>
      <c r="G442" s="97"/>
      <c r="H442" s="111"/>
      <c r="I442" s="138" t="str">
        <f>IF(A442="",IF(CONCATENATE(B442,C442,D442,E442,F442,G442,H442)="","",ws3_EU_ID_blank),IF(ISERROR(MATCH(A442,tbWS_2[EU_ID],0)),ws3_matching_error_msg,F442*IF(D442="Y",1,1-E442)*INDEX(tbWS_2[Activity],MATCH(A442,tbWS_2[EU_ID],0))))</f>
        <v/>
      </c>
      <c r="J442" s="76" t="str">
        <f t="shared" si="13"/>
        <v/>
      </c>
      <c r="K442" s="32"/>
    </row>
    <row r="443" spans="1:11" ht="14" x14ac:dyDescent="0.3">
      <c r="A443" s="71"/>
      <c r="B443" s="88"/>
      <c r="C443" s="72" t="str">
        <f t="shared" si="12"/>
        <v/>
      </c>
      <c r="D443" s="106"/>
      <c r="E443" s="108"/>
      <c r="F443" s="97"/>
      <c r="G443" s="97"/>
      <c r="H443" s="111"/>
      <c r="I443" s="138" t="str">
        <f>IF(A443="",IF(CONCATENATE(B443,C443,D443,E443,F443,G443,H443)="","",ws3_EU_ID_blank),IF(ISERROR(MATCH(A443,tbWS_2[EU_ID],0)),ws3_matching_error_msg,F443*IF(D443="Y",1,1-E443)*INDEX(tbWS_2[Activity],MATCH(A443,tbWS_2[EU_ID],0))))</f>
        <v/>
      </c>
      <c r="J443" s="76" t="str">
        <f t="shared" si="13"/>
        <v/>
      </c>
      <c r="K443" s="32"/>
    </row>
    <row r="444" spans="1:11" ht="14" x14ac:dyDescent="0.3">
      <c r="A444" s="71"/>
      <c r="B444" s="88"/>
      <c r="C444" s="72" t="str">
        <f t="shared" si="12"/>
        <v/>
      </c>
      <c r="D444" s="106"/>
      <c r="E444" s="108"/>
      <c r="F444" s="97"/>
      <c r="G444" s="97"/>
      <c r="H444" s="111"/>
      <c r="I444" s="138" t="str">
        <f>IF(A444="",IF(CONCATENATE(B444,C444,D444,E444,F444,G444,H444)="","",ws3_EU_ID_blank),IF(ISERROR(MATCH(A444,tbWS_2[EU_ID],0)),ws3_matching_error_msg,F444*IF(D444="Y",1,1-E444)*INDEX(tbWS_2[Activity],MATCH(A444,tbWS_2[EU_ID],0))))</f>
        <v/>
      </c>
      <c r="J444" s="76" t="str">
        <f t="shared" si="13"/>
        <v/>
      </c>
      <c r="K444" s="32"/>
    </row>
    <row r="445" spans="1:11" ht="14" x14ac:dyDescent="0.3">
      <c r="A445" s="71"/>
      <c r="B445" s="88"/>
      <c r="C445" s="72" t="str">
        <f t="shared" si="12"/>
        <v/>
      </c>
      <c r="D445" s="106"/>
      <c r="E445" s="108"/>
      <c r="F445" s="97"/>
      <c r="G445" s="97"/>
      <c r="H445" s="111"/>
      <c r="I445" s="138" t="str">
        <f>IF(A445="",IF(CONCATENATE(B445,C445,D445,E445,F445,G445,H445)="","",ws3_EU_ID_blank),IF(ISERROR(MATCH(A445,tbWS_2[EU_ID],0)),ws3_matching_error_msg,F445*IF(D445="Y",1,1-E445)*INDEX(tbWS_2[Activity],MATCH(A445,tbWS_2[EU_ID],0))))</f>
        <v/>
      </c>
      <c r="J445" s="76" t="str">
        <f t="shared" si="13"/>
        <v/>
      </c>
      <c r="K445" s="32"/>
    </row>
    <row r="446" spans="1:11" ht="14" x14ac:dyDescent="0.3">
      <c r="A446" s="71"/>
      <c r="B446" s="88"/>
      <c r="C446" s="72" t="str">
        <f t="shared" si="12"/>
        <v/>
      </c>
      <c r="D446" s="106"/>
      <c r="E446" s="108"/>
      <c r="F446" s="97"/>
      <c r="G446" s="97"/>
      <c r="H446" s="111"/>
      <c r="I446" s="138" t="str">
        <f>IF(A446="",IF(CONCATENATE(B446,C446,D446,E446,F446,G446,H446)="","",ws3_EU_ID_blank),IF(ISERROR(MATCH(A446,tbWS_2[EU_ID],0)),ws3_matching_error_msg,F446*IF(D446="Y",1,1-E446)*INDEX(tbWS_2[Activity],MATCH(A446,tbWS_2[EU_ID],0))))</f>
        <v/>
      </c>
      <c r="J446" s="76" t="str">
        <f t="shared" si="13"/>
        <v/>
      </c>
      <c r="K446" s="32"/>
    </row>
    <row r="447" spans="1:11" ht="14" x14ac:dyDescent="0.3">
      <c r="A447" s="71"/>
      <c r="B447" s="88"/>
      <c r="C447" s="72" t="str">
        <f t="shared" si="12"/>
        <v/>
      </c>
      <c r="D447" s="106"/>
      <c r="E447" s="108"/>
      <c r="F447" s="97"/>
      <c r="G447" s="97"/>
      <c r="H447" s="111"/>
      <c r="I447" s="138" t="str">
        <f>IF(A447="",IF(CONCATENATE(B447,C447,D447,E447,F447,G447,H447)="","",ws3_EU_ID_blank),IF(ISERROR(MATCH(A447,tbWS_2[EU_ID],0)),ws3_matching_error_msg,F447*IF(D447="Y",1,1-E447)*INDEX(tbWS_2[Activity],MATCH(A447,tbWS_2[EU_ID],0))))</f>
        <v/>
      </c>
      <c r="J447" s="76" t="str">
        <f t="shared" si="13"/>
        <v/>
      </c>
      <c r="K447" s="32"/>
    </row>
    <row r="448" spans="1:11" ht="14" x14ac:dyDescent="0.3">
      <c r="A448" s="71"/>
      <c r="B448" s="88"/>
      <c r="C448" s="72" t="str">
        <f t="shared" si="12"/>
        <v/>
      </c>
      <c r="D448" s="106"/>
      <c r="E448" s="108"/>
      <c r="F448" s="97"/>
      <c r="G448" s="97"/>
      <c r="H448" s="111"/>
      <c r="I448" s="138" t="str">
        <f>IF(A448="",IF(CONCATENATE(B448,C448,D448,E448,F448,G448,H448)="","",ws3_EU_ID_blank),IF(ISERROR(MATCH(A448,tbWS_2[EU_ID],0)),ws3_matching_error_msg,F448*IF(D448="Y",1,1-E448)*INDEX(tbWS_2[Activity],MATCH(A448,tbWS_2[EU_ID],0))))</f>
        <v/>
      </c>
      <c r="J448" s="76" t="str">
        <f t="shared" si="13"/>
        <v/>
      </c>
      <c r="K448" s="32"/>
    </row>
    <row r="449" spans="1:11" ht="14" x14ac:dyDescent="0.3">
      <c r="A449" s="71"/>
      <c r="B449" s="88"/>
      <c r="C449" s="72" t="str">
        <f t="shared" si="12"/>
        <v/>
      </c>
      <c r="D449" s="106"/>
      <c r="E449" s="108"/>
      <c r="F449" s="97"/>
      <c r="G449" s="97"/>
      <c r="H449" s="111"/>
      <c r="I449" s="138" t="str">
        <f>IF(A449="",IF(CONCATENATE(B449,C449,D449,E449,F449,G449,H449)="","",ws3_EU_ID_blank),IF(ISERROR(MATCH(A449,tbWS_2[EU_ID],0)),ws3_matching_error_msg,F449*IF(D449="Y",1,1-E449)*INDEX(tbWS_2[Activity],MATCH(A449,tbWS_2[EU_ID],0))))</f>
        <v/>
      </c>
      <c r="J449" s="76" t="str">
        <f t="shared" si="13"/>
        <v/>
      </c>
      <c r="K449" s="32"/>
    </row>
    <row r="450" spans="1:11" ht="14" x14ac:dyDescent="0.3">
      <c r="A450" s="71"/>
      <c r="B450" s="88"/>
      <c r="C450" s="72" t="str">
        <f t="shared" si="12"/>
        <v/>
      </c>
      <c r="D450" s="106"/>
      <c r="E450" s="108"/>
      <c r="F450" s="97"/>
      <c r="G450" s="97"/>
      <c r="H450" s="111"/>
      <c r="I450" s="138" t="str">
        <f>IF(A450="",IF(CONCATENATE(B450,C450,D450,E450,F450,G450,H450)="","",ws3_EU_ID_blank),IF(ISERROR(MATCH(A450,tbWS_2[EU_ID],0)),ws3_matching_error_msg,F450*IF(D450="Y",1,1-E450)*INDEX(tbWS_2[Activity],MATCH(A450,tbWS_2[EU_ID],0))))</f>
        <v/>
      </c>
      <c r="J450" s="76" t="str">
        <f t="shared" si="13"/>
        <v/>
      </c>
      <c r="K450" s="32"/>
    </row>
    <row r="451" spans="1:11" ht="14" x14ac:dyDescent="0.3">
      <c r="A451" s="71"/>
      <c r="B451" s="88"/>
      <c r="C451" s="72" t="str">
        <f t="shared" si="12"/>
        <v/>
      </c>
      <c r="D451" s="106"/>
      <c r="E451" s="108"/>
      <c r="F451" s="97"/>
      <c r="G451" s="97"/>
      <c r="H451" s="111"/>
      <c r="I451" s="138" t="str">
        <f>IF(A451="",IF(CONCATENATE(B451,C451,D451,E451,F451,G451,H451)="","",ws3_EU_ID_blank),IF(ISERROR(MATCH(A451,tbWS_2[EU_ID],0)),ws3_matching_error_msg,F451*IF(D451="Y",1,1-E451)*INDEX(tbWS_2[Activity],MATCH(A451,tbWS_2[EU_ID],0))))</f>
        <v/>
      </c>
      <c r="J451" s="76" t="str">
        <f t="shared" si="13"/>
        <v/>
      </c>
      <c r="K451" s="32"/>
    </row>
    <row r="452" spans="1:11" ht="14" x14ac:dyDescent="0.3">
      <c r="A452" s="71"/>
      <c r="B452" s="88"/>
      <c r="C452" s="72" t="str">
        <f t="shared" si="12"/>
        <v/>
      </c>
      <c r="D452" s="106"/>
      <c r="E452" s="108"/>
      <c r="F452" s="97"/>
      <c r="G452" s="97"/>
      <c r="H452" s="111"/>
      <c r="I452" s="138" t="str">
        <f>IF(A452="",IF(CONCATENATE(B452,C452,D452,E452,F452,G452,H452)="","",ws3_EU_ID_blank),IF(ISERROR(MATCH(A452,tbWS_2[EU_ID],0)),ws3_matching_error_msg,F452*IF(D452="Y",1,1-E452)*INDEX(tbWS_2[Activity],MATCH(A452,tbWS_2[EU_ID],0))))</f>
        <v/>
      </c>
      <c r="J452" s="76" t="str">
        <f t="shared" si="13"/>
        <v/>
      </c>
      <c r="K452" s="32"/>
    </row>
    <row r="453" spans="1:11" ht="14" x14ac:dyDescent="0.3">
      <c r="A453" s="71"/>
      <c r="B453" s="88"/>
      <c r="C453" s="72" t="str">
        <f t="shared" si="12"/>
        <v/>
      </c>
      <c r="D453" s="106"/>
      <c r="E453" s="108"/>
      <c r="F453" s="97"/>
      <c r="G453" s="97"/>
      <c r="H453" s="111"/>
      <c r="I453" s="138" t="str">
        <f>IF(A453="",IF(CONCATENATE(B453,C453,D453,E453,F453,G453,H453)="","",ws3_EU_ID_blank),IF(ISERROR(MATCH(A453,tbWS_2[EU_ID],0)),ws3_matching_error_msg,F453*IF(D453="Y",1,1-E453)*INDEX(tbWS_2[Activity],MATCH(A453,tbWS_2[EU_ID],0))))</f>
        <v/>
      </c>
      <c r="J453" s="76" t="str">
        <f t="shared" si="13"/>
        <v/>
      </c>
      <c r="K453" s="32"/>
    </row>
    <row r="454" spans="1:11" ht="14" x14ac:dyDescent="0.3">
      <c r="A454" s="71"/>
      <c r="B454" s="88"/>
      <c r="C454" s="72" t="str">
        <f t="shared" si="12"/>
        <v/>
      </c>
      <c r="D454" s="106"/>
      <c r="E454" s="108"/>
      <c r="F454" s="97"/>
      <c r="G454" s="97"/>
      <c r="H454" s="111"/>
      <c r="I454" s="138" t="str">
        <f>IF(A454="",IF(CONCATENATE(B454,C454,D454,E454,F454,G454,H454)="","",ws3_EU_ID_blank),IF(ISERROR(MATCH(A454,tbWS_2[EU_ID],0)),ws3_matching_error_msg,F454*IF(D454="Y",1,1-E454)*INDEX(tbWS_2[Activity],MATCH(A454,tbWS_2[EU_ID],0))))</f>
        <v/>
      </c>
      <c r="J454" s="76" t="str">
        <f t="shared" si="13"/>
        <v/>
      </c>
      <c r="K454" s="32"/>
    </row>
    <row r="455" spans="1:11" ht="14" x14ac:dyDescent="0.3">
      <c r="A455" s="71"/>
      <c r="B455" s="88"/>
      <c r="C455" s="72" t="str">
        <f t="shared" si="12"/>
        <v/>
      </c>
      <c r="D455" s="106"/>
      <c r="E455" s="108"/>
      <c r="F455" s="97"/>
      <c r="G455" s="97"/>
      <c r="H455" s="111"/>
      <c r="I455" s="138" t="str">
        <f>IF(A455="",IF(CONCATENATE(B455,C455,D455,E455,F455,G455,H455)="","",ws3_EU_ID_blank),IF(ISERROR(MATCH(A455,tbWS_2[EU_ID],0)),ws3_matching_error_msg,F455*IF(D455="Y",1,1-E455)*INDEX(tbWS_2[Activity],MATCH(A455,tbWS_2[EU_ID],0))))</f>
        <v/>
      </c>
      <c r="J455" s="76" t="str">
        <f t="shared" si="13"/>
        <v/>
      </c>
      <c r="K455" s="32"/>
    </row>
    <row r="456" spans="1:11" ht="14" x14ac:dyDescent="0.3">
      <c r="A456" s="71"/>
      <c r="B456" s="88"/>
      <c r="C456" s="72" t="str">
        <f t="shared" ref="C456:C494" si="14">IFERROR(INDEX(chemical_names,MATCH(TEXT(B456,"0"),CAS_numbers,0)),"")</f>
        <v/>
      </c>
      <c r="D456" s="106"/>
      <c r="E456" s="108"/>
      <c r="F456" s="97"/>
      <c r="G456" s="97"/>
      <c r="H456" s="111"/>
      <c r="I456" s="138" t="str">
        <f>IF(A456="",IF(CONCATENATE(B456,C456,D456,E456,F456,G456,H456)="","",ws3_EU_ID_blank),IF(ISERROR(MATCH(A456,tbWS_2[EU_ID],0)),ws3_matching_error_msg,F456*IF(D456="Y",1,1-E456)*INDEX(tbWS_2[Activity],MATCH(A456,tbWS_2[EU_ID],0))))</f>
        <v/>
      </c>
      <c r="J456" s="76" t="str">
        <f t="shared" ref="J456:J494" si="15">IF(AND(B456="",C456=""),"",IFERROR(IF(OR(B456="",B456="No CAS"),INDEX(sequence_IDs,MATCH(C456,chemical_names,0)),INDEX(sequence_IDs,MATCH(TEXT(B456,"0"),CAS_numbers,0))),"?"))</f>
        <v/>
      </c>
      <c r="K456" s="32"/>
    </row>
    <row r="457" spans="1:11" ht="14" x14ac:dyDescent="0.3">
      <c r="A457" s="71"/>
      <c r="B457" s="88"/>
      <c r="C457" s="72" t="str">
        <f t="shared" si="14"/>
        <v/>
      </c>
      <c r="D457" s="106"/>
      <c r="E457" s="108"/>
      <c r="F457" s="97"/>
      <c r="G457" s="97"/>
      <c r="H457" s="111"/>
      <c r="I457" s="138" t="str">
        <f>IF(A457="",IF(CONCATENATE(B457,C457,D457,E457,F457,G457,H457)="","",ws3_EU_ID_blank),IF(ISERROR(MATCH(A457,tbWS_2[EU_ID],0)),ws3_matching_error_msg,F457*IF(D457="Y",1,1-E457)*INDEX(tbWS_2[Activity],MATCH(A457,tbWS_2[EU_ID],0))))</f>
        <v/>
      </c>
      <c r="J457" s="76" t="str">
        <f t="shared" si="15"/>
        <v/>
      </c>
      <c r="K457" s="32"/>
    </row>
    <row r="458" spans="1:11" ht="14" x14ac:dyDescent="0.3">
      <c r="A458" s="71"/>
      <c r="B458" s="88"/>
      <c r="C458" s="72" t="str">
        <f t="shared" si="14"/>
        <v/>
      </c>
      <c r="D458" s="106"/>
      <c r="E458" s="108"/>
      <c r="F458" s="97"/>
      <c r="G458" s="97"/>
      <c r="H458" s="111"/>
      <c r="I458" s="138" t="str">
        <f>IF(A458="",IF(CONCATENATE(B458,C458,D458,E458,F458,G458,H458)="","",ws3_EU_ID_blank),IF(ISERROR(MATCH(A458,tbWS_2[EU_ID],0)),ws3_matching_error_msg,F458*IF(D458="Y",1,1-E458)*INDEX(tbWS_2[Activity],MATCH(A458,tbWS_2[EU_ID],0))))</f>
        <v/>
      </c>
      <c r="J458" s="76" t="str">
        <f t="shared" si="15"/>
        <v/>
      </c>
      <c r="K458" s="32"/>
    </row>
    <row r="459" spans="1:11" ht="14" x14ac:dyDescent="0.3">
      <c r="A459" s="71"/>
      <c r="B459" s="88"/>
      <c r="C459" s="72" t="str">
        <f t="shared" si="14"/>
        <v/>
      </c>
      <c r="D459" s="106"/>
      <c r="E459" s="108"/>
      <c r="F459" s="97"/>
      <c r="G459" s="97"/>
      <c r="H459" s="111"/>
      <c r="I459" s="138" t="str">
        <f>IF(A459="",IF(CONCATENATE(B459,C459,D459,E459,F459,G459,H459)="","",ws3_EU_ID_blank),IF(ISERROR(MATCH(A459,tbWS_2[EU_ID],0)),ws3_matching_error_msg,F459*IF(D459="Y",1,1-E459)*INDEX(tbWS_2[Activity],MATCH(A459,tbWS_2[EU_ID],0))))</f>
        <v/>
      </c>
      <c r="J459" s="76" t="str">
        <f t="shared" si="15"/>
        <v/>
      </c>
      <c r="K459" s="32"/>
    </row>
    <row r="460" spans="1:11" ht="14" x14ac:dyDescent="0.3">
      <c r="A460" s="71"/>
      <c r="B460" s="88"/>
      <c r="C460" s="72" t="str">
        <f t="shared" si="14"/>
        <v/>
      </c>
      <c r="D460" s="106"/>
      <c r="E460" s="108"/>
      <c r="F460" s="97"/>
      <c r="G460" s="97"/>
      <c r="H460" s="111"/>
      <c r="I460" s="138" t="str">
        <f>IF(A460="",IF(CONCATENATE(B460,C460,D460,E460,F460,G460,H460)="","",ws3_EU_ID_blank),IF(ISERROR(MATCH(A460,tbWS_2[EU_ID],0)),ws3_matching_error_msg,F460*IF(D460="Y",1,1-E460)*INDEX(tbWS_2[Activity],MATCH(A460,tbWS_2[EU_ID],0))))</f>
        <v/>
      </c>
      <c r="J460" s="76" t="str">
        <f t="shared" si="15"/>
        <v/>
      </c>
      <c r="K460" s="32"/>
    </row>
    <row r="461" spans="1:11" ht="14" x14ac:dyDescent="0.3">
      <c r="A461" s="71"/>
      <c r="B461" s="88"/>
      <c r="C461" s="72" t="str">
        <f t="shared" si="14"/>
        <v/>
      </c>
      <c r="D461" s="106"/>
      <c r="E461" s="108"/>
      <c r="F461" s="97"/>
      <c r="G461" s="97"/>
      <c r="H461" s="111"/>
      <c r="I461" s="138" t="str">
        <f>IF(A461="",IF(CONCATENATE(B461,C461,D461,E461,F461,G461,H461)="","",ws3_EU_ID_blank),IF(ISERROR(MATCH(A461,tbWS_2[EU_ID],0)),ws3_matching_error_msg,F461*IF(D461="Y",1,1-E461)*INDEX(tbWS_2[Activity],MATCH(A461,tbWS_2[EU_ID],0))))</f>
        <v/>
      </c>
      <c r="J461" s="76" t="str">
        <f t="shared" si="15"/>
        <v/>
      </c>
      <c r="K461" s="32"/>
    </row>
    <row r="462" spans="1:11" ht="14" x14ac:dyDescent="0.3">
      <c r="A462" s="71"/>
      <c r="B462" s="88"/>
      <c r="C462" s="72" t="str">
        <f t="shared" si="14"/>
        <v/>
      </c>
      <c r="D462" s="106"/>
      <c r="E462" s="108"/>
      <c r="F462" s="97"/>
      <c r="G462" s="97"/>
      <c r="H462" s="111"/>
      <c r="I462" s="138" t="str">
        <f>IF(A462="",IF(CONCATENATE(B462,C462,D462,E462,F462,G462,H462)="","",ws3_EU_ID_blank),IF(ISERROR(MATCH(A462,tbWS_2[EU_ID],0)),ws3_matching_error_msg,F462*IF(D462="Y",1,1-E462)*INDEX(tbWS_2[Activity],MATCH(A462,tbWS_2[EU_ID],0))))</f>
        <v/>
      </c>
      <c r="J462" s="76" t="str">
        <f t="shared" si="15"/>
        <v/>
      </c>
      <c r="K462" s="32"/>
    </row>
    <row r="463" spans="1:11" ht="14" x14ac:dyDescent="0.3">
      <c r="A463" s="71"/>
      <c r="B463" s="88"/>
      <c r="C463" s="72" t="str">
        <f t="shared" si="14"/>
        <v/>
      </c>
      <c r="D463" s="106"/>
      <c r="E463" s="108"/>
      <c r="F463" s="97"/>
      <c r="G463" s="97"/>
      <c r="H463" s="111"/>
      <c r="I463" s="138" t="str">
        <f>IF(A463="",IF(CONCATENATE(B463,C463,D463,E463,F463,G463,H463)="","",ws3_EU_ID_blank),IF(ISERROR(MATCH(A463,tbWS_2[EU_ID],0)),ws3_matching_error_msg,F463*IF(D463="Y",1,1-E463)*INDEX(tbWS_2[Activity],MATCH(A463,tbWS_2[EU_ID],0))))</f>
        <v/>
      </c>
      <c r="J463" s="76" t="str">
        <f t="shared" si="15"/>
        <v/>
      </c>
      <c r="K463" s="32"/>
    </row>
    <row r="464" spans="1:11" ht="14" x14ac:dyDescent="0.3">
      <c r="A464" s="71"/>
      <c r="B464" s="88"/>
      <c r="C464" s="72" t="str">
        <f t="shared" si="14"/>
        <v/>
      </c>
      <c r="D464" s="106"/>
      <c r="E464" s="108"/>
      <c r="F464" s="97"/>
      <c r="G464" s="97"/>
      <c r="H464" s="111"/>
      <c r="I464" s="138" t="str">
        <f>IF(A464="",IF(CONCATENATE(B464,C464,D464,E464,F464,G464,H464)="","",ws3_EU_ID_blank),IF(ISERROR(MATCH(A464,tbWS_2[EU_ID],0)),ws3_matching_error_msg,F464*IF(D464="Y",1,1-E464)*INDEX(tbWS_2[Activity],MATCH(A464,tbWS_2[EU_ID],0))))</f>
        <v/>
      </c>
      <c r="J464" s="76" t="str">
        <f t="shared" si="15"/>
        <v/>
      </c>
      <c r="K464" s="32"/>
    </row>
    <row r="465" spans="1:11" ht="14" x14ac:dyDescent="0.3">
      <c r="A465" s="71"/>
      <c r="B465" s="88"/>
      <c r="C465" s="72" t="str">
        <f t="shared" si="14"/>
        <v/>
      </c>
      <c r="D465" s="106"/>
      <c r="E465" s="108"/>
      <c r="F465" s="97"/>
      <c r="G465" s="97"/>
      <c r="H465" s="111"/>
      <c r="I465" s="138" t="str">
        <f>IF(A465="",IF(CONCATENATE(B465,C465,D465,E465,F465,G465,H465)="","",ws3_EU_ID_blank),IF(ISERROR(MATCH(A465,tbWS_2[EU_ID],0)),ws3_matching_error_msg,F465*IF(D465="Y",1,1-E465)*INDEX(tbWS_2[Activity],MATCH(A465,tbWS_2[EU_ID],0))))</f>
        <v/>
      </c>
      <c r="J465" s="76" t="str">
        <f t="shared" si="15"/>
        <v/>
      </c>
      <c r="K465" s="32"/>
    </row>
    <row r="466" spans="1:11" ht="14" x14ac:dyDescent="0.3">
      <c r="A466" s="71"/>
      <c r="B466" s="88"/>
      <c r="C466" s="72" t="str">
        <f t="shared" si="14"/>
        <v/>
      </c>
      <c r="D466" s="106"/>
      <c r="E466" s="108"/>
      <c r="F466" s="97"/>
      <c r="G466" s="97"/>
      <c r="H466" s="111"/>
      <c r="I466" s="138" t="str">
        <f>IF(A466="",IF(CONCATENATE(B466,C466,D466,E466,F466,G466,H466)="","",ws3_EU_ID_blank),IF(ISERROR(MATCH(A466,tbWS_2[EU_ID],0)),ws3_matching_error_msg,F466*IF(D466="Y",1,1-E466)*INDEX(tbWS_2[Activity],MATCH(A466,tbWS_2[EU_ID],0))))</f>
        <v/>
      </c>
      <c r="J466" s="76" t="str">
        <f t="shared" si="15"/>
        <v/>
      </c>
      <c r="K466" s="32"/>
    </row>
    <row r="467" spans="1:11" ht="14" x14ac:dyDescent="0.3">
      <c r="A467" s="71"/>
      <c r="B467" s="88"/>
      <c r="C467" s="72" t="str">
        <f t="shared" si="14"/>
        <v/>
      </c>
      <c r="D467" s="106"/>
      <c r="E467" s="108"/>
      <c r="F467" s="97"/>
      <c r="G467" s="97"/>
      <c r="H467" s="111"/>
      <c r="I467" s="138" t="str">
        <f>IF(A467="",IF(CONCATENATE(B467,C467,D467,E467,F467,G467,H467)="","",ws3_EU_ID_blank),IF(ISERROR(MATCH(A467,tbWS_2[EU_ID],0)),ws3_matching_error_msg,F467*IF(D467="Y",1,1-E467)*INDEX(tbWS_2[Activity],MATCH(A467,tbWS_2[EU_ID],0))))</f>
        <v/>
      </c>
      <c r="J467" s="76" t="str">
        <f t="shared" si="15"/>
        <v/>
      </c>
      <c r="K467" s="32"/>
    </row>
    <row r="468" spans="1:11" ht="14" x14ac:dyDescent="0.3">
      <c r="A468" s="71"/>
      <c r="B468" s="88"/>
      <c r="C468" s="72" t="str">
        <f t="shared" si="14"/>
        <v/>
      </c>
      <c r="D468" s="106"/>
      <c r="E468" s="108"/>
      <c r="F468" s="97"/>
      <c r="G468" s="97"/>
      <c r="H468" s="111"/>
      <c r="I468" s="138" t="str">
        <f>IF(A468="",IF(CONCATENATE(B468,C468,D468,E468,F468,G468,H468)="","",ws3_EU_ID_blank),IF(ISERROR(MATCH(A468,tbWS_2[EU_ID],0)),ws3_matching_error_msg,F468*IF(D468="Y",1,1-E468)*INDEX(tbWS_2[Activity],MATCH(A468,tbWS_2[EU_ID],0))))</f>
        <v/>
      </c>
      <c r="J468" s="76" t="str">
        <f t="shared" si="15"/>
        <v/>
      </c>
      <c r="K468" s="32"/>
    </row>
    <row r="469" spans="1:11" ht="14" x14ac:dyDescent="0.3">
      <c r="A469" s="71"/>
      <c r="B469" s="88"/>
      <c r="C469" s="72" t="str">
        <f t="shared" si="14"/>
        <v/>
      </c>
      <c r="D469" s="106"/>
      <c r="E469" s="108"/>
      <c r="F469" s="97"/>
      <c r="G469" s="97"/>
      <c r="H469" s="111"/>
      <c r="I469" s="138" t="str">
        <f>IF(A469="",IF(CONCATENATE(B469,C469,D469,E469,F469,G469,H469)="","",ws3_EU_ID_blank),IF(ISERROR(MATCH(A469,tbWS_2[EU_ID],0)),ws3_matching_error_msg,F469*IF(D469="Y",1,1-E469)*INDEX(tbWS_2[Activity],MATCH(A469,tbWS_2[EU_ID],0))))</f>
        <v/>
      </c>
      <c r="J469" s="76" t="str">
        <f t="shared" si="15"/>
        <v/>
      </c>
      <c r="K469" s="32"/>
    </row>
    <row r="470" spans="1:11" ht="14" x14ac:dyDescent="0.3">
      <c r="A470" s="71"/>
      <c r="B470" s="88"/>
      <c r="C470" s="72" t="str">
        <f t="shared" si="14"/>
        <v/>
      </c>
      <c r="D470" s="106"/>
      <c r="E470" s="108"/>
      <c r="F470" s="97"/>
      <c r="G470" s="97"/>
      <c r="H470" s="111"/>
      <c r="I470" s="138" t="str">
        <f>IF(A470="",IF(CONCATENATE(B470,C470,D470,E470,F470,G470,H470)="","",ws3_EU_ID_blank),IF(ISERROR(MATCH(A470,tbWS_2[EU_ID],0)),ws3_matching_error_msg,F470*IF(D470="Y",1,1-E470)*INDEX(tbWS_2[Activity],MATCH(A470,tbWS_2[EU_ID],0))))</f>
        <v/>
      </c>
      <c r="J470" s="76" t="str">
        <f t="shared" si="15"/>
        <v/>
      </c>
      <c r="K470" s="32"/>
    </row>
    <row r="471" spans="1:11" ht="14" x14ac:dyDescent="0.3">
      <c r="A471" s="71"/>
      <c r="B471" s="88"/>
      <c r="C471" s="72" t="str">
        <f t="shared" si="14"/>
        <v/>
      </c>
      <c r="D471" s="106"/>
      <c r="E471" s="108"/>
      <c r="F471" s="97"/>
      <c r="G471" s="97"/>
      <c r="H471" s="111"/>
      <c r="I471" s="138" t="str">
        <f>IF(A471="",IF(CONCATENATE(B471,C471,D471,E471,F471,G471,H471)="","",ws3_EU_ID_blank),IF(ISERROR(MATCH(A471,tbWS_2[EU_ID],0)),ws3_matching_error_msg,F471*IF(D471="Y",1,1-E471)*INDEX(tbWS_2[Activity],MATCH(A471,tbWS_2[EU_ID],0))))</f>
        <v/>
      </c>
      <c r="J471" s="76" t="str">
        <f t="shared" si="15"/>
        <v/>
      </c>
      <c r="K471" s="32"/>
    </row>
    <row r="472" spans="1:11" ht="14" x14ac:dyDescent="0.3">
      <c r="A472" s="71"/>
      <c r="B472" s="88"/>
      <c r="C472" s="72" t="str">
        <f t="shared" si="14"/>
        <v/>
      </c>
      <c r="D472" s="106"/>
      <c r="E472" s="108"/>
      <c r="F472" s="97"/>
      <c r="G472" s="97"/>
      <c r="H472" s="111"/>
      <c r="I472" s="138" t="str">
        <f>IF(A472="",IF(CONCATENATE(B472,C472,D472,E472,F472,G472,H472)="","",ws3_EU_ID_blank),IF(ISERROR(MATCH(A472,tbWS_2[EU_ID],0)),ws3_matching_error_msg,F472*IF(D472="Y",1,1-E472)*INDEX(tbWS_2[Activity],MATCH(A472,tbWS_2[EU_ID],0))))</f>
        <v/>
      </c>
      <c r="J472" s="76" t="str">
        <f t="shared" si="15"/>
        <v/>
      </c>
      <c r="K472" s="32"/>
    </row>
    <row r="473" spans="1:11" ht="14" x14ac:dyDescent="0.3">
      <c r="A473" s="71"/>
      <c r="B473" s="88"/>
      <c r="C473" s="72" t="str">
        <f t="shared" si="14"/>
        <v/>
      </c>
      <c r="D473" s="106"/>
      <c r="E473" s="108"/>
      <c r="F473" s="97"/>
      <c r="G473" s="97"/>
      <c r="H473" s="111"/>
      <c r="I473" s="138" t="str">
        <f>IF(A473="",IF(CONCATENATE(B473,C473,D473,E473,F473,G473,H473)="","",ws3_EU_ID_blank),IF(ISERROR(MATCH(A473,tbWS_2[EU_ID],0)),ws3_matching_error_msg,F473*IF(D473="Y",1,1-E473)*INDEX(tbWS_2[Activity],MATCH(A473,tbWS_2[EU_ID],0))))</f>
        <v/>
      </c>
      <c r="J473" s="76" t="str">
        <f t="shared" si="15"/>
        <v/>
      </c>
      <c r="K473" s="32"/>
    </row>
    <row r="474" spans="1:11" ht="14" x14ac:dyDescent="0.3">
      <c r="A474" s="71"/>
      <c r="B474" s="88"/>
      <c r="C474" s="72" t="str">
        <f t="shared" si="14"/>
        <v/>
      </c>
      <c r="D474" s="106"/>
      <c r="E474" s="108"/>
      <c r="F474" s="97"/>
      <c r="G474" s="97"/>
      <c r="H474" s="111"/>
      <c r="I474" s="138" t="str">
        <f>IF(A474="",IF(CONCATENATE(B474,C474,D474,E474,F474,G474,H474)="","",ws3_EU_ID_blank),IF(ISERROR(MATCH(A474,tbWS_2[EU_ID],0)),ws3_matching_error_msg,F474*IF(D474="Y",1,1-E474)*INDEX(tbWS_2[Activity],MATCH(A474,tbWS_2[EU_ID],0))))</f>
        <v/>
      </c>
      <c r="J474" s="76" t="str">
        <f t="shared" si="15"/>
        <v/>
      </c>
      <c r="K474" s="32"/>
    </row>
    <row r="475" spans="1:11" ht="14" x14ac:dyDescent="0.3">
      <c r="A475" s="71"/>
      <c r="B475" s="88"/>
      <c r="C475" s="72" t="str">
        <f t="shared" si="14"/>
        <v/>
      </c>
      <c r="D475" s="106"/>
      <c r="E475" s="108"/>
      <c r="F475" s="97"/>
      <c r="G475" s="97"/>
      <c r="H475" s="111"/>
      <c r="I475" s="138" t="str">
        <f>IF(A475="",IF(CONCATENATE(B475,C475,D475,E475,F475,G475,H475)="","",ws3_EU_ID_blank),IF(ISERROR(MATCH(A475,tbWS_2[EU_ID],0)),ws3_matching_error_msg,F475*IF(D475="Y",1,1-E475)*INDEX(tbWS_2[Activity],MATCH(A475,tbWS_2[EU_ID],0))))</f>
        <v/>
      </c>
      <c r="J475" s="76" t="str">
        <f t="shared" si="15"/>
        <v/>
      </c>
      <c r="K475" s="32"/>
    </row>
    <row r="476" spans="1:11" ht="14" x14ac:dyDescent="0.3">
      <c r="A476" s="71"/>
      <c r="B476" s="88"/>
      <c r="C476" s="72" t="str">
        <f t="shared" si="14"/>
        <v/>
      </c>
      <c r="D476" s="106"/>
      <c r="E476" s="108"/>
      <c r="F476" s="97"/>
      <c r="G476" s="97"/>
      <c r="H476" s="111"/>
      <c r="I476" s="138" t="str">
        <f>IF(A476="",IF(CONCATENATE(B476,C476,D476,E476,F476,G476,H476)="","",ws3_EU_ID_blank),IF(ISERROR(MATCH(A476,tbWS_2[EU_ID],0)),ws3_matching_error_msg,F476*IF(D476="Y",1,1-E476)*INDEX(tbWS_2[Activity],MATCH(A476,tbWS_2[EU_ID],0))))</f>
        <v/>
      </c>
      <c r="J476" s="76" t="str">
        <f t="shared" si="15"/>
        <v/>
      </c>
      <c r="K476" s="32"/>
    </row>
    <row r="477" spans="1:11" ht="14" x14ac:dyDescent="0.3">
      <c r="A477" s="71"/>
      <c r="B477" s="88"/>
      <c r="C477" s="72" t="str">
        <f t="shared" si="14"/>
        <v/>
      </c>
      <c r="D477" s="106"/>
      <c r="E477" s="108"/>
      <c r="F477" s="97"/>
      <c r="G477" s="97"/>
      <c r="H477" s="111"/>
      <c r="I477" s="138" t="str">
        <f>IF(A477="",IF(CONCATENATE(B477,C477,D477,E477,F477,G477,H477)="","",ws3_EU_ID_blank),IF(ISERROR(MATCH(A477,tbWS_2[EU_ID],0)),ws3_matching_error_msg,F477*IF(D477="Y",1,1-E477)*INDEX(tbWS_2[Activity],MATCH(A477,tbWS_2[EU_ID],0))))</f>
        <v/>
      </c>
      <c r="J477" s="76" t="str">
        <f t="shared" si="15"/>
        <v/>
      </c>
      <c r="K477" s="32"/>
    </row>
    <row r="478" spans="1:11" ht="14" x14ac:dyDescent="0.3">
      <c r="A478" s="71"/>
      <c r="B478" s="88"/>
      <c r="C478" s="72" t="str">
        <f t="shared" si="14"/>
        <v/>
      </c>
      <c r="D478" s="106"/>
      <c r="E478" s="108"/>
      <c r="F478" s="97"/>
      <c r="G478" s="97"/>
      <c r="H478" s="111"/>
      <c r="I478" s="138" t="str">
        <f>IF(A478="",IF(CONCATENATE(B478,C478,D478,E478,F478,G478,H478)="","",ws3_EU_ID_blank),IF(ISERROR(MATCH(A478,tbWS_2[EU_ID],0)),ws3_matching_error_msg,F478*IF(D478="Y",1,1-E478)*INDEX(tbWS_2[Activity],MATCH(A478,tbWS_2[EU_ID],0))))</f>
        <v/>
      </c>
      <c r="J478" s="76" t="str">
        <f t="shared" si="15"/>
        <v/>
      </c>
      <c r="K478" s="32"/>
    </row>
    <row r="479" spans="1:11" ht="14" x14ac:dyDescent="0.3">
      <c r="A479" s="71"/>
      <c r="B479" s="88"/>
      <c r="C479" s="72" t="str">
        <f t="shared" si="14"/>
        <v/>
      </c>
      <c r="D479" s="106"/>
      <c r="E479" s="108"/>
      <c r="F479" s="97"/>
      <c r="G479" s="97"/>
      <c r="H479" s="111"/>
      <c r="I479" s="138" t="str">
        <f>IF(A479="",IF(CONCATENATE(B479,C479,D479,E479,F479,G479,H479)="","",ws3_EU_ID_blank),IF(ISERROR(MATCH(A479,tbWS_2[EU_ID],0)),ws3_matching_error_msg,F479*IF(D479="Y",1,1-E479)*INDEX(tbWS_2[Activity],MATCH(A479,tbWS_2[EU_ID],0))))</f>
        <v/>
      </c>
      <c r="J479" s="76" t="str">
        <f t="shared" si="15"/>
        <v/>
      </c>
      <c r="K479" s="32"/>
    </row>
    <row r="480" spans="1:11" ht="14" x14ac:dyDescent="0.3">
      <c r="A480" s="71"/>
      <c r="B480" s="88"/>
      <c r="C480" s="72" t="str">
        <f t="shared" si="14"/>
        <v/>
      </c>
      <c r="D480" s="106"/>
      <c r="E480" s="108"/>
      <c r="F480" s="97"/>
      <c r="G480" s="97"/>
      <c r="H480" s="111"/>
      <c r="I480" s="138" t="str">
        <f>IF(A480="",IF(CONCATENATE(B480,C480,D480,E480,F480,G480,H480)="","",ws3_EU_ID_blank),IF(ISERROR(MATCH(A480,tbWS_2[EU_ID],0)),ws3_matching_error_msg,F480*IF(D480="Y",1,1-E480)*INDEX(tbWS_2[Activity],MATCH(A480,tbWS_2[EU_ID],0))))</f>
        <v/>
      </c>
      <c r="J480" s="76" t="str">
        <f t="shared" si="15"/>
        <v/>
      </c>
      <c r="K480" s="32"/>
    </row>
    <row r="481" spans="1:11" ht="14" x14ac:dyDescent="0.3">
      <c r="A481" s="71"/>
      <c r="B481" s="88"/>
      <c r="C481" s="72" t="str">
        <f t="shared" si="14"/>
        <v/>
      </c>
      <c r="D481" s="106"/>
      <c r="E481" s="108"/>
      <c r="F481" s="97"/>
      <c r="G481" s="97"/>
      <c r="H481" s="111"/>
      <c r="I481" s="138" t="str">
        <f>IF(A481="",IF(CONCATENATE(B481,C481,D481,E481,F481,G481,H481)="","",ws3_EU_ID_blank),IF(ISERROR(MATCH(A481,tbWS_2[EU_ID],0)),ws3_matching_error_msg,F481*IF(D481="Y",1,1-E481)*INDEX(tbWS_2[Activity],MATCH(A481,tbWS_2[EU_ID],0))))</f>
        <v/>
      </c>
      <c r="J481" s="76" t="str">
        <f t="shared" si="15"/>
        <v/>
      </c>
      <c r="K481" s="32"/>
    </row>
    <row r="482" spans="1:11" ht="14" x14ac:dyDescent="0.3">
      <c r="A482" s="71"/>
      <c r="B482" s="88"/>
      <c r="C482" s="72" t="str">
        <f t="shared" si="14"/>
        <v/>
      </c>
      <c r="D482" s="106"/>
      <c r="E482" s="108"/>
      <c r="F482" s="97"/>
      <c r="G482" s="97"/>
      <c r="H482" s="111"/>
      <c r="I482" s="138" t="str">
        <f>IF(A482="",IF(CONCATENATE(B482,C482,D482,E482,F482,G482,H482)="","",ws3_EU_ID_blank),IF(ISERROR(MATCH(A482,tbWS_2[EU_ID],0)),ws3_matching_error_msg,F482*IF(D482="Y",1,1-E482)*INDEX(tbWS_2[Activity],MATCH(A482,tbWS_2[EU_ID],0))))</f>
        <v/>
      </c>
      <c r="J482" s="76" t="str">
        <f t="shared" si="15"/>
        <v/>
      </c>
      <c r="K482" s="32"/>
    </row>
    <row r="483" spans="1:11" ht="14" x14ac:dyDescent="0.3">
      <c r="A483" s="71"/>
      <c r="B483" s="88"/>
      <c r="C483" s="72" t="str">
        <f t="shared" si="14"/>
        <v/>
      </c>
      <c r="D483" s="106"/>
      <c r="E483" s="108"/>
      <c r="F483" s="97"/>
      <c r="G483" s="97"/>
      <c r="H483" s="111"/>
      <c r="I483" s="138" t="str">
        <f>IF(A483="",IF(CONCATENATE(B483,C483,D483,E483,F483,G483,H483)="","",ws3_EU_ID_blank),IF(ISERROR(MATCH(A483,tbWS_2[EU_ID],0)),ws3_matching_error_msg,F483*IF(D483="Y",1,1-E483)*INDEX(tbWS_2[Activity],MATCH(A483,tbWS_2[EU_ID],0))))</f>
        <v/>
      </c>
      <c r="J483" s="76" t="str">
        <f t="shared" si="15"/>
        <v/>
      </c>
      <c r="K483" s="32"/>
    </row>
    <row r="484" spans="1:11" ht="14" x14ac:dyDescent="0.3">
      <c r="A484" s="71"/>
      <c r="B484" s="88"/>
      <c r="C484" s="72" t="str">
        <f t="shared" si="14"/>
        <v/>
      </c>
      <c r="D484" s="106"/>
      <c r="E484" s="108"/>
      <c r="F484" s="97"/>
      <c r="G484" s="97"/>
      <c r="H484" s="111"/>
      <c r="I484" s="138" t="str">
        <f>IF(A484="",IF(CONCATENATE(B484,C484,D484,E484,F484,G484,H484)="","",ws3_EU_ID_blank),IF(ISERROR(MATCH(A484,tbWS_2[EU_ID],0)),ws3_matching_error_msg,F484*IF(D484="Y",1,1-E484)*INDEX(tbWS_2[Activity],MATCH(A484,tbWS_2[EU_ID],0))))</f>
        <v/>
      </c>
      <c r="J484" s="76" t="str">
        <f t="shared" si="15"/>
        <v/>
      </c>
      <c r="K484" s="32"/>
    </row>
    <row r="485" spans="1:11" ht="14" x14ac:dyDescent="0.3">
      <c r="A485" s="71"/>
      <c r="B485" s="88"/>
      <c r="C485" s="72" t="str">
        <f t="shared" si="14"/>
        <v/>
      </c>
      <c r="D485" s="106"/>
      <c r="E485" s="108"/>
      <c r="F485" s="97"/>
      <c r="G485" s="97"/>
      <c r="H485" s="111"/>
      <c r="I485" s="138" t="str">
        <f>IF(A485="",IF(CONCATENATE(B485,C485,D485,E485,F485,G485,H485)="","",ws3_EU_ID_blank),IF(ISERROR(MATCH(A485,tbWS_2[EU_ID],0)),ws3_matching_error_msg,F485*IF(D485="Y",1,1-E485)*INDEX(tbWS_2[Activity],MATCH(A485,tbWS_2[EU_ID],0))))</f>
        <v/>
      </c>
      <c r="J485" s="76" t="str">
        <f t="shared" si="15"/>
        <v/>
      </c>
      <c r="K485" s="32"/>
    </row>
    <row r="486" spans="1:11" ht="14" x14ac:dyDescent="0.3">
      <c r="A486" s="71"/>
      <c r="B486" s="88"/>
      <c r="C486" s="72" t="str">
        <f t="shared" si="14"/>
        <v/>
      </c>
      <c r="D486" s="106"/>
      <c r="E486" s="108"/>
      <c r="F486" s="97"/>
      <c r="G486" s="97"/>
      <c r="H486" s="111"/>
      <c r="I486" s="138" t="str">
        <f>IF(A486="",IF(CONCATENATE(B486,C486,D486,E486,F486,G486,H486)="","",ws3_EU_ID_blank),IF(ISERROR(MATCH(A486,tbWS_2[EU_ID],0)),ws3_matching_error_msg,F486*IF(D486="Y",1,1-E486)*INDEX(tbWS_2[Activity],MATCH(A486,tbWS_2[EU_ID],0))))</f>
        <v/>
      </c>
      <c r="J486" s="76" t="str">
        <f t="shared" si="15"/>
        <v/>
      </c>
      <c r="K486" s="32"/>
    </row>
    <row r="487" spans="1:11" ht="14" x14ac:dyDescent="0.3">
      <c r="A487" s="71"/>
      <c r="B487" s="88"/>
      <c r="C487" s="72" t="str">
        <f t="shared" si="14"/>
        <v/>
      </c>
      <c r="D487" s="106"/>
      <c r="E487" s="108"/>
      <c r="F487" s="97"/>
      <c r="G487" s="97"/>
      <c r="H487" s="111"/>
      <c r="I487" s="138" t="str">
        <f>IF(A487="",IF(CONCATENATE(B487,C487,D487,E487,F487,G487,H487)="","",ws3_EU_ID_blank),IF(ISERROR(MATCH(A487,tbWS_2[EU_ID],0)),ws3_matching_error_msg,F487*IF(D487="Y",1,1-E487)*INDEX(tbWS_2[Activity],MATCH(A487,tbWS_2[EU_ID],0))))</f>
        <v/>
      </c>
      <c r="J487" s="76" t="str">
        <f t="shared" si="15"/>
        <v/>
      </c>
      <c r="K487" s="32"/>
    </row>
    <row r="488" spans="1:11" ht="14" x14ac:dyDescent="0.3">
      <c r="A488" s="71"/>
      <c r="B488" s="88"/>
      <c r="C488" s="72" t="str">
        <f t="shared" si="14"/>
        <v/>
      </c>
      <c r="D488" s="106"/>
      <c r="E488" s="108"/>
      <c r="F488" s="97"/>
      <c r="G488" s="97"/>
      <c r="H488" s="111"/>
      <c r="I488" s="138" t="str">
        <f>IF(A488="",IF(CONCATENATE(B488,C488,D488,E488,F488,G488,H488)="","",ws3_EU_ID_blank),IF(ISERROR(MATCH(A488,tbWS_2[EU_ID],0)),ws3_matching_error_msg,F488*IF(D488="Y",1,1-E488)*INDEX(tbWS_2[Activity],MATCH(A488,tbWS_2[EU_ID],0))))</f>
        <v/>
      </c>
      <c r="J488" s="76" t="str">
        <f t="shared" si="15"/>
        <v/>
      </c>
      <c r="K488" s="32"/>
    </row>
    <row r="489" spans="1:11" ht="14" x14ac:dyDescent="0.3">
      <c r="A489" s="71"/>
      <c r="B489" s="88"/>
      <c r="C489" s="72" t="str">
        <f t="shared" si="14"/>
        <v/>
      </c>
      <c r="D489" s="106"/>
      <c r="E489" s="108"/>
      <c r="F489" s="97"/>
      <c r="G489" s="97"/>
      <c r="H489" s="111"/>
      <c r="I489" s="138" t="str">
        <f>IF(A489="",IF(CONCATENATE(B489,C489,D489,E489,F489,G489,H489)="","",ws3_EU_ID_blank),IF(ISERROR(MATCH(A489,tbWS_2[EU_ID],0)),ws3_matching_error_msg,F489*IF(D489="Y",1,1-E489)*INDEX(tbWS_2[Activity],MATCH(A489,tbWS_2[EU_ID],0))))</f>
        <v/>
      </c>
      <c r="J489" s="76" t="str">
        <f t="shared" si="15"/>
        <v/>
      </c>
      <c r="K489" s="32"/>
    </row>
    <row r="490" spans="1:11" ht="14" x14ac:dyDescent="0.3">
      <c r="A490" s="71"/>
      <c r="B490" s="88"/>
      <c r="C490" s="72" t="str">
        <f t="shared" si="14"/>
        <v/>
      </c>
      <c r="D490" s="106"/>
      <c r="E490" s="108"/>
      <c r="F490" s="97"/>
      <c r="G490" s="97"/>
      <c r="H490" s="111"/>
      <c r="I490" s="138" t="str">
        <f>IF(A490="",IF(CONCATENATE(B490,C490,D490,E490,F490,G490,H490)="","",ws3_EU_ID_blank),IF(ISERROR(MATCH(A490,tbWS_2[EU_ID],0)),ws3_matching_error_msg,F490*IF(D490="Y",1,1-E490)*INDEX(tbWS_2[Activity],MATCH(A490,tbWS_2[EU_ID],0))))</f>
        <v/>
      </c>
      <c r="J490" s="76" t="str">
        <f t="shared" si="15"/>
        <v/>
      </c>
      <c r="K490" s="32"/>
    </row>
    <row r="491" spans="1:11" ht="14" x14ac:dyDescent="0.3">
      <c r="A491" s="71"/>
      <c r="B491" s="88"/>
      <c r="C491" s="72" t="str">
        <f t="shared" si="14"/>
        <v/>
      </c>
      <c r="D491" s="106"/>
      <c r="E491" s="108"/>
      <c r="F491" s="97"/>
      <c r="G491" s="97"/>
      <c r="H491" s="111"/>
      <c r="I491" s="138" t="str">
        <f>IF(A491="",IF(CONCATENATE(B491,C491,D491,E491,F491,G491,H491)="","",ws3_EU_ID_blank),IF(ISERROR(MATCH(A491,tbWS_2[EU_ID],0)),ws3_matching_error_msg,F491*IF(D491="Y",1,1-E491)*INDEX(tbWS_2[Activity],MATCH(A491,tbWS_2[EU_ID],0))))</f>
        <v/>
      </c>
      <c r="J491" s="76" t="str">
        <f t="shared" si="15"/>
        <v/>
      </c>
      <c r="K491" s="32"/>
    </row>
    <row r="492" spans="1:11" ht="14" x14ac:dyDescent="0.3">
      <c r="A492" s="71"/>
      <c r="B492" s="88"/>
      <c r="C492" s="72" t="str">
        <f t="shared" si="14"/>
        <v/>
      </c>
      <c r="D492" s="106"/>
      <c r="E492" s="108"/>
      <c r="F492" s="97"/>
      <c r="G492" s="97"/>
      <c r="H492" s="111"/>
      <c r="I492" s="138" t="str">
        <f>IF(A492="",IF(CONCATENATE(B492,C492,D492,E492,F492,G492,H492)="","",ws3_EU_ID_blank),IF(ISERROR(MATCH(A492,tbWS_2[EU_ID],0)),ws3_matching_error_msg,F492*IF(D492="Y",1,1-E492)*INDEX(tbWS_2[Activity],MATCH(A492,tbWS_2[EU_ID],0))))</f>
        <v/>
      </c>
      <c r="J492" s="76" t="str">
        <f t="shared" si="15"/>
        <v/>
      </c>
      <c r="K492" s="32"/>
    </row>
    <row r="493" spans="1:11" ht="14" x14ac:dyDescent="0.3">
      <c r="A493" s="71"/>
      <c r="B493" s="88"/>
      <c r="C493" s="72" t="str">
        <f t="shared" si="14"/>
        <v/>
      </c>
      <c r="D493" s="106"/>
      <c r="E493" s="108"/>
      <c r="F493" s="97"/>
      <c r="G493" s="97"/>
      <c r="H493" s="111"/>
      <c r="I493" s="138" t="str">
        <f>IF(A493="",IF(CONCATENATE(B493,C493,D493,E493,F493,G493,H493)="","",ws3_EU_ID_blank),IF(ISERROR(MATCH(A493,tbWS_2[EU_ID],0)),ws3_matching_error_msg,F493*IF(D493="Y",1,1-E493)*INDEX(tbWS_2[Activity],MATCH(A493,tbWS_2[EU_ID],0))))</f>
        <v/>
      </c>
      <c r="J493" s="76" t="str">
        <f t="shared" si="15"/>
        <v/>
      </c>
      <c r="K493" s="32"/>
    </row>
    <row r="494" spans="1:11" ht="14" x14ac:dyDescent="0.3">
      <c r="A494" s="71"/>
      <c r="B494" s="88"/>
      <c r="C494" s="72" t="str">
        <f t="shared" si="14"/>
        <v/>
      </c>
      <c r="D494" s="106"/>
      <c r="E494" s="109"/>
      <c r="F494" s="98"/>
      <c r="G494" s="98"/>
      <c r="H494" s="112"/>
      <c r="I494" s="138" t="str">
        <f>IF(A494="",IF(CONCATENATE(B494,C494,D494,E494,F494,G494,H494)="","",ws3_EU_ID_blank),IF(ISERROR(MATCH(A494,tbWS_2[EU_ID],0)),ws3_matching_error_msg,F494*IF(D494="Y",1,1-E494)*INDEX(tbWS_2[Activity],MATCH(A494,tbWS_2[EU_ID],0))))</f>
        <v/>
      </c>
      <c r="J494" s="76" t="str">
        <f t="shared" si="15"/>
        <v/>
      </c>
      <c r="K494" s="32"/>
    </row>
    <row r="495" spans="1:11" ht="6.65" customHeight="1" x14ac:dyDescent="0.3">
      <c r="A495" s="258" t="str">
        <f>IFERROR(INDEX(chemical_names,MATCH(B495,CAS_numbers,0)),"")</f>
        <v/>
      </c>
      <c r="B495" s="255"/>
      <c r="C495" s="255"/>
      <c r="D495" s="255"/>
      <c r="E495" s="255"/>
      <c r="F495" s="255"/>
      <c r="G495" s="255"/>
      <c r="H495" s="255"/>
      <c r="I495" s="255"/>
      <c r="J495" s="77"/>
      <c r="K495" s="32"/>
    </row>
    <row r="496" spans="1:11" ht="43" customHeight="1" x14ac:dyDescent="0.3">
      <c r="A496" s="261" t="s">
        <v>1124</v>
      </c>
      <c r="B496" s="262"/>
      <c r="C496" s="262"/>
      <c r="D496" s="262"/>
      <c r="E496" s="262"/>
      <c r="F496" s="262"/>
      <c r="G496" s="262"/>
      <c r="H496" s="262"/>
      <c r="I496" s="262"/>
      <c r="J496" s="263"/>
      <c r="K496" s="32"/>
    </row>
  </sheetData>
  <sheetProtection algorithmName="SHA-512" hashValue="IXtpyNrAg45ZVRhWuFQvpDWXokWP9uxygfhTYk6ZhMNX5rBV62etPbeWgCY/4NdPUgDPqhIhGRRyQRj/vXDSMA==" saltValue="tOjBMc+FBpMew95u2UEZxw==" spinCount="100000" sheet="1" insertRows="0" deleteRows="0" sort="0" autoFilter="0"/>
  <mergeCells count="7">
    <mergeCell ref="A1:H1"/>
    <mergeCell ref="A495:I495"/>
    <mergeCell ref="I2:I3"/>
    <mergeCell ref="A496:J496"/>
    <mergeCell ref="D2:H2"/>
    <mergeCell ref="B2:C2"/>
    <mergeCell ref="A2:A3"/>
  </mergeCells>
  <conditionalFormatting sqref="C8:C494 A495">
    <cfRule type="expression" dxfId="40" priority="10">
      <formula>AND(A8&lt;&gt;"",ISERROR(MATCH(A8,chemical_names,0)))</formula>
    </cfRule>
  </conditionalFormatting>
  <conditionalFormatting sqref="A8:A494">
    <cfRule type="expression" dxfId="39" priority="1">
      <formula>AND(A8&lt;&gt;"",ISERROR(MATCH(A8,INDIRECT("tbWS_2[EU_ID]"),0)))</formula>
    </cfRule>
  </conditionalFormatting>
  <dataValidations count="3">
    <dataValidation type="list" errorStyle="information" allowBlank="1" showErrorMessage="1" errorTitle="Not in list" error="This CAS is not in the DEQ CAO pollutant list." promptTitle="CAS Selection" prompt="Select CAS from the list, or copy and paste directly." sqref="B4:B6 B8:B494">
      <formula1>CAS_numbers</formula1>
    </dataValidation>
    <dataValidation type="list" allowBlank="1" showInputMessage="1" showErrorMessage="1" sqref="D4:D6 D8:D494">
      <formula1>"Y,N"</formula1>
    </dataValidation>
    <dataValidation type="list" errorStyle="information" allowBlank="1" showErrorMessage="1" errorTitle="Not in list" error="This CAS is not in the DEQ CAO pollutant list." promptTitle="CAS Selection" prompt="Select CAS from the list, or copy and paste directly." sqref="B7">
      <formula1>#REF!</formula1>
    </dataValidation>
  </dataValidations>
  <pageMargins left="0.7" right="0.7" top="0.75" bottom="0.75" header="0.3" footer="0.3"/>
  <pageSetup orientation="portrait" r:id="rId1"/>
  <ignoredErrors>
    <ignoredError sqref="C8:C494 I8:I494" unlockedFormula="1"/>
  </ignoredErrors>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C6D4BE"/>
  </sheetPr>
  <dimension ref="A1:H192"/>
  <sheetViews>
    <sheetView showGridLines="0" zoomScaleNormal="100" workbookViewId="0">
      <pane ySplit="3" topLeftCell="A4" activePane="bottomLeft" state="frozen"/>
      <selection activeCell="G34" sqref="G34"/>
      <selection pane="bottomLeft" activeCell="A7" sqref="A7"/>
    </sheetView>
  </sheetViews>
  <sheetFormatPr defaultColWidth="8.7265625" defaultRowHeight="14.5" x14ac:dyDescent="0.35"/>
  <cols>
    <col min="1" max="1" width="15.7265625" style="11" customWidth="1"/>
    <col min="2" max="2" width="40.7265625" style="32" customWidth="1"/>
    <col min="3" max="3" width="20.7265625" style="32" customWidth="1"/>
    <col min="4" max="4" width="20.7265625" customWidth="1"/>
    <col min="5" max="5" width="20.7265625" style="32" customWidth="1"/>
    <col min="6" max="6" width="15.7265625" style="67" customWidth="1"/>
    <col min="7" max="7" width="15.7265625" style="11" customWidth="1"/>
    <col min="8" max="8" width="20.453125" style="11" hidden="1" customWidth="1"/>
    <col min="9" max="9" width="28.26953125" style="32" customWidth="1"/>
    <col min="10" max="16384" width="8.7265625" style="32"/>
  </cols>
  <sheetData>
    <row r="1" spans="1:8" s="67" customFormat="1" ht="20.149999999999999" customHeight="1" thickBot="1" x14ac:dyDescent="0.35">
      <c r="A1" s="257" t="str">
        <f>"2020 ATEI Form - Version "&amp;version_number</f>
        <v>2020 ATEI Form - Version 1.1</v>
      </c>
      <c r="B1" s="257"/>
      <c r="C1" s="257"/>
      <c r="D1" s="257"/>
      <c r="E1" s="257"/>
      <c r="F1" s="257"/>
      <c r="G1" s="149" t="str">
        <f>version_date</f>
        <v>6/8/2021</v>
      </c>
      <c r="H1" s="140"/>
    </row>
    <row r="2" spans="1:8" ht="24" customHeight="1" thickBot="1" x14ac:dyDescent="0.35">
      <c r="A2" s="275" t="s">
        <v>1075</v>
      </c>
      <c r="B2" s="276"/>
      <c r="C2" s="276"/>
      <c r="D2" s="276"/>
      <c r="E2" s="277"/>
      <c r="F2" s="270" t="s">
        <v>1347</v>
      </c>
      <c r="G2" s="270" t="s">
        <v>1348</v>
      </c>
      <c r="H2" s="142"/>
    </row>
    <row r="3" spans="1:8" s="68" customFormat="1" ht="30" customHeight="1" thickBot="1" x14ac:dyDescent="0.35">
      <c r="A3" s="209" t="s">
        <v>1239</v>
      </c>
      <c r="B3" s="180" t="s">
        <v>1284</v>
      </c>
      <c r="C3" s="210" t="s">
        <v>1092</v>
      </c>
      <c r="D3" s="181" t="s">
        <v>1074</v>
      </c>
      <c r="E3" s="182" t="s">
        <v>1346</v>
      </c>
      <c r="F3" s="271"/>
      <c r="G3" s="271"/>
      <c r="H3" s="90" t="s">
        <v>1269</v>
      </c>
    </row>
    <row r="4" spans="1:8" ht="15" customHeight="1" thickTop="1" x14ac:dyDescent="0.3">
      <c r="A4" s="169" t="s">
        <v>1351</v>
      </c>
      <c r="B4" s="170" t="s">
        <v>1161</v>
      </c>
      <c r="C4" s="171" t="s">
        <v>1122</v>
      </c>
      <c r="D4" s="171" t="s">
        <v>1123</v>
      </c>
      <c r="E4" s="172" t="s">
        <v>1171</v>
      </c>
      <c r="F4" s="173">
        <v>13188</v>
      </c>
      <c r="G4" s="174">
        <v>2000</v>
      </c>
      <c r="H4" s="60" t="s">
        <v>1280</v>
      </c>
    </row>
    <row r="5" spans="1:8" ht="14" x14ac:dyDescent="0.3">
      <c r="A5" s="169" t="s">
        <v>1351</v>
      </c>
      <c r="B5" s="170" t="s">
        <v>1167</v>
      </c>
      <c r="C5" s="171" t="s">
        <v>1168</v>
      </c>
      <c r="D5" s="171" t="s">
        <v>1169</v>
      </c>
      <c r="E5" s="172" t="s">
        <v>1170</v>
      </c>
      <c r="F5" s="169">
        <v>950</v>
      </c>
      <c r="G5" s="174">
        <v>15</v>
      </c>
      <c r="H5" s="60" t="s">
        <v>1281</v>
      </c>
    </row>
    <row r="6" spans="1:8" ht="14" x14ac:dyDescent="0.3">
      <c r="A6" s="113" t="s">
        <v>1275</v>
      </c>
      <c r="B6" s="116" t="s">
        <v>1276</v>
      </c>
      <c r="C6" s="115" t="s">
        <v>1291</v>
      </c>
      <c r="D6" s="115" t="s">
        <v>1074</v>
      </c>
      <c r="E6" s="69" t="s">
        <v>1295</v>
      </c>
      <c r="F6" s="70" t="s">
        <v>1292</v>
      </c>
      <c r="G6" s="70" t="s">
        <v>1293</v>
      </c>
      <c r="H6" s="69" t="s">
        <v>1283</v>
      </c>
    </row>
    <row r="7" spans="1:8" ht="14" x14ac:dyDescent="0.3">
      <c r="A7" s="114"/>
      <c r="B7" s="117"/>
      <c r="C7" s="111"/>
      <c r="D7" s="111"/>
      <c r="E7" s="74"/>
      <c r="F7" s="75"/>
      <c r="G7" s="144"/>
      <c r="H7" s="59" t="str">
        <f t="shared" ref="H7:H38" si="0">A7&amp;delimiter&amp;C7</f>
        <v>|</v>
      </c>
    </row>
    <row r="8" spans="1:8" ht="14" x14ac:dyDescent="0.3">
      <c r="A8" s="114"/>
      <c r="B8" s="117"/>
      <c r="C8" s="111"/>
      <c r="D8" s="111"/>
      <c r="E8" s="74"/>
      <c r="F8" s="75"/>
      <c r="G8" s="144"/>
      <c r="H8" s="59" t="str">
        <f t="shared" si="0"/>
        <v>|</v>
      </c>
    </row>
    <row r="9" spans="1:8" ht="14" x14ac:dyDescent="0.3">
      <c r="A9" s="114"/>
      <c r="B9" s="117"/>
      <c r="C9" s="111"/>
      <c r="D9" s="111"/>
      <c r="E9" s="74"/>
      <c r="F9" s="75"/>
      <c r="G9" s="144"/>
      <c r="H9" s="59" t="str">
        <f t="shared" si="0"/>
        <v>|</v>
      </c>
    </row>
    <row r="10" spans="1:8" ht="14" x14ac:dyDescent="0.3">
      <c r="A10" s="114"/>
      <c r="B10" s="117"/>
      <c r="C10" s="111"/>
      <c r="D10" s="111"/>
      <c r="E10" s="74"/>
      <c r="F10" s="75"/>
      <c r="G10" s="144"/>
      <c r="H10" s="59" t="str">
        <f t="shared" si="0"/>
        <v>|</v>
      </c>
    </row>
    <row r="11" spans="1:8" ht="14" x14ac:dyDescent="0.3">
      <c r="A11" s="114"/>
      <c r="B11" s="117"/>
      <c r="C11" s="111"/>
      <c r="D11" s="111"/>
      <c r="E11" s="74"/>
      <c r="F11" s="75"/>
      <c r="G11" s="144"/>
      <c r="H11" s="59" t="str">
        <f t="shared" si="0"/>
        <v>|</v>
      </c>
    </row>
    <row r="12" spans="1:8" ht="14" x14ac:dyDescent="0.3">
      <c r="A12" s="114"/>
      <c r="B12" s="117"/>
      <c r="C12" s="111"/>
      <c r="D12" s="111"/>
      <c r="E12" s="74"/>
      <c r="F12" s="75"/>
      <c r="G12" s="144"/>
      <c r="H12" s="59" t="str">
        <f t="shared" si="0"/>
        <v>|</v>
      </c>
    </row>
    <row r="13" spans="1:8" ht="14" x14ac:dyDescent="0.3">
      <c r="A13" s="114"/>
      <c r="B13" s="117"/>
      <c r="C13" s="111"/>
      <c r="D13" s="111"/>
      <c r="E13" s="74"/>
      <c r="F13" s="75"/>
      <c r="G13" s="144"/>
      <c r="H13" s="59" t="str">
        <f t="shared" si="0"/>
        <v>|</v>
      </c>
    </row>
    <row r="14" spans="1:8" ht="14" x14ac:dyDescent="0.3">
      <c r="A14" s="114"/>
      <c r="B14" s="117"/>
      <c r="C14" s="111"/>
      <c r="D14" s="111"/>
      <c r="E14" s="74"/>
      <c r="F14" s="75"/>
      <c r="G14" s="144"/>
      <c r="H14" s="59" t="str">
        <f t="shared" si="0"/>
        <v>|</v>
      </c>
    </row>
    <row r="15" spans="1:8" ht="14" x14ac:dyDescent="0.3">
      <c r="A15" s="114"/>
      <c r="B15" s="117"/>
      <c r="C15" s="111"/>
      <c r="D15" s="111"/>
      <c r="E15" s="74"/>
      <c r="F15" s="75"/>
      <c r="G15" s="144"/>
      <c r="H15" s="59" t="str">
        <f t="shared" si="0"/>
        <v>|</v>
      </c>
    </row>
    <row r="16" spans="1:8" ht="14" x14ac:dyDescent="0.3">
      <c r="A16" s="114"/>
      <c r="B16" s="117"/>
      <c r="C16" s="111"/>
      <c r="D16" s="111"/>
      <c r="E16" s="74"/>
      <c r="F16" s="75"/>
      <c r="G16" s="144"/>
      <c r="H16" s="59" t="str">
        <f t="shared" si="0"/>
        <v>|</v>
      </c>
    </row>
    <row r="17" spans="1:8" ht="14" x14ac:dyDescent="0.3">
      <c r="A17" s="114"/>
      <c r="B17" s="117"/>
      <c r="C17" s="111"/>
      <c r="D17" s="111"/>
      <c r="E17" s="74"/>
      <c r="F17" s="75"/>
      <c r="G17" s="144"/>
      <c r="H17" s="59" t="str">
        <f t="shared" si="0"/>
        <v>|</v>
      </c>
    </row>
    <row r="18" spans="1:8" ht="14" x14ac:dyDescent="0.3">
      <c r="A18" s="114"/>
      <c r="B18" s="117"/>
      <c r="C18" s="111"/>
      <c r="D18" s="111"/>
      <c r="E18" s="74"/>
      <c r="F18" s="75"/>
      <c r="G18" s="144"/>
      <c r="H18" s="59" t="str">
        <f t="shared" si="0"/>
        <v>|</v>
      </c>
    </row>
    <row r="19" spans="1:8" ht="14" x14ac:dyDescent="0.3">
      <c r="A19" s="114"/>
      <c r="B19" s="117"/>
      <c r="C19" s="111"/>
      <c r="D19" s="111"/>
      <c r="E19" s="74"/>
      <c r="F19" s="75"/>
      <c r="G19" s="144"/>
      <c r="H19" s="59" t="str">
        <f t="shared" si="0"/>
        <v>|</v>
      </c>
    </row>
    <row r="20" spans="1:8" ht="14" x14ac:dyDescent="0.3">
      <c r="A20" s="114"/>
      <c r="B20" s="117"/>
      <c r="C20" s="111"/>
      <c r="D20" s="111"/>
      <c r="E20" s="74"/>
      <c r="F20" s="75"/>
      <c r="G20" s="144"/>
      <c r="H20" s="59" t="str">
        <f t="shared" si="0"/>
        <v>|</v>
      </c>
    </row>
    <row r="21" spans="1:8" ht="14" x14ac:dyDescent="0.3">
      <c r="A21" s="114"/>
      <c r="B21" s="117"/>
      <c r="C21" s="111"/>
      <c r="D21" s="111"/>
      <c r="E21" s="74"/>
      <c r="F21" s="75"/>
      <c r="G21" s="144"/>
      <c r="H21" s="59" t="str">
        <f t="shared" si="0"/>
        <v>|</v>
      </c>
    </row>
    <row r="22" spans="1:8" ht="14" x14ac:dyDescent="0.3">
      <c r="A22" s="114"/>
      <c r="B22" s="117"/>
      <c r="C22" s="111"/>
      <c r="D22" s="111"/>
      <c r="E22" s="74"/>
      <c r="F22" s="75"/>
      <c r="G22" s="144"/>
      <c r="H22" s="59" t="str">
        <f t="shared" si="0"/>
        <v>|</v>
      </c>
    </row>
    <row r="23" spans="1:8" ht="14" x14ac:dyDescent="0.3">
      <c r="A23" s="114"/>
      <c r="B23" s="117"/>
      <c r="C23" s="111"/>
      <c r="D23" s="111"/>
      <c r="E23" s="74"/>
      <c r="F23" s="75"/>
      <c r="G23" s="144"/>
      <c r="H23" s="59" t="str">
        <f t="shared" si="0"/>
        <v>|</v>
      </c>
    </row>
    <row r="24" spans="1:8" ht="14" x14ac:dyDescent="0.3">
      <c r="A24" s="114"/>
      <c r="B24" s="117"/>
      <c r="C24" s="111"/>
      <c r="D24" s="111"/>
      <c r="E24" s="74"/>
      <c r="F24" s="75"/>
      <c r="G24" s="144"/>
      <c r="H24" s="59" t="str">
        <f t="shared" si="0"/>
        <v>|</v>
      </c>
    </row>
    <row r="25" spans="1:8" ht="14" x14ac:dyDescent="0.3">
      <c r="A25" s="114"/>
      <c r="B25" s="117"/>
      <c r="C25" s="111"/>
      <c r="D25" s="111"/>
      <c r="E25" s="74"/>
      <c r="F25" s="75"/>
      <c r="G25" s="144"/>
      <c r="H25" s="59" t="str">
        <f t="shared" si="0"/>
        <v>|</v>
      </c>
    </row>
    <row r="26" spans="1:8" ht="14" x14ac:dyDescent="0.3">
      <c r="A26" s="114"/>
      <c r="B26" s="117"/>
      <c r="C26" s="111"/>
      <c r="D26" s="111"/>
      <c r="E26" s="74"/>
      <c r="F26" s="75"/>
      <c r="G26" s="144"/>
      <c r="H26" s="59" t="str">
        <f t="shared" si="0"/>
        <v>|</v>
      </c>
    </row>
    <row r="27" spans="1:8" ht="14" x14ac:dyDescent="0.3">
      <c r="A27" s="114"/>
      <c r="B27" s="117"/>
      <c r="C27" s="111"/>
      <c r="D27" s="111"/>
      <c r="E27" s="74"/>
      <c r="F27" s="75"/>
      <c r="G27" s="144"/>
      <c r="H27" s="59" t="str">
        <f t="shared" si="0"/>
        <v>|</v>
      </c>
    </row>
    <row r="28" spans="1:8" ht="14" x14ac:dyDescent="0.3">
      <c r="A28" s="114"/>
      <c r="B28" s="117"/>
      <c r="C28" s="111"/>
      <c r="D28" s="111"/>
      <c r="E28" s="74"/>
      <c r="F28" s="75"/>
      <c r="G28" s="144"/>
      <c r="H28" s="59" t="str">
        <f t="shared" si="0"/>
        <v>|</v>
      </c>
    </row>
    <row r="29" spans="1:8" ht="14" x14ac:dyDescent="0.3">
      <c r="A29" s="114"/>
      <c r="B29" s="117"/>
      <c r="C29" s="111"/>
      <c r="D29" s="111"/>
      <c r="E29" s="74"/>
      <c r="F29" s="75"/>
      <c r="G29" s="144"/>
      <c r="H29" s="59" t="str">
        <f t="shared" si="0"/>
        <v>|</v>
      </c>
    </row>
    <row r="30" spans="1:8" ht="14" x14ac:dyDescent="0.3">
      <c r="A30" s="114"/>
      <c r="B30" s="117"/>
      <c r="C30" s="111"/>
      <c r="D30" s="111"/>
      <c r="E30" s="74"/>
      <c r="F30" s="75"/>
      <c r="G30" s="144"/>
      <c r="H30" s="59" t="str">
        <f t="shared" si="0"/>
        <v>|</v>
      </c>
    </row>
    <row r="31" spans="1:8" ht="14" x14ac:dyDescent="0.3">
      <c r="A31" s="114"/>
      <c r="B31" s="117"/>
      <c r="C31" s="111"/>
      <c r="D31" s="111"/>
      <c r="E31" s="74"/>
      <c r="F31" s="75"/>
      <c r="G31" s="144"/>
      <c r="H31" s="59" t="str">
        <f t="shared" si="0"/>
        <v>|</v>
      </c>
    </row>
    <row r="32" spans="1:8" ht="14" x14ac:dyDescent="0.3">
      <c r="A32" s="114"/>
      <c r="B32" s="117"/>
      <c r="C32" s="111"/>
      <c r="D32" s="111"/>
      <c r="E32" s="74"/>
      <c r="F32" s="75"/>
      <c r="G32" s="144"/>
      <c r="H32" s="59" t="str">
        <f t="shared" si="0"/>
        <v>|</v>
      </c>
    </row>
    <row r="33" spans="1:8" ht="14" x14ac:dyDescent="0.3">
      <c r="A33" s="114"/>
      <c r="B33" s="117"/>
      <c r="C33" s="111"/>
      <c r="D33" s="111"/>
      <c r="E33" s="74"/>
      <c r="F33" s="75"/>
      <c r="G33" s="144"/>
      <c r="H33" s="59" t="str">
        <f t="shared" si="0"/>
        <v>|</v>
      </c>
    </row>
    <row r="34" spans="1:8" ht="14" x14ac:dyDescent="0.3">
      <c r="A34" s="114"/>
      <c r="B34" s="117"/>
      <c r="C34" s="111"/>
      <c r="D34" s="111"/>
      <c r="E34" s="74"/>
      <c r="F34" s="75"/>
      <c r="G34" s="144"/>
      <c r="H34" s="59" t="str">
        <f t="shared" si="0"/>
        <v>|</v>
      </c>
    </row>
    <row r="35" spans="1:8" ht="14" x14ac:dyDescent="0.3">
      <c r="A35" s="114"/>
      <c r="B35" s="117"/>
      <c r="C35" s="111"/>
      <c r="D35" s="111"/>
      <c r="E35" s="74"/>
      <c r="F35" s="75"/>
      <c r="G35" s="144"/>
      <c r="H35" s="59" t="str">
        <f t="shared" si="0"/>
        <v>|</v>
      </c>
    </row>
    <row r="36" spans="1:8" ht="14" x14ac:dyDescent="0.3">
      <c r="A36" s="114"/>
      <c r="B36" s="117"/>
      <c r="C36" s="111"/>
      <c r="D36" s="111"/>
      <c r="E36" s="74"/>
      <c r="F36" s="75"/>
      <c r="G36" s="144"/>
      <c r="H36" s="59" t="str">
        <f t="shared" si="0"/>
        <v>|</v>
      </c>
    </row>
    <row r="37" spans="1:8" ht="14" x14ac:dyDescent="0.3">
      <c r="A37" s="114"/>
      <c r="B37" s="117"/>
      <c r="C37" s="111"/>
      <c r="D37" s="111"/>
      <c r="E37" s="74"/>
      <c r="F37" s="75"/>
      <c r="G37" s="144"/>
      <c r="H37" s="59" t="str">
        <f t="shared" si="0"/>
        <v>|</v>
      </c>
    </row>
    <row r="38" spans="1:8" ht="14" x14ac:dyDescent="0.3">
      <c r="A38" s="114"/>
      <c r="B38" s="117"/>
      <c r="C38" s="111"/>
      <c r="D38" s="111"/>
      <c r="E38" s="74"/>
      <c r="F38" s="75"/>
      <c r="G38" s="144"/>
      <c r="H38" s="59" t="str">
        <f t="shared" si="0"/>
        <v>|</v>
      </c>
    </row>
    <row r="39" spans="1:8" ht="14" x14ac:dyDescent="0.3">
      <c r="A39" s="114"/>
      <c r="B39" s="117"/>
      <c r="C39" s="111"/>
      <c r="D39" s="111"/>
      <c r="E39" s="74"/>
      <c r="F39" s="75"/>
      <c r="G39" s="144"/>
      <c r="H39" s="59" t="str">
        <f t="shared" ref="H39:H70" si="1">A39&amp;delimiter&amp;C39</f>
        <v>|</v>
      </c>
    </row>
    <row r="40" spans="1:8" ht="14" x14ac:dyDescent="0.3">
      <c r="A40" s="114"/>
      <c r="B40" s="117"/>
      <c r="C40" s="111"/>
      <c r="D40" s="111"/>
      <c r="E40" s="74"/>
      <c r="F40" s="75"/>
      <c r="G40" s="144"/>
      <c r="H40" s="59" t="str">
        <f t="shared" si="1"/>
        <v>|</v>
      </c>
    </row>
    <row r="41" spans="1:8" ht="14" x14ac:dyDescent="0.3">
      <c r="A41" s="114"/>
      <c r="B41" s="117"/>
      <c r="C41" s="111"/>
      <c r="D41" s="111"/>
      <c r="E41" s="74"/>
      <c r="F41" s="75"/>
      <c r="G41" s="144"/>
      <c r="H41" s="59" t="str">
        <f t="shared" si="1"/>
        <v>|</v>
      </c>
    </row>
    <row r="42" spans="1:8" ht="14" x14ac:dyDescent="0.3">
      <c r="A42" s="114"/>
      <c r="B42" s="117"/>
      <c r="C42" s="111"/>
      <c r="D42" s="111"/>
      <c r="E42" s="74"/>
      <c r="F42" s="75"/>
      <c r="G42" s="144"/>
      <c r="H42" s="59" t="str">
        <f t="shared" si="1"/>
        <v>|</v>
      </c>
    </row>
    <row r="43" spans="1:8" ht="14" x14ac:dyDescent="0.3">
      <c r="A43" s="114"/>
      <c r="B43" s="117"/>
      <c r="C43" s="111"/>
      <c r="D43" s="111"/>
      <c r="E43" s="74"/>
      <c r="F43" s="75"/>
      <c r="G43" s="144"/>
      <c r="H43" s="59" t="str">
        <f t="shared" si="1"/>
        <v>|</v>
      </c>
    </row>
    <row r="44" spans="1:8" ht="14" x14ac:dyDescent="0.3">
      <c r="A44" s="114"/>
      <c r="B44" s="117"/>
      <c r="C44" s="111"/>
      <c r="D44" s="111"/>
      <c r="E44" s="74"/>
      <c r="F44" s="75"/>
      <c r="G44" s="144"/>
      <c r="H44" s="59" t="str">
        <f t="shared" si="1"/>
        <v>|</v>
      </c>
    </row>
    <row r="45" spans="1:8" ht="14" x14ac:dyDescent="0.3">
      <c r="A45" s="114"/>
      <c r="B45" s="117"/>
      <c r="C45" s="111"/>
      <c r="D45" s="111"/>
      <c r="E45" s="74"/>
      <c r="F45" s="75"/>
      <c r="G45" s="144"/>
      <c r="H45" s="59" t="str">
        <f t="shared" si="1"/>
        <v>|</v>
      </c>
    </row>
    <row r="46" spans="1:8" ht="14" x14ac:dyDescent="0.3">
      <c r="A46" s="114"/>
      <c r="B46" s="117"/>
      <c r="C46" s="111"/>
      <c r="D46" s="111"/>
      <c r="E46" s="74"/>
      <c r="F46" s="75"/>
      <c r="G46" s="144"/>
      <c r="H46" s="59" t="str">
        <f t="shared" si="1"/>
        <v>|</v>
      </c>
    </row>
    <row r="47" spans="1:8" ht="14" x14ac:dyDescent="0.3">
      <c r="A47" s="114"/>
      <c r="B47" s="117"/>
      <c r="C47" s="111"/>
      <c r="D47" s="111"/>
      <c r="E47" s="74"/>
      <c r="F47" s="75"/>
      <c r="G47" s="144"/>
      <c r="H47" s="59" t="str">
        <f t="shared" si="1"/>
        <v>|</v>
      </c>
    </row>
    <row r="48" spans="1:8" ht="14" x14ac:dyDescent="0.3">
      <c r="A48" s="114"/>
      <c r="B48" s="117"/>
      <c r="C48" s="111"/>
      <c r="D48" s="111"/>
      <c r="E48" s="74"/>
      <c r="F48" s="75"/>
      <c r="G48" s="144"/>
      <c r="H48" s="59" t="str">
        <f t="shared" si="1"/>
        <v>|</v>
      </c>
    </row>
    <row r="49" spans="1:8" ht="14" x14ac:dyDescent="0.3">
      <c r="A49" s="114"/>
      <c r="B49" s="117"/>
      <c r="C49" s="111"/>
      <c r="D49" s="111"/>
      <c r="E49" s="74"/>
      <c r="F49" s="75"/>
      <c r="G49" s="144"/>
      <c r="H49" s="59" t="str">
        <f t="shared" si="1"/>
        <v>|</v>
      </c>
    </row>
    <row r="50" spans="1:8" ht="14" x14ac:dyDescent="0.3">
      <c r="A50" s="114"/>
      <c r="B50" s="117"/>
      <c r="C50" s="111"/>
      <c r="D50" s="111"/>
      <c r="E50" s="74"/>
      <c r="F50" s="75"/>
      <c r="G50" s="144"/>
      <c r="H50" s="59" t="str">
        <f t="shared" si="1"/>
        <v>|</v>
      </c>
    </row>
    <row r="51" spans="1:8" ht="14" x14ac:dyDescent="0.3">
      <c r="A51" s="114"/>
      <c r="B51" s="117"/>
      <c r="C51" s="111"/>
      <c r="D51" s="111"/>
      <c r="E51" s="74"/>
      <c r="F51" s="75"/>
      <c r="G51" s="144"/>
      <c r="H51" s="59" t="str">
        <f t="shared" si="1"/>
        <v>|</v>
      </c>
    </row>
    <row r="52" spans="1:8" ht="14" x14ac:dyDescent="0.3">
      <c r="A52" s="114"/>
      <c r="B52" s="117"/>
      <c r="C52" s="111"/>
      <c r="D52" s="111"/>
      <c r="E52" s="74"/>
      <c r="F52" s="75"/>
      <c r="G52" s="144"/>
      <c r="H52" s="59" t="str">
        <f t="shared" si="1"/>
        <v>|</v>
      </c>
    </row>
    <row r="53" spans="1:8" ht="14" x14ac:dyDescent="0.3">
      <c r="A53" s="114"/>
      <c r="B53" s="117"/>
      <c r="C53" s="111"/>
      <c r="D53" s="111"/>
      <c r="E53" s="74"/>
      <c r="F53" s="75"/>
      <c r="G53" s="144"/>
      <c r="H53" s="59" t="str">
        <f t="shared" si="1"/>
        <v>|</v>
      </c>
    </row>
    <row r="54" spans="1:8" ht="14" x14ac:dyDescent="0.3">
      <c r="A54" s="114"/>
      <c r="B54" s="117"/>
      <c r="C54" s="111"/>
      <c r="D54" s="111"/>
      <c r="E54" s="74"/>
      <c r="F54" s="75"/>
      <c r="G54" s="144"/>
      <c r="H54" s="59" t="str">
        <f t="shared" si="1"/>
        <v>|</v>
      </c>
    </row>
    <row r="55" spans="1:8" ht="14" x14ac:dyDescent="0.3">
      <c r="A55" s="114"/>
      <c r="B55" s="117"/>
      <c r="C55" s="111"/>
      <c r="D55" s="111"/>
      <c r="E55" s="74"/>
      <c r="F55" s="75"/>
      <c r="G55" s="144"/>
      <c r="H55" s="59" t="str">
        <f t="shared" si="1"/>
        <v>|</v>
      </c>
    </row>
    <row r="56" spans="1:8" ht="14" x14ac:dyDescent="0.3">
      <c r="A56" s="114"/>
      <c r="B56" s="117"/>
      <c r="C56" s="111"/>
      <c r="D56" s="111"/>
      <c r="E56" s="74"/>
      <c r="F56" s="75"/>
      <c r="G56" s="144"/>
      <c r="H56" s="59" t="str">
        <f t="shared" si="1"/>
        <v>|</v>
      </c>
    </row>
    <row r="57" spans="1:8" ht="14" x14ac:dyDescent="0.3">
      <c r="A57" s="114"/>
      <c r="B57" s="117"/>
      <c r="C57" s="111"/>
      <c r="D57" s="111"/>
      <c r="E57" s="74"/>
      <c r="F57" s="75"/>
      <c r="G57" s="144"/>
      <c r="H57" s="59" t="str">
        <f t="shared" si="1"/>
        <v>|</v>
      </c>
    </row>
    <row r="58" spans="1:8" ht="14" x14ac:dyDescent="0.3">
      <c r="A58" s="114"/>
      <c r="B58" s="117"/>
      <c r="C58" s="111"/>
      <c r="D58" s="111"/>
      <c r="E58" s="74"/>
      <c r="F58" s="75"/>
      <c r="G58" s="144"/>
      <c r="H58" s="59" t="str">
        <f t="shared" si="1"/>
        <v>|</v>
      </c>
    </row>
    <row r="59" spans="1:8" ht="14" x14ac:dyDescent="0.3">
      <c r="A59" s="114"/>
      <c r="B59" s="117"/>
      <c r="C59" s="111"/>
      <c r="D59" s="111"/>
      <c r="E59" s="74"/>
      <c r="F59" s="75"/>
      <c r="G59" s="144"/>
      <c r="H59" s="59" t="str">
        <f t="shared" si="1"/>
        <v>|</v>
      </c>
    </row>
    <row r="60" spans="1:8" ht="14" x14ac:dyDescent="0.3">
      <c r="A60" s="114"/>
      <c r="B60" s="117"/>
      <c r="C60" s="111"/>
      <c r="D60" s="111"/>
      <c r="E60" s="74"/>
      <c r="F60" s="75"/>
      <c r="G60" s="144"/>
      <c r="H60" s="59" t="str">
        <f t="shared" si="1"/>
        <v>|</v>
      </c>
    </row>
    <row r="61" spans="1:8" ht="14" x14ac:dyDescent="0.3">
      <c r="A61" s="114"/>
      <c r="B61" s="117"/>
      <c r="C61" s="111"/>
      <c r="D61" s="111"/>
      <c r="E61" s="74"/>
      <c r="F61" s="75"/>
      <c r="G61" s="144"/>
      <c r="H61" s="59" t="str">
        <f t="shared" si="1"/>
        <v>|</v>
      </c>
    </row>
    <row r="62" spans="1:8" ht="14" x14ac:dyDescent="0.3">
      <c r="A62" s="114"/>
      <c r="B62" s="117"/>
      <c r="C62" s="111"/>
      <c r="D62" s="111"/>
      <c r="E62" s="74"/>
      <c r="F62" s="75"/>
      <c r="G62" s="144"/>
      <c r="H62" s="59" t="str">
        <f t="shared" si="1"/>
        <v>|</v>
      </c>
    </row>
    <row r="63" spans="1:8" ht="14" x14ac:dyDescent="0.3">
      <c r="A63" s="114"/>
      <c r="B63" s="117"/>
      <c r="C63" s="111"/>
      <c r="D63" s="111"/>
      <c r="E63" s="74"/>
      <c r="F63" s="75"/>
      <c r="G63" s="144"/>
      <c r="H63" s="59" t="str">
        <f t="shared" si="1"/>
        <v>|</v>
      </c>
    </row>
    <row r="64" spans="1:8" ht="14" x14ac:dyDescent="0.3">
      <c r="A64" s="114"/>
      <c r="B64" s="117"/>
      <c r="C64" s="111"/>
      <c r="D64" s="111"/>
      <c r="E64" s="74"/>
      <c r="F64" s="75"/>
      <c r="G64" s="144"/>
      <c r="H64" s="59" t="str">
        <f t="shared" si="1"/>
        <v>|</v>
      </c>
    </row>
    <row r="65" spans="1:8" ht="14" x14ac:dyDescent="0.3">
      <c r="A65" s="114"/>
      <c r="B65" s="117"/>
      <c r="C65" s="111"/>
      <c r="D65" s="111"/>
      <c r="E65" s="74"/>
      <c r="F65" s="75"/>
      <c r="G65" s="144"/>
      <c r="H65" s="59" t="str">
        <f t="shared" si="1"/>
        <v>|</v>
      </c>
    </row>
    <row r="66" spans="1:8" ht="14" x14ac:dyDescent="0.3">
      <c r="A66" s="114"/>
      <c r="B66" s="117"/>
      <c r="C66" s="111"/>
      <c r="D66" s="111"/>
      <c r="E66" s="74"/>
      <c r="F66" s="75"/>
      <c r="G66" s="144"/>
      <c r="H66" s="59" t="str">
        <f t="shared" si="1"/>
        <v>|</v>
      </c>
    </row>
    <row r="67" spans="1:8" ht="14" x14ac:dyDescent="0.3">
      <c r="A67" s="114"/>
      <c r="B67" s="117"/>
      <c r="C67" s="111"/>
      <c r="D67" s="111"/>
      <c r="E67" s="74"/>
      <c r="F67" s="75"/>
      <c r="G67" s="144"/>
      <c r="H67" s="59" t="str">
        <f t="shared" si="1"/>
        <v>|</v>
      </c>
    </row>
    <row r="68" spans="1:8" ht="14" x14ac:dyDescent="0.3">
      <c r="A68" s="114"/>
      <c r="B68" s="117"/>
      <c r="C68" s="111"/>
      <c r="D68" s="111"/>
      <c r="E68" s="74"/>
      <c r="F68" s="75"/>
      <c r="G68" s="144"/>
      <c r="H68" s="59" t="str">
        <f t="shared" si="1"/>
        <v>|</v>
      </c>
    </row>
    <row r="69" spans="1:8" ht="14" x14ac:dyDescent="0.3">
      <c r="A69" s="114"/>
      <c r="B69" s="117"/>
      <c r="C69" s="111"/>
      <c r="D69" s="111"/>
      <c r="E69" s="74"/>
      <c r="F69" s="75"/>
      <c r="G69" s="144"/>
      <c r="H69" s="59" t="str">
        <f t="shared" si="1"/>
        <v>|</v>
      </c>
    </row>
    <row r="70" spans="1:8" ht="14" x14ac:dyDescent="0.3">
      <c r="A70" s="114"/>
      <c r="B70" s="117"/>
      <c r="C70" s="111"/>
      <c r="D70" s="111"/>
      <c r="E70" s="74"/>
      <c r="F70" s="75"/>
      <c r="G70" s="144"/>
      <c r="H70" s="59" t="str">
        <f t="shared" si="1"/>
        <v>|</v>
      </c>
    </row>
    <row r="71" spans="1:8" ht="14" x14ac:dyDescent="0.3">
      <c r="A71" s="114"/>
      <c r="B71" s="117"/>
      <c r="C71" s="111"/>
      <c r="D71" s="111"/>
      <c r="E71" s="74"/>
      <c r="F71" s="75"/>
      <c r="G71" s="144"/>
      <c r="H71" s="59" t="str">
        <f t="shared" ref="H71:H102" si="2">A71&amp;delimiter&amp;C71</f>
        <v>|</v>
      </c>
    </row>
    <row r="72" spans="1:8" ht="14" x14ac:dyDescent="0.3">
      <c r="A72" s="114"/>
      <c r="B72" s="117"/>
      <c r="C72" s="111"/>
      <c r="D72" s="111"/>
      <c r="E72" s="74"/>
      <c r="F72" s="75"/>
      <c r="G72" s="144"/>
      <c r="H72" s="59" t="str">
        <f t="shared" si="2"/>
        <v>|</v>
      </c>
    </row>
    <row r="73" spans="1:8" ht="14" x14ac:dyDescent="0.3">
      <c r="A73" s="114"/>
      <c r="B73" s="117"/>
      <c r="C73" s="111"/>
      <c r="D73" s="111"/>
      <c r="E73" s="74"/>
      <c r="F73" s="75"/>
      <c r="G73" s="144"/>
      <c r="H73" s="59" t="str">
        <f t="shared" si="2"/>
        <v>|</v>
      </c>
    </row>
    <row r="74" spans="1:8" ht="14" x14ac:dyDescent="0.3">
      <c r="A74" s="114"/>
      <c r="B74" s="117"/>
      <c r="C74" s="111"/>
      <c r="D74" s="111"/>
      <c r="E74" s="74"/>
      <c r="F74" s="75"/>
      <c r="G74" s="144"/>
      <c r="H74" s="59" t="str">
        <f t="shared" si="2"/>
        <v>|</v>
      </c>
    </row>
    <row r="75" spans="1:8" ht="14" x14ac:dyDescent="0.3">
      <c r="A75" s="114"/>
      <c r="B75" s="117"/>
      <c r="C75" s="111"/>
      <c r="D75" s="111"/>
      <c r="E75" s="74"/>
      <c r="F75" s="75"/>
      <c r="G75" s="144"/>
      <c r="H75" s="59" t="str">
        <f t="shared" si="2"/>
        <v>|</v>
      </c>
    </row>
    <row r="76" spans="1:8" ht="14" x14ac:dyDescent="0.3">
      <c r="A76" s="114"/>
      <c r="B76" s="117"/>
      <c r="C76" s="111"/>
      <c r="D76" s="111"/>
      <c r="E76" s="74"/>
      <c r="F76" s="75"/>
      <c r="G76" s="144"/>
      <c r="H76" s="59" t="str">
        <f t="shared" si="2"/>
        <v>|</v>
      </c>
    </row>
    <row r="77" spans="1:8" ht="14" x14ac:dyDescent="0.3">
      <c r="A77" s="114"/>
      <c r="B77" s="117"/>
      <c r="C77" s="111"/>
      <c r="D77" s="111"/>
      <c r="E77" s="74"/>
      <c r="F77" s="75"/>
      <c r="G77" s="144"/>
      <c r="H77" s="59" t="str">
        <f t="shared" si="2"/>
        <v>|</v>
      </c>
    </row>
    <row r="78" spans="1:8" ht="14" x14ac:dyDescent="0.3">
      <c r="A78" s="114"/>
      <c r="B78" s="117"/>
      <c r="C78" s="111"/>
      <c r="D78" s="111"/>
      <c r="E78" s="74"/>
      <c r="F78" s="75"/>
      <c r="G78" s="144"/>
      <c r="H78" s="59" t="str">
        <f t="shared" si="2"/>
        <v>|</v>
      </c>
    </row>
    <row r="79" spans="1:8" ht="14" x14ac:dyDescent="0.3">
      <c r="A79" s="114"/>
      <c r="B79" s="117"/>
      <c r="C79" s="111"/>
      <c r="D79" s="111"/>
      <c r="E79" s="74"/>
      <c r="F79" s="75"/>
      <c r="G79" s="144"/>
      <c r="H79" s="59" t="str">
        <f t="shared" si="2"/>
        <v>|</v>
      </c>
    </row>
    <row r="80" spans="1:8" ht="14" x14ac:dyDescent="0.3">
      <c r="A80" s="114"/>
      <c r="B80" s="117"/>
      <c r="C80" s="111"/>
      <c r="D80" s="111"/>
      <c r="E80" s="74"/>
      <c r="F80" s="75"/>
      <c r="G80" s="144"/>
      <c r="H80" s="59" t="str">
        <f t="shared" si="2"/>
        <v>|</v>
      </c>
    </row>
    <row r="81" spans="1:8" ht="14" x14ac:dyDescent="0.3">
      <c r="A81" s="114"/>
      <c r="B81" s="117"/>
      <c r="C81" s="111"/>
      <c r="D81" s="111"/>
      <c r="E81" s="74"/>
      <c r="F81" s="75"/>
      <c r="G81" s="144"/>
      <c r="H81" s="59" t="str">
        <f t="shared" si="2"/>
        <v>|</v>
      </c>
    </row>
    <row r="82" spans="1:8" ht="14" x14ac:dyDescent="0.3">
      <c r="A82" s="114"/>
      <c r="B82" s="117"/>
      <c r="C82" s="111"/>
      <c r="D82" s="111"/>
      <c r="E82" s="74"/>
      <c r="F82" s="75"/>
      <c r="G82" s="144"/>
      <c r="H82" s="59" t="str">
        <f t="shared" si="2"/>
        <v>|</v>
      </c>
    </row>
    <row r="83" spans="1:8" ht="14" x14ac:dyDescent="0.3">
      <c r="A83" s="114"/>
      <c r="B83" s="117"/>
      <c r="C83" s="111"/>
      <c r="D83" s="111"/>
      <c r="E83" s="74"/>
      <c r="F83" s="75"/>
      <c r="G83" s="144"/>
      <c r="H83" s="59" t="str">
        <f t="shared" si="2"/>
        <v>|</v>
      </c>
    </row>
    <row r="84" spans="1:8" ht="14" x14ac:dyDescent="0.3">
      <c r="A84" s="114"/>
      <c r="B84" s="117"/>
      <c r="C84" s="111"/>
      <c r="D84" s="111"/>
      <c r="E84" s="74"/>
      <c r="F84" s="75"/>
      <c r="G84" s="144"/>
      <c r="H84" s="59" t="str">
        <f t="shared" si="2"/>
        <v>|</v>
      </c>
    </row>
    <row r="85" spans="1:8" ht="14" x14ac:dyDescent="0.3">
      <c r="A85" s="114"/>
      <c r="B85" s="117"/>
      <c r="C85" s="111"/>
      <c r="D85" s="111"/>
      <c r="E85" s="74"/>
      <c r="F85" s="75"/>
      <c r="G85" s="144"/>
      <c r="H85" s="59" t="str">
        <f t="shared" si="2"/>
        <v>|</v>
      </c>
    </row>
    <row r="86" spans="1:8" ht="14" x14ac:dyDescent="0.3">
      <c r="A86" s="114"/>
      <c r="B86" s="117"/>
      <c r="C86" s="111"/>
      <c r="D86" s="111"/>
      <c r="E86" s="74"/>
      <c r="F86" s="75"/>
      <c r="G86" s="144"/>
      <c r="H86" s="59" t="str">
        <f t="shared" si="2"/>
        <v>|</v>
      </c>
    </row>
    <row r="87" spans="1:8" ht="14" x14ac:dyDescent="0.3">
      <c r="A87" s="114"/>
      <c r="B87" s="117"/>
      <c r="C87" s="111"/>
      <c r="D87" s="111"/>
      <c r="E87" s="74"/>
      <c r="F87" s="75"/>
      <c r="G87" s="144"/>
      <c r="H87" s="59" t="str">
        <f t="shared" si="2"/>
        <v>|</v>
      </c>
    </row>
    <row r="88" spans="1:8" ht="14" x14ac:dyDescent="0.3">
      <c r="A88" s="114"/>
      <c r="B88" s="117"/>
      <c r="C88" s="111"/>
      <c r="D88" s="111"/>
      <c r="E88" s="74"/>
      <c r="F88" s="75"/>
      <c r="G88" s="144"/>
      <c r="H88" s="59" t="str">
        <f t="shared" si="2"/>
        <v>|</v>
      </c>
    </row>
    <row r="89" spans="1:8" ht="14" x14ac:dyDescent="0.3">
      <c r="A89" s="114"/>
      <c r="B89" s="117"/>
      <c r="C89" s="111"/>
      <c r="D89" s="111"/>
      <c r="E89" s="74"/>
      <c r="F89" s="75"/>
      <c r="G89" s="144"/>
      <c r="H89" s="59" t="str">
        <f t="shared" si="2"/>
        <v>|</v>
      </c>
    </row>
    <row r="90" spans="1:8" ht="14" x14ac:dyDescent="0.3">
      <c r="A90" s="114"/>
      <c r="B90" s="117"/>
      <c r="C90" s="111"/>
      <c r="D90" s="111"/>
      <c r="E90" s="74"/>
      <c r="F90" s="75"/>
      <c r="G90" s="144"/>
      <c r="H90" s="59" t="str">
        <f t="shared" si="2"/>
        <v>|</v>
      </c>
    </row>
    <row r="91" spans="1:8" ht="14" x14ac:dyDescent="0.3">
      <c r="A91" s="114"/>
      <c r="B91" s="117"/>
      <c r="C91" s="111"/>
      <c r="D91" s="111"/>
      <c r="E91" s="74"/>
      <c r="F91" s="75"/>
      <c r="G91" s="144"/>
      <c r="H91" s="59" t="str">
        <f t="shared" si="2"/>
        <v>|</v>
      </c>
    </row>
    <row r="92" spans="1:8" ht="14" x14ac:dyDescent="0.3">
      <c r="A92" s="114"/>
      <c r="B92" s="117"/>
      <c r="C92" s="111"/>
      <c r="D92" s="111"/>
      <c r="E92" s="74"/>
      <c r="F92" s="75"/>
      <c r="G92" s="144"/>
      <c r="H92" s="59" t="str">
        <f t="shared" si="2"/>
        <v>|</v>
      </c>
    </row>
    <row r="93" spans="1:8" ht="14" x14ac:dyDescent="0.3">
      <c r="A93" s="114"/>
      <c r="B93" s="117"/>
      <c r="C93" s="111"/>
      <c r="D93" s="111"/>
      <c r="E93" s="74"/>
      <c r="F93" s="75"/>
      <c r="G93" s="144"/>
      <c r="H93" s="59" t="str">
        <f t="shared" si="2"/>
        <v>|</v>
      </c>
    </row>
    <row r="94" spans="1:8" ht="14" x14ac:dyDescent="0.3">
      <c r="A94" s="114"/>
      <c r="B94" s="117"/>
      <c r="C94" s="111"/>
      <c r="D94" s="111"/>
      <c r="E94" s="74"/>
      <c r="F94" s="75"/>
      <c r="G94" s="144"/>
      <c r="H94" s="59" t="str">
        <f t="shared" si="2"/>
        <v>|</v>
      </c>
    </row>
    <row r="95" spans="1:8" ht="14" x14ac:dyDescent="0.3">
      <c r="A95" s="114"/>
      <c r="B95" s="117"/>
      <c r="C95" s="111"/>
      <c r="D95" s="111"/>
      <c r="E95" s="74"/>
      <c r="F95" s="75"/>
      <c r="G95" s="144"/>
      <c r="H95" s="59" t="str">
        <f t="shared" si="2"/>
        <v>|</v>
      </c>
    </row>
    <row r="96" spans="1:8" ht="14" x14ac:dyDescent="0.3">
      <c r="A96" s="114"/>
      <c r="B96" s="117"/>
      <c r="C96" s="111"/>
      <c r="D96" s="111"/>
      <c r="E96" s="74"/>
      <c r="F96" s="75"/>
      <c r="G96" s="144"/>
      <c r="H96" s="59" t="str">
        <f t="shared" si="2"/>
        <v>|</v>
      </c>
    </row>
    <row r="97" spans="1:8" ht="14" x14ac:dyDescent="0.3">
      <c r="A97" s="114"/>
      <c r="B97" s="117"/>
      <c r="C97" s="111"/>
      <c r="D97" s="111"/>
      <c r="E97" s="74"/>
      <c r="F97" s="75"/>
      <c r="G97" s="144"/>
      <c r="H97" s="59" t="str">
        <f t="shared" si="2"/>
        <v>|</v>
      </c>
    </row>
    <row r="98" spans="1:8" ht="14" x14ac:dyDescent="0.3">
      <c r="A98" s="114"/>
      <c r="B98" s="117"/>
      <c r="C98" s="111"/>
      <c r="D98" s="111"/>
      <c r="E98" s="74"/>
      <c r="F98" s="75"/>
      <c r="G98" s="144"/>
      <c r="H98" s="59" t="str">
        <f t="shared" si="2"/>
        <v>|</v>
      </c>
    </row>
    <row r="99" spans="1:8" ht="14" x14ac:dyDescent="0.3">
      <c r="A99" s="114"/>
      <c r="B99" s="117"/>
      <c r="C99" s="111"/>
      <c r="D99" s="111"/>
      <c r="E99" s="74"/>
      <c r="F99" s="75"/>
      <c r="G99" s="144"/>
      <c r="H99" s="59" t="str">
        <f t="shared" si="2"/>
        <v>|</v>
      </c>
    </row>
    <row r="100" spans="1:8" ht="14" x14ac:dyDescent="0.3">
      <c r="A100" s="114"/>
      <c r="B100" s="117"/>
      <c r="C100" s="111"/>
      <c r="D100" s="111"/>
      <c r="E100" s="74"/>
      <c r="F100" s="75"/>
      <c r="G100" s="144"/>
      <c r="H100" s="59" t="str">
        <f t="shared" si="2"/>
        <v>|</v>
      </c>
    </row>
    <row r="101" spans="1:8" ht="14" x14ac:dyDescent="0.3">
      <c r="A101" s="114"/>
      <c r="B101" s="117"/>
      <c r="C101" s="111"/>
      <c r="D101" s="111"/>
      <c r="E101" s="74"/>
      <c r="F101" s="75"/>
      <c r="G101" s="144"/>
      <c r="H101" s="59" t="str">
        <f t="shared" si="2"/>
        <v>|</v>
      </c>
    </row>
    <row r="102" spans="1:8" ht="14" x14ac:dyDescent="0.3">
      <c r="A102" s="114"/>
      <c r="B102" s="117"/>
      <c r="C102" s="111"/>
      <c r="D102" s="111"/>
      <c r="E102" s="74"/>
      <c r="F102" s="75"/>
      <c r="G102" s="144"/>
      <c r="H102" s="59" t="str">
        <f t="shared" si="2"/>
        <v>|</v>
      </c>
    </row>
    <row r="103" spans="1:8" ht="14" x14ac:dyDescent="0.3">
      <c r="A103" s="114"/>
      <c r="B103" s="117"/>
      <c r="C103" s="111"/>
      <c r="D103" s="111"/>
      <c r="E103" s="74"/>
      <c r="F103" s="75"/>
      <c r="G103" s="144"/>
      <c r="H103" s="59" t="str">
        <f t="shared" ref="H103:H134" si="3">A103&amp;delimiter&amp;C103</f>
        <v>|</v>
      </c>
    </row>
    <row r="104" spans="1:8" ht="14" x14ac:dyDescent="0.3">
      <c r="A104" s="114"/>
      <c r="B104" s="117"/>
      <c r="C104" s="111"/>
      <c r="D104" s="111"/>
      <c r="E104" s="74"/>
      <c r="F104" s="75"/>
      <c r="G104" s="144"/>
      <c r="H104" s="59" t="str">
        <f t="shared" si="3"/>
        <v>|</v>
      </c>
    </row>
    <row r="105" spans="1:8" ht="14" x14ac:dyDescent="0.3">
      <c r="A105" s="114"/>
      <c r="B105" s="117"/>
      <c r="C105" s="111"/>
      <c r="D105" s="111"/>
      <c r="E105" s="74"/>
      <c r="F105" s="75"/>
      <c r="G105" s="144"/>
      <c r="H105" s="59" t="str">
        <f t="shared" si="3"/>
        <v>|</v>
      </c>
    </row>
    <row r="106" spans="1:8" ht="14" x14ac:dyDescent="0.3">
      <c r="A106" s="114"/>
      <c r="B106" s="117"/>
      <c r="C106" s="111"/>
      <c r="D106" s="111"/>
      <c r="E106" s="74"/>
      <c r="F106" s="75"/>
      <c r="G106" s="144"/>
      <c r="H106" s="59" t="str">
        <f t="shared" si="3"/>
        <v>|</v>
      </c>
    </row>
    <row r="107" spans="1:8" ht="14" x14ac:dyDescent="0.3">
      <c r="A107" s="114"/>
      <c r="B107" s="117"/>
      <c r="C107" s="111"/>
      <c r="D107" s="111"/>
      <c r="E107" s="74"/>
      <c r="F107" s="75"/>
      <c r="G107" s="144"/>
      <c r="H107" s="59" t="str">
        <f t="shared" si="3"/>
        <v>|</v>
      </c>
    </row>
    <row r="108" spans="1:8" ht="14" x14ac:dyDescent="0.3">
      <c r="A108" s="114"/>
      <c r="B108" s="117"/>
      <c r="C108" s="111"/>
      <c r="D108" s="111"/>
      <c r="E108" s="74"/>
      <c r="F108" s="75"/>
      <c r="G108" s="144"/>
      <c r="H108" s="59" t="str">
        <f t="shared" si="3"/>
        <v>|</v>
      </c>
    </row>
    <row r="109" spans="1:8" ht="14" x14ac:dyDescent="0.3">
      <c r="A109" s="114"/>
      <c r="B109" s="117"/>
      <c r="C109" s="111"/>
      <c r="D109" s="111"/>
      <c r="E109" s="74"/>
      <c r="F109" s="75"/>
      <c r="G109" s="144"/>
      <c r="H109" s="59" t="str">
        <f t="shared" si="3"/>
        <v>|</v>
      </c>
    </row>
    <row r="110" spans="1:8" ht="14" x14ac:dyDescent="0.3">
      <c r="A110" s="114"/>
      <c r="B110" s="117"/>
      <c r="C110" s="111"/>
      <c r="D110" s="111"/>
      <c r="E110" s="74"/>
      <c r="F110" s="75"/>
      <c r="G110" s="144"/>
      <c r="H110" s="59" t="str">
        <f t="shared" si="3"/>
        <v>|</v>
      </c>
    </row>
    <row r="111" spans="1:8" ht="14" x14ac:dyDescent="0.3">
      <c r="A111" s="114"/>
      <c r="B111" s="117"/>
      <c r="C111" s="111"/>
      <c r="D111" s="111"/>
      <c r="E111" s="74"/>
      <c r="F111" s="75"/>
      <c r="G111" s="144"/>
      <c r="H111" s="59" t="str">
        <f t="shared" si="3"/>
        <v>|</v>
      </c>
    </row>
    <row r="112" spans="1:8" ht="14" x14ac:dyDescent="0.3">
      <c r="A112" s="114"/>
      <c r="B112" s="117"/>
      <c r="C112" s="111"/>
      <c r="D112" s="111"/>
      <c r="E112" s="74"/>
      <c r="F112" s="75"/>
      <c r="G112" s="144"/>
      <c r="H112" s="59" t="str">
        <f t="shared" si="3"/>
        <v>|</v>
      </c>
    </row>
    <row r="113" spans="1:8" ht="14" x14ac:dyDescent="0.3">
      <c r="A113" s="114"/>
      <c r="B113" s="117"/>
      <c r="C113" s="111"/>
      <c r="D113" s="111"/>
      <c r="E113" s="74"/>
      <c r="F113" s="75"/>
      <c r="G113" s="144"/>
      <c r="H113" s="59" t="str">
        <f t="shared" si="3"/>
        <v>|</v>
      </c>
    </row>
    <row r="114" spans="1:8" ht="14" x14ac:dyDescent="0.3">
      <c r="A114" s="114"/>
      <c r="B114" s="117"/>
      <c r="C114" s="111"/>
      <c r="D114" s="111"/>
      <c r="E114" s="74"/>
      <c r="F114" s="75"/>
      <c r="G114" s="144"/>
      <c r="H114" s="59" t="str">
        <f t="shared" si="3"/>
        <v>|</v>
      </c>
    </row>
    <row r="115" spans="1:8" ht="14" x14ac:dyDescent="0.3">
      <c r="A115" s="114"/>
      <c r="B115" s="117"/>
      <c r="C115" s="111"/>
      <c r="D115" s="111"/>
      <c r="E115" s="74"/>
      <c r="F115" s="75"/>
      <c r="G115" s="144"/>
      <c r="H115" s="59" t="str">
        <f t="shared" si="3"/>
        <v>|</v>
      </c>
    </row>
    <row r="116" spans="1:8" ht="14" x14ac:dyDescent="0.3">
      <c r="A116" s="114"/>
      <c r="B116" s="117"/>
      <c r="C116" s="111"/>
      <c r="D116" s="111"/>
      <c r="E116" s="74"/>
      <c r="F116" s="75"/>
      <c r="G116" s="144"/>
      <c r="H116" s="59" t="str">
        <f t="shared" si="3"/>
        <v>|</v>
      </c>
    </row>
    <row r="117" spans="1:8" ht="14" x14ac:dyDescent="0.3">
      <c r="A117" s="114"/>
      <c r="B117" s="117"/>
      <c r="C117" s="111"/>
      <c r="D117" s="111"/>
      <c r="E117" s="74"/>
      <c r="F117" s="75"/>
      <c r="G117" s="144"/>
      <c r="H117" s="59" t="str">
        <f t="shared" si="3"/>
        <v>|</v>
      </c>
    </row>
    <row r="118" spans="1:8" ht="14" x14ac:dyDescent="0.3">
      <c r="A118" s="114"/>
      <c r="B118" s="117"/>
      <c r="C118" s="111"/>
      <c r="D118" s="111"/>
      <c r="E118" s="74"/>
      <c r="F118" s="75"/>
      <c r="G118" s="144"/>
      <c r="H118" s="59" t="str">
        <f t="shared" si="3"/>
        <v>|</v>
      </c>
    </row>
    <row r="119" spans="1:8" ht="14" x14ac:dyDescent="0.3">
      <c r="A119" s="114"/>
      <c r="B119" s="117"/>
      <c r="C119" s="111"/>
      <c r="D119" s="111"/>
      <c r="E119" s="74"/>
      <c r="F119" s="75"/>
      <c r="G119" s="144"/>
      <c r="H119" s="59" t="str">
        <f t="shared" si="3"/>
        <v>|</v>
      </c>
    </row>
    <row r="120" spans="1:8" ht="14" x14ac:dyDescent="0.3">
      <c r="A120" s="114"/>
      <c r="B120" s="117"/>
      <c r="C120" s="111"/>
      <c r="D120" s="111"/>
      <c r="E120" s="74"/>
      <c r="F120" s="75"/>
      <c r="G120" s="144"/>
      <c r="H120" s="59" t="str">
        <f t="shared" si="3"/>
        <v>|</v>
      </c>
    </row>
    <row r="121" spans="1:8" ht="14" x14ac:dyDescent="0.3">
      <c r="A121" s="114"/>
      <c r="B121" s="117"/>
      <c r="C121" s="111"/>
      <c r="D121" s="111"/>
      <c r="E121" s="74"/>
      <c r="F121" s="75"/>
      <c r="G121" s="144"/>
      <c r="H121" s="59" t="str">
        <f t="shared" si="3"/>
        <v>|</v>
      </c>
    </row>
    <row r="122" spans="1:8" ht="14" x14ac:dyDescent="0.3">
      <c r="A122" s="114"/>
      <c r="B122" s="117"/>
      <c r="C122" s="111"/>
      <c r="D122" s="111"/>
      <c r="E122" s="74"/>
      <c r="F122" s="75"/>
      <c r="G122" s="144"/>
      <c r="H122" s="59" t="str">
        <f t="shared" si="3"/>
        <v>|</v>
      </c>
    </row>
    <row r="123" spans="1:8" ht="14" x14ac:dyDescent="0.3">
      <c r="A123" s="114"/>
      <c r="B123" s="117"/>
      <c r="C123" s="111"/>
      <c r="D123" s="111"/>
      <c r="E123" s="74"/>
      <c r="F123" s="75"/>
      <c r="G123" s="144"/>
      <c r="H123" s="59" t="str">
        <f t="shared" si="3"/>
        <v>|</v>
      </c>
    </row>
    <row r="124" spans="1:8" ht="14" x14ac:dyDescent="0.3">
      <c r="A124" s="114"/>
      <c r="B124" s="117"/>
      <c r="C124" s="111"/>
      <c r="D124" s="111"/>
      <c r="E124" s="74"/>
      <c r="F124" s="75"/>
      <c r="G124" s="144"/>
      <c r="H124" s="59" t="str">
        <f t="shared" si="3"/>
        <v>|</v>
      </c>
    </row>
    <row r="125" spans="1:8" ht="14" x14ac:dyDescent="0.3">
      <c r="A125" s="114"/>
      <c r="B125" s="117"/>
      <c r="C125" s="111"/>
      <c r="D125" s="111"/>
      <c r="E125" s="74"/>
      <c r="F125" s="75"/>
      <c r="G125" s="144"/>
      <c r="H125" s="59" t="str">
        <f t="shared" si="3"/>
        <v>|</v>
      </c>
    </row>
    <row r="126" spans="1:8" ht="14" x14ac:dyDescent="0.3">
      <c r="A126" s="114"/>
      <c r="B126" s="117"/>
      <c r="C126" s="111"/>
      <c r="D126" s="111"/>
      <c r="E126" s="74"/>
      <c r="F126" s="75"/>
      <c r="G126" s="144"/>
      <c r="H126" s="59" t="str">
        <f t="shared" si="3"/>
        <v>|</v>
      </c>
    </row>
    <row r="127" spans="1:8" ht="14" x14ac:dyDescent="0.3">
      <c r="A127" s="114"/>
      <c r="B127" s="117"/>
      <c r="C127" s="111"/>
      <c r="D127" s="111"/>
      <c r="E127" s="74"/>
      <c r="F127" s="75"/>
      <c r="G127" s="144"/>
      <c r="H127" s="59" t="str">
        <f t="shared" si="3"/>
        <v>|</v>
      </c>
    </row>
    <row r="128" spans="1:8" ht="14" x14ac:dyDescent="0.3">
      <c r="A128" s="114"/>
      <c r="B128" s="117"/>
      <c r="C128" s="111"/>
      <c r="D128" s="111"/>
      <c r="E128" s="74"/>
      <c r="F128" s="75"/>
      <c r="G128" s="144"/>
      <c r="H128" s="59" t="str">
        <f t="shared" si="3"/>
        <v>|</v>
      </c>
    </row>
    <row r="129" spans="1:8" ht="14" x14ac:dyDescent="0.3">
      <c r="A129" s="114"/>
      <c r="B129" s="117"/>
      <c r="C129" s="111"/>
      <c r="D129" s="111"/>
      <c r="E129" s="74"/>
      <c r="F129" s="75"/>
      <c r="G129" s="144"/>
      <c r="H129" s="59" t="str">
        <f t="shared" si="3"/>
        <v>|</v>
      </c>
    </row>
    <row r="130" spans="1:8" ht="14" x14ac:dyDescent="0.3">
      <c r="A130" s="114"/>
      <c r="B130" s="117"/>
      <c r="C130" s="111"/>
      <c r="D130" s="111"/>
      <c r="E130" s="74"/>
      <c r="F130" s="75"/>
      <c r="G130" s="144"/>
      <c r="H130" s="59" t="str">
        <f t="shared" si="3"/>
        <v>|</v>
      </c>
    </row>
    <row r="131" spans="1:8" ht="14" x14ac:dyDescent="0.3">
      <c r="A131" s="114"/>
      <c r="B131" s="117"/>
      <c r="C131" s="111"/>
      <c r="D131" s="111"/>
      <c r="E131" s="74"/>
      <c r="F131" s="75"/>
      <c r="G131" s="144"/>
      <c r="H131" s="59" t="str">
        <f t="shared" si="3"/>
        <v>|</v>
      </c>
    </row>
    <row r="132" spans="1:8" ht="14" x14ac:dyDescent="0.3">
      <c r="A132" s="114"/>
      <c r="B132" s="117"/>
      <c r="C132" s="111"/>
      <c r="D132" s="111"/>
      <c r="E132" s="74"/>
      <c r="F132" s="75"/>
      <c r="G132" s="144"/>
      <c r="H132" s="59" t="str">
        <f t="shared" si="3"/>
        <v>|</v>
      </c>
    </row>
    <row r="133" spans="1:8" ht="14" x14ac:dyDescent="0.3">
      <c r="A133" s="114"/>
      <c r="B133" s="117"/>
      <c r="C133" s="111"/>
      <c r="D133" s="111"/>
      <c r="E133" s="74"/>
      <c r="F133" s="75"/>
      <c r="G133" s="144"/>
      <c r="H133" s="59" t="str">
        <f t="shared" si="3"/>
        <v>|</v>
      </c>
    </row>
    <row r="134" spans="1:8" ht="14" x14ac:dyDescent="0.3">
      <c r="A134" s="114"/>
      <c r="B134" s="117"/>
      <c r="C134" s="111"/>
      <c r="D134" s="111"/>
      <c r="E134" s="74"/>
      <c r="F134" s="75"/>
      <c r="G134" s="144"/>
      <c r="H134" s="59" t="str">
        <f t="shared" si="3"/>
        <v>|</v>
      </c>
    </row>
    <row r="135" spans="1:8" ht="14" x14ac:dyDescent="0.3">
      <c r="A135" s="114"/>
      <c r="B135" s="117"/>
      <c r="C135" s="111"/>
      <c r="D135" s="111"/>
      <c r="E135" s="74"/>
      <c r="F135" s="75"/>
      <c r="G135" s="144"/>
      <c r="H135" s="59" t="str">
        <f t="shared" ref="H135:H166" si="4">A135&amp;delimiter&amp;C135</f>
        <v>|</v>
      </c>
    </row>
    <row r="136" spans="1:8" ht="14" x14ac:dyDescent="0.3">
      <c r="A136" s="114"/>
      <c r="B136" s="117"/>
      <c r="C136" s="111"/>
      <c r="D136" s="111"/>
      <c r="E136" s="74"/>
      <c r="F136" s="75"/>
      <c r="G136" s="144"/>
      <c r="H136" s="59" t="str">
        <f t="shared" si="4"/>
        <v>|</v>
      </c>
    </row>
    <row r="137" spans="1:8" ht="14" x14ac:dyDescent="0.3">
      <c r="A137" s="114"/>
      <c r="B137" s="117"/>
      <c r="C137" s="111"/>
      <c r="D137" s="111"/>
      <c r="E137" s="74"/>
      <c r="F137" s="75"/>
      <c r="G137" s="144"/>
      <c r="H137" s="59" t="str">
        <f t="shared" si="4"/>
        <v>|</v>
      </c>
    </row>
    <row r="138" spans="1:8" ht="14" x14ac:dyDescent="0.3">
      <c r="A138" s="114"/>
      <c r="B138" s="117"/>
      <c r="C138" s="111"/>
      <c r="D138" s="111"/>
      <c r="E138" s="74"/>
      <c r="F138" s="75"/>
      <c r="G138" s="144"/>
      <c r="H138" s="59" t="str">
        <f t="shared" si="4"/>
        <v>|</v>
      </c>
    </row>
    <row r="139" spans="1:8" ht="14" x14ac:dyDescent="0.3">
      <c r="A139" s="114"/>
      <c r="B139" s="117"/>
      <c r="C139" s="111"/>
      <c r="D139" s="111"/>
      <c r="E139" s="74"/>
      <c r="F139" s="75"/>
      <c r="G139" s="144"/>
      <c r="H139" s="59" t="str">
        <f t="shared" si="4"/>
        <v>|</v>
      </c>
    </row>
    <row r="140" spans="1:8" ht="14" x14ac:dyDescent="0.3">
      <c r="A140" s="114"/>
      <c r="B140" s="117"/>
      <c r="C140" s="111"/>
      <c r="D140" s="111"/>
      <c r="E140" s="74"/>
      <c r="F140" s="75"/>
      <c r="G140" s="144"/>
      <c r="H140" s="59" t="str">
        <f t="shared" si="4"/>
        <v>|</v>
      </c>
    </row>
    <row r="141" spans="1:8" ht="14" x14ac:dyDescent="0.3">
      <c r="A141" s="114"/>
      <c r="B141" s="117"/>
      <c r="C141" s="111"/>
      <c r="D141" s="111"/>
      <c r="E141" s="74"/>
      <c r="F141" s="75"/>
      <c r="G141" s="144"/>
      <c r="H141" s="59" t="str">
        <f t="shared" si="4"/>
        <v>|</v>
      </c>
    </row>
    <row r="142" spans="1:8" ht="14" x14ac:dyDescent="0.3">
      <c r="A142" s="114"/>
      <c r="B142" s="117"/>
      <c r="C142" s="111"/>
      <c r="D142" s="111"/>
      <c r="E142" s="74"/>
      <c r="F142" s="75"/>
      <c r="G142" s="144"/>
      <c r="H142" s="59" t="str">
        <f t="shared" si="4"/>
        <v>|</v>
      </c>
    </row>
    <row r="143" spans="1:8" ht="14" x14ac:dyDescent="0.3">
      <c r="A143" s="114"/>
      <c r="B143" s="117"/>
      <c r="C143" s="111"/>
      <c r="D143" s="111"/>
      <c r="E143" s="74"/>
      <c r="F143" s="75"/>
      <c r="G143" s="144"/>
      <c r="H143" s="59" t="str">
        <f t="shared" si="4"/>
        <v>|</v>
      </c>
    </row>
    <row r="144" spans="1:8" ht="14" x14ac:dyDescent="0.3">
      <c r="A144" s="114"/>
      <c r="B144" s="117"/>
      <c r="C144" s="111"/>
      <c r="D144" s="111"/>
      <c r="E144" s="74"/>
      <c r="F144" s="75"/>
      <c r="G144" s="144"/>
      <c r="H144" s="59" t="str">
        <f t="shared" si="4"/>
        <v>|</v>
      </c>
    </row>
    <row r="145" spans="1:8" ht="14" x14ac:dyDescent="0.3">
      <c r="A145" s="114"/>
      <c r="B145" s="117"/>
      <c r="C145" s="111"/>
      <c r="D145" s="111"/>
      <c r="E145" s="74"/>
      <c r="F145" s="75"/>
      <c r="G145" s="144"/>
      <c r="H145" s="59" t="str">
        <f t="shared" si="4"/>
        <v>|</v>
      </c>
    </row>
    <row r="146" spans="1:8" ht="14" x14ac:dyDescent="0.3">
      <c r="A146" s="114"/>
      <c r="B146" s="117"/>
      <c r="C146" s="111"/>
      <c r="D146" s="111"/>
      <c r="E146" s="74"/>
      <c r="F146" s="75"/>
      <c r="G146" s="144"/>
      <c r="H146" s="59" t="str">
        <f t="shared" si="4"/>
        <v>|</v>
      </c>
    </row>
    <row r="147" spans="1:8" ht="14" x14ac:dyDescent="0.3">
      <c r="A147" s="114"/>
      <c r="B147" s="117"/>
      <c r="C147" s="111"/>
      <c r="D147" s="111"/>
      <c r="E147" s="74"/>
      <c r="F147" s="75"/>
      <c r="G147" s="144"/>
      <c r="H147" s="59" t="str">
        <f t="shared" si="4"/>
        <v>|</v>
      </c>
    </row>
    <row r="148" spans="1:8" ht="14" x14ac:dyDescent="0.3">
      <c r="A148" s="114"/>
      <c r="B148" s="117"/>
      <c r="C148" s="111"/>
      <c r="D148" s="111"/>
      <c r="E148" s="74"/>
      <c r="F148" s="75"/>
      <c r="G148" s="144"/>
      <c r="H148" s="59" t="str">
        <f t="shared" si="4"/>
        <v>|</v>
      </c>
    </row>
    <row r="149" spans="1:8" ht="14" x14ac:dyDescent="0.3">
      <c r="A149" s="114"/>
      <c r="B149" s="117"/>
      <c r="C149" s="111"/>
      <c r="D149" s="111"/>
      <c r="E149" s="74"/>
      <c r="F149" s="75"/>
      <c r="G149" s="144"/>
      <c r="H149" s="59" t="str">
        <f t="shared" si="4"/>
        <v>|</v>
      </c>
    </row>
    <row r="150" spans="1:8" ht="14" x14ac:dyDescent="0.3">
      <c r="A150" s="114"/>
      <c r="B150" s="117"/>
      <c r="C150" s="111"/>
      <c r="D150" s="111"/>
      <c r="E150" s="74"/>
      <c r="F150" s="75"/>
      <c r="G150" s="144"/>
      <c r="H150" s="59" t="str">
        <f t="shared" si="4"/>
        <v>|</v>
      </c>
    </row>
    <row r="151" spans="1:8" ht="14" x14ac:dyDescent="0.3">
      <c r="A151" s="114"/>
      <c r="B151" s="117"/>
      <c r="C151" s="111"/>
      <c r="D151" s="111"/>
      <c r="E151" s="74"/>
      <c r="F151" s="75"/>
      <c r="G151" s="144"/>
      <c r="H151" s="59" t="str">
        <f t="shared" si="4"/>
        <v>|</v>
      </c>
    </row>
    <row r="152" spans="1:8" ht="14" x14ac:dyDescent="0.3">
      <c r="A152" s="114"/>
      <c r="B152" s="117"/>
      <c r="C152" s="111"/>
      <c r="D152" s="111"/>
      <c r="E152" s="74"/>
      <c r="F152" s="75"/>
      <c r="G152" s="144"/>
      <c r="H152" s="59" t="str">
        <f t="shared" si="4"/>
        <v>|</v>
      </c>
    </row>
    <row r="153" spans="1:8" ht="14" x14ac:dyDescent="0.3">
      <c r="A153" s="114"/>
      <c r="B153" s="117"/>
      <c r="C153" s="111"/>
      <c r="D153" s="111"/>
      <c r="E153" s="74"/>
      <c r="F153" s="75"/>
      <c r="G153" s="144"/>
      <c r="H153" s="59" t="str">
        <f t="shared" si="4"/>
        <v>|</v>
      </c>
    </row>
    <row r="154" spans="1:8" ht="14" x14ac:dyDescent="0.3">
      <c r="A154" s="114"/>
      <c r="B154" s="117"/>
      <c r="C154" s="111"/>
      <c r="D154" s="111"/>
      <c r="E154" s="74"/>
      <c r="F154" s="75"/>
      <c r="G154" s="144"/>
      <c r="H154" s="59" t="str">
        <f t="shared" si="4"/>
        <v>|</v>
      </c>
    </row>
    <row r="155" spans="1:8" ht="14" x14ac:dyDescent="0.3">
      <c r="A155" s="114"/>
      <c r="B155" s="117"/>
      <c r="C155" s="111"/>
      <c r="D155" s="111"/>
      <c r="E155" s="74"/>
      <c r="F155" s="75"/>
      <c r="G155" s="144"/>
      <c r="H155" s="59" t="str">
        <f t="shared" si="4"/>
        <v>|</v>
      </c>
    </row>
    <row r="156" spans="1:8" ht="14" x14ac:dyDescent="0.3">
      <c r="A156" s="114"/>
      <c r="B156" s="117"/>
      <c r="C156" s="111"/>
      <c r="D156" s="111"/>
      <c r="E156" s="74"/>
      <c r="F156" s="75"/>
      <c r="G156" s="144"/>
      <c r="H156" s="59" t="str">
        <f t="shared" si="4"/>
        <v>|</v>
      </c>
    </row>
    <row r="157" spans="1:8" ht="14" x14ac:dyDescent="0.3">
      <c r="A157" s="114"/>
      <c r="B157" s="117"/>
      <c r="C157" s="111"/>
      <c r="D157" s="111"/>
      <c r="E157" s="74"/>
      <c r="F157" s="75"/>
      <c r="G157" s="144"/>
      <c r="H157" s="59" t="str">
        <f t="shared" si="4"/>
        <v>|</v>
      </c>
    </row>
    <row r="158" spans="1:8" ht="14" x14ac:dyDescent="0.3">
      <c r="A158" s="114"/>
      <c r="B158" s="117"/>
      <c r="C158" s="111"/>
      <c r="D158" s="111"/>
      <c r="E158" s="74"/>
      <c r="F158" s="75"/>
      <c r="G158" s="144"/>
      <c r="H158" s="59" t="str">
        <f t="shared" si="4"/>
        <v>|</v>
      </c>
    </row>
    <row r="159" spans="1:8" ht="14" x14ac:dyDescent="0.3">
      <c r="A159" s="114"/>
      <c r="B159" s="117"/>
      <c r="C159" s="111"/>
      <c r="D159" s="111"/>
      <c r="E159" s="74"/>
      <c r="F159" s="75"/>
      <c r="G159" s="144"/>
      <c r="H159" s="59" t="str">
        <f t="shared" si="4"/>
        <v>|</v>
      </c>
    </row>
    <row r="160" spans="1:8" ht="14" x14ac:dyDescent="0.3">
      <c r="A160" s="114"/>
      <c r="B160" s="117"/>
      <c r="C160" s="111"/>
      <c r="D160" s="111"/>
      <c r="E160" s="74"/>
      <c r="F160" s="75"/>
      <c r="G160" s="144"/>
      <c r="H160" s="59" t="str">
        <f t="shared" si="4"/>
        <v>|</v>
      </c>
    </row>
    <row r="161" spans="1:8" ht="14" x14ac:dyDescent="0.3">
      <c r="A161" s="114"/>
      <c r="B161" s="117"/>
      <c r="C161" s="111"/>
      <c r="D161" s="111"/>
      <c r="E161" s="74"/>
      <c r="F161" s="75"/>
      <c r="G161" s="144"/>
      <c r="H161" s="59" t="str">
        <f t="shared" si="4"/>
        <v>|</v>
      </c>
    </row>
    <row r="162" spans="1:8" ht="14" x14ac:dyDescent="0.3">
      <c r="A162" s="114"/>
      <c r="B162" s="117"/>
      <c r="C162" s="111"/>
      <c r="D162" s="111"/>
      <c r="E162" s="74"/>
      <c r="F162" s="75"/>
      <c r="G162" s="144"/>
      <c r="H162" s="59" t="str">
        <f t="shared" si="4"/>
        <v>|</v>
      </c>
    </row>
    <row r="163" spans="1:8" ht="14" x14ac:dyDescent="0.3">
      <c r="A163" s="114"/>
      <c r="B163" s="117"/>
      <c r="C163" s="111"/>
      <c r="D163" s="111"/>
      <c r="E163" s="74"/>
      <c r="F163" s="75"/>
      <c r="G163" s="144"/>
      <c r="H163" s="59" t="str">
        <f t="shared" si="4"/>
        <v>|</v>
      </c>
    </row>
    <row r="164" spans="1:8" ht="14" x14ac:dyDescent="0.3">
      <c r="A164" s="114"/>
      <c r="B164" s="117"/>
      <c r="C164" s="111"/>
      <c r="D164" s="111"/>
      <c r="E164" s="74"/>
      <c r="F164" s="75"/>
      <c r="G164" s="144"/>
      <c r="H164" s="59" t="str">
        <f t="shared" si="4"/>
        <v>|</v>
      </c>
    </row>
    <row r="165" spans="1:8" ht="14" x14ac:dyDescent="0.3">
      <c r="A165" s="114"/>
      <c r="B165" s="117"/>
      <c r="C165" s="111"/>
      <c r="D165" s="111"/>
      <c r="E165" s="74"/>
      <c r="F165" s="75"/>
      <c r="G165" s="144"/>
      <c r="H165" s="59" t="str">
        <f t="shared" si="4"/>
        <v>|</v>
      </c>
    </row>
    <row r="166" spans="1:8" ht="14" x14ac:dyDescent="0.3">
      <c r="A166" s="114"/>
      <c r="B166" s="117"/>
      <c r="C166" s="111"/>
      <c r="D166" s="111"/>
      <c r="E166" s="74"/>
      <c r="F166" s="75"/>
      <c r="G166" s="144"/>
      <c r="H166" s="59" t="str">
        <f t="shared" si="4"/>
        <v>|</v>
      </c>
    </row>
    <row r="167" spans="1:8" ht="14" x14ac:dyDescent="0.3">
      <c r="A167" s="114"/>
      <c r="B167" s="117"/>
      <c r="C167" s="111"/>
      <c r="D167" s="111"/>
      <c r="E167" s="74"/>
      <c r="F167" s="75"/>
      <c r="G167" s="144"/>
      <c r="H167" s="59" t="str">
        <f t="shared" ref="H167:H190" si="5">A167&amp;delimiter&amp;C167</f>
        <v>|</v>
      </c>
    </row>
    <row r="168" spans="1:8" ht="14" x14ac:dyDescent="0.3">
      <c r="A168" s="114"/>
      <c r="B168" s="117"/>
      <c r="C168" s="111"/>
      <c r="D168" s="111"/>
      <c r="E168" s="74"/>
      <c r="F168" s="75"/>
      <c r="G168" s="144"/>
      <c r="H168" s="59" t="str">
        <f t="shared" si="5"/>
        <v>|</v>
      </c>
    </row>
    <row r="169" spans="1:8" ht="14" x14ac:dyDescent="0.3">
      <c r="A169" s="114"/>
      <c r="B169" s="117"/>
      <c r="C169" s="111"/>
      <c r="D169" s="111"/>
      <c r="E169" s="74"/>
      <c r="F169" s="75"/>
      <c r="G169" s="144"/>
      <c r="H169" s="59" t="str">
        <f t="shared" si="5"/>
        <v>|</v>
      </c>
    </row>
    <row r="170" spans="1:8" ht="14" x14ac:dyDescent="0.3">
      <c r="A170" s="114"/>
      <c r="B170" s="117"/>
      <c r="C170" s="111"/>
      <c r="D170" s="111"/>
      <c r="E170" s="74"/>
      <c r="F170" s="75"/>
      <c r="G170" s="144"/>
      <c r="H170" s="59" t="str">
        <f t="shared" si="5"/>
        <v>|</v>
      </c>
    </row>
    <row r="171" spans="1:8" ht="14" x14ac:dyDescent="0.3">
      <c r="A171" s="114"/>
      <c r="B171" s="117"/>
      <c r="C171" s="111"/>
      <c r="D171" s="111"/>
      <c r="E171" s="74"/>
      <c r="F171" s="75"/>
      <c r="G171" s="144"/>
      <c r="H171" s="59" t="str">
        <f t="shared" si="5"/>
        <v>|</v>
      </c>
    </row>
    <row r="172" spans="1:8" ht="14" x14ac:dyDescent="0.3">
      <c r="A172" s="114"/>
      <c r="B172" s="117"/>
      <c r="C172" s="111"/>
      <c r="D172" s="111"/>
      <c r="E172" s="74"/>
      <c r="F172" s="75"/>
      <c r="G172" s="144"/>
      <c r="H172" s="59" t="str">
        <f t="shared" si="5"/>
        <v>|</v>
      </c>
    </row>
    <row r="173" spans="1:8" ht="14" x14ac:dyDescent="0.3">
      <c r="A173" s="114"/>
      <c r="B173" s="117"/>
      <c r="C173" s="111"/>
      <c r="D173" s="111"/>
      <c r="E173" s="74"/>
      <c r="F173" s="75"/>
      <c r="G173" s="144"/>
      <c r="H173" s="59" t="str">
        <f t="shared" si="5"/>
        <v>|</v>
      </c>
    </row>
    <row r="174" spans="1:8" ht="14" x14ac:dyDescent="0.3">
      <c r="A174" s="114"/>
      <c r="B174" s="117"/>
      <c r="C174" s="111"/>
      <c r="D174" s="111"/>
      <c r="E174" s="74"/>
      <c r="F174" s="75"/>
      <c r="G174" s="144"/>
      <c r="H174" s="59" t="str">
        <f t="shared" si="5"/>
        <v>|</v>
      </c>
    </row>
    <row r="175" spans="1:8" ht="14" x14ac:dyDescent="0.3">
      <c r="A175" s="114"/>
      <c r="B175" s="117"/>
      <c r="C175" s="111"/>
      <c r="D175" s="111"/>
      <c r="E175" s="74"/>
      <c r="F175" s="75"/>
      <c r="G175" s="144"/>
      <c r="H175" s="59" t="str">
        <f t="shared" si="5"/>
        <v>|</v>
      </c>
    </row>
    <row r="176" spans="1:8" ht="14" x14ac:dyDescent="0.3">
      <c r="A176" s="114"/>
      <c r="B176" s="117"/>
      <c r="C176" s="111"/>
      <c r="D176" s="111"/>
      <c r="E176" s="74"/>
      <c r="F176" s="75"/>
      <c r="G176" s="144"/>
      <c r="H176" s="59" t="str">
        <f t="shared" si="5"/>
        <v>|</v>
      </c>
    </row>
    <row r="177" spans="1:8" ht="14" x14ac:dyDescent="0.3">
      <c r="A177" s="114"/>
      <c r="B177" s="117"/>
      <c r="C177" s="111"/>
      <c r="D177" s="111"/>
      <c r="E177" s="74"/>
      <c r="F177" s="75"/>
      <c r="G177" s="144"/>
      <c r="H177" s="59" t="str">
        <f t="shared" si="5"/>
        <v>|</v>
      </c>
    </row>
    <row r="178" spans="1:8" ht="14" x14ac:dyDescent="0.3">
      <c r="A178" s="114"/>
      <c r="B178" s="117"/>
      <c r="C178" s="111"/>
      <c r="D178" s="111"/>
      <c r="E178" s="74"/>
      <c r="F178" s="75"/>
      <c r="G178" s="144"/>
      <c r="H178" s="59" t="str">
        <f t="shared" si="5"/>
        <v>|</v>
      </c>
    </row>
    <row r="179" spans="1:8" ht="14" x14ac:dyDescent="0.3">
      <c r="A179" s="114"/>
      <c r="B179" s="117"/>
      <c r="C179" s="111"/>
      <c r="D179" s="111"/>
      <c r="E179" s="74"/>
      <c r="F179" s="75"/>
      <c r="G179" s="144"/>
      <c r="H179" s="59" t="str">
        <f t="shared" si="5"/>
        <v>|</v>
      </c>
    </row>
    <row r="180" spans="1:8" ht="14" x14ac:dyDescent="0.3">
      <c r="A180" s="114"/>
      <c r="B180" s="117"/>
      <c r="C180" s="111"/>
      <c r="D180" s="111"/>
      <c r="E180" s="74"/>
      <c r="F180" s="75"/>
      <c r="G180" s="144"/>
      <c r="H180" s="59" t="str">
        <f t="shared" si="5"/>
        <v>|</v>
      </c>
    </row>
    <row r="181" spans="1:8" ht="14" x14ac:dyDescent="0.3">
      <c r="A181" s="114"/>
      <c r="B181" s="117"/>
      <c r="C181" s="111"/>
      <c r="D181" s="111"/>
      <c r="E181" s="74"/>
      <c r="F181" s="75"/>
      <c r="G181" s="144"/>
      <c r="H181" s="59" t="str">
        <f t="shared" si="5"/>
        <v>|</v>
      </c>
    </row>
    <row r="182" spans="1:8" ht="14" x14ac:dyDescent="0.3">
      <c r="A182" s="114"/>
      <c r="B182" s="117"/>
      <c r="C182" s="111"/>
      <c r="D182" s="111"/>
      <c r="E182" s="74"/>
      <c r="F182" s="75"/>
      <c r="G182" s="144"/>
      <c r="H182" s="59" t="str">
        <f t="shared" si="5"/>
        <v>|</v>
      </c>
    </row>
    <row r="183" spans="1:8" ht="14" x14ac:dyDescent="0.3">
      <c r="A183" s="114"/>
      <c r="B183" s="117"/>
      <c r="C183" s="111"/>
      <c r="D183" s="111"/>
      <c r="E183" s="74"/>
      <c r="F183" s="75"/>
      <c r="G183" s="144"/>
      <c r="H183" s="59" t="str">
        <f t="shared" si="5"/>
        <v>|</v>
      </c>
    </row>
    <row r="184" spans="1:8" ht="14" x14ac:dyDescent="0.3">
      <c r="A184" s="114"/>
      <c r="B184" s="117"/>
      <c r="C184" s="111"/>
      <c r="D184" s="111"/>
      <c r="E184" s="74"/>
      <c r="F184" s="75"/>
      <c r="G184" s="144"/>
      <c r="H184" s="59" t="str">
        <f t="shared" si="5"/>
        <v>|</v>
      </c>
    </row>
    <row r="185" spans="1:8" ht="14" x14ac:dyDescent="0.3">
      <c r="A185" s="114"/>
      <c r="B185" s="117"/>
      <c r="C185" s="111"/>
      <c r="D185" s="111"/>
      <c r="E185" s="74"/>
      <c r="F185" s="75"/>
      <c r="G185" s="144"/>
      <c r="H185" s="59" t="str">
        <f t="shared" si="5"/>
        <v>|</v>
      </c>
    </row>
    <row r="186" spans="1:8" ht="14" x14ac:dyDescent="0.3">
      <c r="A186" s="114"/>
      <c r="B186" s="117"/>
      <c r="C186" s="111"/>
      <c r="D186" s="111"/>
      <c r="E186" s="74"/>
      <c r="F186" s="75"/>
      <c r="G186" s="144"/>
      <c r="H186" s="59" t="str">
        <f t="shared" si="5"/>
        <v>|</v>
      </c>
    </row>
    <row r="187" spans="1:8" ht="14" x14ac:dyDescent="0.3">
      <c r="A187" s="114"/>
      <c r="B187" s="117"/>
      <c r="C187" s="111"/>
      <c r="D187" s="111"/>
      <c r="E187" s="74"/>
      <c r="F187" s="75"/>
      <c r="G187" s="144"/>
      <c r="H187" s="59" t="str">
        <f t="shared" si="5"/>
        <v>|</v>
      </c>
    </row>
    <row r="188" spans="1:8" ht="14" x14ac:dyDescent="0.3">
      <c r="A188" s="114"/>
      <c r="B188" s="117"/>
      <c r="C188" s="111"/>
      <c r="D188" s="111"/>
      <c r="E188" s="74"/>
      <c r="F188" s="75"/>
      <c r="G188" s="144"/>
      <c r="H188" s="59" t="str">
        <f t="shared" si="5"/>
        <v>|</v>
      </c>
    </row>
    <row r="189" spans="1:8" ht="14" x14ac:dyDescent="0.3">
      <c r="A189" s="114"/>
      <c r="B189" s="117"/>
      <c r="C189" s="111"/>
      <c r="D189" s="111"/>
      <c r="E189" s="74"/>
      <c r="F189" s="75"/>
      <c r="G189" s="144"/>
      <c r="H189" s="59" t="str">
        <f t="shared" si="5"/>
        <v>|</v>
      </c>
    </row>
    <row r="190" spans="1:8" ht="14" x14ac:dyDescent="0.3">
      <c r="A190" s="114"/>
      <c r="B190" s="118"/>
      <c r="C190" s="112"/>
      <c r="D190" s="112"/>
      <c r="E190" s="74"/>
      <c r="F190" s="75"/>
      <c r="G190" s="144"/>
      <c r="H190" s="59" t="str">
        <f t="shared" si="5"/>
        <v>|</v>
      </c>
    </row>
    <row r="191" spans="1:8" ht="5.5" customHeight="1" x14ac:dyDescent="0.3">
      <c r="A191" s="272"/>
      <c r="B191" s="273"/>
      <c r="C191" s="273"/>
      <c r="D191" s="273"/>
      <c r="E191" s="273"/>
      <c r="F191" s="273"/>
      <c r="G191" s="274"/>
      <c r="H191" s="143"/>
    </row>
    <row r="192" spans="1:8" ht="40" customHeight="1" x14ac:dyDescent="0.3">
      <c r="A192" s="261" t="s">
        <v>1376</v>
      </c>
      <c r="B192" s="262"/>
      <c r="C192" s="262"/>
      <c r="D192" s="262"/>
      <c r="E192" s="262"/>
      <c r="F192" s="262"/>
      <c r="G192" s="263"/>
      <c r="H192" s="141"/>
    </row>
  </sheetData>
  <sheetProtection algorithmName="SHA-512" hashValue="1krDt8Lb3KQv1yd1SuEmL+T8KYi4XK2yz/p8T30V1dMBZjGJqFlMKIGorr14Y+87zvI1qxzd5mJ4pqPHyM/7Jw==" saltValue="2CIo8GqqcLL0s9wgvHYXRw==" spinCount="100000" sheet="1" insertRows="0" deleteRows="0" sort="0" autoFilter="0"/>
  <mergeCells count="6">
    <mergeCell ref="A1:F1"/>
    <mergeCell ref="F2:F3"/>
    <mergeCell ref="G2:G3"/>
    <mergeCell ref="A191:G191"/>
    <mergeCell ref="A192:G192"/>
    <mergeCell ref="A2:E2"/>
  </mergeCells>
  <pageMargins left="0.7" right="0.7" top="0.75" bottom="0.75" header="0.3" footer="0.3"/>
  <pageSetup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C6D4BE"/>
  </sheetPr>
  <dimension ref="A1:J493"/>
  <sheetViews>
    <sheetView showGridLines="0" zoomScaleNormal="100" workbookViewId="0">
      <pane ySplit="3" topLeftCell="A4" activePane="bottomLeft" state="frozen"/>
      <selection activeCell="G34" sqref="G34"/>
      <selection pane="bottomLeft" activeCell="A11" sqref="A11"/>
    </sheetView>
  </sheetViews>
  <sheetFormatPr defaultColWidth="8.7265625" defaultRowHeight="14.5" x14ac:dyDescent="0.35"/>
  <cols>
    <col min="1" max="1" width="15.7265625" style="11" customWidth="1"/>
    <col min="2" max="2" width="20.7265625" style="32" customWidth="1"/>
    <col min="3" max="3" width="15.7265625" style="78" customWidth="1"/>
    <col min="4" max="4" width="40.7265625" style="32" customWidth="1"/>
    <col min="5" max="5" width="15.7265625" customWidth="1"/>
    <col min="6" max="6" width="15.7265625" style="80" customWidth="1"/>
    <col min="7" max="7" width="40.7265625" style="80" customWidth="1"/>
    <col min="8" max="8" width="20.7265625" style="32" customWidth="1"/>
    <col min="9" max="9" width="20.81640625" style="11" hidden="1" customWidth="1"/>
    <col min="10" max="10" width="9" style="11" customWidth="1"/>
    <col min="11" max="16384" width="8.7265625" style="32"/>
  </cols>
  <sheetData>
    <row r="1" spans="1:10" s="83" customFormat="1" ht="20.149999999999999" customHeight="1" thickBot="1" x14ac:dyDescent="0.4">
      <c r="A1" s="257" t="str">
        <f>"2020 ATEI Form - Version "&amp;version_number</f>
        <v>2020 ATEI Form - Version 1.1</v>
      </c>
      <c r="B1" s="257"/>
      <c r="C1" s="257"/>
      <c r="D1" s="257"/>
      <c r="E1" s="257"/>
      <c r="F1" s="257"/>
      <c r="G1" s="257"/>
      <c r="H1" s="149" t="str">
        <f>version_date</f>
        <v>6/8/2021</v>
      </c>
      <c r="I1" s="132"/>
    </row>
    <row r="2" spans="1:10" s="84" customFormat="1" ht="24" customHeight="1" thickBot="1" x14ac:dyDescent="0.4">
      <c r="A2" s="281" t="s">
        <v>1239</v>
      </c>
      <c r="B2" s="283" t="s">
        <v>1092</v>
      </c>
      <c r="C2" s="278" t="s">
        <v>1076</v>
      </c>
      <c r="D2" s="280"/>
      <c r="E2" s="278" t="s">
        <v>1151</v>
      </c>
      <c r="F2" s="279"/>
      <c r="G2" s="280"/>
      <c r="H2" s="284" t="s">
        <v>1325</v>
      </c>
      <c r="I2" s="135"/>
    </row>
    <row r="3" spans="1:10" s="85" customFormat="1" ht="30" customHeight="1" thickBot="1" x14ac:dyDescent="0.4">
      <c r="A3" s="282"/>
      <c r="B3" s="282"/>
      <c r="C3" s="183" t="s">
        <v>1163</v>
      </c>
      <c r="D3" s="184" t="s">
        <v>1244</v>
      </c>
      <c r="E3" s="185" t="s">
        <v>1090</v>
      </c>
      <c r="F3" s="185" t="s">
        <v>1091</v>
      </c>
      <c r="G3" s="184" t="s">
        <v>1077</v>
      </c>
      <c r="H3" s="285"/>
      <c r="I3" s="126" t="s">
        <v>1245</v>
      </c>
    </row>
    <row r="4" spans="1:10" s="85" customFormat="1" thickTop="1" x14ac:dyDescent="0.35">
      <c r="A4" s="163" t="s">
        <v>1352</v>
      </c>
      <c r="B4" s="175" t="s">
        <v>1122</v>
      </c>
      <c r="C4" s="176" t="s">
        <v>523</v>
      </c>
      <c r="D4" s="175" t="s">
        <v>524</v>
      </c>
      <c r="E4" s="177">
        <v>0</v>
      </c>
      <c r="F4" s="162">
        <v>0.35</v>
      </c>
      <c r="G4" s="178"/>
      <c r="H4" s="179">
        <v>3915.7999999999997</v>
      </c>
      <c r="I4" s="123">
        <v>321</v>
      </c>
    </row>
    <row r="5" spans="1:10" s="85" customFormat="1" ht="14" x14ac:dyDescent="0.35">
      <c r="A5" s="163" t="s">
        <v>1352</v>
      </c>
      <c r="B5" s="175" t="s">
        <v>1122</v>
      </c>
      <c r="C5" s="176" t="s">
        <v>1059</v>
      </c>
      <c r="D5" s="175" t="s">
        <v>1060</v>
      </c>
      <c r="E5" s="177">
        <v>0</v>
      </c>
      <c r="F5" s="162">
        <v>0.48</v>
      </c>
      <c r="G5" s="178"/>
      <c r="H5" s="158">
        <v>5370.24</v>
      </c>
      <c r="I5" s="123">
        <v>625</v>
      </c>
    </row>
    <row r="6" spans="1:10" s="85" customFormat="1" ht="14" x14ac:dyDescent="0.35">
      <c r="A6" s="163" t="s">
        <v>1352</v>
      </c>
      <c r="B6" s="175" t="s">
        <v>1122</v>
      </c>
      <c r="C6" s="176" t="s">
        <v>224</v>
      </c>
      <c r="D6" s="175" t="s">
        <v>1201</v>
      </c>
      <c r="E6" s="177">
        <v>0.99719999999999998</v>
      </c>
      <c r="F6" s="162">
        <v>0.05</v>
      </c>
      <c r="G6" s="178" t="s">
        <v>1128</v>
      </c>
      <c r="H6" s="158">
        <v>1.5663200000000137</v>
      </c>
      <c r="I6" s="123">
        <v>136</v>
      </c>
    </row>
    <row r="7" spans="1:10" s="85" customFormat="1" ht="14" x14ac:dyDescent="0.35">
      <c r="A7" s="163" t="s">
        <v>1352</v>
      </c>
      <c r="B7" s="175" t="s">
        <v>1168</v>
      </c>
      <c r="C7" s="176" t="s">
        <v>404</v>
      </c>
      <c r="D7" s="175" t="s">
        <v>405</v>
      </c>
      <c r="E7" s="177">
        <v>0</v>
      </c>
      <c r="F7" s="162">
        <v>0.05</v>
      </c>
      <c r="G7" s="178"/>
      <c r="H7" s="158">
        <v>46.75</v>
      </c>
      <c r="I7" s="123">
        <v>229</v>
      </c>
    </row>
    <row r="8" spans="1:10" s="85" customFormat="1" ht="14" x14ac:dyDescent="0.35">
      <c r="A8" s="163" t="s">
        <v>1352</v>
      </c>
      <c r="B8" s="175" t="s">
        <v>1168</v>
      </c>
      <c r="C8" s="176" t="s">
        <v>988</v>
      </c>
      <c r="D8" s="175" t="s">
        <v>989</v>
      </c>
      <c r="E8" s="177">
        <v>0</v>
      </c>
      <c r="F8" s="162">
        <v>0.03</v>
      </c>
      <c r="G8" s="178"/>
      <c r="H8" s="158">
        <v>28.05</v>
      </c>
      <c r="I8" s="123">
        <v>600</v>
      </c>
    </row>
    <row r="9" spans="1:10" s="85" customFormat="1" ht="14" x14ac:dyDescent="0.35">
      <c r="A9" s="163" t="s">
        <v>1352</v>
      </c>
      <c r="B9" s="175" t="s">
        <v>1168</v>
      </c>
      <c r="C9" s="176" t="s">
        <v>1065</v>
      </c>
      <c r="D9" s="175" t="s">
        <v>1066</v>
      </c>
      <c r="E9" s="177">
        <v>0</v>
      </c>
      <c r="F9" s="162">
        <v>0.01</v>
      </c>
      <c r="G9" s="178"/>
      <c r="H9" s="158">
        <v>9.35</v>
      </c>
      <c r="I9" s="123">
        <v>628</v>
      </c>
    </row>
    <row r="10" spans="1:10" s="85" customFormat="1" ht="14" x14ac:dyDescent="0.35">
      <c r="A10" s="119" t="s">
        <v>1275</v>
      </c>
      <c r="B10" s="110" t="s">
        <v>1291</v>
      </c>
      <c r="C10" s="120" t="s">
        <v>1277</v>
      </c>
      <c r="D10" s="110" t="s">
        <v>1287</v>
      </c>
      <c r="E10" s="127" t="s">
        <v>1289</v>
      </c>
      <c r="F10" s="125" t="s">
        <v>1294</v>
      </c>
      <c r="G10" s="63" t="s">
        <v>1278</v>
      </c>
      <c r="H10" s="139" t="s">
        <v>1282</v>
      </c>
      <c r="I10" s="62" t="s">
        <v>1374</v>
      </c>
    </row>
    <row r="11" spans="1:10" ht="14" x14ac:dyDescent="0.3">
      <c r="A11" s="97"/>
      <c r="B11" s="111"/>
      <c r="C11" s="121"/>
      <c r="D11" s="111" t="str">
        <f t="shared" ref="D11:D74" si="0">IFERROR(INDEX(chemical_names,MATCH(TEXT(C11,"0"),CAS_numbers,0)),"")</f>
        <v/>
      </c>
      <c r="E11" s="128"/>
      <c r="F11" s="108"/>
      <c r="G11" s="73"/>
      <c r="H11" s="146" t="str">
        <f>IF(CONCATENATE(A11,B11)="",IF(CONCATENATE(B11,C11,D11,E11,F11,G11)="","",ws5_EU_ID_MaterialName_blank),IF(ISERROR(MATCH(A11&amp;delimiter&amp;B11,tbWS_4[EU_ID_and_Material_Name],0)),ws5_matching_error_msg,(INDEX(tbWS_4[MaterialUsage],MATCH(A11&amp;delimiter&amp;B11,tbWS_4[EU_ID_and_Material_Name],0))-INDEX(tbWS_4[MaterialWaste],MATCH(A11&amp;delimiter&amp;B11,tbWS_4[EU_ID_and_Material_Name],0)))*$F11*(1-$E11)))</f>
        <v/>
      </c>
      <c r="I11" s="124" t="str">
        <f t="shared" ref="I11:I74" si="1">IF(AND(C11="",D11=""),"",IFERROR(IF(OR(C11="",C11="No CAS"),INDEX(sequence_IDs,MATCH(D11,chemical_names,0)),INDEX(sequence_IDs,MATCH(TEXT(C11,"0"),CAS_numbers,0))),"?"))</f>
        <v/>
      </c>
      <c r="J11" s="32"/>
    </row>
    <row r="12" spans="1:10" ht="14" x14ac:dyDescent="0.3">
      <c r="A12" s="97"/>
      <c r="B12" s="111"/>
      <c r="C12" s="121"/>
      <c r="D12" s="111" t="str">
        <f t="shared" si="0"/>
        <v/>
      </c>
      <c r="E12" s="128"/>
      <c r="F12" s="108"/>
      <c r="G12" s="73"/>
      <c r="H12" s="146" t="str">
        <f>IF(CONCATENATE(A12,B12)="",IF(CONCATENATE(B12,C12,D12,E12,F12,G12)="","",ws5_EU_ID_MaterialName_blank),IF(ISERROR(MATCH(A12&amp;delimiter&amp;B12,tbWS_4[EU_ID_and_Material_Name],0)),ws5_matching_error_msg,(INDEX(tbWS_4[MaterialUsage],MATCH(A12&amp;delimiter&amp;B12,tbWS_4[EU_ID_and_Material_Name],0))-INDEX(tbWS_4[MaterialWaste],MATCH(A12&amp;delimiter&amp;B12,tbWS_4[EU_ID_and_Material_Name],0)))*$F12*(1-$E12)))</f>
        <v/>
      </c>
      <c r="I12" s="124" t="str">
        <f t="shared" si="1"/>
        <v/>
      </c>
      <c r="J12" s="32"/>
    </row>
    <row r="13" spans="1:10" ht="14" x14ac:dyDescent="0.3">
      <c r="A13" s="97"/>
      <c r="B13" s="111"/>
      <c r="C13" s="121"/>
      <c r="D13" s="111" t="str">
        <f t="shared" si="0"/>
        <v/>
      </c>
      <c r="E13" s="128"/>
      <c r="F13" s="108"/>
      <c r="G13" s="73"/>
      <c r="H13" s="146" t="str">
        <f>IF(CONCATENATE(A13,B13)="",IF(CONCATENATE(B13,C13,D13,E13,F13,G13)="","",ws5_EU_ID_MaterialName_blank),IF(ISERROR(MATCH(A13&amp;delimiter&amp;B13,tbWS_4[EU_ID_and_Material_Name],0)),ws5_matching_error_msg,(INDEX(tbWS_4[MaterialUsage],MATCH(A13&amp;delimiter&amp;B13,tbWS_4[EU_ID_and_Material_Name],0))-INDEX(tbWS_4[MaterialWaste],MATCH(A13&amp;delimiter&amp;B13,tbWS_4[EU_ID_and_Material_Name],0)))*$F13*(1-$E13)))</f>
        <v/>
      </c>
      <c r="I13" s="124" t="str">
        <f t="shared" si="1"/>
        <v/>
      </c>
      <c r="J13" s="32"/>
    </row>
    <row r="14" spans="1:10" ht="14" x14ac:dyDescent="0.3">
      <c r="A14" s="97"/>
      <c r="B14" s="111"/>
      <c r="C14" s="121"/>
      <c r="D14" s="111" t="str">
        <f t="shared" si="0"/>
        <v/>
      </c>
      <c r="E14" s="128"/>
      <c r="F14" s="108"/>
      <c r="G14" s="73"/>
      <c r="H14" s="146" t="str">
        <f>IF(CONCATENATE(A14,B14)="",IF(CONCATENATE(B14,C14,D14,E14,F14,G14)="","",ws5_EU_ID_MaterialName_blank),IF(ISERROR(MATCH(A14&amp;delimiter&amp;B14,tbWS_4[EU_ID_and_Material_Name],0)),ws5_matching_error_msg,(INDEX(tbWS_4[MaterialUsage],MATCH(A14&amp;delimiter&amp;B14,tbWS_4[EU_ID_and_Material_Name],0))-INDEX(tbWS_4[MaterialWaste],MATCH(A14&amp;delimiter&amp;B14,tbWS_4[EU_ID_and_Material_Name],0)))*$F14*(1-$E14)))</f>
        <v/>
      </c>
      <c r="I14" s="124" t="str">
        <f t="shared" si="1"/>
        <v/>
      </c>
      <c r="J14" s="32"/>
    </row>
    <row r="15" spans="1:10" ht="14" x14ac:dyDescent="0.3">
      <c r="A15" s="97"/>
      <c r="B15" s="111"/>
      <c r="C15" s="121"/>
      <c r="D15" s="111" t="str">
        <f t="shared" si="0"/>
        <v/>
      </c>
      <c r="E15" s="128"/>
      <c r="F15" s="108"/>
      <c r="G15" s="73"/>
      <c r="H15" s="146" t="str">
        <f>IF(CONCATENATE(A15,B15)="",IF(CONCATENATE(B15,C15,D15,E15,F15,G15)="","",ws5_EU_ID_MaterialName_blank),IF(ISERROR(MATCH(A15&amp;delimiter&amp;B15,tbWS_4[EU_ID_and_Material_Name],0)),ws5_matching_error_msg,(INDEX(tbWS_4[MaterialUsage],MATCH(A15&amp;delimiter&amp;B15,tbWS_4[EU_ID_and_Material_Name],0))-INDEX(tbWS_4[MaterialWaste],MATCH(A15&amp;delimiter&amp;B15,tbWS_4[EU_ID_and_Material_Name],0)))*$F15*(1-$E15)))</f>
        <v/>
      </c>
      <c r="I15" s="124" t="str">
        <f t="shared" si="1"/>
        <v/>
      </c>
      <c r="J15" s="32"/>
    </row>
    <row r="16" spans="1:10" ht="14" x14ac:dyDescent="0.3">
      <c r="A16" s="97"/>
      <c r="B16" s="111"/>
      <c r="C16" s="121"/>
      <c r="D16" s="111" t="str">
        <f t="shared" si="0"/>
        <v/>
      </c>
      <c r="E16" s="128"/>
      <c r="F16" s="108"/>
      <c r="G16" s="73"/>
      <c r="H16" s="146" t="str">
        <f>IF(CONCATENATE(A16,B16)="",IF(CONCATENATE(B16,C16,D16,E16,F16,G16)="","",ws5_EU_ID_MaterialName_blank),IF(ISERROR(MATCH(A16&amp;delimiter&amp;B16,tbWS_4[EU_ID_and_Material_Name],0)),ws5_matching_error_msg,(INDEX(tbWS_4[MaterialUsage],MATCH(A16&amp;delimiter&amp;B16,tbWS_4[EU_ID_and_Material_Name],0))-INDEX(tbWS_4[MaterialWaste],MATCH(A16&amp;delimiter&amp;B16,tbWS_4[EU_ID_and_Material_Name],0)))*$F16*(1-$E16)))</f>
        <v/>
      </c>
      <c r="I16" s="124" t="str">
        <f t="shared" si="1"/>
        <v/>
      </c>
      <c r="J16" s="32"/>
    </row>
    <row r="17" spans="1:10" ht="14" x14ac:dyDescent="0.3">
      <c r="A17" s="97"/>
      <c r="B17" s="111"/>
      <c r="C17" s="121"/>
      <c r="D17" s="111" t="str">
        <f t="shared" si="0"/>
        <v/>
      </c>
      <c r="E17" s="128"/>
      <c r="F17" s="108"/>
      <c r="G17" s="73"/>
      <c r="H17" s="146" t="str">
        <f>IF(CONCATENATE(A17,B17)="",IF(CONCATENATE(B17,C17,D17,E17,F17,G17)="","",ws5_EU_ID_MaterialName_blank),IF(ISERROR(MATCH(A17&amp;delimiter&amp;B17,tbWS_4[EU_ID_and_Material_Name],0)),ws5_matching_error_msg,(INDEX(tbWS_4[MaterialUsage],MATCH(A17&amp;delimiter&amp;B17,tbWS_4[EU_ID_and_Material_Name],0))-INDEX(tbWS_4[MaterialWaste],MATCH(A17&amp;delimiter&amp;B17,tbWS_4[EU_ID_and_Material_Name],0)))*$F17*(1-$E17)))</f>
        <v/>
      </c>
      <c r="I17" s="124" t="str">
        <f t="shared" si="1"/>
        <v/>
      </c>
      <c r="J17" s="32"/>
    </row>
    <row r="18" spans="1:10" ht="14" x14ac:dyDescent="0.3">
      <c r="A18" s="97"/>
      <c r="B18" s="111"/>
      <c r="C18" s="121"/>
      <c r="D18" s="111" t="str">
        <f t="shared" si="0"/>
        <v/>
      </c>
      <c r="E18" s="128"/>
      <c r="F18" s="108"/>
      <c r="G18" s="73"/>
      <c r="H18" s="146" t="str">
        <f>IF(CONCATENATE(A18,B18)="",IF(CONCATENATE(B18,C18,D18,E18,F18,G18)="","",ws5_EU_ID_MaterialName_blank),IF(ISERROR(MATCH(A18&amp;delimiter&amp;B18,tbWS_4[EU_ID_and_Material_Name],0)),ws5_matching_error_msg,(INDEX(tbWS_4[MaterialUsage],MATCH(A18&amp;delimiter&amp;B18,tbWS_4[EU_ID_and_Material_Name],0))-INDEX(tbWS_4[MaterialWaste],MATCH(A18&amp;delimiter&amp;B18,tbWS_4[EU_ID_and_Material_Name],0)))*$F18*(1-$E18)))</f>
        <v/>
      </c>
      <c r="I18" s="124" t="str">
        <f t="shared" si="1"/>
        <v/>
      </c>
      <c r="J18" s="32"/>
    </row>
    <row r="19" spans="1:10" ht="14" x14ac:dyDescent="0.3">
      <c r="A19" s="97"/>
      <c r="B19" s="111"/>
      <c r="C19" s="121"/>
      <c r="D19" s="111" t="str">
        <f t="shared" si="0"/>
        <v/>
      </c>
      <c r="E19" s="128"/>
      <c r="F19" s="108"/>
      <c r="G19" s="73"/>
      <c r="H19" s="146" t="str">
        <f>IF(CONCATENATE(A19,B19)="",IF(CONCATENATE(B19,C19,D19,E19,F19,G19)="","",ws5_EU_ID_MaterialName_blank),IF(ISERROR(MATCH(A19&amp;delimiter&amp;B19,tbWS_4[EU_ID_and_Material_Name],0)),ws5_matching_error_msg,(INDEX(tbWS_4[MaterialUsage],MATCH(A19&amp;delimiter&amp;B19,tbWS_4[EU_ID_and_Material_Name],0))-INDEX(tbWS_4[MaterialWaste],MATCH(A19&amp;delimiter&amp;B19,tbWS_4[EU_ID_and_Material_Name],0)))*$F19*(1-$E19)))</f>
        <v/>
      </c>
      <c r="I19" s="124" t="str">
        <f t="shared" si="1"/>
        <v/>
      </c>
      <c r="J19" s="32"/>
    </row>
    <row r="20" spans="1:10" ht="14" x14ac:dyDescent="0.3">
      <c r="A20" s="97"/>
      <c r="B20" s="111"/>
      <c r="C20" s="121"/>
      <c r="D20" s="111" t="str">
        <f t="shared" si="0"/>
        <v/>
      </c>
      <c r="E20" s="128"/>
      <c r="F20" s="108"/>
      <c r="G20" s="73"/>
      <c r="H20" s="146" t="str">
        <f>IF(CONCATENATE(A20,B20)="",IF(CONCATENATE(B20,C20,D20,E20,F20,G20)="","",ws5_EU_ID_MaterialName_blank),IF(ISERROR(MATCH(A20&amp;delimiter&amp;B20,tbWS_4[EU_ID_and_Material_Name],0)),ws5_matching_error_msg,(INDEX(tbWS_4[MaterialUsage],MATCH(A20&amp;delimiter&amp;B20,tbWS_4[EU_ID_and_Material_Name],0))-INDEX(tbWS_4[MaterialWaste],MATCH(A20&amp;delimiter&amp;B20,tbWS_4[EU_ID_and_Material_Name],0)))*$F20*(1-$E20)))</f>
        <v/>
      </c>
      <c r="I20" s="124" t="str">
        <f t="shared" si="1"/>
        <v/>
      </c>
      <c r="J20" s="32"/>
    </row>
    <row r="21" spans="1:10" ht="14" x14ac:dyDescent="0.3">
      <c r="A21" s="97"/>
      <c r="B21" s="111"/>
      <c r="C21" s="121"/>
      <c r="D21" s="111" t="str">
        <f t="shared" si="0"/>
        <v/>
      </c>
      <c r="E21" s="128"/>
      <c r="F21" s="108"/>
      <c r="G21" s="73"/>
      <c r="H21" s="146" t="str">
        <f>IF(CONCATENATE(A21,B21)="",IF(CONCATENATE(B21,C21,D21,E21,F21,G21)="","",ws5_EU_ID_MaterialName_blank),IF(ISERROR(MATCH(A21&amp;delimiter&amp;B21,tbWS_4[EU_ID_and_Material_Name],0)),ws5_matching_error_msg,(INDEX(tbWS_4[MaterialUsage],MATCH(A21&amp;delimiter&amp;B21,tbWS_4[EU_ID_and_Material_Name],0))-INDEX(tbWS_4[MaterialWaste],MATCH(A21&amp;delimiter&amp;B21,tbWS_4[EU_ID_and_Material_Name],0)))*$F21*(1-$E21)))</f>
        <v/>
      </c>
      <c r="I21" s="124" t="str">
        <f t="shared" si="1"/>
        <v/>
      </c>
      <c r="J21" s="32"/>
    </row>
    <row r="22" spans="1:10" ht="14" x14ac:dyDescent="0.3">
      <c r="A22" s="97"/>
      <c r="B22" s="111"/>
      <c r="C22" s="121"/>
      <c r="D22" s="111" t="str">
        <f t="shared" si="0"/>
        <v/>
      </c>
      <c r="E22" s="128"/>
      <c r="F22" s="108"/>
      <c r="G22" s="73"/>
      <c r="H22" s="146" t="str">
        <f>IF(CONCATENATE(A22,B22)="",IF(CONCATENATE(B22,C22,D22,E22,F22,G22)="","",ws5_EU_ID_MaterialName_blank),IF(ISERROR(MATCH(A22&amp;delimiter&amp;B22,tbWS_4[EU_ID_and_Material_Name],0)),ws5_matching_error_msg,(INDEX(tbWS_4[MaterialUsage],MATCH(A22&amp;delimiter&amp;B22,tbWS_4[EU_ID_and_Material_Name],0))-INDEX(tbWS_4[MaterialWaste],MATCH(A22&amp;delimiter&amp;B22,tbWS_4[EU_ID_and_Material_Name],0)))*$F22*(1-$E22)))</f>
        <v/>
      </c>
      <c r="I22" s="124" t="str">
        <f t="shared" si="1"/>
        <v/>
      </c>
      <c r="J22" s="32"/>
    </row>
    <row r="23" spans="1:10" ht="14" x14ac:dyDescent="0.3">
      <c r="A23" s="97"/>
      <c r="B23" s="111"/>
      <c r="C23" s="121"/>
      <c r="D23" s="111" t="str">
        <f t="shared" si="0"/>
        <v/>
      </c>
      <c r="E23" s="128"/>
      <c r="F23" s="108"/>
      <c r="G23" s="73"/>
      <c r="H23" s="146" t="str">
        <f>IF(CONCATENATE(A23,B23)="",IF(CONCATENATE(B23,C23,D23,E23,F23,G23)="","",ws5_EU_ID_MaterialName_blank),IF(ISERROR(MATCH(A23&amp;delimiter&amp;B23,tbWS_4[EU_ID_and_Material_Name],0)),ws5_matching_error_msg,(INDEX(tbWS_4[MaterialUsage],MATCH(A23&amp;delimiter&amp;B23,tbWS_4[EU_ID_and_Material_Name],0))-INDEX(tbWS_4[MaterialWaste],MATCH(A23&amp;delimiter&amp;B23,tbWS_4[EU_ID_and_Material_Name],0)))*$F23*(1-$E23)))</f>
        <v/>
      </c>
      <c r="I23" s="124" t="str">
        <f t="shared" si="1"/>
        <v/>
      </c>
      <c r="J23" s="32"/>
    </row>
    <row r="24" spans="1:10" ht="14" x14ac:dyDescent="0.3">
      <c r="A24" s="97"/>
      <c r="B24" s="111"/>
      <c r="C24" s="121"/>
      <c r="D24" s="111" t="str">
        <f t="shared" si="0"/>
        <v/>
      </c>
      <c r="E24" s="128"/>
      <c r="F24" s="108"/>
      <c r="G24" s="73"/>
      <c r="H24" s="146" t="str">
        <f>IF(CONCATENATE(A24,B24)="",IF(CONCATENATE(B24,C24,D24,E24,F24,G24)="","",ws5_EU_ID_MaterialName_blank),IF(ISERROR(MATCH(A24&amp;delimiter&amp;B24,tbWS_4[EU_ID_and_Material_Name],0)),ws5_matching_error_msg,(INDEX(tbWS_4[MaterialUsage],MATCH(A24&amp;delimiter&amp;B24,tbWS_4[EU_ID_and_Material_Name],0))-INDEX(tbWS_4[MaterialWaste],MATCH(A24&amp;delimiter&amp;B24,tbWS_4[EU_ID_and_Material_Name],0)))*$F24*(1-$E24)))</f>
        <v/>
      </c>
      <c r="I24" s="124" t="str">
        <f t="shared" si="1"/>
        <v/>
      </c>
      <c r="J24" s="32"/>
    </row>
    <row r="25" spans="1:10" ht="14" x14ac:dyDescent="0.3">
      <c r="A25" s="97"/>
      <c r="B25" s="111"/>
      <c r="C25" s="121"/>
      <c r="D25" s="111" t="str">
        <f t="shared" si="0"/>
        <v/>
      </c>
      <c r="E25" s="128"/>
      <c r="F25" s="108"/>
      <c r="G25" s="73"/>
      <c r="H25" s="146" t="str">
        <f>IF(CONCATENATE(A25,B25)="",IF(CONCATENATE(B25,C25,D25,E25,F25,G25)="","",ws5_EU_ID_MaterialName_blank),IF(ISERROR(MATCH(A25&amp;delimiter&amp;B25,tbWS_4[EU_ID_and_Material_Name],0)),ws5_matching_error_msg,(INDEX(tbWS_4[MaterialUsage],MATCH(A25&amp;delimiter&amp;B25,tbWS_4[EU_ID_and_Material_Name],0))-INDEX(tbWS_4[MaterialWaste],MATCH(A25&amp;delimiter&amp;B25,tbWS_4[EU_ID_and_Material_Name],0)))*$F25*(1-$E25)))</f>
        <v/>
      </c>
      <c r="I25" s="124" t="str">
        <f t="shared" si="1"/>
        <v/>
      </c>
      <c r="J25" s="32"/>
    </row>
    <row r="26" spans="1:10" ht="14" x14ac:dyDescent="0.3">
      <c r="A26" s="97"/>
      <c r="B26" s="111"/>
      <c r="C26" s="121"/>
      <c r="D26" s="111" t="str">
        <f t="shared" si="0"/>
        <v/>
      </c>
      <c r="E26" s="128"/>
      <c r="F26" s="108"/>
      <c r="G26" s="73"/>
      <c r="H26" s="146" t="str">
        <f>IF(CONCATENATE(A26,B26)="",IF(CONCATENATE(B26,C26,D26,E26,F26,G26)="","",ws5_EU_ID_MaterialName_blank),IF(ISERROR(MATCH(A26&amp;delimiter&amp;B26,tbWS_4[EU_ID_and_Material_Name],0)),ws5_matching_error_msg,(INDEX(tbWS_4[MaterialUsage],MATCH(A26&amp;delimiter&amp;B26,tbWS_4[EU_ID_and_Material_Name],0))-INDEX(tbWS_4[MaterialWaste],MATCH(A26&amp;delimiter&amp;B26,tbWS_4[EU_ID_and_Material_Name],0)))*$F26*(1-$E26)))</f>
        <v/>
      </c>
      <c r="I26" s="124" t="str">
        <f t="shared" si="1"/>
        <v/>
      </c>
      <c r="J26" s="32"/>
    </row>
    <row r="27" spans="1:10" ht="14" x14ac:dyDescent="0.3">
      <c r="A27" s="97"/>
      <c r="B27" s="111"/>
      <c r="C27" s="121"/>
      <c r="D27" s="111" t="str">
        <f t="shared" si="0"/>
        <v/>
      </c>
      <c r="E27" s="128"/>
      <c r="F27" s="108"/>
      <c r="G27" s="73"/>
      <c r="H27" s="146" t="str">
        <f>IF(CONCATENATE(A27,B27)="",IF(CONCATENATE(B27,C27,D27,E27,F27,G27)="","",ws5_EU_ID_MaterialName_blank),IF(ISERROR(MATCH(A27&amp;delimiter&amp;B27,tbWS_4[EU_ID_and_Material_Name],0)),ws5_matching_error_msg,(INDEX(tbWS_4[MaterialUsage],MATCH(A27&amp;delimiter&amp;B27,tbWS_4[EU_ID_and_Material_Name],0))-INDEX(tbWS_4[MaterialWaste],MATCH(A27&amp;delimiter&amp;B27,tbWS_4[EU_ID_and_Material_Name],0)))*$F27*(1-$E27)))</f>
        <v/>
      </c>
      <c r="I27" s="124" t="str">
        <f t="shared" si="1"/>
        <v/>
      </c>
      <c r="J27" s="32"/>
    </row>
    <row r="28" spans="1:10" ht="14" x14ac:dyDescent="0.3">
      <c r="A28" s="97"/>
      <c r="B28" s="111"/>
      <c r="C28" s="121"/>
      <c r="D28" s="111" t="str">
        <f t="shared" si="0"/>
        <v/>
      </c>
      <c r="E28" s="128"/>
      <c r="F28" s="108"/>
      <c r="G28" s="73"/>
      <c r="H28" s="146" t="str">
        <f>IF(CONCATENATE(A28,B28)="",IF(CONCATENATE(B28,C28,D28,E28,F28,G28)="","",ws5_EU_ID_MaterialName_blank),IF(ISERROR(MATCH(A28&amp;delimiter&amp;B28,tbWS_4[EU_ID_and_Material_Name],0)),ws5_matching_error_msg,(INDEX(tbWS_4[MaterialUsage],MATCH(A28&amp;delimiter&amp;B28,tbWS_4[EU_ID_and_Material_Name],0))-INDEX(tbWS_4[MaterialWaste],MATCH(A28&amp;delimiter&amp;B28,tbWS_4[EU_ID_and_Material_Name],0)))*$F28*(1-$E28)))</f>
        <v/>
      </c>
      <c r="I28" s="124" t="str">
        <f t="shared" si="1"/>
        <v/>
      </c>
      <c r="J28" s="32"/>
    </row>
    <row r="29" spans="1:10" ht="14" x14ac:dyDescent="0.3">
      <c r="A29" s="97"/>
      <c r="B29" s="111"/>
      <c r="C29" s="121"/>
      <c r="D29" s="111" t="str">
        <f t="shared" si="0"/>
        <v/>
      </c>
      <c r="E29" s="128"/>
      <c r="F29" s="108"/>
      <c r="G29" s="73"/>
      <c r="H29" s="146" t="str">
        <f>IF(CONCATENATE(A29,B29)="",IF(CONCATENATE(B29,C29,D29,E29,F29,G29)="","",ws5_EU_ID_MaterialName_blank),IF(ISERROR(MATCH(A29&amp;delimiter&amp;B29,tbWS_4[EU_ID_and_Material_Name],0)),ws5_matching_error_msg,(INDEX(tbWS_4[MaterialUsage],MATCH(A29&amp;delimiter&amp;B29,tbWS_4[EU_ID_and_Material_Name],0))-INDEX(tbWS_4[MaterialWaste],MATCH(A29&amp;delimiter&amp;B29,tbWS_4[EU_ID_and_Material_Name],0)))*$F29*(1-$E29)))</f>
        <v/>
      </c>
      <c r="I29" s="124" t="str">
        <f t="shared" si="1"/>
        <v/>
      </c>
      <c r="J29" s="32"/>
    </row>
    <row r="30" spans="1:10" ht="14" x14ac:dyDescent="0.3">
      <c r="A30" s="97"/>
      <c r="B30" s="111"/>
      <c r="C30" s="121"/>
      <c r="D30" s="111" t="str">
        <f t="shared" si="0"/>
        <v/>
      </c>
      <c r="E30" s="128"/>
      <c r="F30" s="108"/>
      <c r="G30" s="73"/>
      <c r="H30" s="146" t="str">
        <f>IF(CONCATENATE(A30,B30)="",IF(CONCATENATE(B30,C30,D30,E30,F30,G30)="","",ws5_EU_ID_MaterialName_blank),IF(ISERROR(MATCH(A30&amp;delimiter&amp;B30,tbWS_4[EU_ID_and_Material_Name],0)),ws5_matching_error_msg,(INDEX(tbWS_4[MaterialUsage],MATCH(A30&amp;delimiter&amp;B30,tbWS_4[EU_ID_and_Material_Name],0))-INDEX(tbWS_4[MaterialWaste],MATCH(A30&amp;delimiter&amp;B30,tbWS_4[EU_ID_and_Material_Name],0)))*$F30*(1-$E30)))</f>
        <v/>
      </c>
      <c r="I30" s="124" t="str">
        <f t="shared" si="1"/>
        <v/>
      </c>
      <c r="J30" s="32"/>
    </row>
    <row r="31" spans="1:10" ht="14" x14ac:dyDescent="0.3">
      <c r="A31" s="97"/>
      <c r="B31" s="111"/>
      <c r="C31" s="121"/>
      <c r="D31" s="111" t="str">
        <f t="shared" si="0"/>
        <v/>
      </c>
      <c r="E31" s="128"/>
      <c r="F31" s="108"/>
      <c r="G31" s="73"/>
      <c r="H31" s="146" t="str">
        <f>IF(CONCATENATE(A31,B31)="",IF(CONCATENATE(B31,C31,D31,E31,F31,G31)="","",ws5_EU_ID_MaterialName_blank),IF(ISERROR(MATCH(A31&amp;delimiter&amp;B31,tbWS_4[EU_ID_and_Material_Name],0)),ws5_matching_error_msg,(INDEX(tbWS_4[MaterialUsage],MATCH(A31&amp;delimiter&amp;B31,tbWS_4[EU_ID_and_Material_Name],0))-INDEX(tbWS_4[MaterialWaste],MATCH(A31&amp;delimiter&amp;B31,tbWS_4[EU_ID_and_Material_Name],0)))*$F31*(1-$E31)))</f>
        <v/>
      </c>
      <c r="I31" s="124" t="str">
        <f t="shared" si="1"/>
        <v/>
      </c>
      <c r="J31" s="32"/>
    </row>
    <row r="32" spans="1:10" ht="14" x14ac:dyDescent="0.3">
      <c r="A32" s="97"/>
      <c r="B32" s="111"/>
      <c r="C32" s="121"/>
      <c r="D32" s="111" t="str">
        <f t="shared" si="0"/>
        <v/>
      </c>
      <c r="E32" s="128"/>
      <c r="F32" s="108"/>
      <c r="G32" s="73"/>
      <c r="H32" s="146" t="str">
        <f>IF(CONCATENATE(A32,B32)="",IF(CONCATENATE(B32,C32,D32,E32,F32,G32)="","",ws5_EU_ID_MaterialName_blank),IF(ISERROR(MATCH(A32&amp;delimiter&amp;B32,tbWS_4[EU_ID_and_Material_Name],0)),ws5_matching_error_msg,(INDEX(tbWS_4[MaterialUsage],MATCH(A32&amp;delimiter&amp;B32,tbWS_4[EU_ID_and_Material_Name],0))-INDEX(tbWS_4[MaterialWaste],MATCH(A32&amp;delimiter&amp;B32,tbWS_4[EU_ID_and_Material_Name],0)))*$F32*(1-$E32)))</f>
        <v/>
      </c>
      <c r="I32" s="124" t="str">
        <f t="shared" si="1"/>
        <v/>
      </c>
      <c r="J32" s="32"/>
    </row>
    <row r="33" spans="1:10" ht="14" x14ac:dyDescent="0.3">
      <c r="A33" s="97"/>
      <c r="B33" s="111"/>
      <c r="C33" s="121"/>
      <c r="D33" s="111" t="str">
        <f t="shared" si="0"/>
        <v/>
      </c>
      <c r="E33" s="128"/>
      <c r="F33" s="108"/>
      <c r="G33" s="73"/>
      <c r="H33" s="146" t="str">
        <f>IF(CONCATENATE(A33,B33)="",IF(CONCATENATE(B33,C33,D33,E33,F33,G33)="","",ws5_EU_ID_MaterialName_blank),IF(ISERROR(MATCH(A33&amp;delimiter&amp;B33,tbWS_4[EU_ID_and_Material_Name],0)),ws5_matching_error_msg,(INDEX(tbWS_4[MaterialUsage],MATCH(A33&amp;delimiter&amp;B33,tbWS_4[EU_ID_and_Material_Name],0))-INDEX(tbWS_4[MaterialWaste],MATCH(A33&amp;delimiter&amp;B33,tbWS_4[EU_ID_and_Material_Name],0)))*$F33*(1-$E33)))</f>
        <v/>
      </c>
      <c r="I33" s="124" t="str">
        <f t="shared" si="1"/>
        <v/>
      </c>
      <c r="J33" s="32"/>
    </row>
    <row r="34" spans="1:10" ht="14" x14ac:dyDescent="0.3">
      <c r="A34" s="97"/>
      <c r="B34" s="111"/>
      <c r="C34" s="121"/>
      <c r="D34" s="111" t="str">
        <f t="shared" si="0"/>
        <v/>
      </c>
      <c r="E34" s="128"/>
      <c r="F34" s="108"/>
      <c r="G34" s="73"/>
      <c r="H34" s="146" t="str">
        <f>IF(CONCATENATE(A34,B34)="",IF(CONCATENATE(B34,C34,D34,E34,F34,G34)="","",ws5_EU_ID_MaterialName_blank),IF(ISERROR(MATCH(A34&amp;delimiter&amp;B34,tbWS_4[EU_ID_and_Material_Name],0)),ws5_matching_error_msg,(INDEX(tbWS_4[MaterialUsage],MATCH(A34&amp;delimiter&amp;B34,tbWS_4[EU_ID_and_Material_Name],0))-INDEX(tbWS_4[MaterialWaste],MATCH(A34&amp;delimiter&amp;B34,tbWS_4[EU_ID_and_Material_Name],0)))*$F34*(1-$E34)))</f>
        <v/>
      </c>
      <c r="I34" s="124" t="str">
        <f t="shared" si="1"/>
        <v/>
      </c>
      <c r="J34" s="32"/>
    </row>
    <row r="35" spans="1:10" ht="14" x14ac:dyDescent="0.3">
      <c r="A35" s="97"/>
      <c r="B35" s="111"/>
      <c r="C35" s="121"/>
      <c r="D35" s="111" t="str">
        <f t="shared" si="0"/>
        <v/>
      </c>
      <c r="E35" s="128"/>
      <c r="F35" s="108"/>
      <c r="G35" s="73"/>
      <c r="H35" s="146" t="str">
        <f>IF(CONCATENATE(A35,B35)="",IF(CONCATENATE(B35,C35,D35,E35,F35,G35)="","",ws5_EU_ID_MaterialName_blank),IF(ISERROR(MATCH(A35&amp;delimiter&amp;B35,tbWS_4[EU_ID_and_Material_Name],0)),ws5_matching_error_msg,(INDEX(tbWS_4[MaterialUsage],MATCH(A35&amp;delimiter&amp;B35,tbWS_4[EU_ID_and_Material_Name],0))-INDEX(tbWS_4[MaterialWaste],MATCH(A35&amp;delimiter&amp;B35,tbWS_4[EU_ID_and_Material_Name],0)))*$F35*(1-$E35)))</f>
        <v/>
      </c>
      <c r="I35" s="124" t="str">
        <f t="shared" si="1"/>
        <v/>
      </c>
      <c r="J35" s="32"/>
    </row>
    <row r="36" spans="1:10" ht="14" x14ac:dyDescent="0.3">
      <c r="A36" s="97"/>
      <c r="B36" s="111"/>
      <c r="C36" s="121"/>
      <c r="D36" s="111" t="str">
        <f t="shared" si="0"/>
        <v/>
      </c>
      <c r="E36" s="128"/>
      <c r="F36" s="108"/>
      <c r="G36" s="73"/>
      <c r="H36" s="146" t="str">
        <f>IF(CONCATENATE(A36,B36)="",IF(CONCATENATE(B36,C36,D36,E36,F36,G36)="","",ws5_EU_ID_MaterialName_blank),IF(ISERROR(MATCH(A36&amp;delimiter&amp;B36,tbWS_4[EU_ID_and_Material_Name],0)),ws5_matching_error_msg,(INDEX(tbWS_4[MaterialUsage],MATCH(A36&amp;delimiter&amp;B36,tbWS_4[EU_ID_and_Material_Name],0))-INDEX(tbWS_4[MaterialWaste],MATCH(A36&amp;delimiter&amp;B36,tbWS_4[EU_ID_and_Material_Name],0)))*$F36*(1-$E36)))</f>
        <v/>
      </c>
      <c r="I36" s="124" t="str">
        <f t="shared" si="1"/>
        <v/>
      </c>
      <c r="J36" s="32"/>
    </row>
    <row r="37" spans="1:10" ht="14" x14ac:dyDescent="0.3">
      <c r="A37" s="97"/>
      <c r="B37" s="111"/>
      <c r="C37" s="121"/>
      <c r="D37" s="111" t="str">
        <f t="shared" si="0"/>
        <v/>
      </c>
      <c r="E37" s="128"/>
      <c r="F37" s="108"/>
      <c r="G37" s="73"/>
      <c r="H37" s="146" t="str">
        <f>IF(CONCATENATE(A37,B37)="",IF(CONCATENATE(B37,C37,D37,E37,F37,G37)="","",ws5_EU_ID_MaterialName_blank),IF(ISERROR(MATCH(A37&amp;delimiter&amp;B37,tbWS_4[EU_ID_and_Material_Name],0)),ws5_matching_error_msg,(INDEX(tbWS_4[MaterialUsage],MATCH(A37&amp;delimiter&amp;B37,tbWS_4[EU_ID_and_Material_Name],0))-INDEX(tbWS_4[MaterialWaste],MATCH(A37&amp;delimiter&amp;B37,tbWS_4[EU_ID_and_Material_Name],0)))*$F37*(1-$E37)))</f>
        <v/>
      </c>
      <c r="I37" s="124" t="str">
        <f t="shared" si="1"/>
        <v/>
      </c>
      <c r="J37" s="32"/>
    </row>
    <row r="38" spans="1:10" ht="14" x14ac:dyDescent="0.3">
      <c r="A38" s="97"/>
      <c r="B38" s="111"/>
      <c r="C38" s="121"/>
      <c r="D38" s="111" t="str">
        <f t="shared" si="0"/>
        <v/>
      </c>
      <c r="E38" s="128"/>
      <c r="F38" s="108"/>
      <c r="G38" s="73"/>
      <c r="H38" s="146" t="str">
        <f>IF(CONCATENATE(A38,B38)="",IF(CONCATENATE(B38,C38,D38,E38,F38,G38)="","",ws5_EU_ID_MaterialName_blank),IF(ISERROR(MATCH(A38&amp;delimiter&amp;B38,tbWS_4[EU_ID_and_Material_Name],0)),ws5_matching_error_msg,(INDEX(tbWS_4[MaterialUsage],MATCH(A38&amp;delimiter&amp;B38,tbWS_4[EU_ID_and_Material_Name],0))-INDEX(tbWS_4[MaterialWaste],MATCH(A38&amp;delimiter&amp;B38,tbWS_4[EU_ID_and_Material_Name],0)))*$F38*(1-$E38)))</f>
        <v/>
      </c>
      <c r="I38" s="124" t="str">
        <f t="shared" si="1"/>
        <v/>
      </c>
      <c r="J38" s="32"/>
    </row>
    <row r="39" spans="1:10" ht="14" x14ac:dyDescent="0.3">
      <c r="A39" s="97"/>
      <c r="B39" s="111"/>
      <c r="C39" s="121"/>
      <c r="D39" s="111" t="str">
        <f t="shared" si="0"/>
        <v/>
      </c>
      <c r="E39" s="128"/>
      <c r="F39" s="108"/>
      <c r="G39" s="73"/>
      <c r="H39" s="146" t="str">
        <f>IF(CONCATENATE(A39,B39)="",IF(CONCATENATE(B39,C39,D39,E39,F39,G39)="","",ws5_EU_ID_MaterialName_blank),IF(ISERROR(MATCH(A39&amp;delimiter&amp;B39,tbWS_4[EU_ID_and_Material_Name],0)),ws5_matching_error_msg,(INDEX(tbWS_4[MaterialUsage],MATCH(A39&amp;delimiter&amp;B39,tbWS_4[EU_ID_and_Material_Name],0))-INDEX(tbWS_4[MaterialWaste],MATCH(A39&amp;delimiter&amp;B39,tbWS_4[EU_ID_and_Material_Name],0)))*$F39*(1-$E39)))</f>
        <v/>
      </c>
      <c r="I39" s="124" t="str">
        <f t="shared" si="1"/>
        <v/>
      </c>
      <c r="J39" s="32"/>
    </row>
    <row r="40" spans="1:10" ht="14" x14ac:dyDescent="0.3">
      <c r="A40" s="97"/>
      <c r="B40" s="111"/>
      <c r="C40" s="121"/>
      <c r="D40" s="111" t="str">
        <f t="shared" si="0"/>
        <v/>
      </c>
      <c r="E40" s="128"/>
      <c r="F40" s="108"/>
      <c r="G40" s="73"/>
      <c r="H40" s="146" t="str">
        <f>IF(CONCATENATE(A40,B40)="",IF(CONCATENATE(B40,C40,D40,E40,F40,G40)="","",ws5_EU_ID_MaterialName_blank),IF(ISERROR(MATCH(A40&amp;delimiter&amp;B40,tbWS_4[EU_ID_and_Material_Name],0)),ws5_matching_error_msg,(INDEX(tbWS_4[MaterialUsage],MATCH(A40&amp;delimiter&amp;B40,tbWS_4[EU_ID_and_Material_Name],0))-INDEX(tbWS_4[MaterialWaste],MATCH(A40&amp;delimiter&amp;B40,tbWS_4[EU_ID_and_Material_Name],0)))*$F40*(1-$E40)))</f>
        <v/>
      </c>
      <c r="I40" s="124" t="str">
        <f t="shared" si="1"/>
        <v/>
      </c>
      <c r="J40" s="32"/>
    </row>
    <row r="41" spans="1:10" ht="14" x14ac:dyDescent="0.3">
      <c r="A41" s="97"/>
      <c r="B41" s="111"/>
      <c r="C41" s="121"/>
      <c r="D41" s="111" t="str">
        <f t="shared" si="0"/>
        <v/>
      </c>
      <c r="E41" s="128"/>
      <c r="F41" s="108"/>
      <c r="G41" s="73"/>
      <c r="H41" s="146" t="str">
        <f>IF(CONCATENATE(A41,B41)="",IF(CONCATENATE(B41,C41,D41,E41,F41,G41)="","",ws5_EU_ID_MaterialName_blank),IF(ISERROR(MATCH(A41&amp;delimiter&amp;B41,tbWS_4[EU_ID_and_Material_Name],0)),ws5_matching_error_msg,(INDEX(tbWS_4[MaterialUsage],MATCH(A41&amp;delimiter&amp;B41,tbWS_4[EU_ID_and_Material_Name],0))-INDEX(tbWS_4[MaterialWaste],MATCH(A41&amp;delimiter&amp;B41,tbWS_4[EU_ID_and_Material_Name],0)))*$F41*(1-$E41)))</f>
        <v/>
      </c>
      <c r="I41" s="124" t="str">
        <f t="shared" si="1"/>
        <v/>
      </c>
      <c r="J41" s="32"/>
    </row>
    <row r="42" spans="1:10" ht="14" x14ac:dyDescent="0.3">
      <c r="A42" s="97"/>
      <c r="B42" s="111"/>
      <c r="C42" s="121"/>
      <c r="D42" s="111" t="str">
        <f t="shared" si="0"/>
        <v/>
      </c>
      <c r="E42" s="128"/>
      <c r="F42" s="108"/>
      <c r="G42" s="73"/>
      <c r="H42" s="146" t="str">
        <f>IF(CONCATENATE(A42,B42)="",IF(CONCATENATE(B42,C42,D42,E42,F42,G42)="","",ws5_EU_ID_MaterialName_blank),IF(ISERROR(MATCH(A42&amp;delimiter&amp;B42,tbWS_4[EU_ID_and_Material_Name],0)),ws5_matching_error_msg,(INDEX(tbWS_4[MaterialUsage],MATCH(A42&amp;delimiter&amp;B42,tbWS_4[EU_ID_and_Material_Name],0))-INDEX(tbWS_4[MaterialWaste],MATCH(A42&amp;delimiter&amp;B42,tbWS_4[EU_ID_and_Material_Name],0)))*$F42*(1-$E42)))</f>
        <v/>
      </c>
      <c r="I42" s="124" t="str">
        <f t="shared" si="1"/>
        <v/>
      </c>
      <c r="J42" s="32"/>
    </row>
    <row r="43" spans="1:10" ht="14" x14ac:dyDescent="0.3">
      <c r="A43" s="97"/>
      <c r="B43" s="111"/>
      <c r="C43" s="121"/>
      <c r="D43" s="111" t="str">
        <f t="shared" si="0"/>
        <v/>
      </c>
      <c r="E43" s="128"/>
      <c r="F43" s="108"/>
      <c r="G43" s="73"/>
      <c r="H43" s="146" t="str">
        <f>IF(CONCATENATE(A43,B43)="",IF(CONCATENATE(B43,C43,D43,E43,F43,G43)="","",ws5_EU_ID_MaterialName_blank),IF(ISERROR(MATCH(A43&amp;delimiter&amp;B43,tbWS_4[EU_ID_and_Material_Name],0)),ws5_matching_error_msg,(INDEX(tbWS_4[MaterialUsage],MATCH(A43&amp;delimiter&amp;B43,tbWS_4[EU_ID_and_Material_Name],0))-INDEX(tbWS_4[MaterialWaste],MATCH(A43&amp;delimiter&amp;B43,tbWS_4[EU_ID_and_Material_Name],0)))*$F43*(1-$E43)))</f>
        <v/>
      </c>
      <c r="I43" s="124" t="str">
        <f t="shared" si="1"/>
        <v/>
      </c>
      <c r="J43" s="32"/>
    </row>
    <row r="44" spans="1:10" ht="14" x14ac:dyDescent="0.3">
      <c r="A44" s="97"/>
      <c r="B44" s="111"/>
      <c r="C44" s="121"/>
      <c r="D44" s="111" t="str">
        <f t="shared" si="0"/>
        <v/>
      </c>
      <c r="E44" s="128"/>
      <c r="F44" s="108"/>
      <c r="G44" s="73"/>
      <c r="H44" s="146" t="str">
        <f>IF(CONCATENATE(A44,B44)="",IF(CONCATENATE(B44,C44,D44,E44,F44,G44)="","",ws5_EU_ID_MaterialName_blank),IF(ISERROR(MATCH(A44&amp;delimiter&amp;B44,tbWS_4[EU_ID_and_Material_Name],0)),ws5_matching_error_msg,(INDEX(tbWS_4[MaterialUsage],MATCH(A44&amp;delimiter&amp;B44,tbWS_4[EU_ID_and_Material_Name],0))-INDEX(tbWS_4[MaterialWaste],MATCH(A44&amp;delimiter&amp;B44,tbWS_4[EU_ID_and_Material_Name],0)))*$F44*(1-$E44)))</f>
        <v/>
      </c>
      <c r="I44" s="124" t="str">
        <f t="shared" si="1"/>
        <v/>
      </c>
      <c r="J44" s="32"/>
    </row>
    <row r="45" spans="1:10" ht="14" x14ac:dyDescent="0.3">
      <c r="A45" s="97"/>
      <c r="B45" s="111"/>
      <c r="C45" s="121"/>
      <c r="D45" s="111" t="str">
        <f t="shared" si="0"/>
        <v/>
      </c>
      <c r="E45" s="128"/>
      <c r="F45" s="108"/>
      <c r="G45" s="73"/>
      <c r="H45" s="146" t="str">
        <f>IF(CONCATENATE(A45,B45)="",IF(CONCATENATE(B45,C45,D45,E45,F45,G45)="","",ws5_EU_ID_MaterialName_blank),IF(ISERROR(MATCH(A45&amp;delimiter&amp;B45,tbWS_4[EU_ID_and_Material_Name],0)),ws5_matching_error_msg,(INDEX(tbWS_4[MaterialUsage],MATCH(A45&amp;delimiter&amp;B45,tbWS_4[EU_ID_and_Material_Name],0))-INDEX(tbWS_4[MaterialWaste],MATCH(A45&amp;delimiter&amp;B45,tbWS_4[EU_ID_and_Material_Name],0)))*$F45*(1-$E45)))</f>
        <v/>
      </c>
      <c r="I45" s="124" t="str">
        <f t="shared" si="1"/>
        <v/>
      </c>
      <c r="J45" s="32"/>
    </row>
    <row r="46" spans="1:10" ht="14" x14ac:dyDescent="0.3">
      <c r="A46" s="97"/>
      <c r="B46" s="111"/>
      <c r="C46" s="121"/>
      <c r="D46" s="111" t="str">
        <f t="shared" si="0"/>
        <v/>
      </c>
      <c r="E46" s="128"/>
      <c r="F46" s="108"/>
      <c r="G46" s="73"/>
      <c r="H46" s="146" t="str">
        <f>IF(CONCATENATE(A46,B46)="",IF(CONCATENATE(B46,C46,D46,E46,F46,G46)="","",ws5_EU_ID_MaterialName_blank),IF(ISERROR(MATCH(A46&amp;delimiter&amp;B46,tbWS_4[EU_ID_and_Material_Name],0)),ws5_matching_error_msg,(INDEX(tbWS_4[MaterialUsage],MATCH(A46&amp;delimiter&amp;B46,tbWS_4[EU_ID_and_Material_Name],0))-INDEX(tbWS_4[MaterialWaste],MATCH(A46&amp;delimiter&amp;B46,tbWS_4[EU_ID_and_Material_Name],0)))*$F46*(1-$E46)))</f>
        <v/>
      </c>
      <c r="I46" s="124" t="str">
        <f t="shared" si="1"/>
        <v/>
      </c>
      <c r="J46" s="32"/>
    </row>
    <row r="47" spans="1:10" ht="14" x14ac:dyDescent="0.3">
      <c r="A47" s="97"/>
      <c r="B47" s="111"/>
      <c r="C47" s="121"/>
      <c r="D47" s="111" t="str">
        <f t="shared" si="0"/>
        <v/>
      </c>
      <c r="E47" s="128"/>
      <c r="F47" s="108"/>
      <c r="G47" s="73"/>
      <c r="H47" s="146" t="str">
        <f>IF(CONCATENATE(A47,B47)="",IF(CONCATENATE(B47,C47,D47,E47,F47,G47)="","",ws5_EU_ID_MaterialName_blank),IF(ISERROR(MATCH(A47&amp;delimiter&amp;B47,tbWS_4[EU_ID_and_Material_Name],0)),ws5_matching_error_msg,(INDEX(tbWS_4[MaterialUsage],MATCH(A47&amp;delimiter&amp;B47,tbWS_4[EU_ID_and_Material_Name],0))-INDEX(tbWS_4[MaterialWaste],MATCH(A47&amp;delimiter&amp;B47,tbWS_4[EU_ID_and_Material_Name],0)))*$F47*(1-$E47)))</f>
        <v/>
      </c>
      <c r="I47" s="124" t="str">
        <f t="shared" si="1"/>
        <v/>
      </c>
      <c r="J47" s="32"/>
    </row>
    <row r="48" spans="1:10" ht="14" x14ac:dyDescent="0.3">
      <c r="A48" s="97"/>
      <c r="B48" s="111"/>
      <c r="C48" s="121"/>
      <c r="D48" s="111" t="str">
        <f t="shared" si="0"/>
        <v/>
      </c>
      <c r="E48" s="128"/>
      <c r="F48" s="108"/>
      <c r="G48" s="73"/>
      <c r="H48" s="146" t="str">
        <f>IF(CONCATENATE(A48,B48)="",IF(CONCATENATE(B48,C48,D48,E48,F48,G48)="","",ws5_EU_ID_MaterialName_blank),IF(ISERROR(MATCH(A48&amp;delimiter&amp;B48,tbWS_4[EU_ID_and_Material_Name],0)),ws5_matching_error_msg,(INDEX(tbWS_4[MaterialUsage],MATCH(A48&amp;delimiter&amp;B48,tbWS_4[EU_ID_and_Material_Name],0))-INDEX(tbWS_4[MaterialWaste],MATCH(A48&amp;delimiter&amp;B48,tbWS_4[EU_ID_and_Material_Name],0)))*$F48*(1-$E48)))</f>
        <v/>
      </c>
      <c r="I48" s="124" t="str">
        <f t="shared" si="1"/>
        <v/>
      </c>
      <c r="J48" s="32"/>
    </row>
    <row r="49" spans="1:10" ht="14" x14ac:dyDescent="0.3">
      <c r="A49" s="97"/>
      <c r="B49" s="111"/>
      <c r="C49" s="121"/>
      <c r="D49" s="111" t="str">
        <f t="shared" si="0"/>
        <v/>
      </c>
      <c r="E49" s="128"/>
      <c r="F49" s="108"/>
      <c r="G49" s="73"/>
      <c r="H49" s="146" t="str">
        <f>IF(CONCATENATE(A49,B49)="",IF(CONCATENATE(B49,C49,D49,E49,F49,G49)="","",ws5_EU_ID_MaterialName_blank),IF(ISERROR(MATCH(A49&amp;delimiter&amp;B49,tbWS_4[EU_ID_and_Material_Name],0)),ws5_matching_error_msg,(INDEX(tbWS_4[MaterialUsage],MATCH(A49&amp;delimiter&amp;B49,tbWS_4[EU_ID_and_Material_Name],0))-INDEX(tbWS_4[MaterialWaste],MATCH(A49&amp;delimiter&amp;B49,tbWS_4[EU_ID_and_Material_Name],0)))*$F49*(1-$E49)))</f>
        <v/>
      </c>
      <c r="I49" s="124" t="str">
        <f t="shared" si="1"/>
        <v/>
      </c>
      <c r="J49" s="32"/>
    </row>
    <row r="50" spans="1:10" ht="14" x14ac:dyDescent="0.3">
      <c r="A50" s="97"/>
      <c r="B50" s="111"/>
      <c r="C50" s="121"/>
      <c r="D50" s="111" t="str">
        <f t="shared" si="0"/>
        <v/>
      </c>
      <c r="E50" s="128"/>
      <c r="F50" s="108"/>
      <c r="G50" s="73"/>
      <c r="H50" s="146" t="str">
        <f>IF(CONCATENATE(A50,B50)="",IF(CONCATENATE(B50,C50,D50,E50,F50,G50)="","",ws5_EU_ID_MaterialName_blank),IF(ISERROR(MATCH(A50&amp;delimiter&amp;B50,tbWS_4[EU_ID_and_Material_Name],0)),ws5_matching_error_msg,(INDEX(tbWS_4[MaterialUsage],MATCH(A50&amp;delimiter&amp;B50,tbWS_4[EU_ID_and_Material_Name],0))-INDEX(tbWS_4[MaterialWaste],MATCH(A50&amp;delimiter&amp;B50,tbWS_4[EU_ID_and_Material_Name],0)))*$F50*(1-$E50)))</f>
        <v/>
      </c>
      <c r="I50" s="124" t="str">
        <f t="shared" si="1"/>
        <v/>
      </c>
      <c r="J50" s="32"/>
    </row>
    <row r="51" spans="1:10" ht="14" x14ac:dyDescent="0.3">
      <c r="A51" s="97"/>
      <c r="B51" s="111"/>
      <c r="C51" s="121"/>
      <c r="D51" s="111" t="str">
        <f t="shared" si="0"/>
        <v/>
      </c>
      <c r="E51" s="128"/>
      <c r="F51" s="108"/>
      <c r="G51" s="73"/>
      <c r="H51" s="146" t="str">
        <f>IF(CONCATENATE(A51,B51)="",IF(CONCATENATE(B51,C51,D51,E51,F51,G51)="","",ws5_EU_ID_MaterialName_blank),IF(ISERROR(MATCH(A51&amp;delimiter&amp;B51,tbWS_4[EU_ID_and_Material_Name],0)),ws5_matching_error_msg,(INDEX(tbWS_4[MaterialUsage],MATCH(A51&amp;delimiter&amp;B51,tbWS_4[EU_ID_and_Material_Name],0))-INDEX(tbWS_4[MaterialWaste],MATCH(A51&amp;delimiter&amp;B51,tbWS_4[EU_ID_and_Material_Name],0)))*$F51*(1-$E51)))</f>
        <v/>
      </c>
      <c r="I51" s="124" t="str">
        <f t="shared" si="1"/>
        <v/>
      </c>
      <c r="J51" s="32"/>
    </row>
    <row r="52" spans="1:10" ht="14" x14ac:dyDescent="0.3">
      <c r="A52" s="97"/>
      <c r="B52" s="111"/>
      <c r="C52" s="121"/>
      <c r="D52" s="111" t="str">
        <f t="shared" si="0"/>
        <v/>
      </c>
      <c r="E52" s="128"/>
      <c r="F52" s="108"/>
      <c r="G52" s="73"/>
      <c r="H52" s="146" t="str">
        <f>IF(CONCATENATE(A52,B52)="",IF(CONCATENATE(B52,C52,D52,E52,F52,G52)="","",ws5_EU_ID_MaterialName_blank),IF(ISERROR(MATCH(A52&amp;delimiter&amp;B52,tbWS_4[EU_ID_and_Material_Name],0)),ws5_matching_error_msg,(INDEX(tbWS_4[MaterialUsage],MATCH(A52&amp;delimiter&amp;B52,tbWS_4[EU_ID_and_Material_Name],0))-INDEX(tbWS_4[MaterialWaste],MATCH(A52&amp;delimiter&amp;B52,tbWS_4[EU_ID_and_Material_Name],0)))*$F52*(1-$E52)))</f>
        <v/>
      </c>
      <c r="I52" s="124" t="str">
        <f t="shared" si="1"/>
        <v/>
      </c>
      <c r="J52" s="32"/>
    </row>
    <row r="53" spans="1:10" ht="14" x14ac:dyDescent="0.3">
      <c r="A53" s="97"/>
      <c r="B53" s="111"/>
      <c r="C53" s="121"/>
      <c r="D53" s="111" t="str">
        <f t="shared" si="0"/>
        <v/>
      </c>
      <c r="E53" s="128"/>
      <c r="F53" s="108"/>
      <c r="G53" s="73"/>
      <c r="H53" s="146" t="str">
        <f>IF(CONCATENATE(A53,B53)="",IF(CONCATENATE(B53,C53,D53,E53,F53,G53)="","",ws5_EU_ID_MaterialName_blank),IF(ISERROR(MATCH(A53&amp;delimiter&amp;B53,tbWS_4[EU_ID_and_Material_Name],0)),ws5_matching_error_msg,(INDEX(tbWS_4[MaterialUsage],MATCH(A53&amp;delimiter&amp;B53,tbWS_4[EU_ID_and_Material_Name],0))-INDEX(tbWS_4[MaterialWaste],MATCH(A53&amp;delimiter&amp;B53,tbWS_4[EU_ID_and_Material_Name],0)))*$F53*(1-$E53)))</f>
        <v/>
      </c>
      <c r="I53" s="124" t="str">
        <f t="shared" si="1"/>
        <v/>
      </c>
      <c r="J53" s="32"/>
    </row>
    <row r="54" spans="1:10" ht="14" x14ac:dyDescent="0.3">
      <c r="A54" s="97"/>
      <c r="B54" s="111"/>
      <c r="C54" s="121"/>
      <c r="D54" s="111" t="str">
        <f t="shared" si="0"/>
        <v/>
      </c>
      <c r="E54" s="128"/>
      <c r="F54" s="108"/>
      <c r="G54" s="73"/>
      <c r="H54" s="146" t="str">
        <f>IF(CONCATENATE(A54,B54)="",IF(CONCATENATE(B54,C54,D54,E54,F54,G54)="","",ws5_EU_ID_MaterialName_blank),IF(ISERROR(MATCH(A54&amp;delimiter&amp;B54,tbWS_4[EU_ID_and_Material_Name],0)),ws5_matching_error_msg,(INDEX(tbWS_4[MaterialUsage],MATCH(A54&amp;delimiter&amp;B54,tbWS_4[EU_ID_and_Material_Name],0))-INDEX(tbWS_4[MaterialWaste],MATCH(A54&amp;delimiter&amp;B54,tbWS_4[EU_ID_and_Material_Name],0)))*$F54*(1-$E54)))</f>
        <v/>
      </c>
      <c r="I54" s="124" t="str">
        <f t="shared" si="1"/>
        <v/>
      </c>
      <c r="J54" s="32"/>
    </row>
    <row r="55" spans="1:10" ht="14" x14ac:dyDescent="0.3">
      <c r="A55" s="97"/>
      <c r="B55" s="111"/>
      <c r="C55" s="121"/>
      <c r="D55" s="111" t="str">
        <f t="shared" si="0"/>
        <v/>
      </c>
      <c r="E55" s="128"/>
      <c r="F55" s="108"/>
      <c r="G55" s="73"/>
      <c r="H55" s="146" t="str">
        <f>IF(CONCATENATE(A55,B55)="",IF(CONCATENATE(B55,C55,D55,E55,F55,G55)="","",ws5_EU_ID_MaterialName_blank),IF(ISERROR(MATCH(A55&amp;delimiter&amp;B55,tbWS_4[EU_ID_and_Material_Name],0)),ws5_matching_error_msg,(INDEX(tbWS_4[MaterialUsage],MATCH(A55&amp;delimiter&amp;B55,tbWS_4[EU_ID_and_Material_Name],0))-INDEX(tbWS_4[MaterialWaste],MATCH(A55&amp;delimiter&amp;B55,tbWS_4[EU_ID_and_Material_Name],0)))*$F55*(1-$E55)))</f>
        <v/>
      </c>
      <c r="I55" s="124" t="str">
        <f t="shared" si="1"/>
        <v/>
      </c>
      <c r="J55" s="32"/>
    </row>
    <row r="56" spans="1:10" ht="14" x14ac:dyDescent="0.3">
      <c r="A56" s="97"/>
      <c r="B56" s="111"/>
      <c r="C56" s="121"/>
      <c r="D56" s="111" t="str">
        <f t="shared" si="0"/>
        <v/>
      </c>
      <c r="E56" s="128"/>
      <c r="F56" s="108"/>
      <c r="G56" s="73"/>
      <c r="H56" s="146" t="str">
        <f>IF(CONCATENATE(A56,B56)="",IF(CONCATENATE(B56,C56,D56,E56,F56,G56)="","",ws5_EU_ID_MaterialName_blank),IF(ISERROR(MATCH(A56&amp;delimiter&amp;B56,tbWS_4[EU_ID_and_Material_Name],0)),ws5_matching_error_msg,(INDEX(tbWS_4[MaterialUsage],MATCH(A56&amp;delimiter&amp;B56,tbWS_4[EU_ID_and_Material_Name],0))-INDEX(tbWS_4[MaterialWaste],MATCH(A56&amp;delimiter&amp;B56,tbWS_4[EU_ID_and_Material_Name],0)))*$F56*(1-$E56)))</f>
        <v/>
      </c>
      <c r="I56" s="124" t="str">
        <f t="shared" si="1"/>
        <v/>
      </c>
      <c r="J56" s="32"/>
    </row>
    <row r="57" spans="1:10" ht="14" x14ac:dyDescent="0.3">
      <c r="A57" s="97"/>
      <c r="B57" s="111"/>
      <c r="C57" s="121"/>
      <c r="D57" s="111" t="str">
        <f t="shared" si="0"/>
        <v/>
      </c>
      <c r="E57" s="128"/>
      <c r="F57" s="108"/>
      <c r="G57" s="73"/>
      <c r="H57" s="146" t="str">
        <f>IF(CONCATENATE(A57,B57)="",IF(CONCATENATE(B57,C57,D57,E57,F57,G57)="","",ws5_EU_ID_MaterialName_blank),IF(ISERROR(MATCH(A57&amp;delimiter&amp;B57,tbWS_4[EU_ID_and_Material_Name],0)),ws5_matching_error_msg,(INDEX(tbWS_4[MaterialUsage],MATCH(A57&amp;delimiter&amp;B57,tbWS_4[EU_ID_and_Material_Name],0))-INDEX(tbWS_4[MaterialWaste],MATCH(A57&amp;delimiter&amp;B57,tbWS_4[EU_ID_and_Material_Name],0)))*$F57*(1-$E57)))</f>
        <v/>
      </c>
      <c r="I57" s="124" t="str">
        <f t="shared" si="1"/>
        <v/>
      </c>
      <c r="J57" s="32"/>
    </row>
    <row r="58" spans="1:10" ht="14" x14ac:dyDescent="0.3">
      <c r="A58" s="97"/>
      <c r="B58" s="111"/>
      <c r="C58" s="121"/>
      <c r="D58" s="111" t="str">
        <f t="shared" si="0"/>
        <v/>
      </c>
      <c r="E58" s="128"/>
      <c r="F58" s="108"/>
      <c r="G58" s="73"/>
      <c r="H58" s="146" t="str">
        <f>IF(CONCATENATE(A58,B58)="",IF(CONCATENATE(B58,C58,D58,E58,F58,G58)="","",ws5_EU_ID_MaterialName_blank),IF(ISERROR(MATCH(A58&amp;delimiter&amp;B58,tbWS_4[EU_ID_and_Material_Name],0)),ws5_matching_error_msg,(INDEX(tbWS_4[MaterialUsage],MATCH(A58&amp;delimiter&amp;B58,tbWS_4[EU_ID_and_Material_Name],0))-INDEX(tbWS_4[MaterialWaste],MATCH(A58&amp;delimiter&amp;B58,tbWS_4[EU_ID_and_Material_Name],0)))*$F58*(1-$E58)))</f>
        <v/>
      </c>
      <c r="I58" s="124" t="str">
        <f t="shared" si="1"/>
        <v/>
      </c>
      <c r="J58" s="32"/>
    </row>
    <row r="59" spans="1:10" ht="14" x14ac:dyDescent="0.3">
      <c r="A59" s="97"/>
      <c r="B59" s="111"/>
      <c r="C59" s="121"/>
      <c r="D59" s="111" t="str">
        <f t="shared" si="0"/>
        <v/>
      </c>
      <c r="E59" s="128"/>
      <c r="F59" s="108"/>
      <c r="G59" s="73"/>
      <c r="H59" s="146" t="str">
        <f>IF(CONCATENATE(A59,B59)="",IF(CONCATENATE(B59,C59,D59,E59,F59,G59)="","",ws5_EU_ID_MaterialName_blank),IF(ISERROR(MATCH(A59&amp;delimiter&amp;B59,tbWS_4[EU_ID_and_Material_Name],0)),ws5_matching_error_msg,(INDEX(tbWS_4[MaterialUsage],MATCH(A59&amp;delimiter&amp;B59,tbWS_4[EU_ID_and_Material_Name],0))-INDEX(tbWS_4[MaterialWaste],MATCH(A59&amp;delimiter&amp;B59,tbWS_4[EU_ID_and_Material_Name],0)))*$F59*(1-$E59)))</f>
        <v/>
      </c>
      <c r="I59" s="124" t="str">
        <f t="shared" si="1"/>
        <v/>
      </c>
      <c r="J59" s="32"/>
    </row>
    <row r="60" spans="1:10" ht="14" x14ac:dyDescent="0.3">
      <c r="A60" s="97"/>
      <c r="B60" s="111"/>
      <c r="C60" s="121"/>
      <c r="D60" s="111" t="str">
        <f t="shared" si="0"/>
        <v/>
      </c>
      <c r="E60" s="128"/>
      <c r="F60" s="108"/>
      <c r="G60" s="73"/>
      <c r="H60" s="146" t="str">
        <f>IF(CONCATENATE(A60,B60)="",IF(CONCATENATE(B60,C60,D60,E60,F60,G60)="","",ws5_EU_ID_MaterialName_blank),IF(ISERROR(MATCH(A60&amp;delimiter&amp;B60,tbWS_4[EU_ID_and_Material_Name],0)),ws5_matching_error_msg,(INDEX(tbWS_4[MaterialUsage],MATCH(A60&amp;delimiter&amp;B60,tbWS_4[EU_ID_and_Material_Name],0))-INDEX(tbWS_4[MaterialWaste],MATCH(A60&amp;delimiter&amp;B60,tbWS_4[EU_ID_and_Material_Name],0)))*$F60*(1-$E60)))</f>
        <v/>
      </c>
      <c r="I60" s="124" t="str">
        <f t="shared" si="1"/>
        <v/>
      </c>
      <c r="J60" s="32"/>
    </row>
    <row r="61" spans="1:10" ht="14" x14ac:dyDescent="0.3">
      <c r="A61" s="97"/>
      <c r="B61" s="111"/>
      <c r="C61" s="121"/>
      <c r="D61" s="111" t="str">
        <f t="shared" si="0"/>
        <v/>
      </c>
      <c r="E61" s="128"/>
      <c r="F61" s="108"/>
      <c r="G61" s="73"/>
      <c r="H61" s="146" t="str">
        <f>IF(CONCATENATE(A61,B61)="",IF(CONCATENATE(B61,C61,D61,E61,F61,G61)="","",ws5_EU_ID_MaterialName_blank),IF(ISERROR(MATCH(A61&amp;delimiter&amp;B61,tbWS_4[EU_ID_and_Material_Name],0)),ws5_matching_error_msg,(INDEX(tbWS_4[MaterialUsage],MATCH(A61&amp;delimiter&amp;B61,tbWS_4[EU_ID_and_Material_Name],0))-INDEX(tbWS_4[MaterialWaste],MATCH(A61&amp;delimiter&amp;B61,tbWS_4[EU_ID_and_Material_Name],0)))*$F61*(1-$E61)))</f>
        <v/>
      </c>
      <c r="I61" s="124" t="str">
        <f t="shared" si="1"/>
        <v/>
      </c>
      <c r="J61" s="32"/>
    </row>
    <row r="62" spans="1:10" ht="14" x14ac:dyDescent="0.3">
      <c r="A62" s="97"/>
      <c r="B62" s="111"/>
      <c r="C62" s="121"/>
      <c r="D62" s="111" t="str">
        <f t="shared" si="0"/>
        <v/>
      </c>
      <c r="E62" s="128"/>
      <c r="F62" s="108"/>
      <c r="G62" s="73"/>
      <c r="H62" s="146" t="str">
        <f>IF(CONCATENATE(A62,B62)="",IF(CONCATENATE(B62,C62,D62,E62,F62,G62)="","",ws5_EU_ID_MaterialName_blank),IF(ISERROR(MATCH(A62&amp;delimiter&amp;B62,tbWS_4[EU_ID_and_Material_Name],0)),ws5_matching_error_msg,(INDEX(tbWS_4[MaterialUsage],MATCH(A62&amp;delimiter&amp;B62,tbWS_4[EU_ID_and_Material_Name],0))-INDEX(tbWS_4[MaterialWaste],MATCH(A62&amp;delimiter&amp;B62,tbWS_4[EU_ID_and_Material_Name],0)))*$F62*(1-$E62)))</f>
        <v/>
      </c>
      <c r="I62" s="124" t="str">
        <f t="shared" si="1"/>
        <v/>
      </c>
      <c r="J62" s="32"/>
    </row>
    <row r="63" spans="1:10" ht="14" x14ac:dyDescent="0.3">
      <c r="A63" s="97"/>
      <c r="B63" s="111"/>
      <c r="C63" s="121"/>
      <c r="D63" s="111" t="str">
        <f t="shared" si="0"/>
        <v/>
      </c>
      <c r="E63" s="128"/>
      <c r="F63" s="108"/>
      <c r="G63" s="73"/>
      <c r="H63" s="146" t="str">
        <f>IF(CONCATENATE(A63,B63)="",IF(CONCATENATE(B63,C63,D63,E63,F63,G63)="","",ws5_EU_ID_MaterialName_blank),IF(ISERROR(MATCH(A63&amp;delimiter&amp;B63,tbWS_4[EU_ID_and_Material_Name],0)),ws5_matching_error_msg,(INDEX(tbWS_4[MaterialUsage],MATCH(A63&amp;delimiter&amp;B63,tbWS_4[EU_ID_and_Material_Name],0))-INDEX(tbWS_4[MaterialWaste],MATCH(A63&amp;delimiter&amp;B63,tbWS_4[EU_ID_and_Material_Name],0)))*$F63*(1-$E63)))</f>
        <v/>
      </c>
      <c r="I63" s="124" t="str">
        <f t="shared" si="1"/>
        <v/>
      </c>
      <c r="J63" s="32"/>
    </row>
    <row r="64" spans="1:10" ht="14" x14ac:dyDescent="0.3">
      <c r="A64" s="97"/>
      <c r="B64" s="111"/>
      <c r="C64" s="121"/>
      <c r="D64" s="111" t="str">
        <f t="shared" si="0"/>
        <v/>
      </c>
      <c r="E64" s="128"/>
      <c r="F64" s="108"/>
      <c r="G64" s="73"/>
      <c r="H64" s="146" t="str">
        <f>IF(CONCATENATE(A64,B64)="",IF(CONCATENATE(B64,C64,D64,E64,F64,G64)="","",ws5_EU_ID_MaterialName_blank),IF(ISERROR(MATCH(A64&amp;delimiter&amp;B64,tbWS_4[EU_ID_and_Material_Name],0)),ws5_matching_error_msg,(INDEX(tbWS_4[MaterialUsage],MATCH(A64&amp;delimiter&amp;B64,tbWS_4[EU_ID_and_Material_Name],0))-INDEX(tbWS_4[MaterialWaste],MATCH(A64&amp;delimiter&amp;B64,tbWS_4[EU_ID_and_Material_Name],0)))*$F64*(1-$E64)))</f>
        <v/>
      </c>
      <c r="I64" s="124" t="str">
        <f t="shared" si="1"/>
        <v/>
      </c>
      <c r="J64" s="32"/>
    </row>
    <row r="65" spans="1:10" ht="14" x14ac:dyDescent="0.3">
      <c r="A65" s="97"/>
      <c r="B65" s="111"/>
      <c r="C65" s="121"/>
      <c r="D65" s="111" t="str">
        <f t="shared" si="0"/>
        <v/>
      </c>
      <c r="E65" s="128"/>
      <c r="F65" s="108"/>
      <c r="G65" s="73"/>
      <c r="H65" s="146" t="str">
        <f>IF(CONCATENATE(A65,B65)="",IF(CONCATENATE(B65,C65,D65,E65,F65,G65)="","",ws5_EU_ID_MaterialName_blank),IF(ISERROR(MATCH(A65&amp;delimiter&amp;B65,tbWS_4[EU_ID_and_Material_Name],0)),ws5_matching_error_msg,(INDEX(tbWS_4[MaterialUsage],MATCH(A65&amp;delimiter&amp;B65,tbWS_4[EU_ID_and_Material_Name],0))-INDEX(tbWS_4[MaterialWaste],MATCH(A65&amp;delimiter&amp;B65,tbWS_4[EU_ID_and_Material_Name],0)))*$F65*(1-$E65)))</f>
        <v/>
      </c>
      <c r="I65" s="124" t="str">
        <f t="shared" si="1"/>
        <v/>
      </c>
      <c r="J65" s="32"/>
    </row>
    <row r="66" spans="1:10" ht="14" x14ac:dyDescent="0.3">
      <c r="A66" s="97"/>
      <c r="B66" s="111"/>
      <c r="C66" s="121"/>
      <c r="D66" s="111" t="str">
        <f t="shared" si="0"/>
        <v/>
      </c>
      <c r="E66" s="128"/>
      <c r="F66" s="108"/>
      <c r="G66" s="73"/>
      <c r="H66" s="146" t="str">
        <f>IF(CONCATENATE(A66,B66)="",IF(CONCATENATE(B66,C66,D66,E66,F66,G66)="","",ws5_EU_ID_MaterialName_blank),IF(ISERROR(MATCH(A66&amp;delimiter&amp;B66,tbWS_4[EU_ID_and_Material_Name],0)),ws5_matching_error_msg,(INDEX(tbWS_4[MaterialUsage],MATCH(A66&amp;delimiter&amp;B66,tbWS_4[EU_ID_and_Material_Name],0))-INDEX(tbWS_4[MaterialWaste],MATCH(A66&amp;delimiter&amp;B66,tbWS_4[EU_ID_and_Material_Name],0)))*$F66*(1-$E66)))</f>
        <v/>
      </c>
      <c r="I66" s="124" t="str">
        <f t="shared" si="1"/>
        <v/>
      </c>
      <c r="J66" s="32"/>
    </row>
    <row r="67" spans="1:10" ht="14" x14ac:dyDescent="0.3">
      <c r="A67" s="97"/>
      <c r="B67" s="111"/>
      <c r="C67" s="121"/>
      <c r="D67" s="111" t="str">
        <f t="shared" si="0"/>
        <v/>
      </c>
      <c r="E67" s="128"/>
      <c r="F67" s="108"/>
      <c r="G67" s="73"/>
      <c r="H67" s="146" t="str">
        <f>IF(CONCATENATE(A67,B67)="",IF(CONCATENATE(B67,C67,D67,E67,F67,G67)="","",ws5_EU_ID_MaterialName_blank),IF(ISERROR(MATCH(A67&amp;delimiter&amp;B67,tbWS_4[EU_ID_and_Material_Name],0)),ws5_matching_error_msg,(INDEX(tbWS_4[MaterialUsage],MATCH(A67&amp;delimiter&amp;B67,tbWS_4[EU_ID_and_Material_Name],0))-INDEX(tbWS_4[MaterialWaste],MATCH(A67&amp;delimiter&amp;B67,tbWS_4[EU_ID_and_Material_Name],0)))*$F67*(1-$E67)))</f>
        <v/>
      </c>
      <c r="I67" s="124" t="str">
        <f t="shared" si="1"/>
        <v/>
      </c>
      <c r="J67" s="32"/>
    </row>
    <row r="68" spans="1:10" ht="14" x14ac:dyDescent="0.3">
      <c r="A68" s="97"/>
      <c r="B68" s="111"/>
      <c r="C68" s="121"/>
      <c r="D68" s="111" t="str">
        <f t="shared" si="0"/>
        <v/>
      </c>
      <c r="E68" s="128"/>
      <c r="F68" s="108"/>
      <c r="G68" s="73"/>
      <c r="H68" s="146" t="str">
        <f>IF(CONCATENATE(A68,B68)="",IF(CONCATENATE(B68,C68,D68,E68,F68,G68)="","",ws5_EU_ID_MaterialName_blank),IF(ISERROR(MATCH(A68&amp;delimiter&amp;B68,tbWS_4[EU_ID_and_Material_Name],0)),ws5_matching_error_msg,(INDEX(tbWS_4[MaterialUsage],MATCH(A68&amp;delimiter&amp;B68,tbWS_4[EU_ID_and_Material_Name],0))-INDEX(tbWS_4[MaterialWaste],MATCH(A68&amp;delimiter&amp;B68,tbWS_4[EU_ID_and_Material_Name],0)))*$F68*(1-$E68)))</f>
        <v/>
      </c>
      <c r="I68" s="124" t="str">
        <f t="shared" si="1"/>
        <v/>
      </c>
      <c r="J68" s="32"/>
    </row>
    <row r="69" spans="1:10" ht="14" x14ac:dyDescent="0.3">
      <c r="A69" s="97"/>
      <c r="B69" s="111"/>
      <c r="C69" s="121"/>
      <c r="D69" s="111" t="str">
        <f t="shared" si="0"/>
        <v/>
      </c>
      <c r="E69" s="128"/>
      <c r="F69" s="108"/>
      <c r="G69" s="73"/>
      <c r="H69" s="146" t="str">
        <f>IF(CONCATENATE(A69,B69)="",IF(CONCATENATE(B69,C69,D69,E69,F69,G69)="","",ws5_EU_ID_MaterialName_blank),IF(ISERROR(MATCH(A69&amp;delimiter&amp;B69,tbWS_4[EU_ID_and_Material_Name],0)),ws5_matching_error_msg,(INDEX(tbWS_4[MaterialUsage],MATCH(A69&amp;delimiter&amp;B69,tbWS_4[EU_ID_and_Material_Name],0))-INDEX(tbWS_4[MaterialWaste],MATCH(A69&amp;delimiter&amp;B69,tbWS_4[EU_ID_and_Material_Name],0)))*$F69*(1-$E69)))</f>
        <v/>
      </c>
      <c r="I69" s="124" t="str">
        <f t="shared" si="1"/>
        <v/>
      </c>
      <c r="J69" s="32"/>
    </row>
    <row r="70" spans="1:10" ht="14" x14ac:dyDescent="0.3">
      <c r="A70" s="97"/>
      <c r="B70" s="111"/>
      <c r="C70" s="121"/>
      <c r="D70" s="111" t="str">
        <f t="shared" si="0"/>
        <v/>
      </c>
      <c r="E70" s="128"/>
      <c r="F70" s="108"/>
      <c r="G70" s="73"/>
      <c r="H70" s="146" t="str">
        <f>IF(CONCATENATE(A70,B70)="",IF(CONCATENATE(B70,C70,D70,E70,F70,G70)="","",ws5_EU_ID_MaterialName_blank),IF(ISERROR(MATCH(A70&amp;delimiter&amp;B70,tbWS_4[EU_ID_and_Material_Name],0)),ws5_matching_error_msg,(INDEX(tbWS_4[MaterialUsage],MATCH(A70&amp;delimiter&amp;B70,tbWS_4[EU_ID_and_Material_Name],0))-INDEX(tbWS_4[MaterialWaste],MATCH(A70&amp;delimiter&amp;B70,tbWS_4[EU_ID_and_Material_Name],0)))*$F70*(1-$E70)))</f>
        <v/>
      </c>
      <c r="I70" s="124" t="str">
        <f t="shared" si="1"/>
        <v/>
      </c>
      <c r="J70" s="32"/>
    </row>
    <row r="71" spans="1:10" ht="14" x14ac:dyDescent="0.3">
      <c r="A71" s="97"/>
      <c r="B71" s="111"/>
      <c r="C71" s="121"/>
      <c r="D71" s="111" t="str">
        <f t="shared" si="0"/>
        <v/>
      </c>
      <c r="E71" s="128"/>
      <c r="F71" s="108"/>
      <c r="G71" s="73"/>
      <c r="H71" s="146" t="str">
        <f>IF(CONCATENATE(A71,B71)="",IF(CONCATENATE(B71,C71,D71,E71,F71,G71)="","",ws5_EU_ID_MaterialName_blank),IF(ISERROR(MATCH(A71&amp;delimiter&amp;B71,tbWS_4[EU_ID_and_Material_Name],0)),ws5_matching_error_msg,(INDEX(tbWS_4[MaterialUsage],MATCH(A71&amp;delimiter&amp;B71,tbWS_4[EU_ID_and_Material_Name],0))-INDEX(tbWS_4[MaterialWaste],MATCH(A71&amp;delimiter&amp;B71,tbWS_4[EU_ID_and_Material_Name],0)))*$F71*(1-$E71)))</f>
        <v/>
      </c>
      <c r="I71" s="124" t="str">
        <f t="shared" si="1"/>
        <v/>
      </c>
      <c r="J71" s="32"/>
    </row>
    <row r="72" spans="1:10" ht="14" x14ac:dyDescent="0.3">
      <c r="A72" s="97"/>
      <c r="B72" s="111"/>
      <c r="C72" s="121"/>
      <c r="D72" s="111" t="str">
        <f t="shared" si="0"/>
        <v/>
      </c>
      <c r="E72" s="128"/>
      <c r="F72" s="108"/>
      <c r="G72" s="73"/>
      <c r="H72" s="146" t="str">
        <f>IF(CONCATENATE(A72,B72)="",IF(CONCATENATE(B72,C72,D72,E72,F72,G72)="","",ws5_EU_ID_MaterialName_blank),IF(ISERROR(MATCH(A72&amp;delimiter&amp;B72,tbWS_4[EU_ID_and_Material_Name],0)),ws5_matching_error_msg,(INDEX(tbWS_4[MaterialUsage],MATCH(A72&amp;delimiter&amp;B72,tbWS_4[EU_ID_and_Material_Name],0))-INDEX(tbWS_4[MaterialWaste],MATCH(A72&amp;delimiter&amp;B72,tbWS_4[EU_ID_and_Material_Name],0)))*$F72*(1-$E72)))</f>
        <v/>
      </c>
      <c r="I72" s="124" t="str">
        <f t="shared" si="1"/>
        <v/>
      </c>
      <c r="J72" s="32"/>
    </row>
    <row r="73" spans="1:10" ht="14" x14ac:dyDescent="0.3">
      <c r="A73" s="97"/>
      <c r="B73" s="111"/>
      <c r="C73" s="121"/>
      <c r="D73" s="111" t="str">
        <f t="shared" si="0"/>
        <v/>
      </c>
      <c r="E73" s="128"/>
      <c r="F73" s="108"/>
      <c r="G73" s="73"/>
      <c r="H73" s="146" t="str">
        <f>IF(CONCATENATE(A73,B73)="",IF(CONCATENATE(B73,C73,D73,E73,F73,G73)="","",ws5_EU_ID_MaterialName_blank),IF(ISERROR(MATCH(A73&amp;delimiter&amp;B73,tbWS_4[EU_ID_and_Material_Name],0)),ws5_matching_error_msg,(INDEX(tbWS_4[MaterialUsage],MATCH(A73&amp;delimiter&amp;B73,tbWS_4[EU_ID_and_Material_Name],0))-INDEX(tbWS_4[MaterialWaste],MATCH(A73&amp;delimiter&amp;B73,tbWS_4[EU_ID_and_Material_Name],0)))*$F73*(1-$E73)))</f>
        <v/>
      </c>
      <c r="I73" s="124" t="str">
        <f t="shared" si="1"/>
        <v/>
      </c>
      <c r="J73" s="32"/>
    </row>
    <row r="74" spans="1:10" ht="14" x14ac:dyDescent="0.3">
      <c r="A74" s="97"/>
      <c r="B74" s="111"/>
      <c r="C74" s="121"/>
      <c r="D74" s="111" t="str">
        <f t="shared" si="0"/>
        <v/>
      </c>
      <c r="E74" s="128"/>
      <c r="F74" s="108"/>
      <c r="G74" s="73"/>
      <c r="H74" s="146" t="str">
        <f>IF(CONCATENATE(A74,B74)="",IF(CONCATENATE(B74,C74,D74,E74,F74,G74)="","",ws5_EU_ID_MaterialName_blank),IF(ISERROR(MATCH(A74&amp;delimiter&amp;B74,tbWS_4[EU_ID_and_Material_Name],0)),ws5_matching_error_msg,(INDEX(tbWS_4[MaterialUsage],MATCH(A74&amp;delimiter&amp;B74,tbWS_4[EU_ID_and_Material_Name],0))-INDEX(tbWS_4[MaterialWaste],MATCH(A74&amp;delimiter&amp;B74,tbWS_4[EU_ID_and_Material_Name],0)))*$F74*(1-$E74)))</f>
        <v/>
      </c>
      <c r="I74" s="124" t="str">
        <f t="shared" si="1"/>
        <v/>
      </c>
      <c r="J74" s="32"/>
    </row>
    <row r="75" spans="1:10" ht="14" x14ac:dyDescent="0.3">
      <c r="A75" s="97"/>
      <c r="B75" s="111"/>
      <c r="C75" s="121"/>
      <c r="D75" s="111" t="str">
        <f t="shared" ref="D75:D138" si="2">IFERROR(INDEX(chemical_names,MATCH(TEXT(C75,"0"),CAS_numbers,0)),"")</f>
        <v/>
      </c>
      <c r="E75" s="128"/>
      <c r="F75" s="108"/>
      <c r="G75" s="73"/>
      <c r="H75" s="146" t="str">
        <f>IF(CONCATENATE(A75,B75)="",IF(CONCATENATE(B75,C75,D75,E75,F75,G75)="","",ws5_EU_ID_MaterialName_blank),IF(ISERROR(MATCH(A75&amp;delimiter&amp;B75,tbWS_4[EU_ID_and_Material_Name],0)),ws5_matching_error_msg,(INDEX(tbWS_4[MaterialUsage],MATCH(A75&amp;delimiter&amp;B75,tbWS_4[EU_ID_and_Material_Name],0))-INDEX(tbWS_4[MaterialWaste],MATCH(A75&amp;delimiter&amp;B75,tbWS_4[EU_ID_and_Material_Name],0)))*$F75*(1-$E75)))</f>
        <v/>
      </c>
      <c r="I75" s="124" t="str">
        <f t="shared" ref="I75:I138" si="3">IF(AND(C75="",D75=""),"",IFERROR(IF(OR(C75="",C75="No CAS"),INDEX(sequence_IDs,MATCH(D75,chemical_names,0)),INDEX(sequence_IDs,MATCH(TEXT(C75,"0"),CAS_numbers,0))),"?"))</f>
        <v/>
      </c>
      <c r="J75" s="32"/>
    </row>
    <row r="76" spans="1:10" ht="14" x14ac:dyDescent="0.3">
      <c r="A76" s="97"/>
      <c r="B76" s="111"/>
      <c r="C76" s="121"/>
      <c r="D76" s="111" t="str">
        <f t="shared" si="2"/>
        <v/>
      </c>
      <c r="E76" s="128"/>
      <c r="F76" s="108"/>
      <c r="G76" s="73"/>
      <c r="H76" s="146" t="str">
        <f>IF(CONCATENATE(A76,B76)="",IF(CONCATENATE(B76,C76,D76,E76,F76,G76)="","",ws5_EU_ID_MaterialName_blank),IF(ISERROR(MATCH(A76&amp;delimiter&amp;B76,tbWS_4[EU_ID_and_Material_Name],0)),ws5_matching_error_msg,(INDEX(tbWS_4[MaterialUsage],MATCH(A76&amp;delimiter&amp;B76,tbWS_4[EU_ID_and_Material_Name],0))-INDEX(tbWS_4[MaterialWaste],MATCH(A76&amp;delimiter&amp;B76,tbWS_4[EU_ID_and_Material_Name],0)))*$F76*(1-$E76)))</f>
        <v/>
      </c>
      <c r="I76" s="124" t="str">
        <f t="shared" si="3"/>
        <v/>
      </c>
      <c r="J76" s="32"/>
    </row>
    <row r="77" spans="1:10" ht="14" x14ac:dyDescent="0.3">
      <c r="A77" s="97"/>
      <c r="B77" s="111"/>
      <c r="C77" s="121"/>
      <c r="D77" s="111" t="str">
        <f t="shared" si="2"/>
        <v/>
      </c>
      <c r="E77" s="128"/>
      <c r="F77" s="108"/>
      <c r="G77" s="73"/>
      <c r="H77" s="146" t="str">
        <f>IF(CONCATENATE(A77,B77)="",IF(CONCATENATE(B77,C77,D77,E77,F77,G77)="","",ws5_EU_ID_MaterialName_blank),IF(ISERROR(MATCH(A77&amp;delimiter&amp;B77,tbWS_4[EU_ID_and_Material_Name],0)),ws5_matching_error_msg,(INDEX(tbWS_4[MaterialUsage],MATCH(A77&amp;delimiter&amp;B77,tbWS_4[EU_ID_and_Material_Name],0))-INDEX(tbWS_4[MaterialWaste],MATCH(A77&amp;delimiter&amp;B77,tbWS_4[EU_ID_and_Material_Name],0)))*$F77*(1-$E77)))</f>
        <v/>
      </c>
      <c r="I77" s="124" t="str">
        <f t="shared" si="3"/>
        <v/>
      </c>
      <c r="J77" s="32"/>
    </row>
    <row r="78" spans="1:10" ht="14" x14ac:dyDescent="0.3">
      <c r="A78" s="97"/>
      <c r="B78" s="111"/>
      <c r="C78" s="121"/>
      <c r="D78" s="111" t="str">
        <f t="shared" si="2"/>
        <v/>
      </c>
      <c r="E78" s="128"/>
      <c r="F78" s="108"/>
      <c r="G78" s="73"/>
      <c r="H78" s="146" t="str">
        <f>IF(CONCATENATE(A78,B78)="",IF(CONCATENATE(B78,C78,D78,E78,F78,G78)="","",ws5_EU_ID_MaterialName_blank),IF(ISERROR(MATCH(A78&amp;delimiter&amp;B78,tbWS_4[EU_ID_and_Material_Name],0)),ws5_matching_error_msg,(INDEX(tbWS_4[MaterialUsage],MATCH(A78&amp;delimiter&amp;B78,tbWS_4[EU_ID_and_Material_Name],0))-INDEX(tbWS_4[MaterialWaste],MATCH(A78&amp;delimiter&amp;B78,tbWS_4[EU_ID_and_Material_Name],0)))*$F78*(1-$E78)))</f>
        <v/>
      </c>
      <c r="I78" s="124" t="str">
        <f t="shared" si="3"/>
        <v/>
      </c>
      <c r="J78" s="32"/>
    </row>
    <row r="79" spans="1:10" ht="14" x14ac:dyDescent="0.3">
      <c r="A79" s="97"/>
      <c r="B79" s="111"/>
      <c r="C79" s="121"/>
      <c r="D79" s="111" t="str">
        <f t="shared" si="2"/>
        <v/>
      </c>
      <c r="E79" s="128"/>
      <c r="F79" s="108"/>
      <c r="G79" s="73"/>
      <c r="H79" s="146" t="str">
        <f>IF(CONCATENATE(A79,B79)="",IF(CONCATENATE(B79,C79,D79,E79,F79,G79)="","",ws5_EU_ID_MaterialName_blank),IF(ISERROR(MATCH(A79&amp;delimiter&amp;B79,tbWS_4[EU_ID_and_Material_Name],0)),ws5_matching_error_msg,(INDEX(tbWS_4[MaterialUsage],MATCH(A79&amp;delimiter&amp;B79,tbWS_4[EU_ID_and_Material_Name],0))-INDEX(tbWS_4[MaterialWaste],MATCH(A79&amp;delimiter&amp;B79,tbWS_4[EU_ID_and_Material_Name],0)))*$F79*(1-$E79)))</f>
        <v/>
      </c>
      <c r="I79" s="124" t="str">
        <f t="shared" si="3"/>
        <v/>
      </c>
      <c r="J79" s="32"/>
    </row>
    <row r="80" spans="1:10" ht="14" x14ac:dyDescent="0.3">
      <c r="A80" s="97"/>
      <c r="B80" s="111"/>
      <c r="C80" s="121"/>
      <c r="D80" s="111" t="str">
        <f t="shared" si="2"/>
        <v/>
      </c>
      <c r="E80" s="128"/>
      <c r="F80" s="108"/>
      <c r="G80" s="73"/>
      <c r="H80" s="146" t="str">
        <f>IF(CONCATENATE(A80,B80)="",IF(CONCATENATE(B80,C80,D80,E80,F80,G80)="","",ws5_EU_ID_MaterialName_blank),IF(ISERROR(MATCH(A80&amp;delimiter&amp;B80,tbWS_4[EU_ID_and_Material_Name],0)),ws5_matching_error_msg,(INDEX(tbWS_4[MaterialUsage],MATCH(A80&amp;delimiter&amp;B80,tbWS_4[EU_ID_and_Material_Name],0))-INDEX(tbWS_4[MaterialWaste],MATCH(A80&amp;delimiter&amp;B80,tbWS_4[EU_ID_and_Material_Name],0)))*$F80*(1-$E80)))</f>
        <v/>
      </c>
      <c r="I80" s="124" t="str">
        <f t="shared" si="3"/>
        <v/>
      </c>
      <c r="J80" s="32"/>
    </row>
    <row r="81" spans="1:10" ht="14" x14ac:dyDescent="0.3">
      <c r="A81" s="97"/>
      <c r="B81" s="111"/>
      <c r="C81" s="121"/>
      <c r="D81" s="111" t="str">
        <f t="shared" si="2"/>
        <v/>
      </c>
      <c r="E81" s="128"/>
      <c r="F81" s="108"/>
      <c r="G81" s="73"/>
      <c r="H81" s="146" t="str">
        <f>IF(CONCATENATE(A81,B81)="",IF(CONCATENATE(B81,C81,D81,E81,F81,G81)="","",ws5_EU_ID_MaterialName_blank),IF(ISERROR(MATCH(A81&amp;delimiter&amp;B81,tbWS_4[EU_ID_and_Material_Name],0)),ws5_matching_error_msg,(INDEX(tbWS_4[MaterialUsage],MATCH(A81&amp;delimiter&amp;B81,tbWS_4[EU_ID_and_Material_Name],0))-INDEX(tbWS_4[MaterialWaste],MATCH(A81&amp;delimiter&amp;B81,tbWS_4[EU_ID_and_Material_Name],0)))*$F81*(1-$E81)))</f>
        <v/>
      </c>
      <c r="I81" s="124" t="str">
        <f t="shared" si="3"/>
        <v/>
      </c>
      <c r="J81" s="32"/>
    </row>
    <row r="82" spans="1:10" ht="14" x14ac:dyDescent="0.3">
      <c r="A82" s="97"/>
      <c r="B82" s="111"/>
      <c r="C82" s="121"/>
      <c r="D82" s="111" t="str">
        <f t="shared" si="2"/>
        <v/>
      </c>
      <c r="E82" s="128"/>
      <c r="F82" s="108"/>
      <c r="G82" s="73"/>
      <c r="H82" s="146" t="str">
        <f>IF(CONCATENATE(A82,B82)="",IF(CONCATENATE(B82,C82,D82,E82,F82,G82)="","",ws5_EU_ID_MaterialName_blank),IF(ISERROR(MATCH(A82&amp;delimiter&amp;B82,tbWS_4[EU_ID_and_Material_Name],0)),ws5_matching_error_msg,(INDEX(tbWS_4[MaterialUsage],MATCH(A82&amp;delimiter&amp;B82,tbWS_4[EU_ID_and_Material_Name],0))-INDEX(tbWS_4[MaterialWaste],MATCH(A82&amp;delimiter&amp;B82,tbWS_4[EU_ID_and_Material_Name],0)))*$F82*(1-$E82)))</f>
        <v/>
      </c>
      <c r="I82" s="124" t="str">
        <f t="shared" si="3"/>
        <v/>
      </c>
      <c r="J82" s="32"/>
    </row>
    <row r="83" spans="1:10" ht="14" x14ac:dyDescent="0.3">
      <c r="A83" s="97"/>
      <c r="B83" s="111"/>
      <c r="C83" s="121"/>
      <c r="D83" s="111" t="str">
        <f t="shared" si="2"/>
        <v/>
      </c>
      <c r="E83" s="128"/>
      <c r="F83" s="108"/>
      <c r="G83" s="73"/>
      <c r="H83" s="146" t="str">
        <f>IF(CONCATENATE(A83,B83)="",IF(CONCATENATE(B83,C83,D83,E83,F83,G83)="","",ws5_EU_ID_MaterialName_blank),IF(ISERROR(MATCH(A83&amp;delimiter&amp;B83,tbWS_4[EU_ID_and_Material_Name],0)),ws5_matching_error_msg,(INDEX(tbWS_4[MaterialUsage],MATCH(A83&amp;delimiter&amp;B83,tbWS_4[EU_ID_and_Material_Name],0))-INDEX(tbWS_4[MaterialWaste],MATCH(A83&amp;delimiter&amp;B83,tbWS_4[EU_ID_and_Material_Name],0)))*$F83*(1-$E83)))</f>
        <v/>
      </c>
      <c r="I83" s="124" t="str">
        <f t="shared" si="3"/>
        <v/>
      </c>
      <c r="J83" s="32"/>
    </row>
    <row r="84" spans="1:10" ht="14" x14ac:dyDescent="0.3">
      <c r="A84" s="97"/>
      <c r="B84" s="111"/>
      <c r="C84" s="121"/>
      <c r="D84" s="111" t="str">
        <f t="shared" si="2"/>
        <v/>
      </c>
      <c r="E84" s="128"/>
      <c r="F84" s="108"/>
      <c r="G84" s="73"/>
      <c r="H84" s="146" t="str">
        <f>IF(CONCATENATE(A84,B84)="",IF(CONCATENATE(B84,C84,D84,E84,F84,G84)="","",ws5_EU_ID_MaterialName_blank),IF(ISERROR(MATCH(A84&amp;delimiter&amp;B84,tbWS_4[EU_ID_and_Material_Name],0)),ws5_matching_error_msg,(INDEX(tbWS_4[MaterialUsage],MATCH(A84&amp;delimiter&amp;B84,tbWS_4[EU_ID_and_Material_Name],0))-INDEX(tbWS_4[MaterialWaste],MATCH(A84&amp;delimiter&amp;B84,tbWS_4[EU_ID_and_Material_Name],0)))*$F84*(1-$E84)))</f>
        <v/>
      </c>
      <c r="I84" s="124" t="str">
        <f t="shared" si="3"/>
        <v/>
      </c>
      <c r="J84" s="32"/>
    </row>
    <row r="85" spans="1:10" ht="14" x14ac:dyDescent="0.3">
      <c r="A85" s="97"/>
      <c r="B85" s="111"/>
      <c r="C85" s="121"/>
      <c r="D85" s="111" t="str">
        <f t="shared" si="2"/>
        <v/>
      </c>
      <c r="E85" s="128"/>
      <c r="F85" s="108"/>
      <c r="G85" s="73"/>
      <c r="H85" s="146" t="str">
        <f>IF(CONCATENATE(A85,B85)="",IF(CONCATENATE(B85,C85,D85,E85,F85,G85)="","",ws5_EU_ID_MaterialName_blank),IF(ISERROR(MATCH(A85&amp;delimiter&amp;B85,tbWS_4[EU_ID_and_Material_Name],0)),ws5_matching_error_msg,(INDEX(tbWS_4[MaterialUsage],MATCH(A85&amp;delimiter&amp;B85,tbWS_4[EU_ID_and_Material_Name],0))-INDEX(tbWS_4[MaterialWaste],MATCH(A85&amp;delimiter&amp;B85,tbWS_4[EU_ID_and_Material_Name],0)))*$F85*(1-$E85)))</f>
        <v/>
      </c>
      <c r="I85" s="124" t="str">
        <f t="shared" si="3"/>
        <v/>
      </c>
      <c r="J85" s="32"/>
    </row>
    <row r="86" spans="1:10" ht="14" x14ac:dyDescent="0.3">
      <c r="A86" s="97"/>
      <c r="B86" s="111"/>
      <c r="C86" s="121"/>
      <c r="D86" s="111" t="str">
        <f t="shared" si="2"/>
        <v/>
      </c>
      <c r="E86" s="128"/>
      <c r="F86" s="108"/>
      <c r="G86" s="73"/>
      <c r="H86" s="146" t="str">
        <f>IF(CONCATENATE(A86,B86)="",IF(CONCATENATE(B86,C86,D86,E86,F86,G86)="","",ws5_EU_ID_MaterialName_blank),IF(ISERROR(MATCH(A86&amp;delimiter&amp;B86,tbWS_4[EU_ID_and_Material_Name],0)),ws5_matching_error_msg,(INDEX(tbWS_4[MaterialUsage],MATCH(A86&amp;delimiter&amp;B86,tbWS_4[EU_ID_and_Material_Name],0))-INDEX(tbWS_4[MaterialWaste],MATCH(A86&amp;delimiter&amp;B86,tbWS_4[EU_ID_and_Material_Name],0)))*$F86*(1-$E86)))</f>
        <v/>
      </c>
      <c r="I86" s="124" t="str">
        <f t="shared" si="3"/>
        <v/>
      </c>
      <c r="J86" s="32"/>
    </row>
    <row r="87" spans="1:10" ht="14" x14ac:dyDescent="0.3">
      <c r="A87" s="97"/>
      <c r="B87" s="111"/>
      <c r="C87" s="121"/>
      <c r="D87" s="111" t="str">
        <f t="shared" si="2"/>
        <v/>
      </c>
      <c r="E87" s="128"/>
      <c r="F87" s="108"/>
      <c r="G87" s="73"/>
      <c r="H87" s="146" t="str">
        <f>IF(CONCATENATE(A87,B87)="",IF(CONCATENATE(B87,C87,D87,E87,F87,G87)="","",ws5_EU_ID_MaterialName_blank),IF(ISERROR(MATCH(A87&amp;delimiter&amp;B87,tbWS_4[EU_ID_and_Material_Name],0)),ws5_matching_error_msg,(INDEX(tbWS_4[MaterialUsage],MATCH(A87&amp;delimiter&amp;B87,tbWS_4[EU_ID_and_Material_Name],0))-INDEX(tbWS_4[MaterialWaste],MATCH(A87&amp;delimiter&amp;B87,tbWS_4[EU_ID_and_Material_Name],0)))*$F87*(1-$E87)))</f>
        <v/>
      </c>
      <c r="I87" s="124" t="str">
        <f t="shared" si="3"/>
        <v/>
      </c>
      <c r="J87" s="32"/>
    </row>
    <row r="88" spans="1:10" ht="14" x14ac:dyDescent="0.3">
      <c r="A88" s="97"/>
      <c r="B88" s="111"/>
      <c r="C88" s="121"/>
      <c r="D88" s="111" t="str">
        <f t="shared" si="2"/>
        <v/>
      </c>
      <c r="E88" s="128"/>
      <c r="F88" s="108"/>
      <c r="G88" s="73"/>
      <c r="H88" s="146" t="str">
        <f>IF(CONCATENATE(A88,B88)="",IF(CONCATENATE(B88,C88,D88,E88,F88,G88)="","",ws5_EU_ID_MaterialName_blank),IF(ISERROR(MATCH(A88&amp;delimiter&amp;B88,tbWS_4[EU_ID_and_Material_Name],0)),ws5_matching_error_msg,(INDEX(tbWS_4[MaterialUsage],MATCH(A88&amp;delimiter&amp;B88,tbWS_4[EU_ID_and_Material_Name],0))-INDEX(tbWS_4[MaterialWaste],MATCH(A88&amp;delimiter&amp;B88,tbWS_4[EU_ID_and_Material_Name],0)))*$F88*(1-$E88)))</f>
        <v/>
      </c>
      <c r="I88" s="124" t="str">
        <f t="shared" si="3"/>
        <v/>
      </c>
      <c r="J88" s="32"/>
    </row>
    <row r="89" spans="1:10" ht="14" x14ac:dyDescent="0.3">
      <c r="A89" s="97"/>
      <c r="B89" s="111"/>
      <c r="C89" s="121"/>
      <c r="D89" s="111" t="str">
        <f t="shared" si="2"/>
        <v/>
      </c>
      <c r="E89" s="128"/>
      <c r="F89" s="108"/>
      <c r="G89" s="73"/>
      <c r="H89" s="146" t="str">
        <f>IF(CONCATENATE(A89,B89)="",IF(CONCATENATE(B89,C89,D89,E89,F89,G89)="","",ws5_EU_ID_MaterialName_blank),IF(ISERROR(MATCH(A89&amp;delimiter&amp;B89,tbWS_4[EU_ID_and_Material_Name],0)),ws5_matching_error_msg,(INDEX(tbWS_4[MaterialUsage],MATCH(A89&amp;delimiter&amp;B89,tbWS_4[EU_ID_and_Material_Name],0))-INDEX(tbWS_4[MaterialWaste],MATCH(A89&amp;delimiter&amp;B89,tbWS_4[EU_ID_and_Material_Name],0)))*$F89*(1-$E89)))</f>
        <v/>
      </c>
      <c r="I89" s="124" t="str">
        <f t="shared" si="3"/>
        <v/>
      </c>
      <c r="J89" s="32"/>
    </row>
    <row r="90" spans="1:10" ht="14" x14ac:dyDescent="0.3">
      <c r="A90" s="97"/>
      <c r="B90" s="111"/>
      <c r="C90" s="121"/>
      <c r="D90" s="111" t="str">
        <f t="shared" si="2"/>
        <v/>
      </c>
      <c r="E90" s="128"/>
      <c r="F90" s="108"/>
      <c r="G90" s="73"/>
      <c r="H90" s="146" t="str">
        <f>IF(CONCATENATE(A90,B90)="",IF(CONCATENATE(B90,C90,D90,E90,F90,G90)="","",ws5_EU_ID_MaterialName_blank),IF(ISERROR(MATCH(A90&amp;delimiter&amp;B90,tbWS_4[EU_ID_and_Material_Name],0)),ws5_matching_error_msg,(INDEX(tbWS_4[MaterialUsage],MATCH(A90&amp;delimiter&amp;B90,tbWS_4[EU_ID_and_Material_Name],0))-INDEX(tbWS_4[MaterialWaste],MATCH(A90&amp;delimiter&amp;B90,tbWS_4[EU_ID_and_Material_Name],0)))*$F90*(1-$E90)))</f>
        <v/>
      </c>
      <c r="I90" s="124" t="str">
        <f t="shared" si="3"/>
        <v/>
      </c>
      <c r="J90" s="32"/>
    </row>
    <row r="91" spans="1:10" ht="14" x14ac:dyDescent="0.3">
      <c r="A91" s="97"/>
      <c r="B91" s="111"/>
      <c r="C91" s="121"/>
      <c r="D91" s="111" t="str">
        <f t="shared" si="2"/>
        <v/>
      </c>
      <c r="E91" s="128"/>
      <c r="F91" s="108"/>
      <c r="G91" s="73"/>
      <c r="H91" s="146" t="str">
        <f>IF(CONCATENATE(A91,B91)="",IF(CONCATENATE(B91,C91,D91,E91,F91,G91)="","",ws5_EU_ID_MaterialName_blank),IF(ISERROR(MATCH(A91&amp;delimiter&amp;B91,tbWS_4[EU_ID_and_Material_Name],0)),ws5_matching_error_msg,(INDEX(tbWS_4[MaterialUsage],MATCH(A91&amp;delimiter&amp;B91,tbWS_4[EU_ID_and_Material_Name],0))-INDEX(tbWS_4[MaterialWaste],MATCH(A91&amp;delimiter&amp;B91,tbWS_4[EU_ID_and_Material_Name],0)))*$F91*(1-$E91)))</f>
        <v/>
      </c>
      <c r="I91" s="124" t="str">
        <f t="shared" si="3"/>
        <v/>
      </c>
      <c r="J91" s="32"/>
    </row>
    <row r="92" spans="1:10" ht="14" x14ac:dyDescent="0.3">
      <c r="A92" s="97"/>
      <c r="B92" s="111"/>
      <c r="C92" s="121"/>
      <c r="D92" s="111" t="str">
        <f t="shared" si="2"/>
        <v/>
      </c>
      <c r="E92" s="128"/>
      <c r="F92" s="108"/>
      <c r="G92" s="73"/>
      <c r="H92" s="146" t="str">
        <f>IF(CONCATENATE(A92,B92)="",IF(CONCATENATE(B92,C92,D92,E92,F92,G92)="","",ws5_EU_ID_MaterialName_blank),IF(ISERROR(MATCH(A92&amp;delimiter&amp;B92,tbWS_4[EU_ID_and_Material_Name],0)),ws5_matching_error_msg,(INDEX(tbWS_4[MaterialUsage],MATCH(A92&amp;delimiter&amp;B92,tbWS_4[EU_ID_and_Material_Name],0))-INDEX(tbWS_4[MaterialWaste],MATCH(A92&amp;delimiter&amp;B92,tbWS_4[EU_ID_and_Material_Name],0)))*$F92*(1-$E92)))</f>
        <v/>
      </c>
      <c r="I92" s="124" t="str">
        <f t="shared" si="3"/>
        <v/>
      </c>
      <c r="J92" s="32"/>
    </row>
    <row r="93" spans="1:10" ht="14" x14ac:dyDescent="0.3">
      <c r="A93" s="97"/>
      <c r="B93" s="111"/>
      <c r="C93" s="121"/>
      <c r="D93" s="111" t="str">
        <f t="shared" si="2"/>
        <v/>
      </c>
      <c r="E93" s="128"/>
      <c r="F93" s="108"/>
      <c r="G93" s="73"/>
      <c r="H93" s="146" t="str">
        <f>IF(CONCATENATE(A93,B93)="",IF(CONCATENATE(B93,C93,D93,E93,F93,G93)="","",ws5_EU_ID_MaterialName_blank),IF(ISERROR(MATCH(A93&amp;delimiter&amp;B93,tbWS_4[EU_ID_and_Material_Name],0)),ws5_matching_error_msg,(INDEX(tbWS_4[MaterialUsage],MATCH(A93&amp;delimiter&amp;B93,tbWS_4[EU_ID_and_Material_Name],0))-INDEX(tbWS_4[MaterialWaste],MATCH(A93&amp;delimiter&amp;B93,tbWS_4[EU_ID_and_Material_Name],0)))*$F93*(1-$E93)))</f>
        <v/>
      </c>
      <c r="I93" s="124" t="str">
        <f t="shared" si="3"/>
        <v/>
      </c>
      <c r="J93" s="32"/>
    </row>
    <row r="94" spans="1:10" ht="14" x14ac:dyDescent="0.3">
      <c r="A94" s="97"/>
      <c r="B94" s="111"/>
      <c r="C94" s="121"/>
      <c r="D94" s="111" t="str">
        <f t="shared" si="2"/>
        <v/>
      </c>
      <c r="E94" s="128"/>
      <c r="F94" s="108"/>
      <c r="G94" s="73"/>
      <c r="H94" s="146" t="str">
        <f>IF(CONCATENATE(A94,B94)="",IF(CONCATENATE(B94,C94,D94,E94,F94,G94)="","",ws5_EU_ID_MaterialName_blank),IF(ISERROR(MATCH(A94&amp;delimiter&amp;B94,tbWS_4[EU_ID_and_Material_Name],0)),ws5_matching_error_msg,(INDEX(tbWS_4[MaterialUsage],MATCH(A94&amp;delimiter&amp;B94,tbWS_4[EU_ID_and_Material_Name],0))-INDEX(tbWS_4[MaterialWaste],MATCH(A94&amp;delimiter&amp;B94,tbWS_4[EU_ID_and_Material_Name],0)))*$F94*(1-$E94)))</f>
        <v/>
      </c>
      <c r="I94" s="124" t="str">
        <f t="shared" si="3"/>
        <v/>
      </c>
      <c r="J94" s="32"/>
    </row>
    <row r="95" spans="1:10" ht="14" x14ac:dyDescent="0.3">
      <c r="A95" s="97"/>
      <c r="B95" s="111"/>
      <c r="C95" s="121"/>
      <c r="D95" s="111" t="str">
        <f t="shared" si="2"/>
        <v/>
      </c>
      <c r="E95" s="128"/>
      <c r="F95" s="108"/>
      <c r="G95" s="73"/>
      <c r="H95" s="146" t="str">
        <f>IF(CONCATENATE(A95,B95)="",IF(CONCATENATE(B95,C95,D95,E95,F95,G95)="","",ws5_EU_ID_MaterialName_blank),IF(ISERROR(MATCH(A95&amp;delimiter&amp;B95,tbWS_4[EU_ID_and_Material_Name],0)),ws5_matching_error_msg,(INDEX(tbWS_4[MaterialUsage],MATCH(A95&amp;delimiter&amp;B95,tbWS_4[EU_ID_and_Material_Name],0))-INDEX(tbWS_4[MaterialWaste],MATCH(A95&amp;delimiter&amp;B95,tbWS_4[EU_ID_and_Material_Name],0)))*$F95*(1-$E95)))</f>
        <v/>
      </c>
      <c r="I95" s="124" t="str">
        <f t="shared" si="3"/>
        <v/>
      </c>
      <c r="J95" s="32"/>
    </row>
    <row r="96" spans="1:10" ht="14" x14ac:dyDescent="0.3">
      <c r="A96" s="97"/>
      <c r="B96" s="111"/>
      <c r="C96" s="121"/>
      <c r="D96" s="111" t="str">
        <f t="shared" si="2"/>
        <v/>
      </c>
      <c r="E96" s="128"/>
      <c r="F96" s="108"/>
      <c r="G96" s="73"/>
      <c r="H96" s="146" t="str">
        <f>IF(CONCATENATE(A96,B96)="",IF(CONCATENATE(B96,C96,D96,E96,F96,G96)="","",ws5_EU_ID_MaterialName_blank),IF(ISERROR(MATCH(A96&amp;delimiter&amp;B96,tbWS_4[EU_ID_and_Material_Name],0)),ws5_matching_error_msg,(INDEX(tbWS_4[MaterialUsage],MATCH(A96&amp;delimiter&amp;B96,tbWS_4[EU_ID_and_Material_Name],0))-INDEX(tbWS_4[MaterialWaste],MATCH(A96&amp;delimiter&amp;B96,tbWS_4[EU_ID_and_Material_Name],0)))*$F96*(1-$E96)))</f>
        <v/>
      </c>
      <c r="I96" s="124" t="str">
        <f t="shared" si="3"/>
        <v/>
      </c>
      <c r="J96" s="32"/>
    </row>
    <row r="97" spans="1:10" ht="14" x14ac:dyDescent="0.3">
      <c r="A97" s="97"/>
      <c r="B97" s="111"/>
      <c r="C97" s="121"/>
      <c r="D97" s="111" t="str">
        <f t="shared" si="2"/>
        <v/>
      </c>
      <c r="E97" s="128"/>
      <c r="F97" s="108"/>
      <c r="G97" s="73"/>
      <c r="H97" s="146" t="str">
        <f>IF(CONCATENATE(A97,B97)="",IF(CONCATENATE(B97,C97,D97,E97,F97,G97)="","",ws5_EU_ID_MaterialName_blank),IF(ISERROR(MATCH(A97&amp;delimiter&amp;B97,tbWS_4[EU_ID_and_Material_Name],0)),ws5_matching_error_msg,(INDEX(tbWS_4[MaterialUsage],MATCH(A97&amp;delimiter&amp;B97,tbWS_4[EU_ID_and_Material_Name],0))-INDEX(tbWS_4[MaterialWaste],MATCH(A97&amp;delimiter&amp;B97,tbWS_4[EU_ID_and_Material_Name],0)))*$F97*(1-$E97)))</f>
        <v/>
      </c>
      <c r="I97" s="124" t="str">
        <f t="shared" si="3"/>
        <v/>
      </c>
      <c r="J97" s="32"/>
    </row>
    <row r="98" spans="1:10" ht="14" x14ac:dyDescent="0.3">
      <c r="A98" s="97"/>
      <c r="B98" s="111"/>
      <c r="C98" s="121"/>
      <c r="D98" s="111" t="str">
        <f t="shared" si="2"/>
        <v/>
      </c>
      <c r="E98" s="128"/>
      <c r="F98" s="108"/>
      <c r="G98" s="73"/>
      <c r="H98" s="146" t="str">
        <f>IF(CONCATENATE(A98,B98)="",IF(CONCATENATE(B98,C98,D98,E98,F98,G98)="","",ws5_EU_ID_MaterialName_blank),IF(ISERROR(MATCH(A98&amp;delimiter&amp;B98,tbWS_4[EU_ID_and_Material_Name],0)),ws5_matching_error_msg,(INDEX(tbWS_4[MaterialUsage],MATCH(A98&amp;delimiter&amp;B98,tbWS_4[EU_ID_and_Material_Name],0))-INDEX(tbWS_4[MaterialWaste],MATCH(A98&amp;delimiter&amp;B98,tbWS_4[EU_ID_and_Material_Name],0)))*$F98*(1-$E98)))</f>
        <v/>
      </c>
      <c r="I98" s="124" t="str">
        <f t="shared" si="3"/>
        <v/>
      </c>
      <c r="J98" s="32"/>
    </row>
    <row r="99" spans="1:10" ht="14" x14ac:dyDescent="0.3">
      <c r="A99" s="97"/>
      <c r="B99" s="111"/>
      <c r="C99" s="121"/>
      <c r="D99" s="111" t="str">
        <f t="shared" si="2"/>
        <v/>
      </c>
      <c r="E99" s="128"/>
      <c r="F99" s="108"/>
      <c r="G99" s="73"/>
      <c r="H99" s="146" t="str">
        <f>IF(CONCATENATE(A99,B99)="",IF(CONCATENATE(B99,C99,D99,E99,F99,G99)="","",ws5_EU_ID_MaterialName_blank),IF(ISERROR(MATCH(A99&amp;delimiter&amp;B99,tbWS_4[EU_ID_and_Material_Name],0)),ws5_matching_error_msg,(INDEX(tbWS_4[MaterialUsage],MATCH(A99&amp;delimiter&amp;B99,tbWS_4[EU_ID_and_Material_Name],0))-INDEX(tbWS_4[MaterialWaste],MATCH(A99&amp;delimiter&amp;B99,tbWS_4[EU_ID_and_Material_Name],0)))*$F99*(1-$E99)))</f>
        <v/>
      </c>
      <c r="I99" s="124" t="str">
        <f t="shared" si="3"/>
        <v/>
      </c>
      <c r="J99" s="32"/>
    </row>
    <row r="100" spans="1:10" ht="14" x14ac:dyDescent="0.3">
      <c r="A100" s="97"/>
      <c r="B100" s="111"/>
      <c r="C100" s="121"/>
      <c r="D100" s="111" t="str">
        <f t="shared" si="2"/>
        <v/>
      </c>
      <c r="E100" s="128"/>
      <c r="F100" s="108"/>
      <c r="G100" s="73"/>
      <c r="H100" s="146" t="str">
        <f>IF(CONCATENATE(A100,B100)="",IF(CONCATENATE(B100,C100,D100,E100,F100,G100)="","",ws5_EU_ID_MaterialName_blank),IF(ISERROR(MATCH(A100&amp;delimiter&amp;B100,tbWS_4[EU_ID_and_Material_Name],0)),ws5_matching_error_msg,(INDEX(tbWS_4[MaterialUsage],MATCH(A100&amp;delimiter&amp;B100,tbWS_4[EU_ID_and_Material_Name],0))-INDEX(tbWS_4[MaterialWaste],MATCH(A100&amp;delimiter&amp;B100,tbWS_4[EU_ID_and_Material_Name],0)))*$F100*(1-$E100)))</f>
        <v/>
      </c>
      <c r="I100" s="124" t="str">
        <f t="shared" si="3"/>
        <v/>
      </c>
      <c r="J100" s="32"/>
    </row>
    <row r="101" spans="1:10" ht="14" x14ac:dyDescent="0.3">
      <c r="A101" s="97"/>
      <c r="B101" s="111"/>
      <c r="C101" s="121"/>
      <c r="D101" s="111" t="str">
        <f t="shared" si="2"/>
        <v/>
      </c>
      <c r="E101" s="128"/>
      <c r="F101" s="108"/>
      <c r="G101" s="73"/>
      <c r="H101" s="146" t="str">
        <f>IF(CONCATENATE(A101,B101)="",IF(CONCATENATE(B101,C101,D101,E101,F101,G101)="","",ws5_EU_ID_MaterialName_blank),IF(ISERROR(MATCH(A101&amp;delimiter&amp;B101,tbWS_4[EU_ID_and_Material_Name],0)),ws5_matching_error_msg,(INDEX(tbWS_4[MaterialUsage],MATCH(A101&amp;delimiter&amp;B101,tbWS_4[EU_ID_and_Material_Name],0))-INDEX(tbWS_4[MaterialWaste],MATCH(A101&amp;delimiter&amp;B101,tbWS_4[EU_ID_and_Material_Name],0)))*$F101*(1-$E101)))</f>
        <v/>
      </c>
      <c r="I101" s="124" t="str">
        <f t="shared" si="3"/>
        <v/>
      </c>
      <c r="J101" s="32"/>
    </row>
    <row r="102" spans="1:10" ht="14" x14ac:dyDescent="0.3">
      <c r="A102" s="97"/>
      <c r="B102" s="111"/>
      <c r="C102" s="121"/>
      <c r="D102" s="111" t="str">
        <f t="shared" si="2"/>
        <v/>
      </c>
      <c r="E102" s="128"/>
      <c r="F102" s="108"/>
      <c r="G102" s="73"/>
      <c r="H102" s="146" t="str">
        <f>IF(CONCATENATE(A102,B102)="",IF(CONCATENATE(B102,C102,D102,E102,F102,G102)="","",ws5_EU_ID_MaterialName_blank),IF(ISERROR(MATCH(A102&amp;delimiter&amp;B102,tbWS_4[EU_ID_and_Material_Name],0)),ws5_matching_error_msg,(INDEX(tbWS_4[MaterialUsage],MATCH(A102&amp;delimiter&amp;B102,tbWS_4[EU_ID_and_Material_Name],0))-INDEX(tbWS_4[MaterialWaste],MATCH(A102&amp;delimiter&amp;B102,tbWS_4[EU_ID_and_Material_Name],0)))*$F102*(1-$E102)))</f>
        <v/>
      </c>
      <c r="I102" s="124" t="str">
        <f t="shared" si="3"/>
        <v/>
      </c>
      <c r="J102" s="32"/>
    </row>
    <row r="103" spans="1:10" ht="14" x14ac:dyDescent="0.3">
      <c r="A103" s="97"/>
      <c r="B103" s="111"/>
      <c r="C103" s="121"/>
      <c r="D103" s="111" t="str">
        <f t="shared" si="2"/>
        <v/>
      </c>
      <c r="E103" s="128"/>
      <c r="F103" s="108"/>
      <c r="G103" s="73"/>
      <c r="H103" s="146" t="str">
        <f>IF(CONCATENATE(A103,B103)="",IF(CONCATENATE(B103,C103,D103,E103,F103,G103)="","",ws5_EU_ID_MaterialName_blank),IF(ISERROR(MATCH(A103&amp;delimiter&amp;B103,tbWS_4[EU_ID_and_Material_Name],0)),ws5_matching_error_msg,(INDEX(tbWS_4[MaterialUsage],MATCH(A103&amp;delimiter&amp;B103,tbWS_4[EU_ID_and_Material_Name],0))-INDEX(tbWS_4[MaterialWaste],MATCH(A103&amp;delimiter&amp;B103,tbWS_4[EU_ID_and_Material_Name],0)))*$F103*(1-$E103)))</f>
        <v/>
      </c>
      <c r="I103" s="124" t="str">
        <f t="shared" si="3"/>
        <v/>
      </c>
      <c r="J103" s="32"/>
    </row>
    <row r="104" spans="1:10" ht="14" x14ac:dyDescent="0.3">
      <c r="A104" s="97"/>
      <c r="B104" s="111"/>
      <c r="C104" s="121"/>
      <c r="D104" s="111" t="str">
        <f t="shared" si="2"/>
        <v/>
      </c>
      <c r="E104" s="128"/>
      <c r="F104" s="108"/>
      <c r="G104" s="73"/>
      <c r="H104" s="146" t="str">
        <f>IF(CONCATENATE(A104,B104)="",IF(CONCATENATE(B104,C104,D104,E104,F104,G104)="","",ws5_EU_ID_MaterialName_blank),IF(ISERROR(MATCH(A104&amp;delimiter&amp;B104,tbWS_4[EU_ID_and_Material_Name],0)),ws5_matching_error_msg,(INDEX(tbWS_4[MaterialUsage],MATCH(A104&amp;delimiter&amp;B104,tbWS_4[EU_ID_and_Material_Name],0))-INDEX(tbWS_4[MaterialWaste],MATCH(A104&amp;delimiter&amp;B104,tbWS_4[EU_ID_and_Material_Name],0)))*$F104*(1-$E104)))</f>
        <v/>
      </c>
      <c r="I104" s="124" t="str">
        <f t="shared" si="3"/>
        <v/>
      </c>
      <c r="J104" s="32"/>
    </row>
    <row r="105" spans="1:10" ht="14" x14ac:dyDescent="0.3">
      <c r="A105" s="97"/>
      <c r="B105" s="111"/>
      <c r="C105" s="121"/>
      <c r="D105" s="111" t="str">
        <f t="shared" si="2"/>
        <v/>
      </c>
      <c r="E105" s="128"/>
      <c r="F105" s="108"/>
      <c r="G105" s="73"/>
      <c r="H105" s="146" t="str">
        <f>IF(CONCATENATE(A105,B105)="",IF(CONCATENATE(B105,C105,D105,E105,F105,G105)="","",ws5_EU_ID_MaterialName_blank),IF(ISERROR(MATCH(A105&amp;delimiter&amp;B105,tbWS_4[EU_ID_and_Material_Name],0)),ws5_matching_error_msg,(INDEX(tbWS_4[MaterialUsage],MATCH(A105&amp;delimiter&amp;B105,tbWS_4[EU_ID_and_Material_Name],0))-INDEX(tbWS_4[MaterialWaste],MATCH(A105&amp;delimiter&amp;B105,tbWS_4[EU_ID_and_Material_Name],0)))*$F105*(1-$E105)))</f>
        <v/>
      </c>
      <c r="I105" s="124" t="str">
        <f t="shared" si="3"/>
        <v/>
      </c>
      <c r="J105" s="32"/>
    </row>
    <row r="106" spans="1:10" ht="14" x14ac:dyDescent="0.3">
      <c r="A106" s="97"/>
      <c r="B106" s="111"/>
      <c r="C106" s="121"/>
      <c r="D106" s="111" t="str">
        <f t="shared" si="2"/>
        <v/>
      </c>
      <c r="E106" s="128"/>
      <c r="F106" s="108"/>
      <c r="G106" s="73"/>
      <c r="H106" s="146" t="str">
        <f>IF(CONCATENATE(A106,B106)="",IF(CONCATENATE(B106,C106,D106,E106,F106,G106)="","",ws5_EU_ID_MaterialName_blank),IF(ISERROR(MATCH(A106&amp;delimiter&amp;B106,tbWS_4[EU_ID_and_Material_Name],0)),ws5_matching_error_msg,(INDEX(tbWS_4[MaterialUsage],MATCH(A106&amp;delimiter&amp;B106,tbWS_4[EU_ID_and_Material_Name],0))-INDEX(tbWS_4[MaterialWaste],MATCH(A106&amp;delimiter&amp;B106,tbWS_4[EU_ID_and_Material_Name],0)))*$F106*(1-$E106)))</f>
        <v/>
      </c>
      <c r="I106" s="124" t="str">
        <f t="shared" si="3"/>
        <v/>
      </c>
      <c r="J106" s="32"/>
    </row>
    <row r="107" spans="1:10" ht="14" x14ac:dyDescent="0.3">
      <c r="A107" s="97"/>
      <c r="B107" s="111"/>
      <c r="C107" s="121"/>
      <c r="D107" s="111" t="str">
        <f t="shared" si="2"/>
        <v/>
      </c>
      <c r="E107" s="128"/>
      <c r="F107" s="108"/>
      <c r="G107" s="73"/>
      <c r="H107" s="146" t="str">
        <f>IF(CONCATENATE(A107,B107)="",IF(CONCATENATE(B107,C107,D107,E107,F107,G107)="","",ws5_EU_ID_MaterialName_blank),IF(ISERROR(MATCH(A107&amp;delimiter&amp;B107,tbWS_4[EU_ID_and_Material_Name],0)),ws5_matching_error_msg,(INDEX(tbWS_4[MaterialUsage],MATCH(A107&amp;delimiter&amp;B107,tbWS_4[EU_ID_and_Material_Name],0))-INDEX(tbWS_4[MaterialWaste],MATCH(A107&amp;delimiter&amp;B107,tbWS_4[EU_ID_and_Material_Name],0)))*$F107*(1-$E107)))</f>
        <v/>
      </c>
      <c r="I107" s="124" t="str">
        <f t="shared" si="3"/>
        <v/>
      </c>
      <c r="J107" s="32"/>
    </row>
    <row r="108" spans="1:10" ht="14" x14ac:dyDescent="0.3">
      <c r="A108" s="97"/>
      <c r="B108" s="111"/>
      <c r="C108" s="121"/>
      <c r="D108" s="111" t="str">
        <f t="shared" si="2"/>
        <v/>
      </c>
      <c r="E108" s="128"/>
      <c r="F108" s="108"/>
      <c r="G108" s="73"/>
      <c r="H108" s="146" t="str">
        <f>IF(CONCATENATE(A108,B108)="",IF(CONCATENATE(B108,C108,D108,E108,F108,G108)="","",ws5_EU_ID_MaterialName_blank),IF(ISERROR(MATCH(A108&amp;delimiter&amp;B108,tbWS_4[EU_ID_and_Material_Name],0)),ws5_matching_error_msg,(INDEX(tbWS_4[MaterialUsage],MATCH(A108&amp;delimiter&amp;B108,tbWS_4[EU_ID_and_Material_Name],0))-INDEX(tbWS_4[MaterialWaste],MATCH(A108&amp;delimiter&amp;B108,tbWS_4[EU_ID_and_Material_Name],0)))*$F108*(1-$E108)))</f>
        <v/>
      </c>
      <c r="I108" s="124" t="str">
        <f t="shared" si="3"/>
        <v/>
      </c>
      <c r="J108" s="32"/>
    </row>
    <row r="109" spans="1:10" ht="14" x14ac:dyDescent="0.3">
      <c r="A109" s="97"/>
      <c r="B109" s="111"/>
      <c r="C109" s="121"/>
      <c r="D109" s="111" t="str">
        <f t="shared" si="2"/>
        <v/>
      </c>
      <c r="E109" s="128"/>
      <c r="F109" s="108"/>
      <c r="G109" s="73"/>
      <c r="H109" s="146" t="str">
        <f>IF(CONCATENATE(A109,B109)="",IF(CONCATENATE(B109,C109,D109,E109,F109,G109)="","",ws5_EU_ID_MaterialName_blank),IF(ISERROR(MATCH(A109&amp;delimiter&amp;B109,tbWS_4[EU_ID_and_Material_Name],0)),ws5_matching_error_msg,(INDEX(tbWS_4[MaterialUsage],MATCH(A109&amp;delimiter&amp;B109,tbWS_4[EU_ID_and_Material_Name],0))-INDEX(tbWS_4[MaterialWaste],MATCH(A109&amp;delimiter&amp;B109,tbWS_4[EU_ID_and_Material_Name],0)))*$F109*(1-$E109)))</f>
        <v/>
      </c>
      <c r="I109" s="124" t="str">
        <f t="shared" si="3"/>
        <v/>
      </c>
      <c r="J109" s="32"/>
    </row>
    <row r="110" spans="1:10" ht="14" x14ac:dyDescent="0.3">
      <c r="A110" s="97"/>
      <c r="B110" s="111"/>
      <c r="C110" s="121"/>
      <c r="D110" s="111" t="str">
        <f t="shared" si="2"/>
        <v/>
      </c>
      <c r="E110" s="128"/>
      <c r="F110" s="108"/>
      <c r="G110" s="73"/>
      <c r="H110" s="146" t="str">
        <f>IF(CONCATENATE(A110,B110)="",IF(CONCATENATE(B110,C110,D110,E110,F110,G110)="","",ws5_EU_ID_MaterialName_blank),IF(ISERROR(MATCH(A110&amp;delimiter&amp;B110,tbWS_4[EU_ID_and_Material_Name],0)),ws5_matching_error_msg,(INDEX(tbWS_4[MaterialUsage],MATCH(A110&amp;delimiter&amp;B110,tbWS_4[EU_ID_and_Material_Name],0))-INDEX(tbWS_4[MaterialWaste],MATCH(A110&amp;delimiter&amp;B110,tbWS_4[EU_ID_and_Material_Name],0)))*$F110*(1-$E110)))</f>
        <v/>
      </c>
      <c r="I110" s="124" t="str">
        <f t="shared" si="3"/>
        <v/>
      </c>
      <c r="J110" s="32"/>
    </row>
    <row r="111" spans="1:10" ht="14" x14ac:dyDescent="0.3">
      <c r="A111" s="97"/>
      <c r="B111" s="111"/>
      <c r="C111" s="121"/>
      <c r="D111" s="111" t="str">
        <f t="shared" si="2"/>
        <v/>
      </c>
      <c r="E111" s="128"/>
      <c r="F111" s="108"/>
      <c r="G111" s="73"/>
      <c r="H111" s="146" t="str">
        <f>IF(CONCATENATE(A111,B111)="",IF(CONCATENATE(B111,C111,D111,E111,F111,G111)="","",ws5_EU_ID_MaterialName_blank),IF(ISERROR(MATCH(A111&amp;delimiter&amp;B111,tbWS_4[EU_ID_and_Material_Name],0)),ws5_matching_error_msg,(INDEX(tbWS_4[MaterialUsage],MATCH(A111&amp;delimiter&amp;B111,tbWS_4[EU_ID_and_Material_Name],0))-INDEX(tbWS_4[MaterialWaste],MATCH(A111&amp;delimiter&amp;B111,tbWS_4[EU_ID_and_Material_Name],0)))*$F111*(1-$E111)))</f>
        <v/>
      </c>
      <c r="I111" s="124" t="str">
        <f t="shared" si="3"/>
        <v/>
      </c>
      <c r="J111" s="32"/>
    </row>
    <row r="112" spans="1:10" ht="14" x14ac:dyDescent="0.3">
      <c r="A112" s="97"/>
      <c r="B112" s="111"/>
      <c r="C112" s="121"/>
      <c r="D112" s="111" t="str">
        <f t="shared" si="2"/>
        <v/>
      </c>
      <c r="E112" s="128"/>
      <c r="F112" s="108"/>
      <c r="G112" s="73"/>
      <c r="H112" s="146" t="str">
        <f>IF(CONCATENATE(A112,B112)="",IF(CONCATENATE(B112,C112,D112,E112,F112,G112)="","",ws5_EU_ID_MaterialName_blank),IF(ISERROR(MATCH(A112&amp;delimiter&amp;B112,tbWS_4[EU_ID_and_Material_Name],0)),ws5_matching_error_msg,(INDEX(tbWS_4[MaterialUsage],MATCH(A112&amp;delimiter&amp;B112,tbWS_4[EU_ID_and_Material_Name],0))-INDEX(tbWS_4[MaterialWaste],MATCH(A112&amp;delimiter&amp;B112,tbWS_4[EU_ID_and_Material_Name],0)))*$F112*(1-$E112)))</f>
        <v/>
      </c>
      <c r="I112" s="124" t="str">
        <f t="shared" si="3"/>
        <v/>
      </c>
      <c r="J112" s="32"/>
    </row>
    <row r="113" spans="1:10" ht="14" x14ac:dyDescent="0.3">
      <c r="A113" s="97"/>
      <c r="B113" s="111"/>
      <c r="C113" s="121"/>
      <c r="D113" s="111" t="str">
        <f t="shared" si="2"/>
        <v/>
      </c>
      <c r="E113" s="128"/>
      <c r="F113" s="108"/>
      <c r="G113" s="73"/>
      <c r="H113" s="146" t="str">
        <f>IF(CONCATENATE(A113,B113)="",IF(CONCATENATE(B113,C113,D113,E113,F113,G113)="","",ws5_EU_ID_MaterialName_blank),IF(ISERROR(MATCH(A113&amp;delimiter&amp;B113,tbWS_4[EU_ID_and_Material_Name],0)),ws5_matching_error_msg,(INDEX(tbWS_4[MaterialUsage],MATCH(A113&amp;delimiter&amp;B113,tbWS_4[EU_ID_and_Material_Name],0))-INDEX(tbWS_4[MaterialWaste],MATCH(A113&amp;delimiter&amp;B113,tbWS_4[EU_ID_and_Material_Name],0)))*$F113*(1-$E113)))</f>
        <v/>
      </c>
      <c r="I113" s="124" t="str">
        <f t="shared" si="3"/>
        <v/>
      </c>
      <c r="J113" s="32"/>
    </row>
    <row r="114" spans="1:10" ht="14" x14ac:dyDescent="0.3">
      <c r="A114" s="97"/>
      <c r="B114" s="111"/>
      <c r="C114" s="121"/>
      <c r="D114" s="111" t="str">
        <f t="shared" si="2"/>
        <v/>
      </c>
      <c r="E114" s="128"/>
      <c r="F114" s="108"/>
      <c r="G114" s="73"/>
      <c r="H114" s="146" t="str">
        <f>IF(CONCATENATE(A114,B114)="",IF(CONCATENATE(B114,C114,D114,E114,F114,G114)="","",ws5_EU_ID_MaterialName_blank),IF(ISERROR(MATCH(A114&amp;delimiter&amp;B114,tbWS_4[EU_ID_and_Material_Name],0)),ws5_matching_error_msg,(INDEX(tbWS_4[MaterialUsage],MATCH(A114&amp;delimiter&amp;B114,tbWS_4[EU_ID_and_Material_Name],0))-INDEX(tbWS_4[MaterialWaste],MATCH(A114&amp;delimiter&amp;B114,tbWS_4[EU_ID_and_Material_Name],0)))*$F114*(1-$E114)))</f>
        <v/>
      </c>
      <c r="I114" s="124" t="str">
        <f t="shared" si="3"/>
        <v/>
      </c>
      <c r="J114" s="32"/>
    </row>
    <row r="115" spans="1:10" ht="14" x14ac:dyDescent="0.3">
      <c r="A115" s="97"/>
      <c r="B115" s="111"/>
      <c r="C115" s="121"/>
      <c r="D115" s="111" t="str">
        <f t="shared" si="2"/>
        <v/>
      </c>
      <c r="E115" s="128"/>
      <c r="F115" s="108"/>
      <c r="G115" s="73"/>
      <c r="H115" s="146" t="str">
        <f>IF(CONCATENATE(A115,B115)="",IF(CONCATENATE(B115,C115,D115,E115,F115,G115)="","",ws5_EU_ID_MaterialName_blank),IF(ISERROR(MATCH(A115&amp;delimiter&amp;B115,tbWS_4[EU_ID_and_Material_Name],0)),ws5_matching_error_msg,(INDEX(tbWS_4[MaterialUsage],MATCH(A115&amp;delimiter&amp;B115,tbWS_4[EU_ID_and_Material_Name],0))-INDEX(tbWS_4[MaterialWaste],MATCH(A115&amp;delimiter&amp;B115,tbWS_4[EU_ID_and_Material_Name],0)))*$F115*(1-$E115)))</f>
        <v/>
      </c>
      <c r="I115" s="124" t="str">
        <f t="shared" si="3"/>
        <v/>
      </c>
      <c r="J115" s="32"/>
    </row>
    <row r="116" spans="1:10" ht="14" x14ac:dyDescent="0.3">
      <c r="A116" s="97"/>
      <c r="B116" s="111"/>
      <c r="C116" s="121"/>
      <c r="D116" s="111" t="str">
        <f t="shared" si="2"/>
        <v/>
      </c>
      <c r="E116" s="128"/>
      <c r="F116" s="108"/>
      <c r="G116" s="73"/>
      <c r="H116" s="146" t="str">
        <f>IF(CONCATENATE(A116,B116)="",IF(CONCATENATE(B116,C116,D116,E116,F116,G116)="","",ws5_EU_ID_MaterialName_blank),IF(ISERROR(MATCH(A116&amp;delimiter&amp;B116,tbWS_4[EU_ID_and_Material_Name],0)),ws5_matching_error_msg,(INDEX(tbWS_4[MaterialUsage],MATCH(A116&amp;delimiter&amp;B116,tbWS_4[EU_ID_and_Material_Name],0))-INDEX(tbWS_4[MaterialWaste],MATCH(A116&amp;delimiter&amp;B116,tbWS_4[EU_ID_and_Material_Name],0)))*$F116*(1-$E116)))</f>
        <v/>
      </c>
      <c r="I116" s="124" t="str">
        <f t="shared" si="3"/>
        <v/>
      </c>
      <c r="J116" s="32"/>
    </row>
    <row r="117" spans="1:10" ht="14" x14ac:dyDescent="0.3">
      <c r="A117" s="97"/>
      <c r="B117" s="111"/>
      <c r="C117" s="121"/>
      <c r="D117" s="111" t="str">
        <f t="shared" si="2"/>
        <v/>
      </c>
      <c r="E117" s="128"/>
      <c r="F117" s="108"/>
      <c r="G117" s="73"/>
      <c r="H117" s="146" t="str">
        <f>IF(CONCATENATE(A117,B117)="",IF(CONCATENATE(B117,C117,D117,E117,F117,G117)="","",ws5_EU_ID_MaterialName_blank),IF(ISERROR(MATCH(A117&amp;delimiter&amp;B117,tbWS_4[EU_ID_and_Material_Name],0)),ws5_matching_error_msg,(INDEX(tbWS_4[MaterialUsage],MATCH(A117&amp;delimiter&amp;B117,tbWS_4[EU_ID_and_Material_Name],0))-INDEX(tbWS_4[MaterialWaste],MATCH(A117&amp;delimiter&amp;B117,tbWS_4[EU_ID_and_Material_Name],0)))*$F117*(1-$E117)))</f>
        <v/>
      </c>
      <c r="I117" s="124" t="str">
        <f t="shared" si="3"/>
        <v/>
      </c>
      <c r="J117" s="32"/>
    </row>
    <row r="118" spans="1:10" ht="14" x14ac:dyDescent="0.3">
      <c r="A118" s="97"/>
      <c r="B118" s="111"/>
      <c r="C118" s="121"/>
      <c r="D118" s="111" t="str">
        <f t="shared" si="2"/>
        <v/>
      </c>
      <c r="E118" s="128"/>
      <c r="F118" s="108"/>
      <c r="G118" s="73"/>
      <c r="H118" s="146" t="str">
        <f>IF(CONCATENATE(A118,B118)="",IF(CONCATENATE(B118,C118,D118,E118,F118,G118)="","",ws5_EU_ID_MaterialName_blank),IF(ISERROR(MATCH(A118&amp;delimiter&amp;B118,tbWS_4[EU_ID_and_Material_Name],0)),ws5_matching_error_msg,(INDEX(tbWS_4[MaterialUsage],MATCH(A118&amp;delimiter&amp;B118,tbWS_4[EU_ID_and_Material_Name],0))-INDEX(tbWS_4[MaterialWaste],MATCH(A118&amp;delimiter&amp;B118,tbWS_4[EU_ID_and_Material_Name],0)))*$F118*(1-$E118)))</f>
        <v/>
      </c>
      <c r="I118" s="124" t="str">
        <f t="shared" si="3"/>
        <v/>
      </c>
      <c r="J118" s="32"/>
    </row>
    <row r="119" spans="1:10" ht="14" x14ac:dyDescent="0.3">
      <c r="A119" s="97"/>
      <c r="B119" s="111"/>
      <c r="C119" s="121"/>
      <c r="D119" s="111" t="str">
        <f t="shared" si="2"/>
        <v/>
      </c>
      <c r="E119" s="128"/>
      <c r="F119" s="108"/>
      <c r="G119" s="73"/>
      <c r="H119" s="146" t="str">
        <f>IF(CONCATENATE(A119,B119)="",IF(CONCATENATE(B119,C119,D119,E119,F119,G119)="","",ws5_EU_ID_MaterialName_blank),IF(ISERROR(MATCH(A119&amp;delimiter&amp;B119,tbWS_4[EU_ID_and_Material_Name],0)),ws5_matching_error_msg,(INDEX(tbWS_4[MaterialUsage],MATCH(A119&amp;delimiter&amp;B119,tbWS_4[EU_ID_and_Material_Name],0))-INDEX(tbWS_4[MaterialWaste],MATCH(A119&amp;delimiter&amp;B119,tbWS_4[EU_ID_and_Material_Name],0)))*$F119*(1-$E119)))</f>
        <v/>
      </c>
      <c r="I119" s="124" t="str">
        <f t="shared" si="3"/>
        <v/>
      </c>
      <c r="J119" s="32"/>
    </row>
    <row r="120" spans="1:10" ht="14" x14ac:dyDescent="0.3">
      <c r="A120" s="97"/>
      <c r="B120" s="111"/>
      <c r="C120" s="121"/>
      <c r="D120" s="111" t="str">
        <f t="shared" si="2"/>
        <v/>
      </c>
      <c r="E120" s="128"/>
      <c r="F120" s="108"/>
      <c r="G120" s="73"/>
      <c r="H120" s="146" t="str">
        <f>IF(CONCATENATE(A120,B120)="",IF(CONCATENATE(B120,C120,D120,E120,F120,G120)="","",ws5_EU_ID_MaterialName_blank),IF(ISERROR(MATCH(A120&amp;delimiter&amp;B120,tbWS_4[EU_ID_and_Material_Name],0)),ws5_matching_error_msg,(INDEX(tbWS_4[MaterialUsage],MATCH(A120&amp;delimiter&amp;B120,tbWS_4[EU_ID_and_Material_Name],0))-INDEX(tbWS_4[MaterialWaste],MATCH(A120&amp;delimiter&amp;B120,tbWS_4[EU_ID_and_Material_Name],0)))*$F120*(1-$E120)))</f>
        <v/>
      </c>
      <c r="I120" s="124" t="str">
        <f t="shared" si="3"/>
        <v/>
      </c>
      <c r="J120" s="32"/>
    </row>
    <row r="121" spans="1:10" ht="14" x14ac:dyDescent="0.3">
      <c r="A121" s="97"/>
      <c r="B121" s="111"/>
      <c r="C121" s="121"/>
      <c r="D121" s="111" t="str">
        <f t="shared" si="2"/>
        <v/>
      </c>
      <c r="E121" s="128"/>
      <c r="F121" s="108"/>
      <c r="G121" s="73"/>
      <c r="H121" s="146" t="str">
        <f>IF(CONCATENATE(A121,B121)="",IF(CONCATENATE(B121,C121,D121,E121,F121,G121)="","",ws5_EU_ID_MaterialName_blank),IF(ISERROR(MATCH(A121&amp;delimiter&amp;B121,tbWS_4[EU_ID_and_Material_Name],0)),ws5_matching_error_msg,(INDEX(tbWS_4[MaterialUsage],MATCH(A121&amp;delimiter&amp;B121,tbWS_4[EU_ID_and_Material_Name],0))-INDEX(tbWS_4[MaterialWaste],MATCH(A121&amp;delimiter&amp;B121,tbWS_4[EU_ID_and_Material_Name],0)))*$F121*(1-$E121)))</f>
        <v/>
      </c>
      <c r="I121" s="124" t="str">
        <f t="shared" si="3"/>
        <v/>
      </c>
      <c r="J121" s="32"/>
    </row>
    <row r="122" spans="1:10" ht="14" x14ac:dyDescent="0.3">
      <c r="A122" s="97"/>
      <c r="B122" s="111"/>
      <c r="C122" s="121"/>
      <c r="D122" s="111" t="str">
        <f t="shared" si="2"/>
        <v/>
      </c>
      <c r="E122" s="128"/>
      <c r="F122" s="108"/>
      <c r="G122" s="73"/>
      <c r="H122" s="146" t="str">
        <f>IF(CONCATENATE(A122,B122)="",IF(CONCATENATE(B122,C122,D122,E122,F122,G122)="","",ws5_EU_ID_MaterialName_blank),IF(ISERROR(MATCH(A122&amp;delimiter&amp;B122,tbWS_4[EU_ID_and_Material_Name],0)),ws5_matching_error_msg,(INDEX(tbWS_4[MaterialUsage],MATCH(A122&amp;delimiter&amp;B122,tbWS_4[EU_ID_and_Material_Name],0))-INDEX(tbWS_4[MaterialWaste],MATCH(A122&amp;delimiter&amp;B122,tbWS_4[EU_ID_and_Material_Name],0)))*$F122*(1-$E122)))</f>
        <v/>
      </c>
      <c r="I122" s="124" t="str">
        <f t="shared" si="3"/>
        <v/>
      </c>
      <c r="J122" s="32"/>
    </row>
    <row r="123" spans="1:10" ht="14" x14ac:dyDescent="0.3">
      <c r="A123" s="97"/>
      <c r="B123" s="111"/>
      <c r="C123" s="121"/>
      <c r="D123" s="111" t="str">
        <f t="shared" si="2"/>
        <v/>
      </c>
      <c r="E123" s="128"/>
      <c r="F123" s="108"/>
      <c r="G123" s="73"/>
      <c r="H123" s="146" t="str">
        <f>IF(CONCATENATE(A123,B123)="",IF(CONCATENATE(B123,C123,D123,E123,F123,G123)="","",ws5_EU_ID_MaterialName_blank),IF(ISERROR(MATCH(A123&amp;delimiter&amp;B123,tbWS_4[EU_ID_and_Material_Name],0)),ws5_matching_error_msg,(INDEX(tbWS_4[MaterialUsage],MATCH(A123&amp;delimiter&amp;B123,tbWS_4[EU_ID_and_Material_Name],0))-INDEX(tbWS_4[MaterialWaste],MATCH(A123&amp;delimiter&amp;B123,tbWS_4[EU_ID_and_Material_Name],0)))*$F123*(1-$E123)))</f>
        <v/>
      </c>
      <c r="I123" s="124" t="str">
        <f t="shared" si="3"/>
        <v/>
      </c>
      <c r="J123" s="32"/>
    </row>
    <row r="124" spans="1:10" ht="14" x14ac:dyDescent="0.3">
      <c r="A124" s="97"/>
      <c r="B124" s="111"/>
      <c r="C124" s="121"/>
      <c r="D124" s="111" t="str">
        <f t="shared" si="2"/>
        <v/>
      </c>
      <c r="E124" s="128"/>
      <c r="F124" s="108"/>
      <c r="G124" s="73"/>
      <c r="H124" s="146" t="str">
        <f>IF(CONCATENATE(A124,B124)="",IF(CONCATENATE(B124,C124,D124,E124,F124,G124)="","",ws5_EU_ID_MaterialName_blank),IF(ISERROR(MATCH(A124&amp;delimiter&amp;B124,tbWS_4[EU_ID_and_Material_Name],0)),ws5_matching_error_msg,(INDEX(tbWS_4[MaterialUsage],MATCH(A124&amp;delimiter&amp;B124,tbWS_4[EU_ID_and_Material_Name],0))-INDEX(tbWS_4[MaterialWaste],MATCH(A124&amp;delimiter&amp;B124,tbWS_4[EU_ID_and_Material_Name],0)))*$F124*(1-$E124)))</f>
        <v/>
      </c>
      <c r="I124" s="124" t="str">
        <f t="shared" si="3"/>
        <v/>
      </c>
      <c r="J124" s="32"/>
    </row>
    <row r="125" spans="1:10" ht="14" x14ac:dyDescent="0.3">
      <c r="A125" s="97"/>
      <c r="B125" s="111"/>
      <c r="C125" s="121"/>
      <c r="D125" s="111" t="str">
        <f t="shared" si="2"/>
        <v/>
      </c>
      <c r="E125" s="128"/>
      <c r="F125" s="108"/>
      <c r="G125" s="73"/>
      <c r="H125" s="146" t="str">
        <f>IF(CONCATENATE(A125,B125)="",IF(CONCATENATE(B125,C125,D125,E125,F125,G125)="","",ws5_EU_ID_MaterialName_blank),IF(ISERROR(MATCH(A125&amp;delimiter&amp;B125,tbWS_4[EU_ID_and_Material_Name],0)),ws5_matching_error_msg,(INDEX(tbWS_4[MaterialUsage],MATCH(A125&amp;delimiter&amp;B125,tbWS_4[EU_ID_and_Material_Name],0))-INDEX(tbWS_4[MaterialWaste],MATCH(A125&amp;delimiter&amp;B125,tbWS_4[EU_ID_and_Material_Name],0)))*$F125*(1-$E125)))</f>
        <v/>
      </c>
      <c r="I125" s="124" t="str">
        <f t="shared" si="3"/>
        <v/>
      </c>
      <c r="J125" s="32"/>
    </row>
    <row r="126" spans="1:10" ht="14" x14ac:dyDescent="0.3">
      <c r="A126" s="97"/>
      <c r="B126" s="111"/>
      <c r="C126" s="121"/>
      <c r="D126" s="111" t="str">
        <f t="shared" si="2"/>
        <v/>
      </c>
      <c r="E126" s="128"/>
      <c r="F126" s="108"/>
      <c r="G126" s="73"/>
      <c r="H126" s="146" t="str">
        <f>IF(CONCATENATE(A126,B126)="",IF(CONCATENATE(B126,C126,D126,E126,F126,G126)="","",ws5_EU_ID_MaterialName_blank),IF(ISERROR(MATCH(A126&amp;delimiter&amp;B126,tbWS_4[EU_ID_and_Material_Name],0)),ws5_matching_error_msg,(INDEX(tbWS_4[MaterialUsage],MATCH(A126&amp;delimiter&amp;B126,tbWS_4[EU_ID_and_Material_Name],0))-INDEX(tbWS_4[MaterialWaste],MATCH(A126&amp;delimiter&amp;B126,tbWS_4[EU_ID_and_Material_Name],0)))*$F126*(1-$E126)))</f>
        <v/>
      </c>
      <c r="I126" s="124" t="str">
        <f t="shared" si="3"/>
        <v/>
      </c>
      <c r="J126" s="32"/>
    </row>
    <row r="127" spans="1:10" ht="14" x14ac:dyDescent="0.3">
      <c r="A127" s="97"/>
      <c r="B127" s="111"/>
      <c r="C127" s="121"/>
      <c r="D127" s="111" t="str">
        <f t="shared" si="2"/>
        <v/>
      </c>
      <c r="E127" s="128"/>
      <c r="F127" s="108"/>
      <c r="G127" s="73"/>
      <c r="H127" s="146" t="str">
        <f>IF(CONCATENATE(A127,B127)="",IF(CONCATENATE(B127,C127,D127,E127,F127,G127)="","",ws5_EU_ID_MaterialName_blank),IF(ISERROR(MATCH(A127&amp;delimiter&amp;B127,tbWS_4[EU_ID_and_Material_Name],0)),ws5_matching_error_msg,(INDEX(tbWS_4[MaterialUsage],MATCH(A127&amp;delimiter&amp;B127,tbWS_4[EU_ID_and_Material_Name],0))-INDEX(tbWS_4[MaterialWaste],MATCH(A127&amp;delimiter&amp;B127,tbWS_4[EU_ID_and_Material_Name],0)))*$F127*(1-$E127)))</f>
        <v/>
      </c>
      <c r="I127" s="124" t="str">
        <f t="shared" si="3"/>
        <v/>
      </c>
      <c r="J127" s="32"/>
    </row>
    <row r="128" spans="1:10" ht="14" x14ac:dyDescent="0.3">
      <c r="A128" s="97"/>
      <c r="B128" s="111"/>
      <c r="C128" s="121"/>
      <c r="D128" s="111" t="str">
        <f t="shared" si="2"/>
        <v/>
      </c>
      <c r="E128" s="128"/>
      <c r="F128" s="108"/>
      <c r="G128" s="73"/>
      <c r="H128" s="146" t="str">
        <f>IF(CONCATENATE(A128,B128)="",IF(CONCATENATE(B128,C128,D128,E128,F128,G128)="","",ws5_EU_ID_MaterialName_blank),IF(ISERROR(MATCH(A128&amp;delimiter&amp;B128,tbWS_4[EU_ID_and_Material_Name],0)),ws5_matching_error_msg,(INDEX(tbWS_4[MaterialUsage],MATCH(A128&amp;delimiter&amp;B128,tbWS_4[EU_ID_and_Material_Name],0))-INDEX(tbWS_4[MaterialWaste],MATCH(A128&amp;delimiter&amp;B128,tbWS_4[EU_ID_and_Material_Name],0)))*$F128*(1-$E128)))</f>
        <v/>
      </c>
      <c r="I128" s="124" t="str">
        <f t="shared" si="3"/>
        <v/>
      </c>
      <c r="J128" s="32"/>
    </row>
    <row r="129" spans="1:10" ht="14" x14ac:dyDescent="0.3">
      <c r="A129" s="97"/>
      <c r="B129" s="111"/>
      <c r="C129" s="121"/>
      <c r="D129" s="111" t="str">
        <f t="shared" si="2"/>
        <v/>
      </c>
      <c r="E129" s="128"/>
      <c r="F129" s="108"/>
      <c r="G129" s="73"/>
      <c r="H129" s="146" t="str">
        <f>IF(CONCATENATE(A129,B129)="",IF(CONCATENATE(B129,C129,D129,E129,F129,G129)="","",ws5_EU_ID_MaterialName_blank),IF(ISERROR(MATCH(A129&amp;delimiter&amp;B129,tbWS_4[EU_ID_and_Material_Name],0)),ws5_matching_error_msg,(INDEX(tbWS_4[MaterialUsage],MATCH(A129&amp;delimiter&amp;B129,tbWS_4[EU_ID_and_Material_Name],0))-INDEX(tbWS_4[MaterialWaste],MATCH(A129&amp;delimiter&amp;B129,tbWS_4[EU_ID_and_Material_Name],0)))*$F129*(1-$E129)))</f>
        <v/>
      </c>
      <c r="I129" s="124" t="str">
        <f t="shared" si="3"/>
        <v/>
      </c>
      <c r="J129" s="32"/>
    </row>
    <row r="130" spans="1:10" ht="14" x14ac:dyDescent="0.3">
      <c r="A130" s="97"/>
      <c r="B130" s="111"/>
      <c r="C130" s="121"/>
      <c r="D130" s="111" t="str">
        <f t="shared" si="2"/>
        <v/>
      </c>
      <c r="E130" s="128"/>
      <c r="F130" s="108"/>
      <c r="G130" s="73"/>
      <c r="H130" s="146" t="str">
        <f>IF(CONCATENATE(A130,B130)="",IF(CONCATENATE(B130,C130,D130,E130,F130,G130)="","",ws5_EU_ID_MaterialName_blank),IF(ISERROR(MATCH(A130&amp;delimiter&amp;B130,tbWS_4[EU_ID_and_Material_Name],0)),ws5_matching_error_msg,(INDEX(tbWS_4[MaterialUsage],MATCH(A130&amp;delimiter&amp;B130,tbWS_4[EU_ID_and_Material_Name],0))-INDEX(tbWS_4[MaterialWaste],MATCH(A130&amp;delimiter&amp;B130,tbWS_4[EU_ID_and_Material_Name],0)))*$F130*(1-$E130)))</f>
        <v/>
      </c>
      <c r="I130" s="124" t="str">
        <f t="shared" si="3"/>
        <v/>
      </c>
      <c r="J130" s="32"/>
    </row>
    <row r="131" spans="1:10" ht="14" x14ac:dyDescent="0.3">
      <c r="A131" s="97"/>
      <c r="B131" s="111"/>
      <c r="C131" s="121"/>
      <c r="D131" s="111" t="str">
        <f t="shared" si="2"/>
        <v/>
      </c>
      <c r="E131" s="128"/>
      <c r="F131" s="108"/>
      <c r="G131" s="73"/>
      <c r="H131" s="146" t="str">
        <f>IF(CONCATENATE(A131,B131)="",IF(CONCATENATE(B131,C131,D131,E131,F131,G131)="","",ws5_EU_ID_MaterialName_blank),IF(ISERROR(MATCH(A131&amp;delimiter&amp;B131,tbWS_4[EU_ID_and_Material_Name],0)),ws5_matching_error_msg,(INDEX(tbWS_4[MaterialUsage],MATCH(A131&amp;delimiter&amp;B131,tbWS_4[EU_ID_and_Material_Name],0))-INDEX(tbWS_4[MaterialWaste],MATCH(A131&amp;delimiter&amp;B131,tbWS_4[EU_ID_and_Material_Name],0)))*$F131*(1-$E131)))</f>
        <v/>
      </c>
      <c r="I131" s="124" t="str">
        <f t="shared" si="3"/>
        <v/>
      </c>
      <c r="J131" s="32"/>
    </row>
    <row r="132" spans="1:10" ht="14" x14ac:dyDescent="0.3">
      <c r="A132" s="97"/>
      <c r="B132" s="111"/>
      <c r="C132" s="121"/>
      <c r="D132" s="111" t="str">
        <f t="shared" si="2"/>
        <v/>
      </c>
      <c r="E132" s="128"/>
      <c r="F132" s="108"/>
      <c r="G132" s="73"/>
      <c r="H132" s="146" t="str">
        <f>IF(CONCATENATE(A132,B132)="",IF(CONCATENATE(B132,C132,D132,E132,F132,G132)="","",ws5_EU_ID_MaterialName_blank),IF(ISERROR(MATCH(A132&amp;delimiter&amp;B132,tbWS_4[EU_ID_and_Material_Name],0)),ws5_matching_error_msg,(INDEX(tbWS_4[MaterialUsage],MATCH(A132&amp;delimiter&amp;B132,tbWS_4[EU_ID_and_Material_Name],0))-INDEX(tbWS_4[MaterialWaste],MATCH(A132&amp;delimiter&amp;B132,tbWS_4[EU_ID_and_Material_Name],0)))*$F132*(1-$E132)))</f>
        <v/>
      </c>
      <c r="I132" s="124" t="str">
        <f t="shared" si="3"/>
        <v/>
      </c>
      <c r="J132" s="32"/>
    </row>
    <row r="133" spans="1:10" ht="14" x14ac:dyDescent="0.3">
      <c r="A133" s="97"/>
      <c r="B133" s="111"/>
      <c r="C133" s="121"/>
      <c r="D133" s="111" t="str">
        <f t="shared" si="2"/>
        <v/>
      </c>
      <c r="E133" s="128"/>
      <c r="F133" s="108"/>
      <c r="G133" s="73"/>
      <c r="H133" s="146" t="str">
        <f>IF(CONCATENATE(A133,B133)="",IF(CONCATENATE(B133,C133,D133,E133,F133,G133)="","",ws5_EU_ID_MaterialName_blank),IF(ISERROR(MATCH(A133&amp;delimiter&amp;B133,tbWS_4[EU_ID_and_Material_Name],0)),ws5_matching_error_msg,(INDEX(tbWS_4[MaterialUsage],MATCH(A133&amp;delimiter&amp;B133,tbWS_4[EU_ID_and_Material_Name],0))-INDEX(tbWS_4[MaterialWaste],MATCH(A133&amp;delimiter&amp;B133,tbWS_4[EU_ID_and_Material_Name],0)))*$F133*(1-$E133)))</f>
        <v/>
      </c>
      <c r="I133" s="124" t="str">
        <f t="shared" si="3"/>
        <v/>
      </c>
      <c r="J133" s="32"/>
    </row>
    <row r="134" spans="1:10" ht="14" x14ac:dyDescent="0.3">
      <c r="A134" s="97"/>
      <c r="B134" s="111"/>
      <c r="C134" s="121"/>
      <c r="D134" s="111" t="str">
        <f t="shared" si="2"/>
        <v/>
      </c>
      <c r="E134" s="128"/>
      <c r="F134" s="108"/>
      <c r="G134" s="73"/>
      <c r="H134" s="146" t="str">
        <f>IF(CONCATENATE(A134,B134)="",IF(CONCATENATE(B134,C134,D134,E134,F134,G134)="","",ws5_EU_ID_MaterialName_blank),IF(ISERROR(MATCH(A134&amp;delimiter&amp;B134,tbWS_4[EU_ID_and_Material_Name],0)),ws5_matching_error_msg,(INDEX(tbWS_4[MaterialUsage],MATCH(A134&amp;delimiter&amp;B134,tbWS_4[EU_ID_and_Material_Name],0))-INDEX(tbWS_4[MaterialWaste],MATCH(A134&amp;delimiter&amp;B134,tbWS_4[EU_ID_and_Material_Name],0)))*$F134*(1-$E134)))</f>
        <v/>
      </c>
      <c r="I134" s="124" t="str">
        <f t="shared" si="3"/>
        <v/>
      </c>
      <c r="J134" s="32"/>
    </row>
    <row r="135" spans="1:10" ht="14" x14ac:dyDescent="0.3">
      <c r="A135" s="97"/>
      <c r="B135" s="111"/>
      <c r="C135" s="121"/>
      <c r="D135" s="111" t="str">
        <f t="shared" si="2"/>
        <v/>
      </c>
      <c r="E135" s="128"/>
      <c r="F135" s="108"/>
      <c r="G135" s="73"/>
      <c r="H135" s="146" t="str">
        <f>IF(CONCATENATE(A135,B135)="",IF(CONCATENATE(B135,C135,D135,E135,F135,G135)="","",ws5_EU_ID_MaterialName_blank),IF(ISERROR(MATCH(A135&amp;delimiter&amp;B135,tbWS_4[EU_ID_and_Material_Name],0)),ws5_matching_error_msg,(INDEX(tbWS_4[MaterialUsage],MATCH(A135&amp;delimiter&amp;B135,tbWS_4[EU_ID_and_Material_Name],0))-INDEX(tbWS_4[MaterialWaste],MATCH(A135&amp;delimiter&amp;B135,tbWS_4[EU_ID_and_Material_Name],0)))*$F135*(1-$E135)))</f>
        <v/>
      </c>
      <c r="I135" s="124" t="str">
        <f t="shared" si="3"/>
        <v/>
      </c>
      <c r="J135" s="32"/>
    </row>
    <row r="136" spans="1:10" ht="14" x14ac:dyDescent="0.3">
      <c r="A136" s="97"/>
      <c r="B136" s="111"/>
      <c r="C136" s="121"/>
      <c r="D136" s="111" t="str">
        <f t="shared" si="2"/>
        <v/>
      </c>
      <c r="E136" s="128"/>
      <c r="F136" s="108"/>
      <c r="G136" s="73"/>
      <c r="H136" s="146" t="str">
        <f>IF(CONCATENATE(A136,B136)="",IF(CONCATENATE(B136,C136,D136,E136,F136,G136)="","",ws5_EU_ID_MaterialName_blank),IF(ISERROR(MATCH(A136&amp;delimiter&amp;B136,tbWS_4[EU_ID_and_Material_Name],0)),ws5_matching_error_msg,(INDEX(tbWS_4[MaterialUsage],MATCH(A136&amp;delimiter&amp;B136,tbWS_4[EU_ID_and_Material_Name],0))-INDEX(tbWS_4[MaterialWaste],MATCH(A136&amp;delimiter&amp;B136,tbWS_4[EU_ID_and_Material_Name],0)))*$F136*(1-$E136)))</f>
        <v/>
      </c>
      <c r="I136" s="124" t="str">
        <f t="shared" si="3"/>
        <v/>
      </c>
      <c r="J136" s="32"/>
    </row>
    <row r="137" spans="1:10" ht="14" x14ac:dyDescent="0.3">
      <c r="A137" s="97"/>
      <c r="B137" s="111"/>
      <c r="C137" s="121"/>
      <c r="D137" s="111" t="str">
        <f t="shared" si="2"/>
        <v/>
      </c>
      <c r="E137" s="128"/>
      <c r="F137" s="108"/>
      <c r="G137" s="73"/>
      <c r="H137" s="146" t="str">
        <f>IF(CONCATENATE(A137,B137)="",IF(CONCATENATE(B137,C137,D137,E137,F137,G137)="","",ws5_EU_ID_MaterialName_blank),IF(ISERROR(MATCH(A137&amp;delimiter&amp;B137,tbWS_4[EU_ID_and_Material_Name],0)),ws5_matching_error_msg,(INDEX(tbWS_4[MaterialUsage],MATCH(A137&amp;delimiter&amp;B137,tbWS_4[EU_ID_and_Material_Name],0))-INDEX(tbWS_4[MaterialWaste],MATCH(A137&amp;delimiter&amp;B137,tbWS_4[EU_ID_and_Material_Name],0)))*$F137*(1-$E137)))</f>
        <v/>
      </c>
      <c r="I137" s="124" t="str">
        <f t="shared" si="3"/>
        <v/>
      </c>
      <c r="J137" s="32"/>
    </row>
    <row r="138" spans="1:10" ht="14" x14ac:dyDescent="0.3">
      <c r="A138" s="97"/>
      <c r="B138" s="111"/>
      <c r="C138" s="121"/>
      <c r="D138" s="111" t="str">
        <f t="shared" si="2"/>
        <v/>
      </c>
      <c r="E138" s="128"/>
      <c r="F138" s="108"/>
      <c r="G138" s="73"/>
      <c r="H138" s="146" t="str">
        <f>IF(CONCATENATE(A138,B138)="",IF(CONCATENATE(B138,C138,D138,E138,F138,G138)="","",ws5_EU_ID_MaterialName_blank),IF(ISERROR(MATCH(A138&amp;delimiter&amp;B138,tbWS_4[EU_ID_and_Material_Name],0)),ws5_matching_error_msg,(INDEX(tbWS_4[MaterialUsage],MATCH(A138&amp;delimiter&amp;B138,tbWS_4[EU_ID_and_Material_Name],0))-INDEX(tbWS_4[MaterialWaste],MATCH(A138&amp;delimiter&amp;B138,tbWS_4[EU_ID_and_Material_Name],0)))*$F138*(1-$E138)))</f>
        <v/>
      </c>
      <c r="I138" s="124" t="str">
        <f t="shared" si="3"/>
        <v/>
      </c>
      <c r="J138" s="32"/>
    </row>
    <row r="139" spans="1:10" ht="14" x14ac:dyDescent="0.3">
      <c r="A139" s="97"/>
      <c r="B139" s="111"/>
      <c r="C139" s="121"/>
      <c r="D139" s="111" t="str">
        <f t="shared" ref="D139:D202" si="4">IFERROR(INDEX(chemical_names,MATCH(TEXT(C139,"0"),CAS_numbers,0)),"")</f>
        <v/>
      </c>
      <c r="E139" s="128"/>
      <c r="F139" s="108"/>
      <c r="G139" s="73"/>
      <c r="H139" s="146" t="str">
        <f>IF(CONCATENATE(A139,B139)="",IF(CONCATENATE(B139,C139,D139,E139,F139,G139)="","",ws5_EU_ID_MaterialName_blank),IF(ISERROR(MATCH(A139&amp;delimiter&amp;B139,tbWS_4[EU_ID_and_Material_Name],0)),ws5_matching_error_msg,(INDEX(tbWS_4[MaterialUsage],MATCH(A139&amp;delimiter&amp;B139,tbWS_4[EU_ID_and_Material_Name],0))-INDEX(tbWS_4[MaterialWaste],MATCH(A139&amp;delimiter&amp;B139,tbWS_4[EU_ID_and_Material_Name],0)))*$F139*(1-$E139)))</f>
        <v/>
      </c>
      <c r="I139" s="124" t="str">
        <f t="shared" ref="I139:I202" si="5">IF(AND(C139="",D139=""),"",IFERROR(IF(OR(C139="",C139="No CAS"),INDEX(sequence_IDs,MATCH(D139,chemical_names,0)),INDEX(sequence_IDs,MATCH(TEXT(C139,"0"),CAS_numbers,0))),"?"))</f>
        <v/>
      </c>
      <c r="J139" s="32"/>
    </row>
    <row r="140" spans="1:10" ht="14" x14ac:dyDescent="0.3">
      <c r="A140" s="97"/>
      <c r="B140" s="111"/>
      <c r="C140" s="121"/>
      <c r="D140" s="111" t="str">
        <f t="shared" si="4"/>
        <v/>
      </c>
      <c r="E140" s="128"/>
      <c r="F140" s="108"/>
      <c r="G140" s="73"/>
      <c r="H140" s="146" t="str">
        <f>IF(CONCATENATE(A140,B140)="",IF(CONCATENATE(B140,C140,D140,E140,F140,G140)="","",ws5_EU_ID_MaterialName_blank),IF(ISERROR(MATCH(A140&amp;delimiter&amp;B140,tbWS_4[EU_ID_and_Material_Name],0)),ws5_matching_error_msg,(INDEX(tbWS_4[MaterialUsage],MATCH(A140&amp;delimiter&amp;B140,tbWS_4[EU_ID_and_Material_Name],0))-INDEX(tbWS_4[MaterialWaste],MATCH(A140&amp;delimiter&amp;B140,tbWS_4[EU_ID_and_Material_Name],0)))*$F140*(1-$E140)))</f>
        <v/>
      </c>
      <c r="I140" s="124" t="str">
        <f t="shared" si="5"/>
        <v/>
      </c>
      <c r="J140" s="32"/>
    </row>
    <row r="141" spans="1:10" ht="14" x14ac:dyDescent="0.3">
      <c r="A141" s="97"/>
      <c r="B141" s="111"/>
      <c r="C141" s="121"/>
      <c r="D141" s="111" t="str">
        <f t="shared" si="4"/>
        <v/>
      </c>
      <c r="E141" s="128"/>
      <c r="F141" s="108"/>
      <c r="G141" s="73"/>
      <c r="H141" s="146" t="str">
        <f>IF(CONCATENATE(A141,B141)="",IF(CONCATENATE(B141,C141,D141,E141,F141,G141)="","",ws5_EU_ID_MaterialName_blank),IF(ISERROR(MATCH(A141&amp;delimiter&amp;B141,tbWS_4[EU_ID_and_Material_Name],0)),ws5_matching_error_msg,(INDEX(tbWS_4[MaterialUsage],MATCH(A141&amp;delimiter&amp;B141,tbWS_4[EU_ID_and_Material_Name],0))-INDEX(tbWS_4[MaterialWaste],MATCH(A141&amp;delimiter&amp;B141,tbWS_4[EU_ID_and_Material_Name],0)))*$F141*(1-$E141)))</f>
        <v/>
      </c>
      <c r="I141" s="124" t="str">
        <f t="shared" si="5"/>
        <v/>
      </c>
      <c r="J141" s="32"/>
    </row>
    <row r="142" spans="1:10" ht="14" x14ac:dyDescent="0.3">
      <c r="A142" s="97"/>
      <c r="B142" s="111"/>
      <c r="C142" s="121"/>
      <c r="D142" s="111" t="str">
        <f t="shared" si="4"/>
        <v/>
      </c>
      <c r="E142" s="128"/>
      <c r="F142" s="108"/>
      <c r="G142" s="73"/>
      <c r="H142" s="146" t="str">
        <f>IF(CONCATENATE(A142,B142)="",IF(CONCATENATE(B142,C142,D142,E142,F142,G142)="","",ws5_EU_ID_MaterialName_blank),IF(ISERROR(MATCH(A142&amp;delimiter&amp;B142,tbWS_4[EU_ID_and_Material_Name],0)),ws5_matching_error_msg,(INDEX(tbWS_4[MaterialUsage],MATCH(A142&amp;delimiter&amp;B142,tbWS_4[EU_ID_and_Material_Name],0))-INDEX(tbWS_4[MaterialWaste],MATCH(A142&amp;delimiter&amp;B142,tbWS_4[EU_ID_and_Material_Name],0)))*$F142*(1-$E142)))</f>
        <v/>
      </c>
      <c r="I142" s="124" t="str">
        <f t="shared" si="5"/>
        <v/>
      </c>
      <c r="J142" s="32"/>
    </row>
    <row r="143" spans="1:10" ht="14" x14ac:dyDescent="0.3">
      <c r="A143" s="97"/>
      <c r="B143" s="111"/>
      <c r="C143" s="121"/>
      <c r="D143" s="111" t="str">
        <f t="shared" si="4"/>
        <v/>
      </c>
      <c r="E143" s="128"/>
      <c r="F143" s="108"/>
      <c r="G143" s="73"/>
      <c r="H143" s="146" t="str">
        <f>IF(CONCATENATE(A143,B143)="",IF(CONCATENATE(B143,C143,D143,E143,F143,G143)="","",ws5_EU_ID_MaterialName_blank),IF(ISERROR(MATCH(A143&amp;delimiter&amp;B143,tbWS_4[EU_ID_and_Material_Name],0)),ws5_matching_error_msg,(INDEX(tbWS_4[MaterialUsage],MATCH(A143&amp;delimiter&amp;B143,tbWS_4[EU_ID_and_Material_Name],0))-INDEX(tbWS_4[MaterialWaste],MATCH(A143&amp;delimiter&amp;B143,tbWS_4[EU_ID_and_Material_Name],0)))*$F143*(1-$E143)))</f>
        <v/>
      </c>
      <c r="I143" s="124" t="str">
        <f t="shared" si="5"/>
        <v/>
      </c>
      <c r="J143" s="32"/>
    </row>
    <row r="144" spans="1:10" ht="14" x14ac:dyDescent="0.3">
      <c r="A144" s="97"/>
      <c r="B144" s="111"/>
      <c r="C144" s="121"/>
      <c r="D144" s="111" t="str">
        <f t="shared" si="4"/>
        <v/>
      </c>
      <c r="E144" s="128"/>
      <c r="F144" s="108"/>
      <c r="G144" s="73"/>
      <c r="H144" s="146" t="str">
        <f>IF(CONCATENATE(A144,B144)="",IF(CONCATENATE(B144,C144,D144,E144,F144,G144)="","",ws5_EU_ID_MaterialName_blank),IF(ISERROR(MATCH(A144&amp;delimiter&amp;B144,tbWS_4[EU_ID_and_Material_Name],0)),ws5_matching_error_msg,(INDEX(tbWS_4[MaterialUsage],MATCH(A144&amp;delimiter&amp;B144,tbWS_4[EU_ID_and_Material_Name],0))-INDEX(tbWS_4[MaterialWaste],MATCH(A144&amp;delimiter&amp;B144,tbWS_4[EU_ID_and_Material_Name],0)))*$F144*(1-$E144)))</f>
        <v/>
      </c>
      <c r="I144" s="124" t="str">
        <f t="shared" si="5"/>
        <v/>
      </c>
      <c r="J144" s="32"/>
    </row>
    <row r="145" spans="1:10" ht="14" x14ac:dyDescent="0.3">
      <c r="A145" s="97"/>
      <c r="B145" s="111"/>
      <c r="C145" s="121"/>
      <c r="D145" s="111" t="str">
        <f t="shared" si="4"/>
        <v/>
      </c>
      <c r="E145" s="128"/>
      <c r="F145" s="108"/>
      <c r="G145" s="73"/>
      <c r="H145" s="146" t="str">
        <f>IF(CONCATENATE(A145,B145)="",IF(CONCATENATE(B145,C145,D145,E145,F145,G145)="","",ws5_EU_ID_MaterialName_blank),IF(ISERROR(MATCH(A145&amp;delimiter&amp;B145,tbWS_4[EU_ID_and_Material_Name],0)),ws5_matching_error_msg,(INDEX(tbWS_4[MaterialUsage],MATCH(A145&amp;delimiter&amp;B145,tbWS_4[EU_ID_and_Material_Name],0))-INDEX(tbWS_4[MaterialWaste],MATCH(A145&amp;delimiter&amp;B145,tbWS_4[EU_ID_and_Material_Name],0)))*$F145*(1-$E145)))</f>
        <v/>
      </c>
      <c r="I145" s="124" t="str">
        <f t="shared" si="5"/>
        <v/>
      </c>
      <c r="J145" s="32"/>
    </row>
    <row r="146" spans="1:10" ht="14" x14ac:dyDescent="0.3">
      <c r="A146" s="97"/>
      <c r="B146" s="111"/>
      <c r="C146" s="121"/>
      <c r="D146" s="111" t="str">
        <f t="shared" si="4"/>
        <v/>
      </c>
      <c r="E146" s="128"/>
      <c r="F146" s="108"/>
      <c r="G146" s="73"/>
      <c r="H146" s="146" t="str">
        <f>IF(CONCATENATE(A146,B146)="",IF(CONCATENATE(B146,C146,D146,E146,F146,G146)="","",ws5_EU_ID_MaterialName_blank),IF(ISERROR(MATCH(A146&amp;delimiter&amp;B146,tbWS_4[EU_ID_and_Material_Name],0)),ws5_matching_error_msg,(INDEX(tbWS_4[MaterialUsage],MATCH(A146&amp;delimiter&amp;B146,tbWS_4[EU_ID_and_Material_Name],0))-INDEX(tbWS_4[MaterialWaste],MATCH(A146&amp;delimiter&amp;B146,tbWS_4[EU_ID_and_Material_Name],0)))*$F146*(1-$E146)))</f>
        <v/>
      </c>
      <c r="I146" s="124" t="str">
        <f t="shared" si="5"/>
        <v/>
      </c>
      <c r="J146" s="32"/>
    </row>
    <row r="147" spans="1:10" ht="14" x14ac:dyDescent="0.3">
      <c r="A147" s="97"/>
      <c r="B147" s="111"/>
      <c r="C147" s="121"/>
      <c r="D147" s="111" t="str">
        <f t="shared" si="4"/>
        <v/>
      </c>
      <c r="E147" s="128"/>
      <c r="F147" s="108"/>
      <c r="G147" s="73"/>
      <c r="H147" s="146" t="str">
        <f>IF(CONCATENATE(A147,B147)="",IF(CONCATENATE(B147,C147,D147,E147,F147,G147)="","",ws5_EU_ID_MaterialName_blank),IF(ISERROR(MATCH(A147&amp;delimiter&amp;B147,tbWS_4[EU_ID_and_Material_Name],0)),ws5_matching_error_msg,(INDEX(tbWS_4[MaterialUsage],MATCH(A147&amp;delimiter&amp;B147,tbWS_4[EU_ID_and_Material_Name],0))-INDEX(tbWS_4[MaterialWaste],MATCH(A147&amp;delimiter&amp;B147,tbWS_4[EU_ID_and_Material_Name],0)))*$F147*(1-$E147)))</f>
        <v/>
      </c>
      <c r="I147" s="124" t="str">
        <f t="shared" si="5"/>
        <v/>
      </c>
      <c r="J147" s="32"/>
    </row>
    <row r="148" spans="1:10" ht="14" x14ac:dyDescent="0.3">
      <c r="A148" s="97"/>
      <c r="B148" s="111"/>
      <c r="C148" s="121"/>
      <c r="D148" s="111" t="str">
        <f t="shared" si="4"/>
        <v/>
      </c>
      <c r="E148" s="128"/>
      <c r="F148" s="108"/>
      <c r="G148" s="73"/>
      <c r="H148" s="146" t="str">
        <f>IF(CONCATENATE(A148,B148)="",IF(CONCATENATE(B148,C148,D148,E148,F148,G148)="","",ws5_EU_ID_MaterialName_blank),IF(ISERROR(MATCH(A148&amp;delimiter&amp;B148,tbWS_4[EU_ID_and_Material_Name],0)),ws5_matching_error_msg,(INDEX(tbWS_4[MaterialUsage],MATCH(A148&amp;delimiter&amp;B148,tbWS_4[EU_ID_and_Material_Name],0))-INDEX(tbWS_4[MaterialWaste],MATCH(A148&amp;delimiter&amp;B148,tbWS_4[EU_ID_and_Material_Name],0)))*$F148*(1-$E148)))</f>
        <v/>
      </c>
      <c r="I148" s="124" t="str">
        <f t="shared" si="5"/>
        <v/>
      </c>
      <c r="J148" s="32"/>
    </row>
    <row r="149" spans="1:10" ht="14" x14ac:dyDescent="0.3">
      <c r="A149" s="97"/>
      <c r="B149" s="111"/>
      <c r="C149" s="121"/>
      <c r="D149" s="111" t="str">
        <f t="shared" si="4"/>
        <v/>
      </c>
      <c r="E149" s="128"/>
      <c r="F149" s="108"/>
      <c r="G149" s="73"/>
      <c r="H149" s="146" t="str">
        <f>IF(CONCATENATE(A149,B149)="",IF(CONCATENATE(B149,C149,D149,E149,F149,G149)="","",ws5_EU_ID_MaterialName_blank),IF(ISERROR(MATCH(A149&amp;delimiter&amp;B149,tbWS_4[EU_ID_and_Material_Name],0)),ws5_matching_error_msg,(INDEX(tbWS_4[MaterialUsage],MATCH(A149&amp;delimiter&amp;B149,tbWS_4[EU_ID_and_Material_Name],0))-INDEX(tbWS_4[MaterialWaste],MATCH(A149&amp;delimiter&amp;B149,tbWS_4[EU_ID_and_Material_Name],0)))*$F149*(1-$E149)))</f>
        <v/>
      </c>
      <c r="I149" s="124" t="str">
        <f t="shared" si="5"/>
        <v/>
      </c>
      <c r="J149" s="32"/>
    </row>
    <row r="150" spans="1:10" ht="14" x14ac:dyDescent="0.3">
      <c r="A150" s="97"/>
      <c r="B150" s="111"/>
      <c r="C150" s="121"/>
      <c r="D150" s="111" t="str">
        <f t="shared" si="4"/>
        <v/>
      </c>
      <c r="E150" s="128"/>
      <c r="F150" s="108"/>
      <c r="G150" s="73"/>
      <c r="H150" s="146" t="str">
        <f>IF(CONCATENATE(A150,B150)="",IF(CONCATENATE(B150,C150,D150,E150,F150,G150)="","",ws5_EU_ID_MaterialName_blank),IF(ISERROR(MATCH(A150&amp;delimiter&amp;B150,tbWS_4[EU_ID_and_Material_Name],0)),ws5_matching_error_msg,(INDEX(tbWS_4[MaterialUsage],MATCH(A150&amp;delimiter&amp;B150,tbWS_4[EU_ID_and_Material_Name],0))-INDEX(tbWS_4[MaterialWaste],MATCH(A150&amp;delimiter&amp;B150,tbWS_4[EU_ID_and_Material_Name],0)))*$F150*(1-$E150)))</f>
        <v/>
      </c>
      <c r="I150" s="124" t="str">
        <f t="shared" si="5"/>
        <v/>
      </c>
      <c r="J150" s="32"/>
    </row>
    <row r="151" spans="1:10" ht="14" x14ac:dyDescent="0.3">
      <c r="A151" s="97"/>
      <c r="B151" s="111"/>
      <c r="C151" s="121"/>
      <c r="D151" s="111" t="str">
        <f t="shared" si="4"/>
        <v/>
      </c>
      <c r="E151" s="128"/>
      <c r="F151" s="108"/>
      <c r="G151" s="73"/>
      <c r="H151" s="146" t="str">
        <f>IF(CONCATENATE(A151,B151)="",IF(CONCATENATE(B151,C151,D151,E151,F151,G151)="","",ws5_EU_ID_MaterialName_blank),IF(ISERROR(MATCH(A151&amp;delimiter&amp;B151,tbWS_4[EU_ID_and_Material_Name],0)),ws5_matching_error_msg,(INDEX(tbWS_4[MaterialUsage],MATCH(A151&amp;delimiter&amp;B151,tbWS_4[EU_ID_and_Material_Name],0))-INDEX(tbWS_4[MaterialWaste],MATCH(A151&amp;delimiter&amp;B151,tbWS_4[EU_ID_and_Material_Name],0)))*$F151*(1-$E151)))</f>
        <v/>
      </c>
      <c r="I151" s="124" t="str">
        <f t="shared" si="5"/>
        <v/>
      </c>
      <c r="J151" s="32"/>
    </row>
    <row r="152" spans="1:10" ht="14" x14ac:dyDescent="0.3">
      <c r="A152" s="97"/>
      <c r="B152" s="111"/>
      <c r="C152" s="121"/>
      <c r="D152" s="111" t="str">
        <f t="shared" si="4"/>
        <v/>
      </c>
      <c r="E152" s="128"/>
      <c r="F152" s="108"/>
      <c r="G152" s="73"/>
      <c r="H152" s="146" t="str">
        <f>IF(CONCATENATE(A152,B152)="",IF(CONCATENATE(B152,C152,D152,E152,F152,G152)="","",ws5_EU_ID_MaterialName_blank),IF(ISERROR(MATCH(A152&amp;delimiter&amp;B152,tbWS_4[EU_ID_and_Material_Name],0)),ws5_matching_error_msg,(INDEX(tbWS_4[MaterialUsage],MATCH(A152&amp;delimiter&amp;B152,tbWS_4[EU_ID_and_Material_Name],0))-INDEX(tbWS_4[MaterialWaste],MATCH(A152&amp;delimiter&amp;B152,tbWS_4[EU_ID_and_Material_Name],0)))*$F152*(1-$E152)))</f>
        <v/>
      </c>
      <c r="I152" s="124" t="str">
        <f t="shared" si="5"/>
        <v/>
      </c>
      <c r="J152" s="32"/>
    </row>
    <row r="153" spans="1:10" ht="14" x14ac:dyDescent="0.3">
      <c r="A153" s="97"/>
      <c r="B153" s="111"/>
      <c r="C153" s="121"/>
      <c r="D153" s="111" t="str">
        <f t="shared" si="4"/>
        <v/>
      </c>
      <c r="E153" s="128"/>
      <c r="F153" s="108"/>
      <c r="G153" s="73"/>
      <c r="H153" s="146" t="str">
        <f>IF(CONCATENATE(A153,B153)="",IF(CONCATENATE(B153,C153,D153,E153,F153,G153)="","",ws5_EU_ID_MaterialName_blank),IF(ISERROR(MATCH(A153&amp;delimiter&amp;B153,tbWS_4[EU_ID_and_Material_Name],0)),ws5_matching_error_msg,(INDEX(tbWS_4[MaterialUsage],MATCH(A153&amp;delimiter&amp;B153,tbWS_4[EU_ID_and_Material_Name],0))-INDEX(tbWS_4[MaterialWaste],MATCH(A153&amp;delimiter&amp;B153,tbWS_4[EU_ID_and_Material_Name],0)))*$F153*(1-$E153)))</f>
        <v/>
      </c>
      <c r="I153" s="124" t="str">
        <f t="shared" si="5"/>
        <v/>
      </c>
      <c r="J153" s="32"/>
    </row>
    <row r="154" spans="1:10" ht="14" x14ac:dyDescent="0.3">
      <c r="A154" s="97"/>
      <c r="B154" s="111"/>
      <c r="C154" s="121"/>
      <c r="D154" s="111" t="str">
        <f t="shared" si="4"/>
        <v/>
      </c>
      <c r="E154" s="128"/>
      <c r="F154" s="108"/>
      <c r="G154" s="73"/>
      <c r="H154" s="146" t="str">
        <f>IF(CONCATENATE(A154,B154)="",IF(CONCATENATE(B154,C154,D154,E154,F154,G154)="","",ws5_EU_ID_MaterialName_blank),IF(ISERROR(MATCH(A154&amp;delimiter&amp;B154,tbWS_4[EU_ID_and_Material_Name],0)),ws5_matching_error_msg,(INDEX(tbWS_4[MaterialUsage],MATCH(A154&amp;delimiter&amp;B154,tbWS_4[EU_ID_and_Material_Name],0))-INDEX(tbWS_4[MaterialWaste],MATCH(A154&amp;delimiter&amp;B154,tbWS_4[EU_ID_and_Material_Name],0)))*$F154*(1-$E154)))</f>
        <v/>
      </c>
      <c r="I154" s="124" t="str">
        <f t="shared" si="5"/>
        <v/>
      </c>
      <c r="J154" s="32"/>
    </row>
    <row r="155" spans="1:10" ht="14" x14ac:dyDescent="0.3">
      <c r="A155" s="97"/>
      <c r="B155" s="111"/>
      <c r="C155" s="121"/>
      <c r="D155" s="111" t="str">
        <f t="shared" si="4"/>
        <v/>
      </c>
      <c r="E155" s="128"/>
      <c r="F155" s="108"/>
      <c r="G155" s="73"/>
      <c r="H155" s="146" t="str">
        <f>IF(CONCATENATE(A155,B155)="",IF(CONCATENATE(B155,C155,D155,E155,F155,G155)="","",ws5_EU_ID_MaterialName_blank),IF(ISERROR(MATCH(A155&amp;delimiter&amp;B155,tbWS_4[EU_ID_and_Material_Name],0)),ws5_matching_error_msg,(INDEX(tbWS_4[MaterialUsage],MATCH(A155&amp;delimiter&amp;B155,tbWS_4[EU_ID_and_Material_Name],0))-INDEX(tbWS_4[MaterialWaste],MATCH(A155&amp;delimiter&amp;B155,tbWS_4[EU_ID_and_Material_Name],0)))*$F155*(1-$E155)))</f>
        <v/>
      </c>
      <c r="I155" s="124" t="str">
        <f t="shared" si="5"/>
        <v/>
      </c>
      <c r="J155" s="32"/>
    </row>
    <row r="156" spans="1:10" ht="14" x14ac:dyDescent="0.3">
      <c r="A156" s="97"/>
      <c r="B156" s="111"/>
      <c r="C156" s="121"/>
      <c r="D156" s="111" t="str">
        <f t="shared" si="4"/>
        <v/>
      </c>
      <c r="E156" s="128"/>
      <c r="F156" s="108"/>
      <c r="G156" s="73"/>
      <c r="H156" s="146" t="str">
        <f>IF(CONCATENATE(A156,B156)="",IF(CONCATENATE(B156,C156,D156,E156,F156,G156)="","",ws5_EU_ID_MaterialName_blank),IF(ISERROR(MATCH(A156&amp;delimiter&amp;B156,tbWS_4[EU_ID_and_Material_Name],0)),ws5_matching_error_msg,(INDEX(tbWS_4[MaterialUsage],MATCH(A156&amp;delimiter&amp;B156,tbWS_4[EU_ID_and_Material_Name],0))-INDEX(tbWS_4[MaterialWaste],MATCH(A156&amp;delimiter&amp;B156,tbWS_4[EU_ID_and_Material_Name],0)))*$F156*(1-$E156)))</f>
        <v/>
      </c>
      <c r="I156" s="124" t="str">
        <f t="shared" si="5"/>
        <v/>
      </c>
      <c r="J156" s="32"/>
    </row>
    <row r="157" spans="1:10" ht="14" x14ac:dyDescent="0.3">
      <c r="A157" s="97"/>
      <c r="B157" s="111"/>
      <c r="C157" s="121"/>
      <c r="D157" s="111" t="str">
        <f t="shared" si="4"/>
        <v/>
      </c>
      <c r="E157" s="128"/>
      <c r="F157" s="108"/>
      <c r="G157" s="73"/>
      <c r="H157" s="146" t="str">
        <f>IF(CONCATENATE(A157,B157)="",IF(CONCATENATE(B157,C157,D157,E157,F157,G157)="","",ws5_EU_ID_MaterialName_blank),IF(ISERROR(MATCH(A157&amp;delimiter&amp;B157,tbWS_4[EU_ID_and_Material_Name],0)),ws5_matching_error_msg,(INDEX(tbWS_4[MaterialUsage],MATCH(A157&amp;delimiter&amp;B157,tbWS_4[EU_ID_and_Material_Name],0))-INDEX(tbWS_4[MaterialWaste],MATCH(A157&amp;delimiter&amp;B157,tbWS_4[EU_ID_and_Material_Name],0)))*$F157*(1-$E157)))</f>
        <v/>
      </c>
      <c r="I157" s="124" t="str">
        <f t="shared" si="5"/>
        <v/>
      </c>
      <c r="J157" s="32"/>
    </row>
    <row r="158" spans="1:10" ht="14" x14ac:dyDescent="0.3">
      <c r="A158" s="97"/>
      <c r="B158" s="111"/>
      <c r="C158" s="121"/>
      <c r="D158" s="111" t="str">
        <f t="shared" si="4"/>
        <v/>
      </c>
      <c r="E158" s="128"/>
      <c r="F158" s="108"/>
      <c r="G158" s="73"/>
      <c r="H158" s="146" t="str">
        <f>IF(CONCATENATE(A158,B158)="",IF(CONCATENATE(B158,C158,D158,E158,F158,G158)="","",ws5_EU_ID_MaterialName_blank),IF(ISERROR(MATCH(A158&amp;delimiter&amp;B158,tbWS_4[EU_ID_and_Material_Name],0)),ws5_matching_error_msg,(INDEX(tbWS_4[MaterialUsage],MATCH(A158&amp;delimiter&amp;B158,tbWS_4[EU_ID_and_Material_Name],0))-INDEX(tbWS_4[MaterialWaste],MATCH(A158&amp;delimiter&amp;B158,tbWS_4[EU_ID_and_Material_Name],0)))*$F158*(1-$E158)))</f>
        <v/>
      </c>
      <c r="I158" s="124" t="str">
        <f t="shared" si="5"/>
        <v/>
      </c>
      <c r="J158" s="32"/>
    </row>
    <row r="159" spans="1:10" ht="14" x14ac:dyDescent="0.3">
      <c r="A159" s="97"/>
      <c r="B159" s="111"/>
      <c r="C159" s="121"/>
      <c r="D159" s="111" t="str">
        <f t="shared" si="4"/>
        <v/>
      </c>
      <c r="E159" s="128"/>
      <c r="F159" s="108"/>
      <c r="G159" s="73"/>
      <c r="H159" s="146" t="str">
        <f>IF(CONCATENATE(A159,B159)="",IF(CONCATENATE(B159,C159,D159,E159,F159,G159)="","",ws5_EU_ID_MaterialName_blank),IF(ISERROR(MATCH(A159&amp;delimiter&amp;B159,tbWS_4[EU_ID_and_Material_Name],0)),ws5_matching_error_msg,(INDEX(tbWS_4[MaterialUsage],MATCH(A159&amp;delimiter&amp;B159,tbWS_4[EU_ID_and_Material_Name],0))-INDEX(tbWS_4[MaterialWaste],MATCH(A159&amp;delimiter&amp;B159,tbWS_4[EU_ID_and_Material_Name],0)))*$F159*(1-$E159)))</f>
        <v/>
      </c>
      <c r="I159" s="124" t="str">
        <f t="shared" si="5"/>
        <v/>
      </c>
      <c r="J159" s="32"/>
    </row>
    <row r="160" spans="1:10" ht="14" x14ac:dyDescent="0.3">
      <c r="A160" s="97"/>
      <c r="B160" s="111"/>
      <c r="C160" s="121"/>
      <c r="D160" s="111" t="str">
        <f t="shared" si="4"/>
        <v/>
      </c>
      <c r="E160" s="128"/>
      <c r="F160" s="108"/>
      <c r="G160" s="73"/>
      <c r="H160" s="146" t="str">
        <f>IF(CONCATENATE(A160,B160)="",IF(CONCATENATE(B160,C160,D160,E160,F160,G160)="","",ws5_EU_ID_MaterialName_blank),IF(ISERROR(MATCH(A160&amp;delimiter&amp;B160,tbWS_4[EU_ID_and_Material_Name],0)),ws5_matching_error_msg,(INDEX(tbWS_4[MaterialUsage],MATCH(A160&amp;delimiter&amp;B160,tbWS_4[EU_ID_and_Material_Name],0))-INDEX(tbWS_4[MaterialWaste],MATCH(A160&amp;delimiter&amp;B160,tbWS_4[EU_ID_and_Material_Name],0)))*$F160*(1-$E160)))</f>
        <v/>
      </c>
      <c r="I160" s="124" t="str">
        <f t="shared" si="5"/>
        <v/>
      </c>
      <c r="J160" s="32"/>
    </row>
    <row r="161" spans="1:10" ht="14" x14ac:dyDescent="0.3">
      <c r="A161" s="97"/>
      <c r="B161" s="111"/>
      <c r="C161" s="121"/>
      <c r="D161" s="111" t="str">
        <f t="shared" si="4"/>
        <v/>
      </c>
      <c r="E161" s="128"/>
      <c r="F161" s="108"/>
      <c r="G161" s="73"/>
      <c r="H161" s="146" t="str">
        <f>IF(CONCATENATE(A161,B161)="",IF(CONCATENATE(B161,C161,D161,E161,F161,G161)="","",ws5_EU_ID_MaterialName_blank),IF(ISERROR(MATCH(A161&amp;delimiter&amp;B161,tbWS_4[EU_ID_and_Material_Name],0)),ws5_matching_error_msg,(INDEX(tbWS_4[MaterialUsage],MATCH(A161&amp;delimiter&amp;B161,tbWS_4[EU_ID_and_Material_Name],0))-INDEX(tbWS_4[MaterialWaste],MATCH(A161&amp;delimiter&amp;B161,tbWS_4[EU_ID_and_Material_Name],0)))*$F161*(1-$E161)))</f>
        <v/>
      </c>
      <c r="I161" s="124" t="str">
        <f t="shared" si="5"/>
        <v/>
      </c>
      <c r="J161" s="32"/>
    </row>
    <row r="162" spans="1:10" ht="14" x14ac:dyDescent="0.3">
      <c r="A162" s="97"/>
      <c r="B162" s="111"/>
      <c r="C162" s="121"/>
      <c r="D162" s="111" t="str">
        <f t="shared" si="4"/>
        <v/>
      </c>
      <c r="E162" s="128"/>
      <c r="F162" s="108"/>
      <c r="G162" s="73"/>
      <c r="H162" s="146" t="str">
        <f>IF(CONCATENATE(A162,B162)="",IF(CONCATENATE(B162,C162,D162,E162,F162,G162)="","",ws5_EU_ID_MaterialName_blank),IF(ISERROR(MATCH(A162&amp;delimiter&amp;B162,tbWS_4[EU_ID_and_Material_Name],0)),ws5_matching_error_msg,(INDEX(tbWS_4[MaterialUsage],MATCH(A162&amp;delimiter&amp;B162,tbWS_4[EU_ID_and_Material_Name],0))-INDEX(tbWS_4[MaterialWaste],MATCH(A162&amp;delimiter&amp;B162,tbWS_4[EU_ID_and_Material_Name],0)))*$F162*(1-$E162)))</f>
        <v/>
      </c>
      <c r="I162" s="124" t="str">
        <f t="shared" si="5"/>
        <v/>
      </c>
      <c r="J162" s="32"/>
    </row>
    <row r="163" spans="1:10" ht="14" x14ac:dyDescent="0.3">
      <c r="A163" s="97"/>
      <c r="B163" s="111"/>
      <c r="C163" s="121"/>
      <c r="D163" s="111" t="str">
        <f t="shared" si="4"/>
        <v/>
      </c>
      <c r="E163" s="128"/>
      <c r="F163" s="108"/>
      <c r="G163" s="73"/>
      <c r="H163" s="146" t="str">
        <f>IF(CONCATENATE(A163,B163)="",IF(CONCATENATE(B163,C163,D163,E163,F163,G163)="","",ws5_EU_ID_MaterialName_blank),IF(ISERROR(MATCH(A163&amp;delimiter&amp;B163,tbWS_4[EU_ID_and_Material_Name],0)),ws5_matching_error_msg,(INDEX(tbWS_4[MaterialUsage],MATCH(A163&amp;delimiter&amp;B163,tbWS_4[EU_ID_and_Material_Name],0))-INDEX(tbWS_4[MaterialWaste],MATCH(A163&amp;delimiter&amp;B163,tbWS_4[EU_ID_and_Material_Name],0)))*$F163*(1-$E163)))</f>
        <v/>
      </c>
      <c r="I163" s="124" t="str">
        <f t="shared" si="5"/>
        <v/>
      </c>
      <c r="J163" s="32"/>
    </row>
    <row r="164" spans="1:10" ht="14" x14ac:dyDescent="0.3">
      <c r="A164" s="97"/>
      <c r="B164" s="111"/>
      <c r="C164" s="121"/>
      <c r="D164" s="111" t="str">
        <f t="shared" si="4"/>
        <v/>
      </c>
      <c r="E164" s="128"/>
      <c r="F164" s="108"/>
      <c r="G164" s="73"/>
      <c r="H164" s="146" t="str">
        <f>IF(CONCATENATE(A164,B164)="",IF(CONCATENATE(B164,C164,D164,E164,F164,G164)="","",ws5_EU_ID_MaterialName_blank),IF(ISERROR(MATCH(A164&amp;delimiter&amp;B164,tbWS_4[EU_ID_and_Material_Name],0)),ws5_matching_error_msg,(INDEX(tbWS_4[MaterialUsage],MATCH(A164&amp;delimiter&amp;B164,tbWS_4[EU_ID_and_Material_Name],0))-INDEX(tbWS_4[MaterialWaste],MATCH(A164&amp;delimiter&amp;B164,tbWS_4[EU_ID_and_Material_Name],0)))*$F164*(1-$E164)))</f>
        <v/>
      </c>
      <c r="I164" s="124" t="str">
        <f t="shared" si="5"/>
        <v/>
      </c>
      <c r="J164" s="32"/>
    </row>
    <row r="165" spans="1:10" ht="14" x14ac:dyDescent="0.3">
      <c r="A165" s="97"/>
      <c r="B165" s="111"/>
      <c r="C165" s="121"/>
      <c r="D165" s="111" t="str">
        <f t="shared" si="4"/>
        <v/>
      </c>
      <c r="E165" s="128"/>
      <c r="F165" s="108"/>
      <c r="G165" s="73"/>
      <c r="H165" s="146" t="str">
        <f>IF(CONCATENATE(A165,B165)="",IF(CONCATENATE(B165,C165,D165,E165,F165,G165)="","",ws5_EU_ID_MaterialName_blank),IF(ISERROR(MATCH(A165&amp;delimiter&amp;B165,tbWS_4[EU_ID_and_Material_Name],0)),ws5_matching_error_msg,(INDEX(tbWS_4[MaterialUsage],MATCH(A165&amp;delimiter&amp;B165,tbWS_4[EU_ID_and_Material_Name],0))-INDEX(tbWS_4[MaterialWaste],MATCH(A165&amp;delimiter&amp;B165,tbWS_4[EU_ID_and_Material_Name],0)))*$F165*(1-$E165)))</f>
        <v/>
      </c>
      <c r="I165" s="124" t="str">
        <f t="shared" si="5"/>
        <v/>
      </c>
      <c r="J165" s="32"/>
    </row>
    <row r="166" spans="1:10" ht="14" x14ac:dyDescent="0.3">
      <c r="A166" s="97"/>
      <c r="B166" s="111"/>
      <c r="C166" s="121"/>
      <c r="D166" s="111" t="str">
        <f t="shared" si="4"/>
        <v/>
      </c>
      <c r="E166" s="128"/>
      <c r="F166" s="108"/>
      <c r="G166" s="73"/>
      <c r="H166" s="146" t="str">
        <f>IF(CONCATENATE(A166,B166)="",IF(CONCATENATE(B166,C166,D166,E166,F166,G166)="","",ws5_EU_ID_MaterialName_blank),IF(ISERROR(MATCH(A166&amp;delimiter&amp;B166,tbWS_4[EU_ID_and_Material_Name],0)),ws5_matching_error_msg,(INDEX(tbWS_4[MaterialUsage],MATCH(A166&amp;delimiter&amp;B166,tbWS_4[EU_ID_and_Material_Name],0))-INDEX(tbWS_4[MaterialWaste],MATCH(A166&amp;delimiter&amp;B166,tbWS_4[EU_ID_and_Material_Name],0)))*$F166*(1-$E166)))</f>
        <v/>
      </c>
      <c r="I166" s="124" t="str">
        <f t="shared" si="5"/>
        <v/>
      </c>
      <c r="J166" s="32"/>
    </row>
    <row r="167" spans="1:10" ht="14" x14ac:dyDescent="0.3">
      <c r="A167" s="97"/>
      <c r="B167" s="111"/>
      <c r="C167" s="121"/>
      <c r="D167" s="111" t="str">
        <f t="shared" si="4"/>
        <v/>
      </c>
      <c r="E167" s="128"/>
      <c r="F167" s="108"/>
      <c r="G167" s="73"/>
      <c r="H167" s="146" t="str">
        <f>IF(CONCATENATE(A167,B167)="",IF(CONCATENATE(B167,C167,D167,E167,F167,G167)="","",ws5_EU_ID_MaterialName_blank),IF(ISERROR(MATCH(A167&amp;delimiter&amp;B167,tbWS_4[EU_ID_and_Material_Name],0)),ws5_matching_error_msg,(INDEX(tbWS_4[MaterialUsage],MATCH(A167&amp;delimiter&amp;B167,tbWS_4[EU_ID_and_Material_Name],0))-INDEX(tbWS_4[MaterialWaste],MATCH(A167&amp;delimiter&amp;B167,tbWS_4[EU_ID_and_Material_Name],0)))*$F167*(1-$E167)))</f>
        <v/>
      </c>
      <c r="I167" s="124" t="str">
        <f t="shared" si="5"/>
        <v/>
      </c>
      <c r="J167" s="32"/>
    </row>
    <row r="168" spans="1:10" ht="14" x14ac:dyDescent="0.3">
      <c r="A168" s="97"/>
      <c r="B168" s="111"/>
      <c r="C168" s="121"/>
      <c r="D168" s="111" t="str">
        <f t="shared" si="4"/>
        <v/>
      </c>
      <c r="E168" s="128"/>
      <c r="F168" s="108"/>
      <c r="G168" s="73"/>
      <c r="H168" s="146" t="str">
        <f>IF(CONCATENATE(A168,B168)="",IF(CONCATENATE(B168,C168,D168,E168,F168,G168)="","",ws5_EU_ID_MaterialName_blank),IF(ISERROR(MATCH(A168&amp;delimiter&amp;B168,tbWS_4[EU_ID_and_Material_Name],0)),ws5_matching_error_msg,(INDEX(tbWS_4[MaterialUsage],MATCH(A168&amp;delimiter&amp;B168,tbWS_4[EU_ID_and_Material_Name],0))-INDEX(tbWS_4[MaterialWaste],MATCH(A168&amp;delimiter&amp;B168,tbWS_4[EU_ID_and_Material_Name],0)))*$F168*(1-$E168)))</f>
        <v/>
      </c>
      <c r="I168" s="124" t="str">
        <f t="shared" si="5"/>
        <v/>
      </c>
      <c r="J168" s="32"/>
    </row>
    <row r="169" spans="1:10" ht="14" x14ac:dyDescent="0.3">
      <c r="A169" s="97"/>
      <c r="B169" s="111"/>
      <c r="C169" s="121"/>
      <c r="D169" s="111" t="str">
        <f t="shared" si="4"/>
        <v/>
      </c>
      <c r="E169" s="128"/>
      <c r="F169" s="108"/>
      <c r="G169" s="73"/>
      <c r="H169" s="146" t="str">
        <f>IF(CONCATENATE(A169,B169)="",IF(CONCATENATE(B169,C169,D169,E169,F169,G169)="","",ws5_EU_ID_MaterialName_blank),IF(ISERROR(MATCH(A169&amp;delimiter&amp;B169,tbWS_4[EU_ID_and_Material_Name],0)),ws5_matching_error_msg,(INDEX(tbWS_4[MaterialUsage],MATCH(A169&amp;delimiter&amp;B169,tbWS_4[EU_ID_and_Material_Name],0))-INDEX(tbWS_4[MaterialWaste],MATCH(A169&amp;delimiter&amp;B169,tbWS_4[EU_ID_and_Material_Name],0)))*$F169*(1-$E169)))</f>
        <v/>
      </c>
      <c r="I169" s="124" t="str">
        <f t="shared" si="5"/>
        <v/>
      </c>
      <c r="J169" s="32"/>
    </row>
    <row r="170" spans="1:10" ht="14" x14ac:dyDescent="0.3">
      <c r="A170" s="97"/>
      <c r="B170" s="111"/>
      <c r="C170" s="121"/>
      <c r="D170" s="111" t="str">
        <f t="shared" si="4"/>
        <v/>
      </c>
      <c r="E170" s="128"/>
      <c r="F170" s="108"/>
      <c r="G170" s="73"/>
      <c r="H170" s="146" t="str">
        <f>IF(CONCATENATE(A170,B170)="",IF(CONCATENATE(B170,C170,D170,E170,F170,G170)="","",ws5_EU_ID_MaterialName_blank),IF(ISERROR(MATCH(A170&amp;delimiter&amp;B170,tbWS_4[EU_ID_and_Material_Name],0)),ws5_matching_error_msg,(INDEX(tbWS_4[MaterialUsage],MATCH(A170&amp;delimiter&amp;B170,tbWS_4[EU_ID_and_Material_Name],0))-INDEX(tbWS_4[MaterialWaste],MATCH(A170&amp;delimiter&amp;B170,tbWS_4[EU_ID_and_Material_Name],0)))*$F170*(1-$E170)))</f>
        <v/>
      </c>
      <c r="I170" s="124" t="str">
        <f t="shared" si="5"/>
        <v/>
      </c>
      <c r="J170" s="32"/>
    </row>
    <row r="171" spans="1:10" ht="14" x14ac:dyDescent="0.3">
      <c r="A171" s="97"/>
      <c r="B171" s="111"/>
      <c r="C171" s="121"/>
      <c r="D171" s="111" t="str">
        <f t="shared" si="4"/>
        <v/>
      </c>
      <c r="E171" s="128"/>
      <c r="F171" s="108"/>
      <c r="G171" s="73"/>
      <c r="H171" s="146" t="str">
        <f>IF(CONCATENATE(A171,B171)="",IF(CONCATENATE(B171,C171,D171,E171,F171,G171)="","",ws5_EU_ID_MaterialName_blank),IF(ISERROR(MATCH(A171&amp;delimiter&amp;B171,tbWS_4[EU_ID_and_Material_Name],0)),ws5_matching_error_msg,(INDEX(tbWS_4[MaterialUsage],MATCH(A171&amp;delimiter&amp;B171,tbWS_4[EU_ID_and_Material_Name],0))-INDEX(tbWS_4[MaterialWaste],MATCH(A171&amp;delimiter&amp;B171,tbWS_4[EU_ID_and_Material_Name],0)))*$F171*(1-$E171)))</f>
        <v/>
      </c>
      <c r="I171" s="124" t="str">
        <f t="shared" si="5"/>
        <v/>
      </c>
      <c r="J171" s="32"/>
    </row>
    <row r="172" spans="1:10" ht="14" x14ac:dyDescent="0.3">
      <c r="A172" s="97"/>
      <c r="B172" s="111"/>
      <c r="C172" s="121"/>
      <c r="D172" s="111" t="str">
        <f t="shared" si="4"/>
        <v/>
      </c>
      <c r="E172" s="128"/>
      <c r="F172" s="108"/>
      <c r="G172" s="73"/>
      <c r="H172" s="146" t="str">
        <f>IF(CONCATENATE(A172,B172)="",IF(CONCATENATE(B172,C172,D172,E172,F172,G172)="","",ws5_EU_ID_MaterialName_blank),IF(ISERROR(MATCH(A172&amp;delimiter&amp;B172,tbWS_4[EU_ID_and_Material_Name],0)),ws5_matching_error_msg,(INDEX(tbWS_4[MaterialUsage],MATCH(A172&amp;delimiter&amp;B172,tbWS_4[EU_ID_and_Material_Name],0))-INDEX(tbWS_4[MaterialWaste],MATCH(A172&amp;delimiter&amp;B172,tbWS_4[EU_ID_and_Material_Name],0)))*$F172*(1-$E172)))</f>
        <v/>
      </c>
      <c r="I172" s="124" t="str">
        <f t="shared" si="5"/>
        <v/>
      </c>
      <c r="J172" s="32"/>
    </row>
    <row r="173" spans="1:10" ht="14" x14ac:dyDescent="0.3">
      <c r="A173" s="97"/>
      <c r="B173" s="111"/>
      <c r="C173" s="121"/>
      <c r="D173" s="111" t="str">
        <f t="shared" si="4"/>
        <v/>
      </c>
      <c r="E173" s="128"/>
      <c r="F173" s="108"/>
      <c r="G173" s="73"/>
      <c r="H173" s="146" t="str">
        <f>IF(CONCATENATE(A173,B173)="",IF(CONCATENATE(B173,C173,D173,E173,F173,G173)="","",ws5_EU_ID_MaterialName_blank),IF(ISERROR(MATCH(A173&amp;delimiter&amp;B173,tbWS_4[EU_ID_and_Material_Name],0)),ws5_matching_error_msg,(INDEX(tbWS_4[MaterialUsage],MATCH(A173&amp;delimiter&amp;B173,tbWS_4[EU_ID_and_Material_Name],0))-INDEX(tbWS_4[MaterialWaste],MATCH(A173&amp;delimiter&amp;B173,tbWS_4[EU_ID_and_Material_Name],0)))*$F173*(1-$E173)))</f>
        <v/>
      </c>
      <c r="I173" s="124" t="str">
        <f t="shared" si="5"/>
        <v/>
      </c>
      <c r="J173" s="32"/>
    </row>
    <row r="174" spans="1:10" ht="14" x14ac:dyDescent="0.3">
      <c r="A174" s="97"/>
      <c r="B174" s="111"/>
      <c r="C174" s="121"/>
      <c r="D174" s="111" t="str">
        <f t="shared" si="4"/>
        <v/>
      </c>
      <c r="E174" s="128"/>
      <c r="F174" s="108"/>
      <c r="G174" s="73"/>
      <c r="H174" s="146" t="str">
        <f>IF(CONCATENATE(A174,B174)="",IF(CONCATENATE(B174,C174,D174,E174,F174,G174)="","",ws5_EU_ID_MaterialName_blank),IF(ISERROR(MATCH(A174&amp;delimiter&amp;B174,tbWS_4[EU_ID_and_Material_Name],0)),ws5_matching_error_msg,(INDEX(tbWS_4[MaterialUsage],MATCH(A174&amp;delimiter&amp;B174,tbWS_4[EU_ID_and_Material_Name],0))-INDEX(tbWS_4[MaterialWaste],MATCH(A174&amp;delimiter&amp;B174,tbWS_4[EU_ID_and_Material_Name],0)))*$F174*(1-$E174)))</f>
        <v/>
      </c>
      <c r="I174" s="124" t="str">
        <f t="shared" si="5"/>
        <v/>
      </c>
      <c r="J174" s="32"/>
    </row>
    <row r="175" spans="1:10" ht="14" x14ac:dyDescent="0.3">
      <c r="A175" s="97"/>
      <c r="B175" s="111"/>
      <c r="C175" s="121"/>
      <c r="D175" s="111" t="str">
        <f t="shared" si="4"/>
        <v/>
      </c>
      <c r="E175" s="128"/>
      <c r="F175" s="108"/>
      <c r="G175" s="73"/>
      <c r="H175" s="146" t="str">
        <f>IF(CONCATENATE(A175,B175)="",IF(CONCATENATE(B175,C175,D175,E175,F175,G175)="","",ws5_EU_ID_MaterialName_blank),IF(ISERROR(MATCH(A175&amp;delimiter&amp;B175,tbWS_4[EU_ID_and_Material_Name],0)),ws5_matching_error_msg,(INDEX(tbWS_4[MaterialUsage],MATCH(A175&amp;delimiter&amp;B175,tbWS_4[EU_ID_and_Material_Name],0))-INDEX(tbWS_4[MaterialWaste],MATCH(A175&amp;delimiter&amp;B175,tbWS_4[EU_ID_and_Material_Name],0)))*$F175*(1-$E175)))</f>
        <v/>
      </c>
      <c r="I175" s="124" t="str">
        <f t="shared" si="5"/>
        <v/>
      </c>
      <c r="J175" s="32"/>
    </row>
    <row r="176" spans="1:10" ht="14" x14ac:dyDescent="0.3">
      <c r="A176" s="97"/>
      <c r="B176" s="111"/>
      <c r="C176" s="121"/>
      <c r="D176" s="111" t="str">
        <f t="shared" si="4"/>
        <v/>
      </c>
      <c r="E176" s="128"/>
      <c r="F176" s="108"/>
      <c r="G176" s="73"/>
      <c r="H176" s="146" t="str">
        <f>IF(CONCATENATE(A176,B176)="",IF(CONCATENATE(B176,C176,D176,E176,F176,G176)="","",ws5_EU_ID_MaterialName_blank),IF(ISERROR(MATCH(A176&amp;delimiter&amp;B176,tbWS_4[EU_ID_and_Material_Name],0)),ws5_matching_error_msg,(INDEX(tbWS_4[MaterialUsage],MATCH(A176&amp;delimiter&amp;B176,tbWS_4[EU_ID_and_Material_Name],0))-INDEX(tbWS_4[MaterialWaste],MATCH(A176&amp;delimiter&amp;B176,tbWS_4[EU_ID_and_Material_Name],0)))*$F176*(1-$E176)))</f>
        <v/>
      </c>
      <c r="I176" s="124" t="str">
        <f t="shared" si="5"/>
        <v/>
      </c>
      <c r="J176" s="32"/>
    </row>
    <row r="177" spans="1:10" ht="14" x14ac:dyDescent="0.3">
      <c r="A177" s="97"/>
      <c r="B177" s="111"/>
      <c r="C177" s="121"/>
      <c r="D177" s="111" t="str">
        <f t="shared" si="4"/>
        <v/>
      </c>
      <c r="E177" s="128"/>
      <c r="F177" s="108"/>
      <c r="G177" s="73"/>
      <c r="H177" s="146" t="str">
        <f>IF(CONCATENATE(A177,B177)="",IF(CONCATENATE(B177,C177,D177,E177,F177,G177)="","",ws5_EU_ID_MaterialName_blank),IF(ISERROR(MATCH(A177&amp;delimiter&amp;B177,tbWS_4[EU_ID_and_Material_Name],0)),ws5_matching_error_msg,(INDEX(tbWS_4[MaterialUsage],MATCH(A177&amp;delimiter&amp;B177,tbWS_4[EU_ID_and_Material_Name],0))-INDEX(tbWS_4[MaterialWaste],MATCH(A177&amp;delimiter&amp;B177,tbWS_4[EU_ID_and_Material_Name],0)))*$F177*(1-$E177)))</f>
        <v/>
      </c>
      <c r="I177" s="124" t="str">
        <f t="shared" si="5"/>
        <v/>
      </c>
      <c r="J177" s="32"/>
    </row>
    <row r="178" spans="1:10" ht="14" x14ac:dyDescent="0.3">
      <c r="A178" s="97"/>
      <c r="B178" s="111"/>
      <c r="C178" s="121"/>
      <c r="D178" s="111" t="str">
        <f t="shared" si="4"/>
        <v/>
      </c>
      <c r="E178" s="128"/>
      <c r="F178" s="108"/>
      <c r="G178" s="73"/>
      <c r="H178" s="146" t="str">
        <f>IF(CONCATENATE(A178,B178)="",IF(CONCATENATE(B178,C178,D178,E178,F178,G178)="","",ws5_EU_ID_MaterialName_blank),IF(ISERROR(MATCH(A178&amp;delimiter&amp;B178,tbWS_4[EU_ID_and_Material_Name],0)),ws5_matching_error_msg,(INDEX(tbWS_4[MaterialUsage],MATCH(A178&amp;delimiter&amp;B178,tbWS_4[EU_ID_and_Material_Name],0))-INDEX(tbWS_4[MaterialWaste],MATCH(A178&amp;delimiter&amp;B178,tbWS_4[EU_ID_and_Material_Name],0)))*$F178*(1-$E178)))</f>
        <v/>
      </c>
      <c r="I178" s="124" t="str">
        <f t="shared" si="5"/>
        <v/>
      </c>
      <c r="J178" s="32"/>
    </row>
    <row r="179" spans="1:10" ht="14" x14ac:dyDescent="0.3">
      <c r="A179" s="97"/>
      <c r="B179" s="111"/>
      <c r="C179" s="121"/>
      <c r="D179" s="111" t="str">
        <f t="shared" si="4"/>
        <v/>
      </c>
      <c r="E179" s="128"/>
      <c r="F179" s="108"/>
      <c r="G179" s="73"/>
      <c r="H179" s="146" t="str">
        <f>IF(CONCATENATE(A179,B179)="",IF(CONCATENATE(B179,C179,D179,E179,F179,G179)="","",ws5_EU_ID_MaterialName_blank),IF(ISERROR(MATCH(A179&amp;delimiter&amp;B179,tbWS_4[EU_ID_and_Material_Name],0)),ws5_matching_error_msg,(INDEX(tbWS_4[MaterialUsage],MATCH(A179&amp;delimiter&amp;B179,tbWS_4[EU_ID_and_Material_Name],0))-INDEX(tbWS_4[MaterialWaste],MATCH(A179&amp;delimiter&amp;B179,tbWS_4[EU_ID_and_Material_Name],0)))*$F179*(1-$E179)))</f>
        <v/>
      </c>
      <c r="I179" s="124" t="str">
        <f t="shared" si="5"/>
        <v/>
      </c>
      <c r="J179" s="32"/>
    </row>
    <row r="180" spans="1:10" ht="14" x14ac:dyDescent="0.3">
      <c r="A180" s="97"/>
      <c r="B180" s="111"/>
      <c r="C180" s="121"/>
      <c r="D180" s="111" t="str">
        <f t="shared" si="4"/>
        <v/>
      </c>
      <c r="E180" s="128"/>
      <c r="F180" s="108"/>
      <c r="G180" s="73"/>
      <c r="H180" s="146" t="str">
        <f>IF(CONCATENATE(A180,B180)="",IF(CONCATENATE(B180,C180,D180,E180,F180,G180)="","",ws5_EU_ID_MaterialName_blank),IF(ISERROR(MATCH(A180&amp;delimiter&amp;B180,tbWS_4[EU_ID_and_Material_Name],0)),ws5_matching_error_msg,(INDEX(tbWS_4[MaterialUsage],MATCH(A180&amp;delimiter&amp;B180,tbWS_4[EU_ID_and_Material_Name],0))-INDEX(tbWS_4[MaterialWaste],MATCH(A180&amp;delimiter&amp;B180,tbWS_4[EU_ID_and_Material_Name],0)))*$F180*(1-$E180)))</f>
        <v/>
      </c>
      <c r="I180" s="124" t="str">
        <f t="shared" si="5"/>
        <v/>
      </c>
      <c r="J180" s="32"/>
    </row>
    <row r="181" spans="1:10" ht="14" x14ac:dyDescent="0.3">
      <c r="A181" s="97"/>
      <c r="B181" s="111"/>
      <c r="C181" s="121"/>
      <c r="D181" s="111" t="str">
        <f t="shared" si="4"/>
        <v/>
      </c>
      <c r="E181" s="128"/>
      <c r="F181" s="108"/>
      <c r="G181" s="73"/>
      <c r="H181" s="146" t="str">
        <f>IF(CONCATENATE(A181,B181)="",IF(CONCATENATE(B181,C181,D181,E181,F181,G181)="","",ws5_EU_ID_MaterialName_blank),IF(ISERROR(MATCH(A181&amp;delimiter&amp;B181,tbWS_4[EU_ID_and_Material_Name],0)),ws5_matching_error_msg,(INDEX(tbWS_4[MaterialUsage],MATCH(A181&amp;delimiter&amp;B181,tbWS_4[EU_ID_and_Material_Name],0))-INDEX(tbWS_4[MaterialWaste],MATCH(A181&amp;delimiter&amp;B181,tbWS_4[EU_ID_and_Material_Name],0)))*$F181*(1-$E181)))</f>
        <v/>
      </c>
      <c r="I181" s="124" t="str">
        <f t="shared" si="5"/>
        <v/>
      </c>
      <c r="J181" s="32"/>
    </row>
    <row r="182" spans="1:10" ht="14" x14ac:dyDescent="0.3">
      <c r="A182" s="97"/>
      <c r="B182" s="111"/>
      <c r="C182" s="121"/>
      <c r="D182" s="111" t="str">
        <f t="shared" si="4"/>
        <v/>
      </c>
      <c r="E182" s="128"/>
      <c r="F182" s="108"/>
      <c r="G182" s="73"/>
      <c r="H182" s="146" t="str">
        <f>IF(CONCATENATE(A182,B182)="",IF(CONCATENATE(B182,C182,D182,E182,F182,G182)="","",ws5_EU_ID_MaterialName_blank),IF(ISERROR(MATCH(A182&amp;delimiter&amp;B182,tbWS_4[EU_ID_and_Material_Name],0)),ws5_matching_error_msg,(INDEX(tbWS_4[MaterialUsage],MATCH(A182&amp;delimiter&amp;B182,tbWS_4[EU_ID_and_Material_Name],0))-INDEX(tbWS_4[MaterialWaste],MATCH(A182&amp;delimiter&amp;B182,tbWS_4[EU_ID_and_Material_Name],0)))*$F182*(1-$E182)))</f>
        <v/>
      </c>
      <c r="I182" s="124" t="str">
        <f t="shared" si="5"/>
        <v/>
      </c>
      <c r="J182" s="32"/>
    </row>
    <row r="183" spans="1:10" ht="14" x14ac:dyDescent="0.3">
      <c r="A183" s="97"/>
      <c r="B183" s="111"/>
      <c r="C183" s="121"/>
      <c r="D183" s="111" t="str">
        <f t="shared" si="4"/>
        <v/>
      </c>
      <c r="E183" s="128"/>
      <c r="F183" s="108"/>
      <c r="G183" s="73"/>
      <c r="H183" s="146" t="str">
        <f>IF(CONCATENATE(A183,B183)="",IF(CONCATENATE(B183,C183,D183,E183,F183,G183)="","",ws5_EU_ID_MaterialName_blank),IF(ISERROR(MATCH(A183&amp;delimiter&amp;B183,tbWS_4[EU_ID_and_Material_Name],0)),ws5_matching_error_msg,(INDEX(tbWS_4[MaterialUsage],MATCH(A183&amp;delimiter&amp;B183,tbWS_4[EU_ID_and_Material_Name],0))-INDEX(tbWS_4[MaterialWaste],MATCH(A183&amp;delimiter&amp;B183,tbWS_4[EU_ID_and_Material_Name],0)))*$F183*(1-$E183)))</f>
        <v/>
      </c>
      <c r="I183" s="124" t="str">
        <f t="shared" si="5"/>
        <v/>
      </c>
      <c r="J183" s="32"/>
    </row>
    <row r="184" spans="1:10" ht="14" x14ac:dyDescent="0.3">
      <c r="A184" s="97"/>
      <c r="B184" s="111"/>
      <c r="C184" s="121"/>
      <c r="D184" s="111" t="str">
        <f t="shared" si="4"/>
        <v/>
      </c>
      <c r="E184" s="128"/>
      <c r="F184" s="108"/>
      <c r="G184" s="73"/>
      <c r="H184" s="146" t="str">
        <f>IF(CONCATENATE(A184,B184)="",IF(CONCATENATE(B184,C184,D184,E184,F184,G184)="","",ws5_EU_ID_MaterialName_blank),IF(ISERROR(MATCH(A184&amp;delimiter&amp;B184,tbWS_4[EU_ID_and_Material_Name],0)),ws5_matching_error_msg,(INDEX(tbWS_4[MaterialUsage],MATCH(A184&amp;delimiter&amp;B184,tbWS_4[EU_ID_and_Material_Name],0))-INDEX(tbWS_4[MaterialWaste],MATCH(A184&amp;delimiter&amp;B184,tbWS_4[EU_ID_and_Material_Name],0)))*$F184*(1-$E184)))</f>
        <v/>
      </c>
      <c r="I184" s="124" t="str">
        <f t="shared" si="5"/>
        <v/>
      </c>
      <c r="J184" s="32"/>
    </row>
    <row r="185" spans="1:10" ht="14" x14ac:dyDescent="0.3">
      <c r="A185" s="97"/>
      <c r="B185" s="111"/>
      <c r="C185" s="121"/>
      <c r="D185" s="111" t="str">
        <f t="shared" si="4"/>
        <v/>
      </c>
      <c r="E185" s="128"/>
      <c r="F185" s="108"/>
      <c r="G185" s="73"/>
      <c r="H185" s="146" t="str">
        <f>IF(CONCATENATE(A185,B185)="",IF(CONCATENATE(B185,C185,D185,E185,F185,G185)="","",ws5_EU_ID_MaterialName_blank),IF(ISERROR(MATCH(A185&amp;delimiter&amp;B185,tbWS_4[EU_ID_and_Material_Name],0)),ws5_matching_error_msg,(INDEX(tbWS_4[MaterialUsage],MATCH(A185&amp;delimiter&amp;B185,tbWS_4[EU_ID_and_Material_Name],0))-INDEX(tbWS_4[MaterialWaste],MATCH(A185&amp;delimiter&amp;B185,tbWS_4[EU_ID_and_Material_Name],0)))*$F185*(1-$E185)))</f>
        <v/>
      </c>
      <c r="I185" s="124" t="str">
        <f t="shared" si="5"/>
        <v/>
      </c>
      <c r="J185" s="32"/>
    </row>
    <row r="186" spans="1:10" ht="14" x14ac:dyDescent="0.3">
      <c r="A186" s="97"/>
      <c r="B186" s="111"/>
      <c r="C186" s="121"/>
      <c r="D186" s="111" t="str">
        <f t="shared" si="4"/>
        <v/>
      </c>
      <c r="E186" s="128"/>
      <c r="F186" s="108"/>
      <c r="G186" s="73"/>
      <c r="H186" s="146" t="str">
        <f>IF(CONCATENATE(A186,B186)="",IF(CONCATENATE(B186,C186,D186,E186,F186,G186)="","",ws5_EU_ID_MaterialName_blank),IF(ISERROR(MATCH(A186&amp;delimiter&amp;B186,tbWS_4[EU_ID_and_Material_Name],0)),ws5_matching_error_msg,(INDEX(tbWS_4[MaterialUsage],MATCH(A186&amp;delimiter&amp;B186,tbWS_4[EU_ID_and_Material_Name],0))-INDEX(tbWS_4[MaterialWaste],MATCH(A186&amp;delimiter&amp;B186,tbWS_4[EU_ID_and_Material_Name],0)))*$F186*(1-$E186)))</f>
        <v/>
      </c>
      <c r="I186" s="124" t="str">
        <f t="shared" si="5"/>
        <v/>
      </c>
      <c r="J186" s="32"/>
    </row>
    <row r="187" spans="1:10" ht="14" x14ac:dyDescent="0.3">
      <c r="A187" s="97"/>
      <c r="B187" s="111"/>
      <c r="C187" s="121"/>
      <c r="D187" s="111" t="str">
        <f t="shared" si="4"/>
        <v/>
      </c>
      <c r="E187" s="128"/>
      <c r="F187" s="108"/>
      <c r="G187" s="73"/>
      <c r="H187" s="146" t="str">
        <f>IF(CONCATENATE(A187,B187)="",IF(CONCATENATE(B187,C187,D187,E187,F187,G187)="","",ws5_EU_ID_MaterialName_blank),IF(ISERROR(MATCH(A187&amp;delimiter&amp;B187,tbWS_4[EU_ID_and_Material_Name],0)),ws5_matching_error_msg,(INDEX(tbWS_4[MaterialUsage],MATCH(A187&amp;delimiter&amp;B187,tbWS_4[EU_ID_and_Material_Name],0))-INDEX(tbWS_4[MaterialWaste],MATCH(A187&amp;delimiter&amp;B187,tbWS_4[EU_ID_and_Material_Name],0)))*$F187*(1-$E187)))</f>
        <v/>
      </c>
      <c r="I187" s="124" t="str">
        <f t="shared" si="5"/>
        <v/>
      </c>
      <c r="J187" s="32"/>
    </row>
    <row r="188" spans="1:10" ht="14" x14ac:dyDescent="0.3">
      <c r="A188" s="97"/>
      <c r="B188" s="111"/>
      <c r="C188" s="121"/>
      <c r="D188" s="111" t="str">
        <f t="shared" si="4"/>
        <v/>
      </c>
      <c r="E188" s="128"/>
      <c r="F188" s="108"/>
      <c r="G188" s="73"/>
      <c r="H188" s="146" t="str">
        <f>IF(CONCATENATE(A188,B188)="",IF(CONCATENATE(B188,C188,D188,E188,F188,G188)="","",ws5_EU_ID_MaterialName_blank),IF(ISERROR(MATCH(A188&amp;delimiter&amp;B188,tbWS_4[EU_ID_and_Material_Name],0)),ws5_matching_error_msg,(INDEX(tbWS_4[MaterialUsage],MATCH(A188&amp;delimiter&amp;B188,tbWS_4[EU_ID_and_Material_Name],0))-INDEX(tbWS_4[MaterialWaste],MATCH(A188&amp;delimiter&amp;B188,tbWS_4[EU_ID_and_Material_Name],0)))*$F188*(1-$E188)))</f>
        <v/>
      </c>
      <c r="I188" s="124" t="str">
        <f t="shared" si="5"/>
        <v/>
      </c>
      <c r="J188" s="32"/>
    </row>
    <row r="189" spans="1:10" ht="14" x14ac:dyDescent="0.3">
      <c r="A189" s="97"/>
      <c r="B189" s="111"/>
      <c r="C189" s="121"/>
      <c r="D189" s="111" t="str">
        <f t="shared" si="4"/>
        <v/>
      </c>
      <c r="E189" s="128"/>
      <c r="F189" s="108"/>
      <c r="G189" s="73"/>
      <c r="H189" s="146" t="str">
        <f>IF(CONCATENATE(A189,B189)="",IF(CONCATENATE(B189,C189,D189,E189,F189,G189)="","",ws5_EU_ID_MaterialName_blank),IF(ISERROR(MATCH(A189&amp;delimiter&amp;B189,tbWS_4[EU_ID_and_Material_Name],0)),ws5_matching_error_msg,(INDEX(tbWS_4[MaterialUsage],MATCH(A189&amp;delimiter&amp;B189,tbWS_4[EU_ID_and_Material_Name],0))-INDEX(tbWS_4[MaterialWaste],MATCH(A189&amp;delimiter&amp;B189,tbWS_4[EU_ID_and_Material_Name],0)))*$F189*(1-$E189)))</f>
        <v/>
      </c>
      <c r="I189" s="124" t="str">
        <f t="shared" si="5"/>
        <v/>
      </c>
      <c r="J189" s="32"/>
    </row>
    <row r="190" spans="1:10" ht="14" x14ac:dyDescent="0.3">
      <c r="A190" s="97"/>
      <c r="B190" s="111"/>
      <c r="C190" s="121"/>
      <c r="D190" s="111" t="str">
        <f t="shared" si="4"/>
        <v/>
      </c>
      <c r="E190" s="128"/>
      <c r="F190" s="108"/>
      <c r="G190" s="73"/>
      <c r="H190" s="146" t="str">
        <f>IF(CONCATENATE(A190,B190)="",IF(CONCATENATE(B190,C190,D190,E190,F190,G190)="","",ws5_EU_ID_MaterialName_blank),IF(ISERROR(MATCH(A190&amp;delimiter&amp;B190,tbWS_4[EU_ID_and_Material_Name],0)),ws5_matching_error_msg,(INDEX(tbWS_4[MaterialUsage],MATCH(A190&amp;delimiter&amp;B190,tbWS_4[EU_ID_and_Material_Name],0))-INDEX(tbWS_4[MaterialWaste],MATCH(A190&amp;delimiter&amp;B190,tbWS_4[EU_ID_and_Material_Name],0)))*$F190*(1-$E190)))</f>
        <v/>
      </c>
      <c r="I190" s="124" t="str">
        <f t="shared" si="5"/>
        <v/>
      </c>
      <c r="J190" s="32"/>
    </row>
    <row r="191" spans="1:10" ht="14" x14ac:dyDescent="0.3">
      <c r="A191" s="97"/>
      <c r="B191" s="111"/>
      <c r="C191" s="121"/>
      <c r="D191" s="111" t="str">
        <f t="shared" si="4"/>
        <v/>
      </c>
      <c r="E191" s="128"/>
      <c r="F191" s="108"/>
      <c r="G191" s="73"/>
      <c r="H191" s="146" t="str">
        <f>IF(CONCATENATE(A191,B191)="",IF(CONCATENATE(B191,C191,D191,E191,F191,G191)="","",ws5_EU_ID_MaterialName_blank),IF(ISERROR(MATCH(A191&amp;delimiter&amp;B191,tbWS_4[EU_ID_and_Material_Name],0)),ws5_matching_error_msg,(INDEX(tbWS_4[MaterialUsage],MATCH(A191&amp;delimiter&amp;B191,tbWS_4[EU_ID_and_Material_Name],0))-INDEX(tbWS_4[MaterialWaste],MATCH(A191&amp;delimiter&amp;B191,tbWS_4[EU_ID_and_Material_Name],0)))*$F191*(1-$E191)))</f>
        <v/>
      </c>
      <c r="I191" s="124" t="str">
        <f t="shared" si="5"/>
        <v/>
      </c>
      <c r="J191" s="32"/>
    </row>
    <row r="192" spans="1:10" ht="14" x14ac:dyDescent="0.3">
      <c r="A192" s="97"/>
      <c r="B192" s="111"/>
      <c r="C192" s="121"/>
      <c r="D192" s="111" t="str">
        <f t="shared" si="4"/>
        <v/>
      </c>
      <c r="E192" s="128"/>
      <c r="F192" s="108"/>
      <c r="G192" s="73"/>
      <c r="H192" s="146" t="str">
        <f>IF(CONCATENATE(A192,B192)="",IF(CONCATENATE(B192,C192,D192,E192,F192,G192)="","",ws5_EU_ID_MaterialName_blank),IF(ISERROR(MATCH(A192&amp;delimiter&amp;B192,tbWS_4[EU_ID_and_Material_Name],0)),ws5_matching_error_msg,(INDEX(tbWS_4[MaterialUsage],MATCH(A192&amp;delimiter&amp;B192,tbWS_4[EU_ID_and_Material_Name],0))-INDEX(tbWS_4[MaterialWaste],MATCH(A192&amp;delimiter&amp;B192,tbWS_4[EU_ID_and_Material_Name],0)))*$F192*(1-$E192)))</f>
        <v/>
      </c>
      <c r="I192" s="124" t="str">
        <f t="shared" si="5"/>
        <v/>
      </c>
      <c r="J192" s="32"/>
    </row>
    <row r="193" spans="1:10" ht="14" x14ac:dyDescent="0.3">
      <c r="A193" s="97"/>
      <c r="B193" s="111"/>
      <c r="C193" s="121"/>
      <c r="D193" s="111" t="str">
        <f t="shared" si="4"/>
        <v/>
      </c>
      <c r="E193" s="128"/>
      <c r="F193" s="108"/>
      <c r="G193" s="73"/>
      <c r="H193" s="146" t="str">
        <f>IF(CONCATENATE(A193,B193)="",IF(CONCATENATE(B193,C193,D193,E193,F193,G193)="","",ws5_EU_ID_MaterialName_blank),IF(ISERROR(MATCH(A193&amp;delimiter&amp;B193,tbWS_4[EU_ID_and_Material_Name],0)),ws5_matching_error_msg,(INDEX(tbWS_4[MaterialUsage],MATCH(A193&amp;delimiter&amp;B193,tbWS_4[EU_ID_and_Material_Name],0))-INDEX(tbWS_4[MaterialWaste],MATCH(A193&amp;delimiter&amp;B193,tbWS_4[EU_ID_and_Material_Name],0)))*$F193*(1-$E193)))</f>
        <v/>
      </c>
      <c r="I193" s="124" t="str">
        <f t="shared" si="5"/>
        <v/>
      </c>
      <c r="J193" s="32"/>
    </row>
    <row r="194" spans="1:10" ht="14" x14ac:dyDescent="0.3">
      <c r="A194" s="97"/>
      <c r="B194" s="111"/>
      <c r="C194" s="121"/>
      <c r="D194" s="111" t="str">
        <f t="shared" si="4"/>
        <v/>
      </c>
      <c r="E194" s="128"/>
      <c r="F194" s="108"/>
      <c r="G194" s="73"/>
      <c r="H194" s="146" t="str">
        <f>IF(CONCATENATE(A194,B194)="",IF(CONCATENATE(B194,C194,D194,E194,F194,G194)="","",ws5_EU_ID_MaterialName_blank),IF(ISERROR(MATCH(A194&amp;delimiter&amp;B194,tbWS_4[EU_ID_and_Material_Name],0)),ws5_matching_error_msg,(INDEX(tbWS_4[MaterialUsage],MATCH(A194&amp;delimiter&amp;B194,tbWS_4[EU_ID_and_Material_Name],0))-INDEX(tbWS_4[MaterialWaste],MATCH(A194&amp;delimiter&amp;B194,tbWS_4[EU_ID_and_Material_Name],0)))*$F194*(1-$E194)))</f>
        <v/>
      </c>
      <c r="I194" s="124" t="str">
        <f t="shared" si="5"/>
        <v/>
      </c>
      <c r="J194" s="32"/>
    </row>
    <row r="195" spans="1:10" ht="14" x14ac:dyDescent="0.3">
      <c r="A195" s="97"/>
      <c r="B195" s="111"/>
      <c r="C195" s="121"/>
      <c r="D195" s="111" t="str">
        <f t="shared" si="4"/>
        <v/>
      </c>
      <c r="E195" s="128"/>
      <c r="F195" s="108"/>
      <c r="G195" s="73"/>
      <c r="H195" s="146" t="str">
        <f>IF(CONCATENATE(A195,B195)="",IF(CONCATENATE(B195,C195,D195,E195,F195,G195)="","",ws5_EU_ID_MaterialName_blank),IF(ISERROR(MATCH(A195&amp;delimiter&amp;B195,tbWS_4[EU_ID_and_Material_Name],0)),ws5_matching_error_msg,(INDEX(tbWS_4[MaterialUsage],MATCH(A195&amp;delimiter&amp;B195,tbWS_4[EU_ID_and_Material_Name],0))-INDEX(tbWS_4[MaterialWaste],MATCH(A195&amp;delimiter&amp;B195,tbWS_4[EU_ID_and_Material_Name],0)))*$F195*(1-$E195)))</f>
        <v/>
      </c>
      <c r="I195" s="124" t="str">
        <f t="shared" si="5"/>
        <v/>
      </c>
      <c r="J195" s="32"/>
    </row>
    <row r="196" spans="1:10" ht="14" x14ac:dyDescent="0.3">
      <c r="A196" s="97"/>
      <c r="B196" s="111"/>
      <c r="C196" s="121"/>
      <c r="D196" s="111" t="str">
        <f t="shared" si="4"/>
        <v/>
      </c>
      <c r="E196" s="128"/>
      <c r="F196" s="108"/>
      <c r="G196" s="73"/>
      <c r="H196" s="146" t="str">
        <f>IF(CONCATENATE(A196,B196)="",IF(CONCATENATE(B196,C196,D196,E196,F196,G196)="","",ws5_EU_ID_MaterialName_blank),IF(ISERROR(MATCH(A196&amp;delimiter&amp;B196,tbWS_4[EU_ID_and_Material_Name],0)),ws5_matching_error_msg,(INDEX(tbWS_4[MaterialUsage],MATCH(A196&amp;delimiter&amp;B196,tbWS_4[EU_ID_and_Material_Name],0))-INDEX(tbWS_4[MaterialWaste],MATCH(A196&amp;delimiter&amp;B196,tbWS_4[EU_ID_and_Material_Name],0)))*$F196*(1-$E196)))</f>
        <v/>
      </c>
      <c r="I196" s="124" t="str">
        <f t="shared" si="5"/>
        <v/>
      </c>
      <c r="J196" s="32"/>
    </row>
    <row r="197" spans="1:10" ht="14" x14ac:dyDescent="0.3">
      <c r="A197" s="97"/>
      <c r="B197" s="111"/>
      <c r="C197" s="121"/>
      <c r="D197" s="111" t="str">
        <f t="shared" si="4"/>
        <v/>
      </c>
      <c r="E197" s="128"/>
      <c r="F197" s="108"/>
      <c r="G197" s="73"/>
      <c r="H197" s="146" t="str">
        <f>IF(CONCATENATE(A197,B197)="",IF(CONCATENATE(B197,C197,D197,E197,F197,G197)="","",ws5_EU_ID_MaterialName_blank),IF(ISERROR(MATCH(A197&amp;delimiter&amp;B197,tbWS_4[EU_ID_and_Material_Name],0)),ws5_matching_error_msg,(INDEX(tbWS_4[MaterialUsage],MATCH(A197&amp;delimiter&amp;B197,tbWS_4[EU_ID_and_Material_Name],0))-INDEX(tbWS_4[MaterialWaste],MATCH(A197&amp;delimiter&amp;B197,tbWS_4[EU_ID_and_Material_Name],0)))*$F197*(1-$E197)))</f>
        <v/>
      </c>
      <c r="I197" s="124" t="str">
        <f t="shared" si="5"/>
        <v/>
      </c>
      <c r="J197" s="32"/>
    </row>
    <row r="198" spans="1:10" ht="14" x14ac:dyDescent="0.3">
      <c r="A198" s="97"/>
      <c r="B198" s="111"/>
      <c r="C198" s="121"/>
      <c r="D198" s="111" t="str">
        <f t="shared" si="4"/>
        <v/>
      </c>
      <c r="E198" s="128"/>
      <c r="F198" s="108"/>
      <c r="G198" s="73"/>
      <c r="H198" s="146" t="str">
        <f>IF(CONCATENATE(A198,B198)="",IF(CONCATENATE(B198,C198,D198,E198,F198,G198)="","",ws5_EU_ID_MaterialName_blank),IF(ISERROR(MATCH(A198&amp;delimiter&amp;B198,tbWS_4[EU_ID_and_Material_Name],0)),ws5_matching_error_msg,(INDEX(tbWS_4[MaterialUsage],MATCH(A198&amp;delimiter&amp;B198,tbWS_4[EU_ID_and_Material_Name],0))-INDEX(tbWS_4[MaterialWaste],MATCH(A198&amp;delimiter&amp;B198,tbWS_4[EU_ID_and_Material_Name],0)))*$F198*(1-$E198)))</f>
        <v/>
      </c>
      <c r="I198" s="124" t="str">
        <f t="shared" si="5"/>
        <v/>
      </c>
      <c r="J198" s="32"/>
    </row>
    <row r="199" spans="1:10" ht="14" x14ac:dyDescent="0.3">
      <c r="A199" s="97"/>
      <c r="B199" s="111"/>
      <c r="C199" s="121"/>
      <c r="D199" s="111" t="str">
        <f t="shared" si="4"/>
        <v/>
      </c>
      <c r="E199" s="128"/>
      <c r="F199" s="108"/>
      <c r="G199" s="73"/>
      <c r="H199" s="146" t="str">
        <f>IF(CONCATENATE(A199,B199)="",IF(CONCATENATE(B199,C199,D199,E199,F199,G199)="","",ws5_EU_ID_MaterialName_blank),IF(ISERROR(MATCH(A199&amp;delimiter&amp;B199,tbWS_4[EU_ID_and_Material_Name],0)),ws5_matching_error_msg,(INDEX(tbWS_4[MaterialUsage],MATCH(A199&amp;delimiter&amp;B199,tbWS_4[EU_ID_and_Material_Name],0))-INDEX(tbWS_4[MaterialWaste],MATCH(A199&amp;delimiter&amp;B199,tbWS_4[EU_ID_and_Material_Name],0)))*$F199*(1-$E199)))</f>
        <v/>
      </c>
      <c r="I199" s="124" t="str">
        <f t="shared" si="5"/>
        <v/>
      </c>
      <c r="J199" s="32"/>
    </row>
    <row r="200" spans="1:10" ht="14" x14ac:dyDescent="0.3">
      <c r="A200" s="97"/>
      <c r="B200" s="111"/>
      <c r="C200" s="121"/>
      <c r="D200" s="111" t="str">
        <f t="shared" si="4"/>
        <v/>
      </c>
      <c r="E200" s="128"/>
      <c r="F200" s="108"/>
      <c r="G200" s="73"/>
      <c r="H200" s="146" t="str">
        <f>IF(CONCATENATE(A200,B200)="",IF(CONCATENATE(B200,C200,D200,E200,F200,G200)="","",ws5_EU_ID_MaterialName_blank),IF(ISERROR(MATCH(A200&amp;delimiter&amp;B200,tbWS_4[EU_ID_and_Material_Name],0)),ws5_matching_error_msg,(INDEX(tbWS_4[MaterialUsage],MATCH(A200&amp;delimiter&amp;B200,tbWS_4[EU_ID_and_Material_Name],0))-INDEX(tbWS_4[MaterialWaste],MATCH(A200&amp;delimiter&amp;B200,tbWS_4[EU_ID_and_Material_Name],0)))*$F200*(1-$E200)))</f>
        <v/>
      </c>
      <c r="I200" s="124" t="str">
        <f t="shared" si="5"/>
        <v/>
      </c>
      <c r="J200" s="32"/>
    </row>
    <row r="201" spans="1:10" ht="14" x14ac:dyDescent="0.3">
      <c r="A201" s="97"/>
      <c r="B201" s="111"/>
      <c r="C201" s="121"/>
      <c r="D201" s="111" t="str">
        <f t="shared" si="4"/>
        <v/>
      </c>
      <c r="E201" s="128"/>
      <c r="F201" s="108"/>
      <c r="G201" s="73"/>
      <c r="H201" s="146" t="str">
        <f>IF(CONCATENATE(A201,B201)="",IF(CONCATENATE(B201,C201,D201,E201,F201,G201)="","",ws5_EU_ID_MaterialName_blank),IF(ISERROR(MATCH(A201&amp;delimiter&amp;B201,tbWS_4[EU_ID_and_Material_Name],0)),ws5_matching_error_msg,(INDEX(tbWS_4[MaterialUsage],MATCH(A201&amp;delimiter&amp;B201,tbWS_4[EU_ID_and_Material_Name],0))-INDEX(tbWS_4[MaterialWaste],MATCH(A201&amp;delimiter&amp;B201,tbWS_4[EU_ID_and_Material_Name],0)))*$F201*(1-$E201)))</f>
        <v/>
      </c>
      <c r="I201" s="124" t="str">
        <f t="shared" si="5"/>
        <v/>
      </c>
      <c r="J201" s="32"/>
    </row>
    <row r="202" spans="1:10" ht="14" x14ac:dyDescent="0.3">
      <c r="A202" s="97"/>
      <c r="B202" s="111"/>
      <c r="C202" s="121"/>
      <c r="D202" s="111" t="str">
        <f t="shared" si="4"/>
        <v/>
      </c>
      <c r="E202" s="128"/>
      <c r="F202" s="108"/>
      <c r="G202" s="73"/>
      <c r="H202" s="146" t="str">
        <f>IF(CONCATENATE(A202,B202)="",IF(CONCATENATE(B202,C202,D202,E202,F202,G202)="","",ws5_EU_ID_MaterialName_blank),IF(ISERROR(MATCH(A202&amp;delimiter&amp;B202,tbWS_4[EU_ID_and_Material_Name],0)),ws5_matching_error_msg,(INDEX(tbWS_4[MaterialUsage],MATCH(A202&amp;delimiter&amp;B202,tbWS_4[EU_ID_and_Material_Name],0))-INDEX(tbWS_4[MaterialWaste],MATCH(A202&amp;delimiter&amp;B202,tbWS_4[EU_ID_and_Material_Name],0)))*$F202*(1-$E202)))</f>
        <v/>
      </c>
      <c r="I202" s="124" t="str">
        <f t="shared" si="5"/>
        <v/>
      </c>
      <c r="J202" s="32"/>
    </row>
    <row r="203" spans="1:10" ht="14" x14ac:dyDescent="0.3">
      <c r="A203" s="97"/>
      <c r="B203" s="111"/>
      <c r="C203" s="121"/>
      <c r="D203" s="111" t="str">
        <f t="shared" ref="D203:D266" si="6">IFERROR(INDEX(chemical_names,MATCH(TEXT(C203,"0"),CAS_numbers,0)),"")</f>
        <v/>
      </c>
      <c r="E203" s="128"/>
      <c r="F203" s="108"/>
      <c r="G203" s="73"/>
      <c r="H203" s="146" t="str">
        <f>IF(CONCATENATE(A203,B203)="",IF(CONCATENATE(B203,C203,D203,E203,F203,G203)="","",ws5_EU_ID_MaterialName_blank),IF(ISERROR(MATCH(A203&amp;delimiter&amp;B203,tbWS_4[EU_ID_and_Material_Name],0)),ws5_matching_error_msg,(INDEX(tbWS_4[MaterialUsage],MATCH(A203&amp;delimiter&amp;B203,tbWS_4[EU_ID_and_Material_Name],0))-INDEX(tbWS_4[MaterialWaste],MATCH(A203&amp;delimiter&amp;B203,tbWS_4[EU_ID_and_Material_Name],0)))*$F203*(1-$E203)))</f>
        <v/>
      </c>
      <c r="I203" s="124" t="str">
        <f t="shared" ref="I203:I266" si="7">IF(AND(C203="",D203=""),"",IFERROR(IF(OR(C203="",C203="No CAS"),INDEX(sequence_IDs,MATCH(D203,chemical_names,0)),INDEX(sequence_IDs,MATCH(TEXT(C203,"0"),CAS_numbers,0))),"?"))</f>
        <v/>
      </c>
      <c r="J203" s="32"/>
    </row>
    <row r="204" spans="1:10" ht="14" x14ac:dyDescent="0.3">
      <c r="A204" s="97"/>
      <c r="B204" s="111"/>
      <c r="C204" s="121"/>
      <c r="D204" s="111" t="str">
        <f t="shared" si="6"/>
        <v/>
      </c>
      <c r="E204" s="128"/>
      <c r="F204" s="108"/>
      <c r="G204" s="73"/>
      <c r="H204" s="146" t="str">
        <f>IF(CONCATENATE(A204,B204)="",IF(CONCATENATE(B204,C204,D204,E204,F204,G204)="","",ws5_EU_ID_MaterialName_blank),IF(ISERROR(MATCH(A204&amp;delimiter&amp;B204,tbWS_4[EU_ID_and_Material_Name],0)),ws5_matching_error_msg,(INDEX(tbWS_4[MaterialUsage],MATCH(A204&amp;delimiter&amp;B204,tbWS_4[EU_ID_and_Material_Name],0))-INDEX(tbWS_4[MaterialWaste],MATCH(A204&amp;delimiter&amp;B204,tbWS_4[EU_ID_and_Material_Name],0)))*$F204*(1-$E204)))</f>
        <v/>
      </c>
      <c r="I204" s="124" t="str">
        <f t="shared" si="7"/>
        <v/>
      </c>
      <c r="J204" s="32"/>
    </row>
    <row r="205" spans="1:10" ht="14" x14ac:dyDescent="0.3">
      <c r="A205" s="97"/>
      <c r="B205" s="111"/>
      <c r="C205" s="121"/>
      <c r="D205" s="111" t="str">
        <f t="shared" si="6"/>
        <v/>
      </c>
      <c r="E205" s="128"/>
      <c r="F205" s="108"/>
      <c r="G205" s="73"/>
      <c r="H205" s="146" t="str">
        <f>IF(CONCATENATE(A205,B205)="",IF(CONCATENATE(B205,C205,D205,E205,F205,G205)="","",ws5_EU_ID_MaterialName_blank),IF(ISERROR(MATCH(A205&amp;delimiter&amp;B205,tbWS_4[EU_ID_and_Material_Name],0)),ws5_matching_error_msg,(INDEX(tbWS_4[MaterialUsage],MATCH(A205&amp;delimiter&amp;B205,tbWS_4[EU_ID_and_Material_Name],0))-INDEX(tbWS_4[MaterialWaste],MATCH(A205&amp;delimiter&amp;B205,tbWS_4[EU_ID_and_Material_Name],0)))*$F205*(1-$E205)))</f>
        <v/>
      </c>
      <c r="I205" s="124" t="str">
        <f t="shared" si="7"/>
        <v/>
      </c>
      <c r="J205" s="32"/>
    </row>
    <row r="206" spans="1:10" ht="14" x14ac:dyDescent="0.3">
      <c r="A206" s="97"/>
      <c r="B206" s="111"/>
      <c r="C206" s="121"/>
      <c r="D206" s="111" t="str">
        <f t="shared" si="6"/>
        <v/>
      </c>
      <c r="E206" s="128"/>
      <c r="F206" s="108"/>
      <c r="G206" s="73"/>
      <c r="H206" s="146" t="str">
        <f>IF(CONCATENATE(A206,B206)="",IF(CONCATENATE(B206,C206,D206,E206,F206,G206)="","",ws5_EU_ID_MaterialName_blank),IF(ISERROR(MATCH(A206&amp;delimiter&amp;B206,tbWS_4[EU_ID_and_Material_Name],0)),ws5_matching_error_msg,(INDEX(tbWS_4[MaterialUsage],MATCH(A206&amp;delimiter&amp;B206,tbWS_4[EU_ID_and_Material_Name],0))-INDEX(tbWS_4[MaterialWaste],MATCH(A206&amp;delimiter&amp;B206,tbWS_4[EU_ID_and_Material_Name],0)))*$F206*(1-$E206)))</f>
        <v/>
      </c>
      <c r="I206" s="124" t="str">
        <f t="shared" si="7"/>
        <v/>
      </c>
      <c r="J206" s="32"/>
    </row>
    <row r="207" spans="1:10" ht="14" x14ac:dyDescent="0.3">
      <c r="A207" s="97"/>
      <c r="B207" s="111"/>
      <c r="C207" s="121"/>
      <c r="D207" s="111" t="str">
        <f t="shared" si="6"/>
        <v/>
      </c>
      <c r="E207" s="128"/>
      <c r="F207" s="108"/>
      <c r="G207" s="73"/>
      <c r="H207" s="146" t="str">
        <f>IF(CONCATENATE(A207,B207)="",IF(CONCATENATE(B207,C207,D207,E207,F207,G207)="","",ws5_EU_ID_MaterialName_blank),IF(ISERROR(MATCH(A207&amp;delimiter&amp;B207,tbWS_4[EU_ID_and_Material_Name],0)),ws5_matching_error_msg,(INDEX(tbWS_4[MaterialUsage],MATCH(A207&amp;delimiter&amp;B207,tbWS_4[EU_ID_and_Material_Name],0))-INDEX(tbWS_4[MaterialWaste],MATCH(A207&amp;delimiter&amp;B207,tbWS_4[EU_ID_and_Material_Name],0)))*$F207*(1-$E207)))</f>
        <v/>
      </c>
      <c r="I207" s="124" t="str">
        <f t="shared" si="7"/>
        <v/>
      </c>
      <c r="J207" s="32"/>
    </row>
    <row r="208" spans="1:10" ht="14" x14ac:dyDescent="0.3">
      <c r="A208" s="97"/>
      <c r="B208" s="111"/>
      <c r="C208" s="121"/>
      <c r="D208" s="111" t="str">
        <f t="shared" si="6"/>
        <v/>
      </c>
      <c r="E208" s="128"/>
      <c r="F208" s="108"/>
      <c r="G208" s="73"/>
      <c r="H208" s="146" t="str">
        <f>IF(CONCATENATE(A208,B208)="",IF(CONCATENATE(B208,C208,D208,E208,F208,G208)="","",ws5_EU_ID_MaterialName_blank),IF(ISERROR(MATCH(A208&amp;delimiter&amp;B208,tbWS_4[EU_ID_and_Material_Name],0)),ws5_matching_error_msg,(INDEX(tbWS_4[MaterialUsage],MATCH(A208&amp;delimiter&amp;B208,tbWS_4[EU_ID_and_Material_Name],0))-INDEX(tbWS_4[MaterialWaste],MATCH(A208&amp;delimiter&amp;B208,tbWS_4[EU_ID_and_Material_Name],0)))*$F208*(1-$E208)))</f>
        <v/>
      </c>
      <c r="I208" s="124" t="str">
        <f t="shared" si="7"/>
        <v/>
      </c>
      <c r="J208" s="32"/>
    </row>
    <row r="209" spans="1:10" ht="14" x14ac:dyDescent="0.3">
      <c r="A209" s="97"/>
      <c r="B209" s="111"/>
      <c r="C209" s="121"/>
      <c r="D209" s="111" t="str">
        <f t="shared" si="6"/>
        <v/>
      </c>
      <c r="E209" s="128"/>
      <c r="F209" s="108"/>
      <c r="G209" s="73"/>
      <c r="H209" s="146" t="str">
        <f>IF(CONCATENATE(A209,B209)="",IF(CONCATENATE(B209,C209,D209,E209,F209,G209)="","",ws5_EU_ID_MaterialName_blank),IF(ISERROR(MATCH(A209&amp;delimiter&amp;B209,tbWS_4[EU_ID_and_Material_Name],0)),ws5_matching_error_msg,(INDEX(tbWS_4[MaterialUsage],MATCH(A209&amp;delimiter&amp;B209,tbWS_4[EU_ID_and_Material_Name],0))-INDEX(tbWS_4[MaterialWaste],MATCH(A209&amp;delimiter&amp;B209,tbWS_4[EU_ID_and_Material_Name],0)))*$F209*(1-$E209)))</f>
        <v/>
      </c>
      <c r="I209" s="124" t="str">
        <f t="shared" si="7"/>
        <v/>
      </c>
      <c r="J209" s="32"/>
    </row>
    <row r="210" spans="1:10" ht="14" x14ac:dyDescent="0.3">
      <c r="A210" s="97"/>
      <c r="B210" s="111"/>
      <c r="C210" s="121"/>
      <c r="D210" s="111" t="str">
        <f t="shared" si="6"/>
        <v/>
      </c>
      <c r="E210" s="128"/>
      <c r="F210" s="108"/>
      <c r="G210" s="73"/>
      <c r="H210" s="146" t="str">
        <f>IF(CONCATENATE(A210,B210)="",IF(CONCATENATE(B210,C210,D210,E210,F210,G210)="","",ws5_EU_ID_MaterialName_blank),IF(ISERROR(MATCH(A210&amp;delimiter&amp;B210,tbWS_4[EU_ID_and_Material_Name],0)),ws5_matching_error_msg,(INDEX(tbWS_4[MaterialUsage],MATCH(A210&amp;delimiter&amp;B210,tbWS_4[EU_ID_and_Material_Name],0))-INDEX(tbWS_4[MaterialWaste],MATCH(A210&amp;delimiter&amp;B210,tbWS_4[EU_ID_and_Material_Name],0)))*$F210*(1-$E210)))</f>
        <v/>
      </c>
      <c r="I210" s="124" t="str">
        <f t="shared" si="7"/>
        <v/>
      </c>
      <c r="J210" s="32"/>
    </row>
    <row r="211" spans="1:10" ht="14" x14ac:dyDescent="0.3">
      <c r="A211" s="97"/>
      <c r="B211" s="111"/>
      <c r="C211" s="121"/>
      <c r="D211" s="111" t="str">
        <f t="shared" si="6"/>
        <v/>
      </c>
      <c r="E211" s="128"/>
      <c r="F211" s="108"/>
      <c r="G211" s="73"/>
      <c r="H211" s="146" t="str">
        <f>IF(CONCATENATE(A211,B211)="",IF(CONCATENATE(B211,C211,D211,E211,F211,G211)="","",ws5_EU_ID_MaterialName_blank),IF(ISERROR(MATCH(A211&amp;delimiter&amp;B211,tbWS_4[EU_ID_and_Material_Name],0)),ws5_matching_error_msg,(INDEX(tbWS_4[MaterialUsage],MATCH(A211&amp;delimiter&amp;B211,tbWS_4[EU_ID_and_Material_Name],0))-INDEX(tbWS_4[MaterialWaste],MATCH(A211&amp;delimiter&amp;B211,tbWS_4[EU_ID_and_Material_Name],0)))*$F211*(1-$E211)))</f>
        <v/>
      </c>
      <c r="I211" s="124" t="str">
        <f t="shared" si="7"/>
        <v/>
      </c>
      <c r="J211" s="32"/>
    </row>
    <row r="212" spans="1:10" ht="14" x14ac:dyDescent="0.3">
      <c r="A212" s="97"/>
      <c r="B212" s="111"/>
      <c r="C212" s="121"/>
      <c r="D212" s="111" t="str">
        <f t="shared" si="6"/>
        <v/>
      </c>
      <c r="E212" s="128"/>
      <c r="F212" s="108"/>
      <c r="G212" s="73"/>
      <c r="H212" s="146" t="str">
        <f>IF(CONCATENATE(A212,B212)="",IF(CONCATENATE(B212,C212,D212,E212,F212,G212)="","",ws5_EU_ID_MaterialName_blank),IF(ISERROR(MATCH(A212&amp;delimiter&amp;B212,tbWS_4[EU_ID_and_Material_Name],0)),ws5_matching_error_msg,(INDEX(tbWS_4[MaterialUsage],MATCH(A212&amp;delimiter&amp;B212,tbWS_4[EU_ID_and_Material_Name],0))-INDEX(tbWS_4[MaterialWaste],MATCH(A212&amp;delimiter&amp;B212,tbWS_4[EU_ID_and_Material_Name],0)))*$F212*(1-$E212)))</f>
        <v/>
      </c>
      <c r="I212" s="124" t="str">
        <f t="shared" si="7"/>
        <v/>
      </c>
      <c r="J212" s="32"/>
    </row>
    <row r="213" spans="1:10" ht="14" x14ac:dyDescent="0.3">
      <c r="A213" s="97"/>
      <c r="B213" s="111"/>
      <c r="C213" s="121"/>
      <c r="D213" s="111" t="str">
        <f t="shared" si="6"/>
        <v/>
      </c>
      <c r="E213" s="128"/>
      <c r="F213" s="108"/>
      <c r="G213" s="73"/>
      <c r="H213" s="146" t="str">
        <f>IF(CONCATENATE(A213,B213)="",IF(CONCATENATE(B213,C213,D213,E213,F213,G213)="","",ws5_EU_ID_MaterialName_blank),IF(ISERROR(MATCH(A213&amp;delimiter&amp;B213,tbWS_4[EU_ID_and_Material_Name],0)),ws5_matching_error_msg,(INDEX(tbWS_4[MaterialUsage],MATCH(A213&amp;delimiter&amp;B213,tbWS_4[EU_ID_and_Material_Name],0))-INDEX(tbWS_4[MaterialWaste],MATCH(A213&amp;delimiter&amp;B213,tbWS_4[EU_ID_and_Material_Name],0)))*$F213*(1-$E213)))</f>
        <v/>
      </c>
      <c r="I213" s="124" t="str">
        <f t="shared" si="7"/>
        <v/>
      </c>
      <c r="J213" s="32"/>
    </row>
    <row r="214" spans="1:10" ht="14" x14ac:dyDescent="0.3">
      <c r="A214" s="97"/>
      <c r="B214" s="111"/>
      <c r="C214" s="121"/>
      <c r="D214" s="111" t="str">
        <f t="shared" si="6"/>
        <v/>
      </c>
      <c r="E214" s="128"/>
      <c r="F214" s="108"/>
      <c r="G214" s="73"/>
      <c r="H214" s="146" t="str">
        <f>IF(CONCATENATE(A214,B214)="",IF(CONCATENATE(B214,C214,D214,E214,F214,G214)="","",ws5_EU_ID_MaterialName_blank),IF(ISERROR(MATCH(A214&amp;delimiter&amp;B214,tbWS_4[EU_ID_and_Material_Name],0)),ws5_matching_error_msg,(INDEX(tbWS_4[MaterialUsage],MATCH(A214&amp;delimiter&amp;B214,tbWS_4[EU_ID_and_Material_Name],0))-INDEX(tbWS_4[MaterialWaste],MATCH(A214&amp;delimiter&amp;B214,tbWS_4[EU_ID_and_Material_Name],0)))*$F214*(1-$E214)))</f>
        <v/>
      </c>
      <c r="I214" s="124" t="str">
        <f t="shared" si="7"/>
        <v/>
      </c>
      <c r="J214" s="32"/>
    </row>
    <row r="215" spans="1:10" ht="14" x14ac:dyDescent="0.3">
      <c r="A215" s="97"/>
      <c r="B215" s="111"/>
      <c r="C215" s="121"/>
      <c r="D215" s="111" t="str">
        <f t="shared" si="6"/>
        <v/>
      </c>
      <c r="E215" s="128"/>
      <c r="F215" s="108"/>
      <c r="G215" s="73"/>
      <c r="H215" s="146" t="str">
        <f>IF(CONCATENATE(A215,B215)="",IF(CONCATENATE(B215,C215,D215,E215,F215,G215)="","",ws5_EU_ID_MaterialName_blank),IF(ISERROR(MATCH(A215&amp;delimiter&amp;B215,tbWS_4[EU_ID_and_Material_Name],0)),ws5_matching_error_msg,(INDEX(tbWS_4[MaterialUsage],MATCH(A215&amp;delimiter&amp;B215,tbWS_4[EU_ID_and_Material_Name],0))-INDEX(tbWS_4[MaterialWaste],MATCH(A215&amp;delimiter&amp;B215,tbWS_4[EU_ID_and_Material_Name],0)))*$F215*(1-$E215)))</f>
        <v/>
      </c>
      <c r="I215" s="124" t="str">
        <f t="shared" si="7"/>
        <v/>
      </c>
      <c r="J215" s="32"/>
    </row>
    <row r="216" spans="1:10" ht="14" x14ac:dyDescent="0.3">
      <c r="A216" s="97"/>
      <c r="B216" s="111"/>
      <c r="C216" s="121"/>
      <c r="D216" s="111" t="str">
        <f t="shared" si="6"/>
        <v/>
      </c>
      <c r="E216" s="128"/>
      <c r="F216" s="108"/>
      <c r="G216" s="73"/>
      <c r="H216" s="146" t="str">
        <f>IF(CONCATENATE(A216,B216)="",IF(CONCATENATE(B216,C216,D216,E216,F216,G216)="","",ws5_EU_ID_MaterialName_blank),IF(ISERROR(MATCH(A216&amp;delimiter&amp;B216,tbWS_4[EU_ID_and_Material_Name],0)),ws5_matching_error_msg,(INDEX(tbWS_4[MaterialUsage],MATCH(A216&amp;delimiter&amp;B216,tbWS_4[EU_ID_and_Material_Name],0))-INDEX(tbWS_4[MaterialWaste],MATCH(A216&amp;delimiter&amp;B216,tbWS_4[EU_ID_and_Material_Name],0)))*$F216*(1-$E216)))</f>
        <v/>
      </c>
      <c r="I216" s="124" t="str">
        <f t="shared" si="7"/>
        <v/>
      </c>
      <c r="J216" s="32"/>
    </row>
    <row r="217" spans="1:10" ht="14" x14ac:dyDescent="0.3">
      <c r="A217" s="97"/>
      <c r="B217" s="111"/>
      <c r="C217" s="121"/>
      <c r="D217" s="111" t="str">
        <f t="shared" si="6"/>
        <v/>
      </c>
      <c r="E217" s="128"/>
      <c r="F217" s="108"/>
      <c r="G217" s="73"/>
      <c r="H217" s="146" t="str">
        <f>IF(CONCATENATE(A217,B217)="",IF(CONCATENATE(B217,C217,D217,E217,F217,G217)="","",ws5_EU_ID_MaterialName_blank),IF(ISERROR(MATCH(A217&amp;delimiter&amp;B217,tbWS_4[EU_ID_and_Material_Name],0)),ws5_matching_error_msg,(INDEX(tbWS_4[MaterialUsage],MATCH(A217&amp;delimiter&amp;B217,tbWS_4[EU_ID_and_Material_Name],0))-INDEX(tbWS_4[MaterialWaste],MATCH(A217&amp;delimiter&amp;B217,tbWS_4[EU_ID_and_Material_Name],0)))*$F217*(1-$E217)))</f>
        <v/>
      </c>
      <c r="I217" s="124" t="str">
        <f t="shared" si="7"/>
        <v/>
      </c>
      <c r="J217" s="32"/>
    </row>
    <row r="218" spans="1:10" ht="14" x14ac:dyDescent="0.3">
      <c r="A218" s="97"/>
      <c r="B218" s="111"/>
      <c r="C218" s="121"/>
      <c r="D218" s="111" t="str">
        <f t="shared" si="6"/>
        <v/>
      </c>
      <c r="E218" s="128"/>
      <c r="F218" s="108"/>
      <c r="G218" s="73"/>
      <c r="H218" s="146" t="str">
        <f>IF(CONCATENATE(A218,B218)="",IF(CONCATENATE(B218,C218,D218,E218,F218,G218)="","",ws5_EU_ID_MaterialName_blank),IF(ISERROR(MATCH(A218&amp;delimiter&amp;B218,tbWS_4[EU_ID_and_Material_Name],0)),ws5_matching_error_msg,(INDEX(tbWS_4[MaterialUsage],MATCH(A218&amp;delimiter&amp;B218,tbWS_4[EU_ID_and_Material_Name],0))-INDEX(tbWS_4[MaterialWaste],MATCH(A218&amp;delimiter&amp;B218,tbWS_4[EU_ID_and_Material_Name],0)))*$F218*(1-$E218)))</f>
        <v/>
      </c>
      <c r="I218" s="124" t="str">
        <f t="shared" si="7"/>
        <v/>
      </c>
      <c r="J218" s="32"/>
    </row>
    <row r="219" spans="1:10" ht="14" x14ac:dyDescent="0.3">
      <c r="A219" s="97"/>
      <c r="B219" s="111"/>
      <c r="C219" s="121"/>
      <c r="D219" s="111" t="str">
        <f t="shared" si="6"/>
        <v/>
      </c>
      <c r="E219" s="128"/>
      <c r="F219" s="108"/>
      <c r="G219" s="73"/>
      <c r="H219" s="146" t="str">
        <f>IF(CONCATENATE(A219,B219)="",IF(CONCATENATE(B219,C219,D219,E219,F219,G219)="","",ws5_EU_ID_MaterialName_blank),IF(ISERROR(MATCH(A219&amp;delimiter&amp;B219,tbWS_4[EU_ID_and_Material_Name],0)),ws5_matching_error_msg,(INDEX(tbWS_4[MaterialUsage],MATCH(A219&amp;delimiter&amp;B219,tbWS_4[EU_ID_and_Material_Name],0))-INDEX(tbWS_4[MaterialWaste],MATCH(A219&amp;delimiter&amp;B219,tbWS_4[EU_ID_and_Material_Name],0)))*$F219*(1-$E219)))</f>
        <v/>
      </c>
      <c r="I219" s="124" t="str">
        <f t="shared" si="7"/>
        <v/>
      </c>
      <c r="J219" s="32"/>
    </row>
    <row r="220" spans="1:10" ht="14" x14ac:dyDescent="0.3">
      <c r="A220" s="97"/>
      <c r="B220" s="111"/>
      <c r="C220" s="121"/>
      <c r="D220" s="111" t="str">
        <f t="shared" si="6"/>
        <v/>
      </c>
      <c r="E220" s="128"/>
      <c r="F220" s="108"/>
      <c r="G220" s="73"/>
      <c r="H220" s="146" t="str">
        <f>IF(CONCATENATE(A220,B220)="",IF(CONCATENATE(B220,C220,D220,E220,F220,G220)="","",ws5_EU_ID_MaterialName_blank),IF(ISERROR(MATCH(A220&amp;delimiter&amp;B220,tbWS_4[EU_ID_and_Material_Name],0)),ws5_matching_error_msg,(INDEX(tbWS_4[MaterialUsage],MATCH(A220&amp;delimiter&amp;B220,tbWS_4[EU_ID_and_Material_Name],0))-INDEX(tbWS_4[MaterialWaste],MATCH(A220&amp;delimiter&amp;B220,tbWS_4[EU_ID_and_Material_Name],0)))*$F220*(1-$E220)))</f>
        <v/>
      </c>
      <c r="I220" s="124" t="str">
        <f t="shared" si="7"/>
        <v/>
      </c>
      <c r="J220" s="32"/>
    </row>
    <row r="221" spans="1:10" ht="14" x14ac:dyDescent="0.3">
      <c r="A221" s="97"/>
      <c r="B221" s="111"/>
      <c r="C221" s="121"/>
      <c r="D221" s="111" t="str">
        <f t="shared" si="6"/>
        <v/>
      </c>
      <c r="E221" s="128"/>
      <c r="F221" s="108"/>
      <c r="G221" s="73"/>
      <c r="H221" s="146" t="str">
        <f>IF(CONCATENATE(A221,B221)="",IF(CONCATENATE(B221,C221,D221,E221,F221,G221)="","",ws5_EU_ID_MaterialName_blank),IF(ISERROR(MATCH(A221&amp;delimiter&amp;B221,tbWS_4[EU_ID_and_Material_Name],0)),ws5_matching_error_msg,(INDEX(tbWS_4[MaterialUsage],MATCH(A221&amp;delimiter&amp;B221,tbWS_4[EU_ID_and_Material_Name],0))-INDEX(tbWS_4[MaterialWaste],MATCH(A221&amp;delimiter&amp;B221,tbWS_4[EU_ID_and_Material_Name],0)))*$F221*(1-$E221)))</f>
        <v/>
      </c>
      <c r="I221" s="124" t="str">
        <f t="shared" si="7"/>
        <v/>
      </c>
      <c r="J221" s="32"/>
    </row>
    <row r="222" spans="1:10" ht="14" x14ac:dyDescent="0.3">
      <c r="A222" s="97"/>
      <c r="B222" s="111"/>
      <c r="C222" s="121"/>
      <c r="D222" s="111" t="str">
        <f t="shared" si="6"/>
        <v/>
      </c>
      <c r="E222" s="128"/>
      <c r="F222" s="108"/>
      <c r="G222" s="73"/>
      <c r="H222" s="146" t="str">
        <f>IF(CONCATENATE(A222,B222)="",IF(CONCATENATE(B222,C222,D222,E222,F222,G222)="","",ws5_EU_ID_MaterialName_blank),IF(ISERROR(MATCH(A222&amp;delimiter&amp;B222,tbWS_4[EU_ID_and_Material_Name],0)),ws5_matching_error_msg,(INDEX(tbWS_4[MaterialUsage],MATCH(A222&amp;delimiter&amp;B222,tbWS_4[EU_ID_and_Material_Name],0))-INDEX(tbWS_4[MaterialWaste],MATCH(A222&amp;delimiter&amp;B222,tbWS_4[EU_ID_and_Material_Name],0)))*$F222*(1-$E222)))</f>
        <v/>
      </c>
      <c r="I222" s="124" t="str">
        <f t="shared" si="7"/>
        <v/>
      </c>
      <c r="J222" s="32"/>
    </row>
    <row r="223" spans="1:10" ht="14" x14ac:dyDescent="0.3">
      <c r="A223" s="97"/>
      <c r="B223" s="111"/>
      <c r="C223" s="121"/>
      <c r="D223" s="111" t="str">
        <f t="shared" si="6"/>
        <v/>
      </c>
      <c r="E223" s="128"/>
      <c r="F223" s="108"/>
      <c r="G223" s="73"/>
      <c r="H223" s="146" t="str">
        <f>IF(CONCATENATE(A223,B223)="",IF(CONCATENATE(B223,C223,D223,E223,F223,G223)="","",ws5_EU_ID_MaterialName_blank),IF(ISERROR(MATCH(A223&amp;delimiter&amp;B223,tbWS_4[EU_ID_and_Material_Name],0)),ws5_matching_error_msg,(INDEX(tbWS_4[MaterialUsage],MATCH(A223&amp;delimiter&amp;B223,tbWS_4[EU_ID_and_Material_Name],0))-INDEX(tbWS_4[MaterialWaste],MATCH(A223&amp;delimiter&amp;B223,tbWS_4[EU_ID_and_Material_Name],0)))*$F223*(1-$E223)))</f>
        <v/>
      </c>
      <c r="I223" s="124" t="str">
        <f t="shared" si="7"/>
        <v/>
      </c>
      <c r="J223" s="32"/>
    </row>
    <row r="224" spans="1:10" ht="14" x14ac:dyDescent="0.3">
      <c r="A224" s="97"/>
      <c r="B224" s="111"/>
      <c r="C224" s="121"/>
      <c r="D224" s="111" t="str">
        <f t="shared" si="6"/>
        <v/>
      </c>
      <c r="E224" s="128"/>
      <c r="F224" s="108"/>
      <c r="G224" s="73"/>
      <c r="H224" s="146" t="str">
        <f>IF(CONCATENATE(A224,B224)="",IF(CONCATENATE(B224,C224,D224,E224,F224,G224)="","",ws5_EU_ID_MaterialName_blank),IF(ISERROR(MATCH(A224&amp;delimiter&amp;B224,tbWS_4[EU_ID_and_Material_Name],0)),ws5_matching_error_msg,(INDEX(tbWS_4[MaterialUsage],MATCH(A224&amp;delimiter&amp;B224,tbWS_4[EU_ID_and_Material_Name],0))-INDEX(tbWS_4[MaterialWaste],MATCH(A224&amp;delimiter&amp;B224,tbWS_4[EU_ID_and_Material_Name],0)))*$F224*(1-$E224)))</f>
        <v/>
      </c>
      <c r="I224" s="124" t="str">
        <f t="shared" si="7"/>
        <v/>
      </c>
      <c r="J224" s="32"/>
    </row>
    <row r="225" spans="1:10" ht="14" x14ac:dyDescent="0.3">
      <c r="A225" s="97"/>
      <c r="B225" s="111"/>
      <c r="C225" s="121"/>
      <c r="D225" s="111" t="str">
        <f t="shared" si="6"/>
        <v/>
      </c>
      <c r="E225" s="128"/>
      <c r="F225" s="108"/>
      <c r="G225" s="73"/>
      <c r="H225" s="146" t="str">
        <f>IF(CONCATENATE(A225,B225)="",IF(CONCATENATE(B225,C225,D225,E225,F225,G225)="","",ws5_EU_ID_MaterialName_blank),IF(ISERROR(MATCH(A225&amp;delimiter&amp;B225,tbWS_4[EU_ID_and_Material_Name],0)),ws5_matching_error_msg,(INDEX(tbWS_4[MaterialUsage],MATCH(A225&amp;delimiter&amp;B225,tbWS_4[EU_ID_and_Material_Name],0))-INDEX(tbWS_4[MaterialWaste],MATCH(A225&amp;delimiter&amp;B225,tbWS_4[EU_ID_and_Material_Name],0)))*$F225*(1-$E225)))</f>
        <v/>
      </c>
      <c r="I225" s="124" t="str">
        <f t="shared" si="7"/>
        <v/>
      </c>
      <c r="J225" s="32"/>
    </row>
    <row r="226" spans="1:10" ht="14" x14ac:dyDescent="0.3">
      <c r="A226" s="97"/>
      <c r="B226" s="111"/>
      <c r="C226" s="121"/>
      <c r="D226" s="111" t="str">
        <f t="shared" si="6"/>
        <v/>
      </c>
      <c r="E226" s="128"/>
      <c r="F226" s="108"/>
      <c r="G226" s="73"/>
      <c r="H226" s="146" t="str">
        <f>IF(CONCATENATE(A226,B226)="",IF(CONCATENATE(B226,C226,D226,E226,F226,G226)="","",ws5_EU_ID_MaterialName_blank),IF(ISERROR(MATCH(A226&amp;delimiter&amp;B226,tbWS_4[EU_ID_and_Material_Name],0)),ws5_matching_error_msg,(INDEX(tbWS_4[MaterialUsage],MATCH(A226&amp;delimiter&amp;B226,tbWS_4[EU_ID_and_Material_Name],0))-INDEX(tbWS_4[MaterialWaste],MATCH(A226&amp;delimiter&amp;B226,tbWS_4[EU_ID_and_Material_Name],0)))*$F226*(1-$E226)))</f>
        <v/>
      </c>
      <c r="I226" s="124" t="str">
        <f t="shared" si="7"/>
        <v/>
      </c>
      <c r="J226" s="32"/>
    </row>
    <row r="227" spans="1:10" ht="14" x14ac:dyDescent="0.3">
      <c r="A227" s="97"/>
      <c r="B227" s="111"/>
      <c r="C227" s="121"/>
      <c r="D227" s="111" t="str">
        <f t="shared" si="6"/>
        <v/>
      </c>
      <c r="E227" s="128"/>
      <c r="F227" s="108"/>
      <c r="G227" s="73"/>
      <c r="H227" s="146" t="str">
        <f>IF(CONCATENATE(A227,B227)="",IF(CONCATENATE(B227,C227,D227,E227,F227,G227)="","",ws5_EU_ID_MaterialName_blank),IF(ISERROR(MATCH(A227&amp;delimiter&amp;B227,tbWS_4[EU_ID_and_Material_Name],0)),ws5_matching_error_msg,(INDEX(tbWS_4[MaterialUsage],MATCH(A227&amp;delimiter&amp;B227,tbWS_4[EU_ID_and_Material_Name],0))-INDEX(tbWS_4[MaterialWaste],MATCH(A227&amp;delimiter&amp;B227,tbWS_4[EU_ID_and_Material_Name],0)))*$F227*(1-$E227)))</f>
        <v/>
      </c>
      <c r="I227" s="124" t="str">
        <f t="shared" si="7"/>
        <v/>
      </c>
      <c r="J227" s="32"/>
    </row>
    <row r="228" spans="1:10" ht="14" x14ac:dyDescent="0.3">
      <c r="A228" s="97"/>
      <c r="B228" s="111"/>
      <c r="C228" s="121"/>
      <c r="D228" s="111" t="str">
        <f t="shared" si="6"/>
        <v/>
      </c>
      <c r="E228" s="128"/>
      <c r="F228" s="108"/>
      <c r="G228" s="73"/>
      <c r="H228" s="146" t="str">
        <f>IF(CONCATENATE(A228,B228)="",IF(CONCATENATE(B228,C228,D228,E228,F228,G228)="","",ws5_EU_ID_MaterialName_blank),IF(ISERROR(MATCH(A228&amp;delimiter&amp;B228,tbWS_4[EU_ID_and_Material_Name],0)),ws5_matching_error_msg,(INDEX(tbWS_4[MaterialUsage],MATCH(A228&amp;delimiter&amp;B228,tbWS_4[EU_ID_and_Material_Name],0))-INDEX(tbWS_4[MaterialWaste],MATCH(A228&amp;delimiter&amp;B228,tbWS_4[EU_ID_and_Material_Name],0)))*$F228*(1-$E228)))</f>
        <v/>
      </c>
      <c r="I228" s="124" t="str">
        <f t="shared" si="7"/>
        <v/>
      </c>
      <c r="J228" s="32"/>
    </row>
    <row r="229" spans="1:10" ht="14" x14ac:dyDescent="0.3">
      <c r="A229" s="97"/>
      <c r="B229" s="111"/>
      <c r="C229" s="121"/>
      <c r="D229" s="111" t="str">
        <f t="shared" si="6"/>
        <v/>
      </c>
      <c r="E229" s="128"/>
      <c r="F229" s="108"/>
      <c r="G229" s="73"/>
      <c r="H229" s="146" t="str">
        <f>IF(CONCATENATE(A229,B229)="",IF(CONCATENATE(B229,C229,D229,E229,F229,G229)="","",ws5_EU_ID_MaterialName_blank),IF(ISERROR(MATCH(A229&amp;delimiter&amp;B229,tbWS_4[EU_ID_and_Material_Name],0)),ws5_matching_error_msg,(INDEX(tbWS_4[MaterialUsage],MATCH(A229&amp;delimiter&amp;B229,tbWS_4[EU_ID_and_Material_Name],0))-INDEX(tbWS_4[MaterialWaste],MATCH(A229&amp;delimiter&amp;B229,tbWS_4[EU_ID_and_Material_Name],0)))*$F229*(1-$E229)))</f>
        <v/>
      </c>
      <c r="I229" s="124" t="str">
        <f t="shared" si="7"/>
        <v/>
      </c>
      <c r="J229" s="32"/>
    </row>
    <row r="230" spans="1:10" ht="14" x14ac:dyDescent="0.3">
      <c r="A230" s="97"/>
      <c r="B230" s="111"/>
      <c r="C230" s="121"/>
      <c r="D230" s="111" t="str">
        <f t="shared" si="6"/>
        <v/>
      </c>
      <c r="E230" s="128"/>
      <c r="F230" s="108"/>
      <c r="G230" s="73"/>
      <c r="H230" s="146" t="str">
        <f>IF(CONCATENATE(A230,B230)="",IF(CONCATENATE(B230,C230,D230,E230,F230,G230)="","",ws5_EU_ID_MaterialName_blank),IF(ISERROR(MATCH(A230&amp;delimiter&amp;B230,tbWS_4[EU_ID_and_Material_Name],0)),ws5_matching_error_msg,(INDEX(tbWS_4[MaterialUsage],MATCH(A230&amp;delimiter&amp;B230,tbWS_4[EU_ID_and_Material_Name],0))-INDEX(tbWS_4[MaterialWaste],MATCH(A230&amp;delimiter&amp;B230,tbWS_4[EU_ID_and_Material_Name],0)))*$F230*(1-$E230)))</f>
        <v/>
      </c>
      <c r="I230" s="124" t="str">
        <f t="shared" si="7"/>
        <v/>
      </c>
      <c r="J230" s="32"/>
    </row>
    <row r="231" spans="1:10" ht="14" x14ac:dyDescent="0.3">
      <c r="A231" s="97"/>
      <c r="B231" s="111"/>
      <c r="C231" s="121"/>
      <c r="D231" s="111" t="str">
        <f t="shared" si="6"/>
        <v/>
      </c>
      <c r="E231" s="128"/>
      <c r="F231" s="108"/>
      <c r="G231" s="73"/>
      <c r="H231" s="146" t="str">
        <f>IF(CONCATENATE(A231,B231)="",IF(CONCATENATE(B231,C231,D231,E231,F231,G231)="","",ws5_EU_ID_MaterialName_blank),IF(ISERROR(MATCH(A231&amp;delimiter&amp;B231,tbWS_4[EU_ID_and_Material_Name],0)),ws5_matching_error_msg,(INDEX(tbWS_4[MaterialUsage],MATCH(A231&amp;delimiter&amp;B231,tbWS_4[EU_ID_and_Material_Name],0))-INDEX(tbWS_4[MaterialWaste],MATCH(A231&amp;delimiter&amp;B231,tbWS_4[EU_ID_and_Material_Name],0)))*$F231*(1-$E231)))</f>
        <v/>
      </c>
      <c r="I231" s="124" t="str">
        <f t="shared" si="7"/>
        <v/>
      </c>
      <c r="J231" s="32"/>
    </row>
    <row r="232" spans="1:10" ht="14" x14ac:dyDescent="0.3">
      <c r="A232" s="97"/>
      <c r="B232" s="111"/>
      <c r="C232" s="121"/>
      <c r="D232" s="111" t="str">
        <f t="shared" si="6"/>
        <v/>
      </c>
      <c r="E232" s="128"/>
      <c r="F232" s="108"/>
      <c r="G232" s="73"/>
      <c r="H232" s="146" t="str">
        <f>IF(CONCATENATE(A232,B232)="",IF(CONCATENATE(B232,C232,D232,E232,F232,G232)="","",ws5_EU_ID_MaterialName_blank),IF(ISERROR(MATCH(A232&amp;delimiter&amp;B232,tbWS_4[EU_ID_and_Material_Name],0)),ws5_matching_error_msg,(INDEX(tbWS_4[MaterialUsage],MATCH(A232&amp;delimiter&amp;B232,tbWS_4[EU_ID_and_Material_Name],0))-INDEX(tbWS_4[MaterialWaste],MATCH(A232&amp;delimiter&amp;B232,tbWS_4[EU_ID_and_Material_Name],0)))*$F232*(1-$E232)))</f>
        <v/>
      </c>
      <c r="I232" s="124" t="str">
        <f t="shared" si="7"/>
        <v/>
      </c>
      <c r="J232" s="32"/>
    </row>
    <row r="233" spans="1:10" ht="14" x14ac:dyDescent="0.3">
      <c r="A233" s="97"/>
      <c r="B233" s="111"/>
      <c r="C233" s="121"/>
      <c r="D233" s="111" t="str">
        <f t="shared" si="6"/>
        <v/>
      </c>
      <c r="E233" s="128"/>
      <c r="F233" s="108"/>
      <c r="G233" s="73"/>
      <c r="H233" s="146" t="str">
        <f>IF(CONCATENATE(A233,B233)="",IF(CONCATENATE(B233,C233,D233,E233,F233,G233)="","",ws5_EU_ID_MaterialName_blank),IF(ISERROR(MATCH(A233&amp;delimiter&amp;B233,tbWS_4[EU_ID_and_Material_Name],0)),ws5_matching_error_msg,(INDEX(tbWS_4[MaterialUsage],MATCH(A233&amp;delimiter&amp;B233,tbWS_4[EU_ID_and_Material_Name],0))-INDEX(tbWS_4[MaterialWaste],MATCH(A233&amp;delimiter&amp;B233,tbWS_4[EU_ID_and_Material_Name],0)))*$F233*(1-$E233)))</f>
        <v/>
      </c>
      <c r="I233" s="124" t="str">
        <f t="shared" si="7"/>
        <v/>
      </c>
      <c r="J233" s="32"/>
    </row>
    <row r="234" spans="1:10" ht="14" x14ac:dyDescent="0.3">
      <c r="A234" s="97"/>
      <c r="B234" s="111"/>
      <c r="C234" s="121"/>
      <c r="D234" s="111" t="str">
        <f t="shared" si="6"/>
        <v/>
      </c>
      <c r="E234" s="128"/>
      <c r="F234" s="108"/>
      <c r="G234" s="73"/>
      <c r="H234" s="146" t="str">
        <f>IF(CONCATENATE(A234,B234)="",IF(CONCATENATE(B234,C234,D234,E234,F234,G234)="","",ws5_EU_ID_MaterialName_blank),IF(ISERROR(MATCH(A234&amp;delimiter&amp;B234,tbWS_4[EU_ID_and_Material_Name],0)),ws5_matching_error_msg,(INDEX(tbWS_4[MaterialUsage],MATCH(A234&amp;delimiter&amp;B234,tbWS_4[EU_ID_and_Material_Name],0))-INDEX(tbWS_4[MaterialWaste],MATCH(A234&amp;delimiter&amp;B234,tbWS_4[EU_ID_and_Material_Name],0)))*$F234*(1-$E234)))</f>
        <v/>
      </c>
      <c r="I234" s="124" t="str">
        <f t="shared" si="7"/>
        <v/>
      </c>
      <c r="J234" s="32"/>
    </row>
    <row r="235" spans="1:10" ht="14" x14ac:dyDescent="0.3">
      <c r="A235" s="97"/>
      <c r="B235" s="111"/>
      <c r="C235" s="121"/>
      <c r="D235" s="111" t="str">
        <f t="shared" si="6"/>
        <v/>
      </c>
      <c r="E235" s="128"/>
      <c r="F235" s="108"/>
      <c r="G235" s="73"/>
      <c r="H235" s="146" t="str">
        <f>IF(CONCATENATE(A235,B235)="",IF(CONCATENATE(B235,C235,D235,E235,F235,G235)="","",ws5_EU_ID_MaterialName_blank),IF(ISERROR(MATCH(A235&amp;delimiter&amp;B235,tbWS_4[EU_ID_and_Material_Name],0)),ws5_matching_error_msg,(INDEX(tbWS_4[MaterialUsage],MATCH(A235&amp;delimiter&amp;B235,tbWS_4[EU_ID_and_Material_Name],0))-INDEX(tbWS_4[MaterialWaste],MATCH(A235&amp;delimiter&amp;B235,tbWS_4[EU_ID_and_Material_Name],0)))*$F235*(1-$E235)))</f>
        <v/>
      </c>
      <c r="I235" s="124" t="str">
        <f t="shared" si="7"/>
        <v/>
      </c>
      <c r="J235" s="32"/>
    </row>
    <row r="236" spans="1:10" ht="14" x14ac:dyDescent="0.3">
      <c r="A236" s="97"/>
      <c r="B236" s="111"/>
      <c r="C236" s="121"/>
      <c r="D236" s="111" t="str">
        <f t="shared" si="6"/>
        <v/>
      </c>
      <c r="E236" s="128"/>
      <c r="F236" s="108"/>
      <c r="G236" s="73"/>
      <c r="H236" s="146" t="str">
        <f>IF(CONCATENATE(A236,B236)="",IF(CONCATENATE(B236,C236,D236,E236,F236,G236)="","",ws5_EU_ID_MaterialName_blank),IF(ISERROR(MATCH(A236&amp;delimiter&amp;B236,tbWS_4[EU_ID_and_Material_Name],0)),ws5_matching_error_msg,(INDEX(tbWS_4[MaterialUsage],MATCH(A236&amp;delimiter&amp;B236,tbWS_4[EU_ID_and_Material_Name],0))-INDEX(tbWS_4[MaterialWaste],MATCH(A236&amp;delimiter&amp;B236,tbWS_4[EU_ID_and_Material_Name],0)))*$F236*(1-$E236)))</f>
        <v/>
      </c>
      <c r="I236" s="124" t="str">
        <f t="shared" si="7"/>
        <v/>
      </c>
      <c r="J236" s="32"/>
    </row>
    <row r="237" spans="1:10" ht="14" x14ac:dyDescent="0.3">
      <c r="A237" s="97"/>
      <c r="B237" s="111"/>
      <c r="C237" s="121"/>
      <c r="D237" s="111" t="str">
        <f t="shared" si="6"/>
        <v/>
      </c>
      <c r="E237" s="128"/>
      <c r="F237" s="108"/>
      <c r="G237" s="73"/>
      <c r="H237" s="146" t="str">
        <f>IF(CONCATENATE(A237,B237)="",IF(CONCATENATE(B237,C237,D237,E237,F237,G237)="","",ws5_EU_ID_MaterialName_blank),IF(ISERROR(MATCH(A237&amp;delimiter&amp;B237,tbWS_4[EU_ID_and_Material_Name],0)),ws5_matching_error_msg,(INDEX(tbWS_4[MaterialUsage],MATCH(A237&amp;delimiter&amp;B237,tbWS_4[EU_ID_and_Material_Name],0))-INDEX(tbWS_4[MaterialWaste],MATCH(A237&amp;delimiter&amp;B237,tbWS_4[EU_ID_and_Material_Name],0)))*$F237*(1-$E237)))</f>
        <v/>
      </c>
      <c r="I237" s="124" t="str">
        <f t="shared" si="7"/>
        <v/>
      </c>
      <c r="J237" s="32"/>
    </row>
    <row r="238" spans="1:10" ht="14" x14ac:dyDescent="0.3">
      <c r="A238" s="97"/>
      <c r="B238" s="111"/>
      <c r="C238" s="121"/>
      <c r="D238" s="111" t="str">
        <f t="shared" si="6"/>
        <v/>
      </c>
      <c r="E238" s="128"/>
      <c r="F238" s="108"/>
      <c r="G238" s="73"/>
      <c r="H238" s="146" t="str">
        <f>IF(CONCATENATE(A238,B238)="",IF(CONCATENATE(B238,C238,D238,E238,F238,G238)="","",ws5_EU_ID_MaterialName_blank),IF(ISERROR(MATCH(A238&amp;delimiter&amp;B238,tbWS_4[EU_ID_and_Material_Name],0)),ws5_matching_error_msg,(INDEX(tbWS_4[MaterialUsage],MATCH(A238&amp;delimiter&amp;B238,tbWS_4[EU_ID_and_Material_Name],0))-INDEX(tbWS_4[MaterialWaste],MATCH(A238&amp;delimiter&amp;B238,tbWS_4[EU_ID_and_Material_Name],0)))*$F238*(1-$E238)))</f>
        <v/>
      </c>
      <c r="I238" s="124" t="str">
        <f t="shared" si="7"/>
        <v/>
      </c>
      <c r="J238" s="32"/>
    </row>
    <row r="239" spans="1:10" ht="14" x14ac:dyDescent="0.3">
      <c r="A239" s="97"/>
      <c r="B239" s="111"/>
      <c r="C239" s="121"/>
      <c r="D239" s="111" t="str">
        <f t="shared" si="6"/>
        <v/>
      </c>
      <c r="E239" s="128"/>
      <c r="F239" s="108"/>
      <c r="G239" s="73"/>
      <c r="H239" s="146" t="str">
        <f>IF(CONCATENATE(A239,B239)="",IF(CONCATENATE(B239,C239,D239,E239,F239,G239)="","",ws5_EU_ID_MaterialName_blank),IF(ISERROR(MATCH(A239&amp;delimiter&amp;B239,tbWS_4[EU_ID_and_Material_Name],0)),ws5_matching_error_msg,(INDEX(tbWS_4[MaterialUsage],MATCH(A239&amp;delimiter&amp;B239,tbWS_4[EU_ID_and_Material_Name],0))-INDEX(tbWS_4[MaterialWaste],MATCH(A239&amp;delimiter&amp;B239,tbWS_4[EU_ID_and_Material_Name],0)))*$F239*(1-$E239)))</f>
        <v/>
      </c>
      <c r="I239" s="124" t="str">
        <f t="shared" si="7"/>
        <v/>
      </c>
      <c r="J239" s="32"/>
    </row>
    <row r="240" spans="1:10" ht="14" x14ac:dyDescent="0.3">
      <c r="A240" s="97"/>
      <c r="B240" s="111"/>
      <c r="C240" s="121"/>
      <c r="D240" s="111" t="str">
        <f t="shared" si="6"/>
        <v/>
      </c>
      <c r="E240" s="128"/>
      <c r="F240" s="108"/>
      <c r="G240" s="73"/>
      <c r="H240" s="146" t="str">
        <f>IF(CONCATENATE(A240,B240)="",IF(CONCATENATE(B240,C240,D240,E240,F240,G240)="","",ws5_EU_ID_MaterialName_blank),IF(ISERROR(MATCH(A240&amp;delimiter&amp;B240,tbWS_4[EU_ID_and_Material_Name],0)),ws5_matching_error_msg,(INDEX(tbWS_4[MaterialUsage],MATCH(A240&amp;delimiter&amp;B240,tbWS_4[EU_ID_and_Material_Name],0))-INDEX(tbWS_4[MaterialWaste],MATCH(A240&amp;delimiter&amp;B240,tbWS_4[EU_ID_and_Material_Name],0)))*$F240*(1-$E240)))</f>
        <v/>
      </c>
      <c r="I240" s="124" t="str">
        <f t="shared" si="7"/>
        <v/>
      </c>
      <c r="J240" s="32"/>
    </row>
    <row r="241" spans="1:10" ht="14" x14ac:dyDescent="0.3">
      <c r="A241" s="97"/>
      <c r="B241" s="111"/>
      <c r="C241" s="121"/>
      <c r="D241" s="111" t="str">
        <f t="shared" si="6"/>
        <v/>
      </c>
      <c r="E241" s="128"/>
      <c r="F241" s="108"/>
      <c r="G241" s="73"/>
      <c r="H241" s="146" t="str">
        <f>IF(CONCATENATE(A241,B241)="",IF(CONCATENATE(B241,C241,D241,E241,F241,G241)="","",ws5_EU_ID_MaterialName_blank),IF(ISERROR(MATCH(A241&amp;delimiter&amp;B241,tbWS_4[EU_ID_and_Material_Name],0)),ws5_matching_error_msg,(INDEX(tbWS_4[MaterialUsage],MATCH(A241&amp;delimiter&amp;B241,tbWS_4[EU_ID_and_Material_Name],0))-INDEX(tbWS_4[MaterialWaste],MATCH(A241&amp;delimiter&amp;B241,tbWS_4[EU_ID_and_Material_Name],0)))*$F241*(1-$E241)))</f>
        <v/>
      </c>
      <c r="I241" s="124" t="str">
        <f t="shared" si="7"/>
        <v/>
      </c>
      <c r="J241" s="32"/>
    </row>
    <row r="242" spans="1:10" ht="14" x14ac:dyDescent="0.3">
      <c r="A242" s="97"/>
      <c r="B242" s="111"/>
      <c r="C242" s="121"/>
      <c r="D242" s="111" t="str">
        <f t="shared" si="6"/>
        <v/>
      </c>
      <c r="E242" s="128"/>
      <c r="F242" s="108"/>
      <c r="G242" s="73"/>
      <c r="H242" s="146" t="str">
        <f>IF(CONCATENATE(A242,B242)="",IF(CONCATENATE(B242,C242,D242,E242,F242,G242)="","",ws5_EU_ID_MaterialName_blank),IF(ISERROR(MATCH(A242&amp;delimiter&amp;B242,tbWS_4[EU_ID_and_Material_Name],0)),ws5_matching_error_msg,(INDEX(tbWS_4[MaterialUsage],MATCH(A242&amp;delimiter&amp;B242,tbWS_4[EU_ID_and_Material_Name],0))-INDEX(tbWS_4[MaterialWaste],MATCH(A242&amp;delimiter&amp;B242,tbWS_4[EU_ID_and_Material_Name],0)))*$F242*(1-$E242)))</f>
        <v/>
      </c>
      <c r="I242" s="124" t="str">
        <f t="shared" si="7"/>
        <v/>
      </c>
      <c r="J242" s="32"/>
    </row>
    <row r="243" spans="1:10" ht="14" x14ac:dyDescent="0.3">
      <c r="A243" s="97"/>
      <c r="B243" s="111"/>
      <c r="C243" s="121"/>
      <c r="D243" s="111" t="str">
        <f t="shared" si="6"/>
        <v/>
      </c>
      <c r="E243" s="128"/>
      <c r="F243" s="108"/>
      <c r="G243" s="73"/>
      <c r="H243" s="146" t="str">
        <f>IF(CONCATENATE(A243,B243)="",IF(CONCATENATE(B243,C243,D243,E243,F243,G243)="","",ws5_EU_ID_MaterialName_blank),IF(ISERROR(MATCH(A243&amp;delimiter&amp;B243,tbWS_4[EU_ID_and_Material_Name],0)),ws5_matching_error_msg,(INDEX(tbWS_4[MaterialUsage],MATCH(A243&amp;delimiter&amp;B243,tbWS_4[EU_ID_and_Material_Name],0))-INDEX(tbWS_4[MaterialWaste],MATCH(A243&amp;delimiter&amp;B243,tbWS_4[EU_ID_and_Material_Name],0)))*$F243*(1-$E243)))</f>
        <v/>
      </c>
      <c r="I243" s="124" t="str">
        <f t="shared" si="7"/>
        <v/>
      </c>
      <c r="J243" s="32"/>
    </row>
    <row r="244" spans="1:10" ht="14" x14ac:dyDescent="0.3">
      <c r="A244" s="97"/>
      <c r="B244" s="111"/>
      <c r="C244" s="121"/>
      <c r="D244" s="111" t="str">
        <f t="shared" si="6"/>
        <v/>
      </c>
      <c r="E244" s="128"/>
      <c r="F244" s="108"/>
      <c r="G244" s="73"/>
      <c r="H244" s="146" t="str">
        <f>IF(CONCATENATE(A244,B244)="",IF(CONCATENATE(B244,C244,D244,E244,F244,G244)="","",ws5_EU_ID_MaterialName_blank),IF(ISERROR(MATCH(A244&amp;delimiter&amp;B244,tbWS_4[EU_ID_and_Material_Name],0)),ws5_matching_error_msg,(INDEX(tbWS_4[MaterialUsage],MATCH(A244&amp;delimiter&amp;B244,tbWS_4[EU_ID_and_Material_Name],0))-INDEX(tbWS_4[MaterialWaste],MATCH(A244&amp;delimiter&amp;B244,tbWS_4[EU_ID_and_Material_Name],0)))*$F244*(1-$E244)))</f>
        <v/>
      </c>
      <c r="I244" s="124" t="str">
        <f t="shared" si="7"/>
        <v/>
      </c>
      <c r="J244" s="32"/>
    </row>
    <row r="245" spans="1:10" ht="14" x14ac:dyDescent="0.3">
      <c r="A245" s="97"/>
      <c r="B245" s="111"/>
      <c r="C245" s="121"/>
      <c r="D245" s="111" t="str">
        <f t="shared" si="6"/>
        <v/>
      </c>
      <c r="E245" s="128"/>
      <c r="F245" s="108"/>
      <c r="G245" s="73"/>
      <c r="H245" s="146" t="str">
        <f>IF(CONCATENATE(A245,B245)="",IF(CONCATENATE(B245,C245,D245,E245,F245,G245)="","",ws5_EU_ID_MaterialName_blank),IF(ISERROR(MATCH(A245&amp;delimiter&amp;B245,tbWS_4[EU_ID_and_Material_Name],0)),ws5_matching_error_msg,(INDEX(tbWS_4[MaterialUsage],MATCH(A245&amp;delimiter&amp;B245,tbWS_4[EU_ID_and_Material_Name],0))-INDEX(tbWS_4[MaterialWaste],MATCH(A245&amp;delimiter&amp;B245,tbWS_4[EU_ID_and_Material_Name],0)))*$F245*(1-$E245)))</f>
        <v/>
      </c>
      <c r="I245" s="124" t="str">
        <f t="shared" si="7"/>
        <v/>
      </c>
      <c r="J245" s="32"/>
    </row>
    <row r="246" spans="1:10" ht="14" x14ac:dyDescent="0.3">
      <c r="A246" s="97"/>
      <c r="B246" s="111"/>
      <c r="C246" s="121"/>
      <c r="D246" s="111" t="str">
        <f t="shared" si="6"/>
        <v/>
      </c>
      <c r="E246" s="128"/>
      <c r="F246" s="108"/>
      <c r="G246" s="73"/>
      <c r="H246" s="146" t="str">
        <f>IF(CONCATENATE(A246,B246)="",IF(CONCATENATE(B246,C246,D246,E246,F246,G246)="","",ws5_EU_ID_MaterialName_blank),IF(ISERROR(MATCH(A246&amp;delimiter&amp;B246,tbWS_4[EU_ID_and_Material_Name],0)),ws5_matching_error_msg,(INDEX(tbWS_4[MaterialUsage],MATCH(A246&amp;delimiter&amp;B246,tbWS_4[EU_ID_and_Material_Name],0))-INDEX(tbWS_4[MaterialWaste],MATCH(A246&amp;delimiter&amp;B246,tbWS_4[EU_ID_and_Material_Name],0)))*$F246*(1-$E246)))</f>
        <v/>
      </c>
      <c r="I246" s="124" t="str">
        <f t="shared" si="7"/>
        <v/>
      </c>
      <c r="J246" s="32"/>
    </row>
    <row r="247" spans="1:10" ht="14" x14ac:dyDescent="0.3">
      <c r="A247" s="97"/>
      <c r="B247" s="111"/>
      <c r="C247" s="121"/>
      <c r="D247" s="111" t="str">
        <f t="shared" si="6"/>
        <v/>
      </c>
      <c r="E247" s="128"/>
      <c r="F247" s="108"/>
      <c r="G247" s="73"/>
      <c r="H247" s="146" t="str">
        <f>IF(CONCATENATE(A247,B247)="",IF(CONCATENATE(B247,C247,D247,E247,F247,G247)="","",ws5_EU_ID_MaterialName_blank),IF(ISERROR(MATCH(A247&amp;delimiter&amp;B247,tbWS_4[EU_ID_and_Material_Name],0)),ws5_matching_error_msg,(INDEX(tbWS_4[MaterialUsage],MATCH(A247&amp;delimiter&amp;B247,tbWS_4[EU_ID_and_Material_Name],0))-INDEX(tbWS_4[MaterialWaste],MATCH(A247&amp;delimiter&amp;B247,tbWS_4[EU_ID_and_Material_Name],0)))*$F247*(1-$E247)))</f>
        <v/>
      </c>
      <c r="I247" s="124" t="str">
        <f t="shared" si="7"/>
        <v/>
      </c>
      <c r="J247" s="32"/>
    </row>
    <row r="248" spans="1:10" ht="14" x14ac:dyDescent="0.3">
      <c r="A248" s="97"/>
      <c r="B248" s="111"/>
      <c r="C248" s="121"/>
      <c r="D248" s="111" t="str">
        <f t="shared" si="6"/>
        <v/>
      </c>
      <c r="E248" s="128"/>
      <c r="F248" s="108"/>
      <c r="G248" s="73"/>
      <c r="H248" s="146" t="str">
        <f>IF(CONCATENATE(A248,B248)="",IF(CONCATENATE(B248,C248,D248,E248,F248,G248)="","",ws5_EU_ID_MaterialName_blank),IF(ISERROR(MATCH(A248&amp;delimiter&amp;B248,tbWS_4[EU_ID_and_Material_Name],0)),ws5_matching_error_msg,(INDEX(tbWS_4[MaterialUsage],MATCH(A248&amp;delimiter&amp;B248,tbWS_4[EU_ID_and_Material_Name],0))-INDEX(tbWS_4[MaterialWaste],MATCH(A248&amp;delimiter&amp;B248,tbWS_4[EU_ID_and_Material_Name],0)))*$F248*(1-$E248)))</f>
        <v/>
      </c>
      <c r="I248" s="124" t="str">
        <f t="shared" si="7"/>
        <v/>
      </c>
      <c r="J248" s="32"/>
    </row>
    <row r="249" spans="1:10" ht="14" x14ac:dyDescent="0.3">
      <c r="A249" s="97"/>
      <c r="B249" s="111"/>
      <c r="C249" s="121"/>
      <c r="D249" s="111" t="str">
        <f t="shared" si="6"/>
        <v/>
      </c>
      <c r="E249" s="128"/>
      <c r="F249" s="108"/>
      <c r="G249" s="73"/>
      <c r="H249" s="146" t="str">
        <f>IF(CONCATENATE(A249,B249)="",IF(CONCATENATE(B249,C249,D249,E249,F249,G249)="","",ws5_EU_ID_MaterialName_blank),IF(ISERROR(MATCH(A249&amp;delimiter&amp;B249,tbWS_4[EU_ID_and_Material_Name],0)),ws5_matching_error_msg,(INDEX(tbWS_4[MaterialUsage],MATCH(A249&amp;delimiter&amp;B249,tbWS_4[EU_ID_and_Material_Name],0))-INDEX(tbWS_4[MaterialWaste],MATCH(A249&amp;delimiter&amp;B249,tbWS_4[EU_ID_and_Material_Name],0)))*$F249*(1-$E249)))</f>
        <v/>
      </c>
      <c r="I249" s="124" t="str">
        <f t="shared" si="7"/>
        <v/>
      </c>
      <c r="J249" s="32"/>
    </row>
    <row r="250" spans="1:10" ht="14" x14ac:dyDescent="0.3">
      <c r="A250" s="97"/>
      <c r="B250" s="111"/>
      <c r="C250" s="121"/>
      <c r="D250" s="111" t="str">
        <f t="shared" si="6"/>
        <v/>
      </c>
      <c r="E250" s="128"/>
      <c r="F250" s="108"/>
      <c r="G250" s="73"/>
      <c r="H250" s="146" t="str">
        <f>IF(CONCATENATE(A250,B250)="",IF(CONCATENATE(B250,C250,D250,E250,F250,G250)="","",ws5_EU_ID_MaterialName_blank),IF(ISERROR(MATCH(A250&amp;delimiter&amp;B250,tbWS_4[EU_ID_and_Material_Name],0)),ws5_matching_error_msg,(INDEX(tbWS_4[MaterialUsage],MATCH(A250&amp;delimiter&amp;B250,tbWS_4[EU_ID_and_Material_Name],0))-INDEX(tbWS_4[MaterialWaste],MATCH(A250&amp;delimiter&amp;B250,tbWS_4[EU_ID_and_Material_Name],0)))*$F250*(1-$E250)))</f>
        <v/>
      </c>
      <c r="I250" s="124" t="str">
        <f t="shared" si="7"/>
        <v/>
      </c>
      <c r="J250" s="32"/>
    </row>
    <row r="251" spans="1:10" ht="14" x14ac:dyDescent="0.3">
      <c r="A251" s="97"/>
      <c r="B251" s="111"/>
      <c r="C251" s="121"/>
      <c r="D251" s="111" t="str">
        <f t="shared" si="6"/>
        <v/>
      </c>
      <c r="E251" s="128"/>
      <c r="F251" s="108"/>
      <c r="G251" s="73"/>
      <c r="H251" s="146" t="str">
        <f>IF(CONCATENATE(A251,B251)="",IF(CONCATENATE(B251,C251,D251,E251,F251,G251)="","",ws5_EU_ID_MaterialName_blank),IF(ISERROR(MATCH(A251&amp;delimiter&amp;B251,tbWS_4[EU_ID_and_Material_Name],0)),ws5_matching_error_msg,(INDEX(tbWS_4[MaterialUsage],MATCH(A251&amp;delimiter&amp;B251,tbWS_4[EU_ID_and_Material_Name],0))-INDEX(tbWS_4[MaterialWaste],MATCH(A251&amp;delimiter&amp;B251,tbWS_4[EU_ID_and_Material_Name],0)))*$F251*(1-$E251)))</f>
        <v/>
      </c>
      <c r="I251" s="124" t="str">
        <f t="shared" si="7"/>
        <v/>
      </c>
      <c r="J251" s="32"/>
    </row>
    <row r="252" spans="1:10" ht="14" x14ac:dyDescent="0.3">
      <c r="A252" s="97"/>
      <c r="B252" s="111"/>
      <c r="C252" s="121"/>
      <c r="D252" s="111" t="str">
        <f t="shared" si="6"/>
        <v/>
      </c>
      <c r="E252" s="128"/>
      <c r="F252" s="108"/>
      <c r="G252" s="73"/>
      <c r="H252" s="146" t="str">
        <f>IF(CONCATENATE(A252,B252)="",IF(CONCATENATE(B252,C252,D252,E252,F252,G252)="","",ws5_EU_ID_MaterialName_blank),IF(ISERROR(MATCH(A252&amp;delimiter&amp;B252,tbWS_4[EU_ID_and_Material_Name],0)),ws5_matching_error_msg,(INDEX(tbWS_4[MaterialUsage],MATCH(A252&amp;delimiter&amp;B252,tbWS_4[EU_ID_and_Material_Name],0))-INDEX(tbWS_4[MaterialWaste],MATCH(A252&amp;delimiter&amp;B252,tbWS_4[EU_ID_and_Material_Name],0)))*$F252*(1-$E252)))</f>
        <v/>
      </c>
      <c r="I252" s="124" t="str">
        <f t="shared" si="7"/>
        <v/>
      </c>
      <c r="J252" s="32"/>
    </row>
    <row r="253" spans="1:10" ht="14" x14ac:dyDescent="0.3">
      <c r="A253" s="97"/>
      <c r="B253" s="111"/>
      <c r="C253" s="121"/>
      <c r="D253" s="111" t="str">
        <f t="shared" si="6"/>
        <v/>
      </c>
      <c r="E253" s="128"/>
      <c r="F253" s="108"/>
      <c r="G253" s="73"/>
      <c r="H253" s="146" t="str">
        <f>IF(CONCATENATE(A253,B253)="",IF(CONCATENATE(B253,C253,D253,E253,F253,G253)="","",ws5_EU_ID_MaterialName_blank),IF(ISERROR(MATCH(A253&amp;delimiter&amp;B253,tbWS_4[EU_ID_and_Material_Name],0)),ws5_matching_error_msg,(INDEX(tbWS_4[MaterialUsage],MATCH(A253&amp;delimiter&amp;B253,tbWS_4[EU_ID_and_Material_Name],0))-INDEX(tbWS_4[MaterialWaste],MATCH(A253&amp;delimiter&amp;B253,tbWS_4[EU_ID_and_Material_Name],0)))*$F253*(1-$E253)))</f>
        <v/>
      </c>
      <c r="I253" s="124" t="str">
        <f t="shared" si="7"/>
        <v/>
      </c>
      <c r="J253" s="32"/>
    </row>
    <row r="254" spans="1:10" ht="14" x14ac:dyDescent="0.3">
      <c r="A254" s="97"/>
      <c r="B254" s="111"/>
      <c r="C254" s="121"/>
      <c r="D254" s="111" t="str">
        <f t="shared" si="6"/>
        <v/>
      </c>
      <c r="E254" s="128"/>
      <c r="F254" s="108"/>
      <c r="G254" s="73"/>
      <c r="H254" s="146" t="str">
        <f>IF(CONCATENATE(A254,B254)="",IF(CONCATENATE(B254,C254,D254,E254,F254,G254)="","",ws5_EU_ID_MaterialName_blank),IF(ISERROR(MATCH(A254&amp;delimiter&amp;B254,tbWS_4[EU_ID_and_Material_Name],0)),ws5_matching_error_msg,(INDEX(tbWS_4[MaterialUsage],MATCH(A254&amp;delimiter&amp;B254,tbWS_4[EU_ID_and_Material_Name],0))-INDEX(tbWS_4[MaterialWaste],MATCH(A254&amp;delimiter&amp;B254,tbWS_4[EU_ID_and_Material_Name],0)))*$F254*(1-$E254)))</f>
        <v/>
      </c>
      <c r="I254" s="124" t="str">
        <f t="shared" si="7"/>
        <v/>
      </c>
      <c r="J254" s="32"/>
    </row>
    <row r="255" spans="1:10" ht="14" x14ac:dyDescent="0.3">
      <c r="A255" s="97"/>
      <c r="B255" s="111"/>
      <c r="C255" s="121"/>
      <c r="D255" s="111" t="str">
        <f t="shared" si="6"/>
        <v/>
      </c>
      <c r="E255" s="128"/>
      <c r="F255" s="108"/>
      <c r="G255" s="73"/>
      <c r="H255" s="146" t="str">
        <f>IF(CONCATENATE(A255,B255)="",IF(CONCATENATE(B255,C255,D255,E255,F255,G255)="","",ws5_EU_ID_MaterialName_blank),IF(ISERROR(MATCH(A255&amp;delimiter&amp;B255,tbWS_4[EU_ID_and_Material_Name],0)),ws5_matching_error_msg,(INDEX(tbWS_4[MaterialUsage],MATCH(A255&amp;delimiter&amp;B255,tbWS_4[EU_ID_and_Material_Name],0))-INDEX(tbWS_4[MaterialWaste],MATCH(A255&amp;delimiter&amp;B255,tbWS_4[EU_ID_and_Material_Name],0)))*$F255*(1-$E255)))</f>
        <v/>
      </c>
      <c r="I255" s="124" t="str">
        <f t="shared" si="7"/>
        <v/>
      </c>
      <c r="J255" s="32"/>
    </row>
    <row r="256" spans="1:10" ht="14" x14ac:dyDescent="0.3">
      <c r="A256" s="97"/>
      <c r="B256" s="111"/>
      <c r="C256" s="121"/>
      <c r="D256" s="111" t="str">
        <f t="shared" si="6"/>
        <v/>
      </c>
      <c r="E256" s="128"/>
      <c r="F256" s="108"/>
      <c r="G256" s="73"/>
      <c r="H256" s="146" t="str">
        <f>IF(CONCATENATE(A256,B256)="",IF(CONCATENATE(B256,C256,D256,E256,F256,G256)="","",ws5_EU_ID_MaterialName_blank),IF(ISERROR(MATCH(A256&amp;delimiter&amp;B256,tbWS_4[EU_ID_and_Material_Name],0)),ws5_matching_error_msg,(INDEX(tbWS_4[MaterialUsage],MATCH(A256&amp;delimiter&amp;B256,tbWS_4[EU_ID_and_Material_Name],0))-INDEX(tbWS_4[MaterialWaste],MATCH(A256&amp;delimiter&amp;B256,tbWS_4[EU_ID_and_Material_Name],0)))*$F256*(1-$E256)))</f>
        <v/>
      </c>
      <c r="I256" s="124" t="str">
        <f t="shared" si="7"/>
        <v/>
      </c>
      <c r="J256" s="32"/>
    </row>
    <row r="257" spans="1:10" ht="14" x14ac:dyDescent="0.3">
      <c r="A257" s="97"/>
      <c r="B257" s="111"/>
      <c r="C257" s="121"/>
      <c r="D257" s="111" t="str">
        <f t="shared" si="6"/>
        <v/>
      </c>
      <c r="E257" s="128"/>
      <c r="F257" s="108"/>
      <c r="G257" s="73"/>
      <c r="H257" s="146" t="str">
        <f>IF(CONCATENATE(A257,B257)="",IF(CONCATENATE(B257,C257,D257,E257,F257,G257)="","",ws5_EU_ID_MaterialName_blank),IF(ISERROR(MATCH(A257&amp;delimiter&amp;B257,tbWS_4[EU_ID_and_Material_Name],0)),ws5_matching_error_msg,(INDEX(tbWS_4[MaterialUsage],MATCH(A257&amp;delimiter&amp;B257,tbWS_4[EU_ID_and_Material_Name],0))-INDEX(tbWS_4[MaterialWaste],MATCH(A257&amp;delimiter&amp;B257,tbWS_4[EU_ID_and_Material_Name],0)))*$F257*(1-$E257)))</f>
        <v/>
      </c>
      <c r="I257" s="124" t="str">
        <f t="shared" si="7"/>
        <v/>
      </c>
      <c r="J257" s="32"/>
    </row>
    <row r="258" spans="1:10" ht="14" x14ac:dyDescent="0.3">
      <c r="A258" s="97"/>
      <c r="B258" s="111"/>
      <c r="C258" s="121"/>
      <c r="D258" s="111" t="str">
        <f t="shared" si="6"/>
        <v/>
      </c>
      <c r="E258" s="128"/>
      <c r="F258" s="108"/>
      <c r="G258" s="73"/>
      <c r="H258" s="146" t="str">
        <f>IF(CONCATENATE(A258,B258)="",IF(CONCATENATE(B258,C258,D258,E258,F258,G258)="","",ws5_EU_ID_MaterialName_blank),IF(ISERROR(MATCH(A258&amp;delimiter&amp;B258,tbWS_4[EU_ID_and_Material_Name],0)),ws5_matching_error_msg,(INDEX(tbWS_4[MaterialUsage],MATCH(A258&amp;delimiter&amp;B258,tbWS_4[EU_ID_and_Material_Name],0))-INDEX(tbWS_4[MaterialWaste],MATCH(A258&amp;delimiter&amp;B258,tbWS_4[EU_ID_and_Material_Name],0)))*$F258*(1-$E258)))</f>
        <v/>
      </c>
      <c r="I258" s="124" t="str">
        <f t="shared" si="7"/>
        <v/>
      </c>
      <c r="J258" s="32"/>
    </row>
    <row r="259" spans="1:10" ht="14" x14ac:dyDescent="0.3">
      <c r="A259" s="97"/>
      <c r="B259" s="111"/>
      <c r="C259" s="121"/>
      <c r="D259" s="111" t="str">
        <f t="shared" si="6"/>
        <v/>
      </c>
      <c r="E259" s="128"/>
      <c r="F259" s="108"/>
      <c r="G259" s="73"/>
      <c r="H259" s="146" t="str">
        <f>IF(CONCATENATE(A259,B259)="",IF(CONCATENATE(B259,C259,D259,E259,F259,G259)="","",ws5_EU_ID_MaterialName_blank),IF(ISERROR(MATCH(A259&amp;delimiter&amp;B259,tbWS_4[EU_ID_and_Material_Name],0)),ws5_matching_error_msg,(INDEX(tbWS_4[MaterialUsage],MATCH(A259&amp;delimiter&amp;B259,tbWS_4[EU_ID_and_Material_Name],0))-INDEX(tbWS_4[MaterialWaste],MATCH(A259&amp;delimiter&amp;B259,tbWS_4[EU_ID_and_Material_Name],0)))*$F259*(1-$E259)))</f>
        <v/>
      </c>
      <c r="I259" s="124" t="str">
        <f t="shared" si="7"/>
        <v/>
      </c>
      <c r="J259" s="32"/>
    </row>
    <row r="260" spans="1:10" ht="14" x14ac:dyDescent="0.3">
      <c r="A260" s="97"/>
      <c r="B260" s="111"/>
      <c r="C260" s="121"/>
      <c r="D260" s="111" t="str">
        <f t="shared" si="6"/>
        <v/>
      </c>
      <c r="E260" s="128"/>
      <c r="F260" s="108"/>
      <c r="G260" s="73"/>
      <c r="H260" s="146" t="str">
        <f>IF(CONCATENATE(A260,B260)="",IF(CONCATENATE(B260,C260,D260,E260,F260,G260)="","",ws5_EU_ID_MaterialName_blank),IF(ISERROR(MATCH(A260&amp;delimiter&amp;B260,tbWS_4[EU_ID_and_Material_Name],0)),ws5_matching_error_msg,(INDEX(tbWS_4[MaterialUsage],MATCH(A260&amp;delimiter&amp;B260,tbWS_4[EU_ID_and_Material_Name],0))-INDEX(tbWS_4[MaterialWaste],MATCH(A260&amp;delimiter&amp;B260,tbWS_4[EU_ID_and_Material_Name],0)))*$F260*(1-$E260)))</f>
        <v/>
      </c>
      <c r="I260" s="124" t="str">
        <f t="shared" si="7"/>
        <v/>
      </c>
      <c r="J260" s="32"/>
    </row>
    <row r="261" spans="1:10" ht="14" x14ac:dyDescent="0.3">
      <c r="A261" s="97"/>
      <c r="B261" s="111"/>
      <c r="C261" s="121"/>
      <c r="D261" s="111" t="str">
        <f t="shared" si="6"/>
        <v/>
      </c>
      <c r="E261" s="128"/>
      <c r="F261" s="108"/>
      <c r="G261" s="73"/>
      <c r="H261" s="146" t="str">
        <f>IF(CONCATENATE(A261,B261)="",IF(CONCATENATE(B261,C261,D261,E261,F261,G261)="","",ws5_EU_ID_MaterialName_blank),IF(ISERROR(MATCH(A261&amp;delimiter&amp;B261,tbWS_4[EU_ID_and_Material_Name],0)),ws5_matching_error_msg,(INDEX(tbWS_4[MaterialUsage],MATCH(A261&amp;delimiter&amp;B261,tbWS_4[EU_ID_and_Material_Name],0))-INDEX(tbWS_4[MaterialWaste],MATCH(A261&amp;delimiter&amp;B261,tbWS_4[EU_ID_and_Material_Name],0)))*$F261*(1-$E261)))</f>
        <v/>
      </c>
      <c r="I261" s="124" t="str">
        <f t="shared" si="7"/>
        <v/>
      </c>
      <c r="J261" s="32"/>
    </row>
    <row r="262" spans="1:10" ht="14" x14ac:dyDescent="0.3">
      <c r="A262" s="97"/>
      <c r="B262" s="111"/>
      <c r="C262" s="121"/>
      <c r="D262" s="111" t="str">
        <f t="shared" si="6"/>
        <v/>
      </c>
      <c r="E262" s="128"/>
      <c r="F262" s="108"/>
      <c r="G262" s="73"/>
      <c r="H262" s="146" t="str">
        <f>IF(CONCATENATE(A262,B262)="",IF(CONCATENATE(B262,C262,D262,E262,F262,G262)="","",ws5_EU_ID_MaterialName_blank),IF(ISERROR(MATCH(A262&amp;delimiter&amp;B262,tbWS_4[EU_ID_and_Material_Name],0)),ws5_matching_error_msg,(INDEX(tbWS_4[MaterialUsage],MATCH(A262&amp;delimiter&amp;B262,tbWS_4[EU_ID_and_Material_Name],0))-INDEX(tbWS_4[MaterialWaste],MATCH(A262&amp;delimiter&amp;B262,tbWS_4[EU_ID_and_Material_Name],0)))*$F262*(1-$E262)))</f>
        <v/>
      </c>
      <c r="I262" s="124" t="str">
        <f t="shared" si="7"/>
        <v/>
      </c>
      <c r="J262" s="32"/>
    </row>
    <row r="263" spans="1:10" ht="14" x14ac:dyDescent="0.3">
      <c r="A263" s="97"/>
      <c r="B263" s="111"/>
      <c r="C263" s="121"/>
      <c r="D263" s="111" t="str">
        <f t="shared" si="6"/>
        <v/>
      </c>
      <c r="E263" s="128"/>
      <c r="F263" s="108"/>
      <c r="G263" s="73"/>
      <c r="H263" s="146" t="str">
        <f>IF(CONCATENATE(A263,B263)="",IF(CONCATENATE(B263,C263,D263,E263,F263,G263)="","",ws5_EU_ID_MaterialName_blank),IF(ISERROR(MATCH(A263&amp;delimiter&amp;B263,tbWS_4[EU_ID_and_Material_Name],0)),ws5_matching_error_msg,(INDEX(tbWS_4[MaterialUsage],MATCH(A263&amp;delimiter&amp;B263,tbWS_4[EU_ID_and_Material_Name],0))-INDEX(tbWS_4[MaterialWaste],MATCH(A263&amp;delimiter&amp;B263,tbWS_4[EU_ID_and_Material_Name],0)))*$F263*(1-$E263)))</f>
        <v/>
      </c>
      <c r="I263" s="124" t="str">
        <f t="shared" si="7"/>
        <v/>
      </c>
      <c r="J263" s="32"/>
    </row>
    <row r="264" spans="1:10" ht="14" x14ac:dyDescent="0.3">
      <c r="A264" s="97"/>
      <c r="B264" s="111"/>
      <c r="C264" s="121"/>
      <c r="D264" s="111" t="str">
        <f t="shared" si="6"/>
        <v/>
      </c>
      <c r="E264" s="128"/>
      <c r="F264" s="108"/>
      <c r="G264" s="73"/>
      <c r="H264" s="146" t="str">
        <f>IF(CONCATENATE(A264,B264)="",IF(CONCATENATE(B264,C264,D264,E264,F264,G264)="","",ws5_EU_ID_MaterialName_blank),IF(ISERROR(MATCH(A264&amp;delimiter&amp;B264,tbWS_4[EU_ID_and_Material_Name],0)),ws5_matching_error_msg,(INDEX(tbWS_4[MaterialUsage],MATCH(A264&amp;delimiter&amp;B264,tbWS_4[EU_ID_and_Material_Name],0))-INDEX(tbWS_4[MaterialWaste],MATCH(A264&amp;delimiter&amp;B264,tbWS_4[EU_ID_and_Material_Name],0)))*$F264*(1-$E264)))</f>
        <v/>
      </c>
      <c r="I264" s="124" t="str">
        <f t="shared" si="7"/>
        <v/>
      </c>
      <c r="J264" s="32"/>
    </row>
    <row r="265" spans="1:10" ht="14" x14ac:dyDescent="0.3">
      <c r="A265" s="97"/>
      <c r="B265" s="111"/>
      <c r="C265" s="121"/>
      <c r="D265" s="111" t="str">
        <f t="shared" si="6"/>
        <v/>
      </c>
      <c r="E265" s="128"/>
      <c r="F265" s="108"/>
      <c r="G265" s="73"/>
      <c r="H265" s="146" t="str">
        <f>IF(CONCATENATE(A265,B265)="",IF(CONCATENATE(B265,C265,D265,E265,F265,G265)="","",ws5_EU_ID_MaterialName_blank),IF(ISERROR(MATCH(A265&amp;delimiter&amp;B265,tbWS_4[EU_ID_and_Material_Name],0)),ws5_matching_error_msg,(INDEX(tbWS_4[MaterialUsage],MATCH(A265&amp;delimiter&amp;B265,tbWS_4[EU_ID_and_Material_Name],0))-INDEX(tbWS_4[MaterialWaste],MATCH(A265&amp;delimiter&amp;B265,tbWS_4[EU_ID_and_Material_Name],0)))*$F265*(1-$E265)))</f>
        <v/>
      </c>
      <c r="I265" s="124" t="str">
        <f t="shared" si="7"/>
        <v/>
      </c>
      <c r="J265" s="32"/>
    </row>
    <row r="266" spans="1:10" ht="14" x14ac:dyDescent="0.3">
      <c r="A266" s="97"/>
      <c r="B266" s="111"/>
      <c r="C266" s="121"/>
      <c r="D266" s="111" t="str">
        <f t="shared" si="6"/>
        <v/>
      </c>
      <c r="E266" s="128"/>
      <c r="F266" s="108"/>
      <c r="G266" s="73"/>
      <c r="H266" s="146" t="str">
        <f>IF(CONCATENATE(A266,B266)="",IF(CONCATENATE(B266,C266,D266,E266,F266,G266)="","",ws5_EU_ID_MaterialName_blank),IF(ISERROR(MATCH(A266&amp;delimiter&amp;B266,tbWS_4[EU_ID_and_Material_Name],0)),ws5_matching_error_msg,(INDEX(tbWS_4[MaterialUsage],MATCH(A266&amp;delimiter&amp;B266,tbWS_4[EU_ID_and_Material_Name],0))-INDEX(tbWS_4[MaterialWaste],MATCH(A266&amp;delimiter&amp;B266,tbWS_4[EU_ID_and_Material_Name],0)))*$F266*(1-$E266)))</f>
        <v/>
      </c>
      <c r="I266" s="124" t="str">
        <f t="shared" si="7"/>
        <v/>
      </c>
      <c r="J266" s="32"/>
    </row>
    <row r="267" spans="1:10" ht="14" x14ac:dyDescent="0.3">
      <c r="A267" s="97"/>
      <c r="B267" s="111"/>
      <c r="C267" s="121"/>
      <c r="D267" s="111" t="str">
        <f t="shared" ref="D267:D330" si="8">IFERROR(INDEX(chemical_names,MATCH(TEXT(C267,"0"),CAS_numbers,0)),"")</f>
        <v/>
      </c>
      <c r="E267" s="128"/>
      <c r="F267" s="108"/>
      <c r="G267" s="73"/>
      <c r="H267" s="146" t="str">
        <f>IF(CONCATENATE(A267,B267)="",IF(CONCATENATE(B267,C267,D267,E267,F267,G267)="","",ws5_EU_ID_MaterialName_blank),IF(ISERROR(MATCH(A267&amp;delimiter&amp;B267,tbWS_4[EU_ID_and_Material_Name],0)),ws5_matching_error_msg,(INDEX(tbWS_4[MaterialUsage],MATCH(A267&amp;delimiter&amp;B267,tbWS_4[EU_ID_and_Material_Name],0))-INDEX(tbWS_4[MaterialWaste],MATCH(A267&amp;delimiter&amp;B267,tbWS_4[EU_ID_and_Material_Name],0)))*$F267*(1-$E267)))</f>
        <v/>
      </c>
      <c r="I267" s="124" t="str">
        <f t="shared" ref="I267:I330" si="9">IF(AND(C267="",D267=""),"",IFERROR(IF(OR(C267="",C267="No CAS"),INDEX(sequence_IDs,MATCH(D267,chemical_names,0)),INDEX(sequence_IDs,MATCH(TEXT(C267,"0"),CAS_numbers,0))),"?"))</f>
        <v/>
      </c>
      <c r="J267" s="32"/>
    </row>
    <row r="268" spans="1:10" ht="14" x14ac:dyDescent="0.3">
      <c r="A268" s="97"/>
      <c r="B268" s="111"/>
      <c r="C268" s="121"/>
      <c r="D268" s="111" t="str">
        <f t="shared" si="8"/>
        <v/>
      </c>
      <c r="E268" s="128"/>
      <c r="F268" s="108"/>
      <c r="G268" s="73"/>
      <c r="H268" s="146" t="str">
        <f>IF(CONCATENATE(A268,B268)="",IF(CONCATENATE(B268,C268,D268,E268,F268,G268)="","",ws5_EU_ID_MaterialName_blank),IF(ISERROR(MATCH(A268&amp;delimiter&amp;B268,tbWS_4[EU_ID_and_Material_Name],0)),ws5_matching_error_msg,(INDEX(tbWS_4[MaterialUsage],MATCH(A268&amp;delimiter&amp;B268,tbWS_4[EU_ID_and_Material_Name],0))-INDEX(tbWS_4[MaterialWaste],MATCH(A268&amp;delimiter&amp;B268,tbWS_4[EU_ID_and_Material_Name],0)))*$F268*(1-$E268)))</f>
        <v/>
      </c>
      <c r="I268" s="124" t="str">
        <f t="shared" si="9"/>
        <v/>
      </c>
      <c r="J268" s="32"/>
    </row>
    <row r="269" spans="1:10" ht="14" x14ac:dyDescent="0.3">
      <c r="A269" s="97"/>
      <c r="B269" s="111"/>
      <c r="C269" s="121"/>
      <c r="D269" s="111" t="str">
        <f t="shared" si="8"/>
        <v/>
      </c>
      <c r="E269" s="128"/>
      <c r="F269" s="108"/>
      <c r="G269" s="73"/>
      <c r="H269" s="146" t="str">
        <f>IF(CONCATENATE(A269,B269)="",IF(CONCATENATE(B269,C269,D269,E269,F269,G269)="","",ws5_EU_ID_MaterialName_blank),IF(ISERROR(MATCH(A269&amp;delimiter&amp;B269,tbWS_4[EU_ID_and_Material_Name],0)),ws5_matching_error_msg,(INDEX(tbWS_4[MaterialUsage],MATCH(A269&amp;delimiter&amp;B269,tbWS_4[EU_ID_and_Material_Name],0))-INDEX(tbWS_4[MaterialWaste],MATCH(A269&amp;delimiter&amp;B269,tbWS_4[EU_ID_and_Material_Name],0)))*$F269*(1-$E269)))</f>
        <v/>
      </c>
      <c r="I269" s="124" t="str">
        <f t="shared" si="9"/>
        <v/>
      </c>
      <c r="J269" s="32"/>
    </row>
    <row r="270" spans="1:10" ht="14" x14ac:dyDescent="0.3">
      <c r="A270" s="97"/>
      <c r="B270" s="111"/>
      <c r="C270" s="121"/>
      <c r="D270" s="111" t="str">
        <f t="shared" si="8"/>
        <v/>
      </c>
      <c r="E270" s="128"/>
      <c r="F270" s="108"/>
      <c r="G270" s="73"/>
      <c r="H270" s="146" t="str">
        <f>IF(CONCATENATE(A270,B270)="",IF(CONCATENATE(B270,C270,D270,E270,F270,G270)="","",ws5_EU_ID_MaterialName_blank),IF(ISERROR(MATCH(A270&amp;delimiter&amp;B270,tbWS_4[EU_ID_and_Material_Name],0)),ws5_matching_error_msg,(INDEX(tbWS_4[MaterialUsage],MATCH(A270&amp;delimiter&amp;B270,tbWS_4[EU_ID_and_Material_Name],0))-INDEX(tbWS_4[MaterialWaste],MATCH(A270&amp;delimiter&amp;B270,tbWS_4[EU_ID_and_Material_Name],0)))*$F270*(1-$E270)))</f>
        <v/>
      </c>
      <c r="I270" s="124" t="str">
        <f t="shared" si="9"/>
        <v/>
      </c>
      <c r="J270" s="32"/>
    </row>
    <row r="271" spans="1:10" ht="14" x14ac:dyDescent="0.3">
      <c r="A271" s="97"/>
      <c r="B271" s="111"/>
      <c r="C271" s="121"/>
      <c r="D271" s="111" t="str">
        <f t="shared" si="8"/>
        <v/>
      </c>
      <c r="E271" s="128"/>
      <c r="F271" s="108"/>
      <c r="G271" s="73"/>
      <c r="H271" s="146" t="str">
        <f>IF(CONCATENATE(A271,B271)="",IF(CONCATENATE(B271,C271,D271,E271,F271,G271)="","",ws5_EU_ID_MaterialName_blank),IF(ISERROR(MATCH(A271&amp;delimiter&amp;B271,tbWS_4[EU_ID_and_Material_Name],0)),ws5_matching_error_msg,(INDEX(tbWS_4[MaterialUsage],MATCH(A271&amp;delimiter&amp;B271,tbWS_4[EU_ID_and_Material_Name],0))-INDEX(tbWS_4[MaterialWaste],MATCH(A271&amp;delimiter&amp;B271,tbWS_4[EU_ID_and_Material_Name],0)))*$F271*(1-$E271)))</f>
        <v/>
      </c>
      <c r="I271" s="124" t="str">
        <f t="shared" si="9"/>
        <v/>
      </c>
      <c r="J271" s="32"/>
    </row>
    <row r="272" spans="1:10" ht="14" x14ac:dyDescent="0.3">
      <c r="A272" s="97"/>
      <c r="B272" s="111"/>
      <c r="C272" s="121"/>
      <c r="D272" s="111" t="str">
        <f t="shared" si="8"/>
        <v/>
      </c>
      <c r="E272" s="128"/>
      <c r="F272" s="108"/>
      <c r="G272" s="73"/>
      <c r="H272" s="146" t="str">
        <f>IF(CONCATENATE(A272,B272)="",IF(CONCATENATE(B272,C272,D272,E272,F272,G272)="","",ws5_EU_ID_MaterialName_blank),IF(ISERROR(MATCH(A272&amp;delimiter&amp;B272,tbWS_4[EU_ID_and_Material_Name],0)),ws5_matching_error_msg,(INDEX(tbWS_4[MaterialUsage],MATCH(A272&amp;delimiter&amp;B272,tbWS_4[EU_ID_and_Material_Name],0))-INDEX(tbWS_4[MaterialWaste],MATCH(A272&amp;delimiter&amp;B272,tbWS_4[EU_ID_and_Material_Name],0)))*$F272*(1-$E272)))</f>
        <v/>
      </c>
      <c r="I272" s="124" t="str">
        <f t="shared" si="9"/>
        <v/>
      </c>
      <c r="J272" s="32"/>
    </row>
    <row r="273" spans="1:10" ht="14" x14ac:dyDescent="0.3">
      <c r="A273" s="97"/>
      <c r="B273" s="111"/>
      <c r="C273" s="121"/>
      <c r="D273" s="111" t="str">
        <f t="shared" si="8"/>
        <v/>
      </c>
      <c r="E273" s="128"/>
      <c r="F273" s="108"/>
      <c r="G273" s="73"/>
      <c r="H273" s="146" t="str">
        <f>IF(CONCATENATE(A273,B273)="",IF(CONCATENATE(B273,C273,D273,E273,F273,G273)="","",ws5_EU_ID_MaterialName_blank),IF(ISERROR(MATCH(A273&amp;delimiter&amp;B273,tbWS_4[EU_ID_and_Material_Name],0)),ws5_matching_error_msg,(INDEX(tbWS_4[MaterialUsage],MATCH(A273&amp;delimiter&amp;B273,tbWS_4[EU_ID_and_Material_Name],0))-INDEX(tbWS_4[MaterialWaste],MATCH(A273&amp;delimiter&amp;B273,tbWS_4[EU_ID_and_Material_Name],0)))*$F273*(1-$E273)))</f>
        <v/>
      </c>
      <c r="I273" s="124" t="str">
        <f t="shared" si="9"/>
        <v/>
      </c>
      <c r="J273" s="32"/>
    </row>
    <row r="274" spans="1:10" ht="14" x14ac:dyDescent="0.3">
      <c r="A274" s="97"/>
      <c r="B274" s="111"/>
      <c r="C274" s="121"/>
      <c r="D274" s="111" t="str">
        <f t="shared" si="8"/>
        <v/>
      </c>
      <c r="E274" s="128"/>
      <c r="F274" s="108"/>
      <c r="G274" s="73"/>
      <c r="H274" s="146" t="str">
        <f>IF(CONCATENATE(A274,B274)="",IF(CONCATENATE(B274,C274,D274,E274,F274,G274)="","",ws5_EU_ID_MaterialName_blank),IF(ISERROR(MATCH(A274&amp;delimiter&amp;B274,tbWS_4[EU_ID_and_Material_Name],0)),ws5_matching_error_msg,(INDEX(tbWS_4[MaterialUsage],MATCH(A274&amp;delimiter&amp;B274,tbWS_4[EU_ID_and_Material_Name],0))-INDEX(tbWS_4[MaterialWaste],MATCH(A274&amp;delimiter&amp;B274,tbWS_4[EU_ID_and_Material_Name],0)))*$F274*(1-$E274)))</f>
        <v/>
      </c>
      <c r="I274" s="124" t="str">
        <f t="shared" si="9"/>
        <v/>
      </c>
      <c r="J274" s="32"/>
    </row>
    <row r="275" spans="1:10" ht="14" x14ac:dyDescent="0.3">
      <c r="A275" s="97"/>
      <c r="B275" s="111"/>
      <c r="C275" s="121"/>
      <c r="D275" s="111" t="str">
        <f t="shared" si="8"/>
        <v/>
      </c>
      <c r="E275" s="128"/>
      <c r="F275" s="108"/>
      <c r="G275" s="73"/>
      <c r="H275" s="146" t="str">
        <f>IF(CONCATENATE(A275,B275)="",IF(CONCATENATE(B275,C275,D275,E275,F275,G275)="","",ws5_EU_ID_MaterialName_blank),IF(ISERROR(MATCH(A275&amp;delimiter&amp;B275,tbWS_4[EU_ID_and_Material_Name],0)),ws5_matching_error_msg,(INDEX(tbWS_4[MaterialUsage],MATCH(A275&amp;delimiter&amp;B275,tbWS_4[EU_ID_and_Material_Name],0))-INDEX(tbWS_4[MaterialWaste],MATCH(A275&amp;delimiter&amp;B275,tbWS_4[EU_ID_and_Material_Name],0)))*$F275*(1-$E275)))</f>
        <v/>
      </c>
      <c r="I275" s="124" t="str">
        <f t="shared" si="9"/>
        <v/>
      </c>
      <c r="J275" s="32"/>
    </row>
    <row r="276" spans="1:10" ht="14" x14ac:dyDescent="0.3">
      <c r="A276" s="97"/>
      <c r="B276" s="111"/>
      <c r="C276" s="121"/>
      <c r="D276" s="111" t="str">
        <f t="shared" si="8"/>
        <v/>
      </c>
      <c r="E276" s="128"/>
      <c r="F276" s="108"/>
      <c r="G276" s="73"/>
      <c r="H276" s="146" t="str">
        <f>IF(CONCATENATE(A276,B276)="",IF(CONCATENATE(B276,C276,D276,E276,F276,G276)="","",ws5_EU_ID_MaterialName_blank),IF(ISERROR(MATCH(A276&amp;delimiter&amp;B276,tbWS_4[EU_ID_and_Material_Name],0)),ws5_matching_error_msg,(INDEX(tbWS_4[MaterialUsage],MATCH(A276&amp;delimiter&amp;B276,tbWS_4[EU_ID_and_Material_Name],0))-INDEX(tbWS_4[MaterialWaste],MATCH(A276&amp;delimiter&amp;B276,tbWS_4[EU_ID_and_Material_Name],0)))*$F276*(1-$E276)))</f>
        <v/>
      </c>
      <c r="I276" s="124" t="str">
        <f t="shared" si="9"/>
        <v/>
      </c>
      <c r="J276" s="32"/>
    </row>
    <row r="277" spans="1:10" ht="14" x14ac:dyDescent="0.3">
      <c r="A277" s="97"/>
      <c r="B277" s="111"/>
      <c r="C277" s="121"/>
      <c r="D277" s="111" t="str">
        <f t="shared" si="8"/>
        <v/>
      </c>
      <c r="E277" s="128"/>
      <c r="F277" s="108"/>
      <c r="G277" s="73"/>
      <c r="H277" s="146" t="str">
        <f>IF(CONCATENATE(A277,B277)="",IF(CONCATENATE(B277,C277,D277,E277,F277,G277)="","",ws5_EU_ID_MaterialName_blank),IF(ISERROR(MATCH(A277&amp;delimiter&amp;B277,tbWS_4[EU_ID_and_Material_Name],0)),ws5_matching_error_msg,(INDEX(tbWS_4[MaterialUsage],MATCH(A277&amp;delimiter&amp;B277,tbWS_4[EU_ID_and_Material_Name],0))-INDEX(tbWS_4[MaterialWaste],MATCH(A277&amp;delimiter&amp;B277,tbWS_4[EU_ID_and_Material_Name],0)))*$F277*(1-$E277)))</f>
        <v/>
      </c>
      <c r="I277" s="124" t="str">
        <f t="shared" si="9"/>
        <v/>
      </c>
      <c r="J277" s="32"/>
    </row>
    <row r="278" spans="1:10" ht="14" x14ac:dyDescent="0.3">
      <c r="A278" s="97"/>
      <c r="B278" s="111"/>
      <c r="C278" s="121"/>
      <c r="D278" s="111" t="str">
        <f t="shared" si="8"/>
        <v/>
      </c>
      <c r="E278" s="128"/>
      <c r="F278" s="108"/>
      <c r="G278" s="73"/>
      <c r="H278" s="146" t="str">
        <f>IF(CONCATENATE(A278,B278)="",IF(CONCATENATE(B278,C278,D278,E278,F278,G278)="","",ws5_EU_ID_MaterialName_blank),IF(ISERROR(MATCH(A278&amp;delimiter&amp;B278,tbWS_4[EU_ID_and_Material_Name],0)),ws5_matching_error_msg,(INDEX(tbWS_4[MaterialUsage],MATCH(A278&amp;delimiter&amp;B278,tbWS_4[EU_ID_and_Material_Name],0))-INDEX(tbWS_4[MaterialWaste],MATCH(A278&amp;delimiter&amp;B278,tbWS_4[EU_ID_and_Material_Name],0)))*$F278*(1-$E278)))</f>
        <v/>
      </c>
      <c r="I278" s="124" t="str">
        <f t="shared" si="9"/>
        <v/>
      </c>
      <c r="J278" s="32"/>
    </row>
    <row r="279" spans="1:10" ht="14" x14ac:dyDescent="0.3">
      <c r="A279" s="97"/>
      <c r="B279" s="111"/>
      <c r="C279" s="121"/>
      <c r="D279" s="111" t="str">
        <f t="shared" si="8"/>
        <v/>
      </c>
      <c r="E279" s="128"/>
      <c r="F279" s="108"/>
      <c r="G279" s="73"/>
      <c r="H279" s="146" t="str">
        <f>IF(CONCATENATE(A279,B279)="",IF(CONCATENATE(B279,C279,D279,E279,F279,G279)="","",ws5_EU_ID_MaterialName_blank),IF(ISERROR(MATCH(A279&amp;delimiter&amp;B279,tbWS_4[EU_ID_and_Material_Name],0)),ws5_matching_error_msg,(INDEX(tbWS_4[MaterialUsage],MATCH(A279&amp;delimiter&amp;B279,tbWS_4[EU_ID_and_Material_Name],0))-INDEX(tbWS_4[MaterialWaste],MATCH(A279&amp;delimiter&amp;B279,tbWS_4[EU_ID_and_Material_Name],0)))*$F279*(1-$E279)))</f>
        <v/>
      </c>
      <c r="I279" s="124" t="str">
        <f t="shared" si="9"/>
        <v/>
      </c>
      <c r="J279" s="32"/>
    </row>
    <row r="280" spans="1:10" ht="14" x14ac:dyDescent="0.3">
      <c r="A280" s="97"/>
      <c r="B280" s="111"/>
      <c r="C280" s="121"/>
      <c r="D280" s="111" t="str">
        <f t="shared" si="8"/>
        <v/>
      </c>
      <c r="E280" s="128"/>
      <c r="F280" s="108"/>
      <c r="G280" s="73"/>
      <c r="H280" s="146" t="str">
        <f>IF(CONCATENATE(A280,B280)="",IF(CONCATENATE(B280,C280,D280,E280,F280,G280)="","",ws5_EU_ID_MaterialName_blank),IF(ISERROR(MATCH(A280&amp;delimiter&amp;B280,tbWS_4[EU_ID_and_Material_Name],0)),ws5_matching_error_msg,(INDEX(tbWS_4[MaterialUsage],MATCH(A280&amp;delimiter&amp;B280,tbWS_4[EU_ID_and_Material_Name],0))-INDEX(tbWS_4[MaterialWaste],MATCH(A280&amp;delimiter&amp;B280,tbWS_4[EU_ID_and_Material_Name],0)))*$F280*(1-$E280)))</f>
        <v/>
      </c>
      <c r="I280" s="124" t="str">
        <f t="shared" si="9"/>
        <v/>
      </c>
      <c r="J280" s="32"/>
    </row>
    <row r="281" spans="1:10" ht="14" x14ac:dyDescent="0.3">
      <c r="A281" s="97"/>
      <c r="B281" s="111"/>
      <c r="C281" s="121"/>
      <c r="D281" s="111" t="str">
        <f t="shared" si="8"/>
        <v/>
      </c>
      <c r="E281" s="128"/>
      <c r="F281" s="108"/>
      <c r="G281" s="73"/>
      <c r="H281" s="146" t="str">
        <f>IF(CONCATENATE(A281,B281)="",IF(CONCATENATE(B281,C281,D281,E281,F281,G281)="","",ws5_EU_ID_MaterialName_blank),IF(ISERROR(MATCH(A281&amp;delimiter&amp;B281,tbWS_4[EU_ID_and_Material_Name],0)),ws5_matching_error_msg,(INDEX(tbWS_4[MaterialUsage],MATCH(A281&amp;delimiter&amp;B281,tbWS_4[EU_ID_and_Material_Name],0))-INDEX(tbWS_4[MaterialWaste],MATCH(A281&amp;delimiter&amp;B281,tbWS_4[EU_ID_and_Material_Name],0)))*$F281*(1-$E281)))</f>
        <v/>
      </c>
      <c r="I281" s="124" t="str">
        <f t="shared" si="9"/>
        <v/>
      </c>
      <c r="J281" s="32"/>
    </row>
    <row r="282" spans="1:10" ht="14" x14ac:dyDescent="0.3">
      <c r="A282" s="97"/>
      <c r="B282" s="111"/>
      <c r="C282" s="121"/>
      <c r="D282" s="111" t="str">
        <f t="shared" si="8"/>
        <v/>
      </c>
      <c r="E282" s="128"/>
      <c r="F282" s="108"/>
      <c r="G282" s="73"/>
      <c r="H282" s="146" t="str">
        <f>IF(CONCATENATE(A282,B282)="",IF(CONCATENATE(B282,C282,D282,E282,F282,G282)="","",ws5_EU_ID_MaterialName_blank),IF(ISERROR(MATCH(A282&amp;delimiter&amp;B282,tbWS_4[EU_ID_and_Material_Name],0)),ws5_matching_error_msg,(INDEX(tbWS_4[MaterialUsage],MATCH(A282&amp;delimiter&amp;B282,tbWS_4[EU_ID_and_Material_Name],0))-INDEX(tbWS_4[MaterialWaste],MATCH(A282&amp;delimiter&amp;B282,tbWS_4[EU_ID_and_Material_Name],0)))*$F282*(1-$E282)))</f>
        <v/>
      </c>
      <c r="I282" s="124" t="str">
        <f t="shared" si="9"/>
        <v/>
      </c>
      <c r="J282" s="32"/>
    </row>
    <row r="283" spans="1:10" ht="14" x14ac:dyDescent="0.3">
      <c r="A283" s="97"/>
      <c r="B283" s="111"/>
      <c r="C283" s="121"/>
      <c r="D283" s="111" t="str">
        <f t="shared" si="8"/>
        <v/>
      </c>
      <c r="E283" s="128"/>
      <c r="F283" s="108"/>
      <c r="G283" s="73"/>
      <c r="H283" s="146" t="str">
        <f>IF(CONCATENATE(A283,B283)="",IF(CONCATENATE(B283,C283,D283,E283,F283,G283)="","",ws5_EU_ID_MaterialName_blank),IF(ISERROR(MATCH(A283&amp;delimiter&amp;B283,tbWS_4[EU_ID_and_Material_Name],0)),ws5_matching_error_msg,(INDEX(tbWS_4[MaterialUsage],MATCH(A283&amp;delimiter&amp;B283,tbWS_4[EU_ID_and_Material_Name],0))-INDEX(tbWS_4[MaterialWaste],MATCH(A283&amp;delimiter&amp;B283,tbWS_4[EU_ID_and_Material_Name],0)))*$F283*(1-$E283)))</f>
        <v/>
      </c>
      <c r="I283" s="124" t="str">
        <f t="shared" si="9"/>
        <v/>
      </c>
      <c r="J283" s="32"/>
    </row>
    <row r="284" spans="1:10" ht="14" x14ac:dyDescent="0.3">
      <c r="A284" s="97"/>
      <c r="B284" s="111"/>
      <c r="C284" s="121"/>
      <c r="D284" s="111" t="str">
        <f t="shared" si="8"/>
        <v/>
      </c>
      <c r="E284" s="128"/>
      <c r="F284" s="108"/>
      <c r="G284" s="73"/>
      <c r="H284" s="146" t="str">
        <f>IF(CONCATENATE(A284,B284)="",IF(CONCATENATE(B284,C284,D284,E284,F284,G284)="","",ws5_EU_ID_MaterialName_blank),IF(ISERROR(MATCH(A284&amp;delimiter&amp;B284,tbWS_4[EU_ID_and_Material_Name],0)),ws5_matching_error_msg,(INDEX(tbWS_4[MaterialUsage],MATCH(A284&amp;delimiter&amp;B284,tbWS_4[EU_ID_and_Material_Name],0))-INDEX(tbWS_4[MaterialWaste],MATCH(A284&amp;delimiter&amp;B284,tbWS_4[EU_ID_and_Material_Name],0)))*$F284*(1-$E284)))</f>
        <v/>
      </c>
      <c r="I284" s="124" t="str">
        <f t="shared" si="9"/>
        <v/>
      </c>
      <c r="J284" s="32"/>
    </row>
    <row r="285" spans="1:10" ht="14" x14ac:dyDescent="0.3">
      <c r="A285" s="97"/>
      <c r="B285" s="111"/>
      <c r="C285" s="121"/>
      <c r="D285" s="111" t="str">
        <f t="shared" si="8"/>
        <v/>
      </c>
      <c r="E285" s="128"/>
      <c r="F285" s="108"/>
      <c r="G285" s="73"/>
      <c r="H285" s="146" t="str">
        <f>IF(CONCATENATE(A285,B285)="",IF(CONCATENATE(B285,C285,D285,E285,F285,G285)="","",ws5_EU_ID_MaterialName_blank),IF(ISERROR(MATCH(A285&amp;delimiter&amp;B285,tbWS_4[EU_ID_and_Material_Name],0)),ws5_matching_error_msg,(INDEX(tbWS_4[MaterialUsage],MATCH(A285&amp;delimiter&amp;B285,tbWS_4[EU_ID_and_Material_Name],0))-INDEX(tbWS_4[MaterialWaste],MATCH(A285&amp;delimiter&amp;B285,tbWS_4[EU_ID_and_Material_Name],0)))*$F285*(1-$E285)))</f>
        <v/>
      </c>
      <c r="I285" s="124" t="str">
        <f t="shared" si="9"/>
        <v/>
      </c>
      <c r="J285" s="32"/>
    </row>
    <row r="286" spans="1:10" ht="14" x14ac:dyDescent="0.3">
      <c r="A286" s="97"/>
      <c r="B286" s="111"/>
      <c r="C286" s="121"/>
      <c r="D286" s="111" t="str">
        <f t="shared" si="8"/>
        <v/>
      </c>
      <c r="E286" s="128"/>
      <c r="F286" s="108"/>
      <c r="G286" s="73"/>
      <c r="H286" s="146" t="str">
        <f>IF(CONCATENATE(A286,B286)="",IF(CONCATENATE(B286,C286,D286,E286,F286,G286)="","",ws5_EU_ID_MaterialName_blank),IF(ISERROR(MATCH(A286&amp;delimiter&amp;B286,tbWS_4[EU_ID_and_Material_Name],0)),ws5_matching_error_msg,(INDEX(tbWS_4[MaterialUsage],MATCH(A286&amp;delimiter&amp;B286,tbWS_4[EU_ID_and_Material_Name],0))-INDEX(tbWS_4[MaterialWaste],MATCH(A286&amp;delimiter&amp;B286,tbWS_4[EU_ID_and_Material_Name],0)))*$F286*(1-$E286)))</f>
        <v/>
      </c>
      <c r="I286" s="124" t="str">
        <f t="shared" si="9"/>
        <v/>
      </c>
      <c r="J286" s="32"/>
    </row>
    <row r="287" spans="1:10" ht="14" x14ac:dyDescent="0.3">
      <c r="A287" s="97"/>
      <c r="B287" s="111"/>
      <c r="C287" s="121"/>
      <c r="D287" s="111" t="str">
        <f t="shared" si="8"/>
        <v/>
      </c>
      <c r="E287" s="128"/>
      <c r="F287" s="108"/>
      <c r="G287" s="73"/>
      <c r="H287" s="146" t="str">
        <f>IF(CONCATENATE(A287,B287)="",IF(CONCATENATE(B287,C287,D287,E287,F287,G287)="","",ws5_EU_ID_MaterialName_blank),IF(ISERROR(MATCH(A287&amp;delimiter&amp;B287,tbWS_4[EU_ID_and_Material_Name],0)),ws5_matching_error_msg,(INDEX(tbWS_4[MaterialUsage],MATCH(A287&amp;delimiter&amp;B287,tbWS_4[EU_ID_and_Material_Name],0))-INDEX(tbWS_4[MaterialWaste],MATCH(A287&amp;delimiter&amp;B287,tbWS_4[EU_ID_and_Material_Name],0)))*$F287*(1-$E287)))</f>
        <v/>
      </c>
      <c r="I287" s="124" t="str">
        <f t="shared" si="9"/>
        <v/>
      </c>
      <c r="J287" s="32"/>
    </row>
    <row r="288" spans="1:10" ht="14" x14ac:dyDescent="0.3">
      <c r="A288" s="97"/>
      <c r="B288" s="111"/>
      <c r="C288" s="121"/>
      <c r="D288" s="111" t="str">
        <f t="shared" si="8"/>
        <v/>
      </c>
      <c r="E288" s="128"/>
      <c r="F288" s="108"/>
      <c r="G288" s="73"/>
      <c r="H288" s="146" t="str">
        <f>IF(CONCATENATE(A288,B288)="",IF(CONCATENATE(B288,C288,D288,E288,F288,G288)="","",ws5_EU_ID_MaterialName_blank),IF(ISERROR(MATCH(A288&amp;delimiter&amp;B288,tbWS_4[EU_ID_and_Material_Name],0)),ws5_matching_error_msg,(INDEX(tbWS_4[MaterialUsage],MATCH(A288&amp;delimiter&amp;B288,tbWS_4[EU_ID_and_Material_Name],0))-INDEX(tbWS_4[MaterialWaste],MATCH(A288&amp;delimiter&amp;B288,tbWS_4[EU_ID_and_Material_Name],0)))*$F288*(1-$E288)))</f>
        <v/>
      </c>
      <c r="I288" s="124" t="str">
        <f t="shared" si="9"/>
        <v/>
      </c>
      <c r="J288" s="32"/>
    </row>
    <row r="289" spans="1:10" ht="14" x14ac:dyDescent="0.3">
      <c r="A289" s="97"/>
      <c r="B289" s="111"/>
      <c r="C289" s="121"/>
      <c r="D289" s="111" t="str">
        <f t="shared" si="8"/>
        <v/>
      </c>
      <c r="E289" s="128"/>
      <c r="F289" s="108"/>
      <c r="G289" s="73"/>
      <c r="H289" s="146" t="str">
        <f>IF(CONCATENATE(A289,B289)="",IF(CONCATENATE(B289,C289,D289,E289,F289,G289)="","",ws5_EU_ID_MaterialName_blank),IF(ISERROR(MATCH(A289&amp;delimiter&amp;B289,tbWS_4[EU_ID_and_Material_Name],0)),ws5_matching_error_msg,(INDEX(tbWS_4[MaterialUsage],MATCH(A289&amp;delimiter&amp;B289,tbWS_4[EU_ID_and_Material_Name],0))-INDEX(tbWS_4[MaterialWaste],MATCH(A289&amp;delimiter&amp;B289,tbWS_4[EU_ID_and_Material_Name],0)))*$F289*(1-$E289)))</f>
        <v/>
      </c>
      <c r="I289" s="124" t="str">
        <f t="shared" si="9"/>
        <v/>
      </c>
      <c r="J289" s="32"/>
    </row>
    <row r="290" spans="1:10" ht="14" x14ac:dyDescent="0.3">
      <c r="A290" s="97"/>
      <c r="B290" s="111"/>
      <c r="C290" s="121"/>
      <c r="D290" s="111" t="str">
        <f t="shared" si="8"/>
        <v/>
      </c>
      <c r="E290" s="128"/>
      <c r="F290" s="108"/>
      <c r="G290" s="73"/>
      <c r="H290" s="146" t="str">
        <f>IF(CONCATENATE(A290,B290)="",IF(CONCATENATE(B290,C290,D290,E290,F290,G290)="","",ws5_EU_ID_MaterialName_blank),IF(ISERROR(MATCH(A290&amp;delimiter&amp;B290,tbWS_4[EU_ID_and_Material_Name],0)),ws5_matching_error_msg,(INDEX(tbWS_4[MaterialUsage],MATCH(A290&amp;delimiter&amp;B290,tbWS_4[EU_ID_and_Material_Name],0))-INDEX(tbWS_4[MaterialWaste],MATCH(A290&amp;delimiter&amp;B290,tbWS_4[EU_ID_and_Material_Name],0)))*$F290*(1-$E290)))</f>
        <v/>
      </c>
      <c r="I290" s="124" t="str">
        <f t="shared" si="9"/>
        <v/>
      </c>
      <c r="J290" s="32"/>
    </row>
    <row r="291" spans="1:10" ht="14" x14ac:dyDescent="0.3">
      <c r="A291" s="97"/>
      <c r="B291" s="111"/>
      <c r="C291" s="121"/>
      <c r="D291" s="111" t="str">
        <f t="shared" si="8"/>
        <v/>
      </c>
      <c r="E291" s="128"/>
      <c r="F291" s="108"/>
      <c r="G291" s="73"/>
      <c r="H291" s="146" t="str">
        <f>IF(CONCATENATE(A291,B291)="",IF(CONCATENATE(B291,C291,D291,E291,F291,G291)="","",ws5_EU_ID_MaterialName_blank),IF(ISERROR(MATCH(A291&amp;delimiter&amp;B291,tbWS_4[EU_ID_and_Material_Name],0)),ws5_matching_error_msg,(INDEX(tbWS_4[MaterialUsage],MATCH(A291&amp;delimiter&amp;B291,tbWS_4[EU_ID_and_Material_Name],0))-INDEX(tbWS_4[MaterialWaste],MATCH(A291&amp;delimiter&amp;B291,tbWS_4[EU_ID_and_Material_Name],0)))*$F291*(1-$E291)))</f>
        <v/>
      </c>
      <c r="I291" s="124" t="str">
        <f t="shared" si="9"/>
        <v/>
      </c>
      <c r="J291" s="32"/>
    </row>
    <row r="292" spans="1:10" ht="14" x14ac:dyDescent="0.3">
      <c r="A292" s="97"/>
      <c r="B292" s="111"/>
      <c r="C292" s="121"/>
      <c r="D292" s="111" t="str">
        <f t="shared" si="8"/>
        <v/>
      </c>
      <c r="E292" s="128"/>
      <c r="F292" s="108"/>
      <c r="G292" s="73"/>
      <c r="H292" s="146" t="str">
        <f>IF(CONCATENATE(A292,B292)="",IF(CONCATENATE(B292,C292,D292,E292,F292,G292)="","",ws5_EU_ID_MaterialName_blank),IF(ISERROR(MATCH(A292&amp;delimiter&amp;B292,tbWS_4[EU_ID_and_Material_Name],0)),ws5_matching_error_msg,(INDEX(tbWS_4[MaterialUsage],MATCH(A292&amp;delimiter&amp;B292,tbWS_4[EU_ID_and_Material_Name],0))-INDEX(tbWS_4[MaterialWaste],MATCH(A292&amp;delimiter&amp;B292,tbWS_4[EU_ID_and_Material_Name],0)))*$F292*(1-$E292)))</f>
        <v/>
      </c>
      <c r="I292" s="124" t="str">
        <f t="shared" si="9"/>
        <v/>
      </c>
      <c r="J292" s="32"/>
    </row>
    <row r="293" spans="1:10" ht="14" x14ac:dyDescent="0.3">
      <c r="A293" s="97"/>
      <c r="B293" s="111"/>
      <c r="C293" s="121"/>
      <c r="D293" s="111" t="str">
        <f t="shared" si="8"/>
        <v/>
      </c>
      <c r="E293" s="128"/>
      <c r="F293" s="108"/>
      <c r="G293" s="73"/>
      <c r="H293" s="146" t="str">
        <f>IF(CONCATENATE(A293,B293)="",IF(CONCATENATE(B293,C293,D293,E293,F293,G293)="","",ws5_EU_ID_MaterialName_blank),IF(ISERROR(MATCH(A293&amp;delimiter&amp;B293,tbWS_4[EU_ID_and_Material_Name],0)),ws5_matching_error_msg,(INDEX(tbWS_4[MaterialUsage],MATCH(A293&amp;delimiter&amp;B293,tbWS_4[EU_ID_and_Material_Name],0))-INDEX(tbWS_4[MaterialWaste],MATCH(A293&amp;delimiter&amp;B293,tbWS_4[EU_ID_and_Material_Name],0)))*$F293*(1-$E293)))</f>
        <v/>
      </c>
      <c r="I293" s="124" t="str">
        <f t="shared" si="9"/>
        <v/>
      </c>
      <c r="J293" s="32"/>
    </row>
    <row r="294" spans="1:10" ht="14" x14ac:dyDescent="0.3">
      <c r="A294" s="97"/>
      <c r="B294" s="111"/>
      <c r="C294" s="121"/>
      <c r="D294" s="111" t="str">
        <f t="shared" si="8"/>
        <v/>
      </c>
      <c r="E294" s="128"/>
      <c r="F294" s="108"/>
      <c r="G294" s="73"/>
      <c r="H294" s="146" t="str">
        <f>IF(CONCATENATE(A294,B294)="",IF(CONCATENATE(B294,C294,D294,E294,F294,G294)="","",ws5_EU_ID_MaterialName_blank),IF(ISERROR(MATCH(A294&amp;delimiter&amp;B294,tbWS_4[EU_ID_and_Material_Name],0)),ws5_matching_error_msg,(INDEX(tbWS_4[MaterialUsage],MATCH(A294&amp;delimiter&amp;B294,tbWS_4[EU_ID_and_Material_Name],0))-INDEX(tbWS_4[MaterialWaste],MATCH(A294&amp;delimiter&amp;B294,tbWS_4[EU_ID_and_Material_Name],0)))*$F294*(1-$E294)))</f>
        <v/>
      </c>
      <c r="I294" s="124" t="str">
        <f t="shared" si="9"/>
        <v/>
      </c>
      <c r="J294" s="32"/>
    </row>
    <row r="295" spans="1:10" ht="14" x14ac:dyDescent="0.3">
      <c r="A295" s="97"/>
      <c r="B295" s="111"/>
      <c r="C295" s="121"/>
      <c r="D295" s="111" t="str">
        <f t="shared" si="8"/>
        <v/>
      </c>
      <c r="E295" s="128"/>
      <c r="F295" s="108"/>
      <c r="G295" s="73"/>
      <c r="H295" s="146" t="str">
        <f>IF(CONCATENATE(A295,B295)="",IF(CONCATENATE(B295,C295,D295,E295,F295,G295)="","",ws5_EU_ID_MaterialName_blank),IF(ISERROR(MATCH(A295&amp;delimiter&amp;B295,tbWS_4[EU_ID_and_Material_Name],0)),ws5_matching_error_msg,(INDEX(tbWS_4[MaterialUsage],MATCH(A295&amp;delimiter&amp;B295,tbWS_4[EU_ID_and_Material_Name],0))-INDEX(tbWS_4[MaterialWaste],MATCH(A295&amp;delimiter&amp;B295,tbWS_4[EU_ID_and_Material_Name],0)))*$F295*(1-$E295)))</f>
        <v/>
      </c>
      <c r="I295" s="124" t="str">
        <f t="shared" si="9"/>
        <v/>
      </c>
      <c r="J295" s="32"/>
    </row>
    <row r="296" spans="1:10" ht="14" x14ac:dyDescent="0.3">
      <c r="A296" s="97"/>
      <c r="B296" s="111"/>
      <c r="C296" s="121"/>
      <c r="D296" s="111" t="str">
        <f t="shared" si="8"/>
        <v/>
      </c>
      <c r="E296" s="128"/>
      <c r="F296" s="108"/>
      <c r="G296" s="73"/>
      <c r="H296" s="146" t="str">
        <f>IF(CONCATENATE(A296,B296)="",IF(CONCATENATE(B296,C296,D296,E296,F296,G296)="","",ws5_EU_ID_MaterialName_blank),IF(ISERROR(MATCH(A296&amp;delimiter&amp;B296,tbWS_4[EU_ID_and_Material_Name],0)),ws5_matching_error_msg,(INDEX(tbWS_4[MaterialUsage],MATCH(A296&amp;delimiter&amp;B296,tbWS_4[EU_ID_and_Material_Name],0))-INDEX(tbWS_4[MaterialWaste],MATCH(A296&amp;delimiter&amp;B296,tbWS_4[EU_ID_and_Material_Name],0)))*$F296*(1-$E296)))</f>
        <v/>
      </c>
      <c r="I296" s="124" t="str">
        <f t="shared" si="9"/>
        <v/>
      </c>
      <c r="J296" s="32"/>
    </row>
    <row r="297" spans="1:10" ht="14" x14ac:dyDescent="0.3">
      <c r="A297" s="97"/>
      <c r="B297" s="111"/>
      <c r="C297" s="121"/>
      <c r="D297" s="111" t="str">
        <f t="shared" si="8"/>
        <v/>
      </c>
      <c r="E297" s="128"/>
      <c r="F297" s="108"/>
      <c r="G297" s="73"/>
      <c r="H297" s="146" t="str">
        <f>IF(CONCATENATE(A297,B297)="",IF(CONCATENATE(B297,C297,D297,E297,F297,G297)="","",ws5_EU_ID_MaterialName_blank),IF(ISERROR(MATCH(A297&amp;delimiter&amp;B297,tbWS_4[EU_ID_and_Material_Name],0)),ws5_matching_error_msg,(INDEX(tbWS_4[MaterialUsage],MATCH(A297&amp;delimiter&amp;B297,tbWS_4[EU_ID_and_Material_Name],0))-INDEX(tbWS_4[MaterialWaste],MATCH(A297&amp;delimiter&amp;B297,tbWS_4[EU_ID_and_Material_Name],0)))*$F297*(1-$E297)))</f>
        <v/>
      </c>
      <c r="I297" s="124" t="str">
        <f t="shared" si="9"/>
        <v/>
      </c>
      <c r="J297" s="32"/>
    </row>
    <row r="298" spans="1:10" ht="14" x14ac:dyDescent="0.3">
      <c r="A298" s="97"/>
      <c r="B298" s="111"/>
      <c r="C298" s="121"/>
      <c r="D298" s="111" t="str">
        <f t="shared" si="8"/>
        <v/>
      </c>
      <c r="E298" s="128"/>
      <c r="F298" s="108"/>
      <c r="G298" s="73"/>
      <c r="H298" s="146" t="str">
        <f>IF(CONCATENATE(A298,B298)="",IF(CONCATENATE(B298,C298,D298,E298,F298,G298)="","",ws5_EU_ID_MaterialName_blank),IF(ISERROR(MATCH(A298&amp;delimiter&amp;B298,tbWS_4[EU_ID_and_Material_Name],0)),ws5_matching_error_msg,(INDEX(tbWS_4[MaterialUsage],MATCH(A298&amp;delimiter&amp;B298,tbWS_4[EU_ID_and_Material_Name],0))-INDEX(tbWS_4[MaterialWaste],MATCH(A298&amp;delimiter&amp;B298,tbWS_4[EU_ID_and_Material_Name],0)))*$F298*(1-$E298)))</f>
        <v/>
      </c>
      <c r="I298" s="124" t="str">
        <f t="shared" si="9"/>
        <v/>
      </c>
      <c r="J298" s="32"/>
    </row>
    <row r="299" spans="1:10" ht="14" x14ac:dyDescent="0.3">
      <c r="A299" s="97"/>
      <c r="B299" s="111"/>
      <c r="C299" s="121"/>
      <c r="D299" s="111" t="str">
        <f t="shared" si="8"/>
        <v/>
      </c>
      <c r="E299" s="128"/>
      <c r="F299" s="108"/>
      <c r="G299" s="73"/>
      <c r="H299" s="146" t="str">
        <f>IF(CONCATENATE(A299,B299)="",IF(CONCATENATE(B299,C299,D299,E299,F299,G299)="","",ws5_EU_ID_MaterialName_blank),IF(ISERROR(MATCH(A299&amp;delimiter&amp;B299,tbWS_4[EU_ID_and_Material_Name],0)),ws5_matching_error_msg,(INDEX(tbWS_4[MaterialUsage],MATCH(A299&amp;delimiter&amp;B299,tbWS_4[EU_ID_and_Material_Name],0))-INDEX(tbWS_4[MaterialWaste],MATCH(A299&amp;delimiter&amp;B299,tbWS_4[EU_ID_and_Material_Name],0)))*$F299*(1-$E299)))</f>
        <v/>
      </c>
      <c r="I299" s="124" t="str">
        <f t="shared" si="9"/>
        <v/>
      </c>
      <c r="J299" s="32"/>
    </row>
    <row r="300" spans="1:10" ht="14" x14ac:dyDescent="0.3">
      <c r="A300" s="97"/>
      <c r="B300" s="111"/>
      <c r="C300" s="121"/>
      <c r="D300" s="111" t="str">
        <f t="shared" si="8"/>
        <v/>
      </c>
      <c r="E300" s="128"/>
      <c r="F300" s="108"/>
      <c r="G300" s="73"/>
      <c r="H300" s="146" t="str">
        <f>IF(CONCATENATE(A300,B300)="",IF(CONCATENATE(B300,C300,D300,E300,F300,G300)="","",ws5_EU_ID_MaterialName_blank),IF(ISERROR(MATCH(A300&amp;delimiter&amp;B300,tbWS_4[EU_ID_and_Material_Name],0)),ws5_matching_error_msg,(INDEX(tbWS_4[MaterialUsage],MATCH(A300&amp;delimiter&amp;B300,tbWS_4[EU_ID_and_Material_Name],0))-INDEX(tbWS_4[MaterialWaste],MATCH(A300&amp;delimiter&amp;B300,tbWS_4[EU_ID_and_Material_Name],0)))*$F300*(1-$E300)))</f>
        <v/>
      </c>
      <c r="I300" s="124" t="str">
        <f t="shared" si="9"/>
        <v/>
      </c>
      <c r="J300" s="32"/>
    </row>
    <row r="301" spans="1:10" ht="14" x14ac:dyDescent="0.3">
      <c r="A301" s="97"/>
      <c r="B301" s="111"/>
      <c r="C301" s="121"/>
      <c r="D301" s="111" t="str">
        <f t="shared" si="8"/>
        <v/>
      </c>
      <c r="E301" s="128"/>
      <c r="F301" s="108"/>
      <c r="G301" s="73"/>
      <c r="H301" s="146" t="str">
        <f>IF(CONCATENATE(A301,B301)="",IF(CONCATENATE(B301,C301,D301,E301,F301,G301)="","",ws5_EU_ID_MaterialName_blank),IF(ISERROR(MATCH(A301&amp;delimiter&amp;B301,tbWS_4[EU_ID_and_Material_Name],0)),ws5_matching_error_msg,(INDEX(tbWS_4[MaterialUsage],MATCH(A301&amp;delimiter&amp;B301,tbWS_4[EU_ID_and_Material_Name],0))-INDEX(tbWS_4[MaterialWaste],MATCH(A301&amp;delimiter&amp;B301,tbWS_4[EU_ID_and_Material_Name],0)))*$F301*(1-$E301)))</f>
        <v/>
      </c>
      <c r="I301" s="124" t="str">
        <f t="shared" si="9"/>
        <v/>
      </c>
      <c r="J301" s="32"/>
    </row>
    <row r="302" spans="1:10" ht="14" x14ac:dyDescent="0.3">
      <c r="A302" s="97"/>
      <c r="B302" s="111"/>
      <c r="C302" s="121"/>
      <c r="D302" s="111" t="str">
        <f t="shared" si="8"/>
        <v/>
      </c>
      <c r="E302" s="128"/>
      <c r="F302" s="108"/>
      <c r="G302" s="73"/>
      <c r="H302" s="146" t="str">
        <f>IF(CONCATENATE(A302,B302)="",IF(CONCATENATE(B302,C302,D302,E302,F302,G302)="","",ws5_EU_ID_MaterialName_blank),IF(ISERROR(MATCH(A302&amp;delimiter&amp;B302,tbWS_4[EU_ID_and_Material_Name],0)),ws5_matching_error_msg,(INDEX(tbWS_4[MaterialUsage],MATCH(A302&amp;delimiter&amp;B302,tbWS_4[EU_ID_and_Material_Name],0))-INDEX(tbWS_4[MaterialWaste],MATCH(A302&amp;delimiter&amp;B302,tbWS_4[EU_ID_and_Material_Name],0)))*$F302*(1-$E302)))</f>
        <v/>
      </c>
      <c r="I302" s="124" t="str">
        <f t="shared" si="9"/>
        <v/>
      </c>
      <c r="J302" s="32"/>
    </row>
    <row r="303" spans="1:10" ht="14" x14ac:dyDescent="0.3">
      <c r="A303" s="97"/>
      <c r="B303" s="111"/>
      <c r="C303" s="121"/>
      <c r="D303" s="111" t="str">
        <f t="shared" si="8"/>
        <v/>
      </c>
      <c r="E303" s="128"/>
      <c r="F303" s="108"/>
      <c r="G303" s="73"/>
      <c r="H303" s="146" t="str">
        <f>IF(CONCATENATE(A303,B303)="",IF(CONCATENATE(B303,C303,D303,E303,F303,G303)="","",ws5_EU_ID_MaterialName_blank),IF(ISERROR(MATCH(A303&amp;delimiter&amp;B303,tbWS_4[EU_ID_and_Material_Name],0)),ws5_matching_error_msg,(INDEX(tbWS_4[MaterialUsage],MATCH(A303&amp;delimiter&amp;B303,tbWS_4[EU_ID_and_Material_Name],0))-INDEX(tbWS_4[MaterialWaste],MATCH(A303&amp;delimiter&amp;B303,tbWS_4[EU_ID_and_Material_Name],0)))*$F303*(1-$E303)))</f>
        <v/>
      </c>
      <c r="I303" s="124" t="str">
        <f t="shared" si="9"/>
        <v/>
      </c>
      <c r="J303" s="32"/>
    </row>
    <row r="304" spans="1:10" ht="14" x14ac:dyDescent="0.3">
      <c r="A304" s="97"/>
      <c r="B304" s="111"/>
      <c r="C304" s="121"/>
      <c r="D304" s="111" t="str">
        <f t="shared" si="8"/>
        <v/>
      </c>
      <c r="E304" s="128"/>
      <c r="F304" s="108"/>
      <c r="G304" s="73"/>
      <c r="H304" s="146" t="str">
        <f>IF(CONCATENATE(A304,B304)="",IF(CONCATENATE(B304,C304,D304,E304,F304,G304)="","",ws5_EU_ID_MaterialName_blank),IF(ISERROR(MATCH(A304&amp;delimiter&amp;B304,tbWS_4[EU_ID_and_Material_Name],0)),ws5_matching_error_msg,(INDEX(tbWS_4[MaterialUsage],MATCH(A304&amp;delimiter&amp;B304,tbWS_4[EU_ID_and_Material_Name],0))-INDEX(tbWS_4[MaterialWaste],MATCH(A304&amp;delimiter&amp;B304,tbWS_4[EU_ID_and_Material_Name],0)))*$F304*(1-$E304)))</f>
        <v/>
      </c>
      <c r="I304" s="124" t="str">
        <f t="shared" si="9"/>
        <v/>
      </c>
      <c r="J304" s="32"/>
    </row>
    <row r="305" spans="1:10" ht="14" x14ac:dyDescent="0.3">
      <c r="A305" s="97"/>
      <c r="B305" s="111"/>
      <c r="C305" s="121"/>
      <c r="D305" s="111" t="str">
        <f t="shared" si="8"/>
        <v/>
      </c>
      <c r="E305" s="128"/>
      <c r="F305" s="108"/>
      <c r="G305" s="73"/>
      <c r="H305" s="146" t="str">
        <f>IF(CONCATENATE(A305,B305)="",IF(CONCATENATE(B305,C305,D305,E305,F305,G305)="","",ws5_EU_ID_MaterialName_blank),IF(ISERROR(MATCH(A305&amp;delimiter&amp;B305,tbWS_4[EU_ID_and_Material_Name],0)),ws5_matching_error_msg,(INDEX(tbWS_4[MaterialUsage],MATCH(A305&amp;delimiter&amp;B305,tbWS_4[EU_ID_and_Material_Name],0))-INDEX(tbWS_4[MaterialWaste],MATCH(A305&amp;delimiter&amp;B305,tbWS_4[EU_ID_and_Material_Name],0)))*$F305*(1-$E305)))</f>
        <v/>
      </c>
      <c r="I305" s="124" t="str">
        <f t="shared" si="9"/>
        <v/>
      </c>
      <c r="J305" s="32"/>
    </row>
    <row r="306" spans="1:10" ht="14" x14ac:dyDescent="0.3">
      <c r="A306" s="97"/>
      <c r="B306" s="111"/>
      <c r="C306" s="121"/>
      <c r="D306" s="111" t="str">
        <f t="shared" si="8"/>
        <v/>
      </c>
      <c r="E306" s="128"/>
      <c r="F306" s="108"/>
      <c r="G306" s="73"/>
      <c r="H306" s="146" t="str">
        <f>IF(CONCATENATE(A306,B306)="",IF(CONCATENATE(B306,C306,D306,E306,F306,G306)="","",ws5_EU_ID_MaterialName_blank),IF(ISERROR(MATCH(A306&amp;delimiter&amp;B306,tbWS_4[EU_ID_and_Material_Name],0)),ws5_matching_error_msg,(INDEX(tbWS_4[MaterialUsage],MATCH(A306&amp;delimiter&amp;B306,tbWS_4[EU_ID_and_Material_Name],0))-INDEX(tbWS_4[MaterialWaste],MATCH(A306&amp;delimiter&amp;B306,tbWS_4[EU_ID_and_Material_Name],0)))*$F306*(1-$E306)))</f>
        <v/>
      </c>
      <c r="I306" s="124" t="str">
        <f t="shared" si="9"/>
        <v/>
      </c>
      <c r="J306" s="32"/>
    </row>
    <row r="307" spans="1:10" ht="14" x14ac:dyDescent="0.3">
      <c r="A307" s="97"/>
      <c r="B307" s="111"/>
      <c r="C307" s="121"/>
      <c r="D307" s="111" t="str">
        <f t="shared" si="8"/>
        <v/>
      </c>
      <c r="E307" s="128"/>
      <c r="F307" s="108"/>
      <c r="G307" s="73"/>
      <c r="H307" s="146" t="str">
        <f>IF(CONCATENATE(A307,B307)="",IF(CONCATENATE(B307,C307,D307,E307,F307,G307)="","",ws5_EU_ID_MaterialName_blank),IF(ISERROR(MATCH(A307&amp;delimiter&amp;B307,tbWS_4[EU_ID_and_Material_Name],0)),ws5_matching_error_msg,(INDEX(tbWS_4[MaterialUsage],MATCH(A307&amp;delimiter&amp;B307,tbWS_4[EU_ID_and_Material_Name],0))-INDEX(tbWS_4[MaterialWaste],MATCH(A307&amp;delimiter&amp;B307,tbWS_4[EU_ID_and_Material_Name],0)))*$F307*(1-$E307)))</f>
        <v/>
      </c>
      <c r="I307" s="124" t="str">
        <f t="shared" si="9"/>
        <v/>
      </c>
      <c r="J307" s="32"/>
    </row>
    <row r="308" spans="1:10" ht="14" x14ac:dyDescent="0.3">
      <c r="A308" s="97"/>
      <c r="B308" s="111"/>
      <c r="C308" s="121"/>
      <c r="D308" s="111" t="str">
        <f t="shared" si="8"/>
        <v/>
      </c>
      <c r="E308" s="128"/>
      <c r="F308" s="108"/>
      <c r="G308" s="73"/>
      <c r="H308" s="146" t="str">
        <f>IF(CONCATENATE(A308,B308)="",IF(CONCATENATE(B308,C308,D308,E308,F308,G308)="","",ws5_EU_ID_MaterialName_blank),IF(ISERROR(MATCH(A308&amp;delimiter&amp;B308,tbWS_4[EU_ID_and_Material_Name],0)),ws5_matching_error_msg,(INDEX(tbWS_4[MaterialUsage],MATCH(A308&amp;delimiter&amp;B308,tbWS_4[EU_ID_and_Material_Name],0))-INDEX(tbWS_4[MaterialWaste],MATCH(A308&amp;delimiter&amp;B308,tbWS_4[EU_ID_and_Material_Name],0)))*$F308*(1-$E308)))</f>
        <v/>
      </c>
      <c r="I308" s="124" t="str">
        <f t="shared" si="9"/>
        <v/>
      </c>
      <c r="J308" s="32"/>
    </row>
    <row r="309" spans="1:10" ht="14" x14ac:dyDescent="0.3">
      <c r="A309" s="97"/>
      <c r="B309" s="111"/>
      <c r="C309" s="121"/>
      <c r="D309" s="111" t="str">
        <f t="shared" si="8"/>
        <v/>
      </c>
      <c r="E309" s="128"/>
      <c r="F309" s="108"/>
      <c r="G309" s="73"/>
      <c r="H309" s="146" t="str">
        <f>IF(CONCATENATE(A309,B309)="",IF(CONCATENATE(B309,C309,D309,E309,F309,G309)="","",ws5_EU_ID_MaterialName_blank),IF(ISERROR(MATCH(A309&amp;delimiter&amp;B309,tbWS_4[EU_ID_and_Material_Name],0)),ws5_matching_error_msg,(INDEX(tbWS_4[MaterialUsage],MATCH(A309&amp;delimiter&amp;B309,tbWS_4[EU_ID_and_Material_Name],0))-INDEX(tbWS_4[MaterialWaste],MATCH(A309&amp;delimiter&amp;B309,tbWS_4[EU_ID_and_Material_Name],0)))*$F309*(1-$E309)))</f>
        <v/>
      </c>
      <c r="I309" s="124" t="str">
        <f t="shared" si="9"/>
        <v/>
      </c>
      <c r="J309" s="32"/>
    </row>
    <row r="310" spans="1:10" ht="14" x14ac:dyDescent="0.3">
      <c r="A310" s="97"/>
      <c r="B310" s="111"/>
      <c r="C310" s="121"/>
      <c r="D310" s="111" t="str">
        <f t="shared" si="8"/>
        <v/>
      </c>
      <c r="E310" s="128"/>
      <c r="F310" s="108"/>
      <c r="G310" s="73"/>
      <c r="H310" s="146" t="str">
        <f>IF(CONCATENATE(A310,B310)="",IF(CONCATENATE(B310,C310,D310,E310,F310,G310)="","",ws5_EU_ID_MaterialName_blank),IF(ISERROR(MATCH(A310&amp;delimiter&amp;B310,tbWS_4[EU_ID_and_Material_Name],0)),ws5_matching_error_msg,(INDEX(tbWS_4[MaterialUsage],MATCH(A310&amp;delimiter&amp;B310,tbWS_4[EU_ID_and_Material_Name],0))-INDEX(tbWS_4[MaterialWaste],MATCH(A310&amp;delimiter&amp;B310,tbWS_4[EU_ID_and_Material_Name],0)))*$F310*(1-$E310)))</f>
        <v/>
      </c>
      <c r="I310" s="124" t="str">
        <f t="shared" si="9"/>
        <v/>
      </c>
      <c r="J310" s="32"/>
    </row>
    <row r="311" spans="1:10" ht="14" x14ac:dyDescent="0.3">
      <c r="A311" s="97"/>
      <c r="B311" s="111"/>
      <c r="C311" s="121"/>
      <c r="D311" s="111" t="str">
        <f t="shared" si="8"/>
        <v/>
      </c>
      <c r="E311" s="128"/>
      <c r="F311" s="108"/>
      <c r="G311" s="73"/>
      <c r="H311" s="146" t="str">
        <f>IF(CONCATENATE(A311,B311)="",IF(CONCATENATE(B311,C311,D311,E311,F311,G311)="","",ws5_EU_ID_MaterialName_blank),IF(ISERROR(MATCH(A311&amp;delimiter&amp;B311,tbWS_4[EU_ID_and_Material_Name],0)),ws5_matching_error_msg,(INDEX(tbWS_4[MaterialUsage],MATCH(A311&amp;delimiter&amp;B311,tbWS_4[EU_ID_and_Material_Name],0))-INDEX(tbWS_4[MaterialWaste],MATCH(A311&amp;delimiter&amp;B311,tbWS_4[EU_ID_and_Material_Name],0)))*$F311*(1-$E311)))</f>
        <v/>
      </c>
      <c r="I311" s="124" t="str">
        <f t="shared" si="9"/>
        <v/>
      </c>
      <c r="J311" s="32"/>
    </row>
    <row r="312" spans="1:10" ht="14" x14ac:dyDescent="0.3">
      <c r="A312" s="97"/>
      <c r="B312" s="111"/>
      <c r="C312" s="121"/>
      <c r="D312" s="111" t="str">
        <f t="shared" si="8"/>
        <v/>
      </c>
      <c r="E312" s="128"/>
      <c r="F312" s="108"/>
      <c r="G312" s="73"/>
      <c r="H312" s="146" t="str">
        <f>IF(CONCATENATE(A312,B312)="",IF(CONCATENATE(B312,C312,D312,E312,F312,G312)="","",ws5_EU_ID_MaterialName_blank),IF(ISERROR(MATCH(A312&amp;delimiter&amp;B312,tbWS_4[EU_ID_and_Material_Name],0)),ws5_matching_error_msg,(INDEX(tbWS_4[MaterialUsage],MATCH(A312&amp;delimiter&amp;B312,tbWS_4[EU_ID_and_Material_Name],0))-INDEX(tbWS_4[MaterialWaste],MATCH(A312&amp;delimiter&amp;B312,tbWS_4[EU_ID_and_Material_Name],0)))*$F312*(1-$E312)))</f>
        <v/>
      </c>
      <c r="I312" s="124" t="str">
        <f t="shared" si="9"/>
        <v/>
      </c>
      <c r="J312" s="32"/>
    </row>
    <row r="313" spans="1:10" ht="14" x14ac:dyDescent="0.3">
      <c r="A313" s="97"/>
      <c r="B313" s="111"/>
      <c r="C313" s="121"/>
      <c r="D313" s="111" t="str">
        <f t="shared" si="8"/>
        <v/>
      </c>
      <c r="E313" s="128"/>
      <c r="F313" s="108"/>
      <c r="G313" s="73"/>
      <c r="H313" s="146" t="str">
        <f>IF(CONCATENATE(A313,B313)="",IF(CONCATENATE(B313,C313,D313,E313,F313,G313)="","",ws5_EU_ID_MaterialName_blank),IF(ISERROR(MATCH(A313&amp;delimiter&amp;B313,tbWS_4[EU_ID_and_Material_Name],0)),ws5_matching_error_msg,(INDEX(tbWS_4[MaterialUsage],MATCH(A313&amp;delimiter&amp;B313,tbWS_4[EU_ID_and_Material_Name],0))-INDEX(tbWS_4[MaterialWaste],MATCH(A313&amp;delimiter&amp;B313,tbWS_4[EU_ID_and_Material_Name],0)))*$F313*(1-$E313)))</f>
        <v/>
      </c>
      <c r="I313" s="124" t="str">
        <f t="shared" si="9"/>
        <v/>
      </c>
      <c r="J313" s="32"/>
    </row>
    <row r="314" spans="1:10" ht="14" x14ac:dyDescent="0.3">
      <c r="A314" s="97"/>
      <c r="B314" s="111"/>
      <c r="C314" s="121"/>
      <c r="D314" s="111" t="str">
        <f t="shared" si="8"/>
        <v/>
      </c>
      <c r="E314" s="128"/>
      <c r="F314" s="108"/>
      <c r="G314" s="73"/>
      <c r="H314" s="146" t="str">
        <f>IF(CONCATENATE(A314,B314)="",IF(CONCATENATE(B314,C314,D314,E314,F314,G314)="","",ws5_EU_ID_MaterialName_blank),IF(ISERROR(MATCH(A314&amp;delimiter&amp;B314,tbWS_4[EU_ID_and_Material_Name],0)),ws5_matching_error_msg,(INDEX(tbWS_4[MaterialUsage],MATCH(A314&amp;delimiter&amp;B314,tbWS_4[EU_ID_and_Material_Name],0))-INDEX(tbWS_4[MaterialWaste],MATCH(A314&amp;delimiter&amp;B314,tbWS_4[EU_ID_and_Material_Name],0)))*$F314*(1-$E314)))</f>
        <v/>
      </c>
      <c r="I314" s="124" t="str">
        <f t="shared" si="9"/>
        <v/>
      </c>
      <c r="J314" s="32"/>
    </row>
    <row r="315" spans="1:10" ht="14" x14ac:dyDescent="0.3">
      <c r="A315" s="97"/>
      <c r="B315" s="111"/>
      <c r="C315" s="121"/>
      <c r="D315" s="111" t="str">
        <f t="shared" si="8"/>
        <v/>
      </c>
      <c r="E315" s="128"/>
      <c r="F315" s="108"/>
      <c r="G315" s="73"/>
      <c r="H315" s="146" t="str">
        <f>IF(CONCATENATE(A315,B315)="",IF(CONCATENATE(B315,C315,D315,E315,F315,G315)="","",ws5_EU_ID_MaterialName_blank),IF(ISERROR(MATCH(A315&amp;delimiter&amp;B315,tbWS_4[EU_ID_and_Material_Name],0)),ws5_matching_error_msg,(INDEX(tbWS_4[MaterialUsage],MATCH(A315&amp;delimiter&amp;B315,tbWS_4[EU_ID_and_Material_Name],0))-INDEX(tbWS_4[MaterialWaste],MATCH(A315&amp;delimiter&amp;B315,tbWS_4[EU_ID_and_Material_Name],0)))*$F315*(1-$E315)))</f>
        <v/>
      </c>
      <c r="I315" s="124" t="str">
        <f t="shared" si="9"/>
        <v/>
      </c>
      <c r="J315" s="32"/>
    </row>
    <row r="316" spans="1:10" ht="14" x14ac:dyDescent="0.3">
      <c r="A316" s="97"/>
      <c r="B316" s="111"/>
      <c r="C316" s="121"/>
      <c r="D316" s="111" t="str">
        <f t="shared" si="8"/>
        <v/>
      </c>
      <c r="E316" s="128"/>
      <c r="F316" s="108"/>
      <c r="G316" s="73"/>
      <c r="H316" s="146" t="str">
        <f>IF(CONCATENATE(A316,B316)="",IF(CONCATENATE(B316,C316,D316,E316,F316,G316)="","",ws5_EU_ID_MaterialName_blank),IF(ISERROR(MATCH(A316&amp;delimiter&amp;B316,tbWS_4[EU_ID_and_Material_Name],0)),ws5_matching_error_msg,(INDEX(tbWS_4[MaterialUsage],MATCH(A316&amp;delimiter&amp;B316,tbWS_4[EU_ID_and_Material_Name],0))-INDEX(tbWS_4[MaterialWaste],MATCH(A316&amp;delimiter&amp;B316,tbWS_4[EU_ID_and_Material_Name],0)))*$F316*(1-$E316)))</f>
        <v/>
      </c>
      <c r="I316" s="124" t="str">
        <f t="shared" si="9"/>
        <v/>
      </c>
      <c r="J316" s="32"/>
    </row>
    <row r="317" spans="1:10" ht="14" x14ac:dyDescent="0.3">
      <c r="A317" s="97"/>
      <c r="B317" s="111"/>
      <c r="C317" s="121"/>
      <c r="D317" s="111" t="str">
        <f t="shared" si="8"/>
        <v/>
      </c>
      <c r="E317" s="128"/>
      <c r="F317" s="108"/>
      <c r="G317" s="73"/>
      <c r="H317" s="146" t="str">
        <f>IF(CONCATENATE(A317,B317)="",IF(CONCATENATE(B317,C317,D317,E317,F317,G317)="","",ws5_EU_ID_MaterialName_blank),IF(ISERROR(MATCH(A317&amp;delimiter&amp;B317,tbWS_4[EU_ID_and_Material_Name],0)),ws5_matching_error_msg,(INDEX(tbWS_4[MaterialUsage],MATCH(A317&amp;delimiter&amp;B317,tbWS_4[EU_ID_and_Material_Name],0))-INDEX(tbWS_4[MaterialWaste],MATCH(A317&amp;delimiter&amp;B317,tbWS_4[EU_ID_and_Material_Name],0)))*$F317*(1-$E317)))</f>
        <v/>
      </c>
      <c r="I317" s="124" t="str">
        <f t="shared" si="9"/>
        <v/>
      </c>
      <c r="J317" s="32"/>
    </row>
    <row r="318" spans="1:10" ht="14" x14ac:dyDescent="0.3">
      <c r="A318" s="97"/>
      <c r="B318" s="111"/>
      <c r="C318" s="121"/>
      <c r="D318" s="111" t="str">
        <f t="shared" si="8"/>
        <v/>
      </c>
      <c r="E318" s="128"/>
      <c r="F318" s="108"/>
      <c r="G318" s="73"/>
      <c r="H318" s="146" t="str">
        <f>IF(CONCATENATE(A318,B318)="",IF(CONCATENATE(B318,C318,D318,E318,F318,G318)="","",ws5_EU_ID_MaterialName_blank),IF(ISERROR(MATCH(A318&amp;delimiter&amp;B318,tbWS_4[EU_ID_and_Material_Name],0)),ws5_matching_error_msg,(INDEX(tbWS_4[MaterialUsage],MATCH(A318&amp;delimiter&amp;B318,tbWS_4[EU_ID_and_Material_Name],0))-INDEX(tbWS_4[MaterialWaste],MATCH(A318&amp;delimiter&amp;B318,tbWS_4[EU_ID_and_Material_Name],0)))*$F318*(1-$E318)))</f>
        <v/>
      </c>
      <c r="I318" s="124" t="str">
        <f t="shared" si="9"/>
        <v/>
      </c>
      <c r="J318" s="32"/>
    </row>
    <row r="319" spans="1:10" ht="14" x14ac:dyDescent="0.3">
      <c r="A319" s="97"/>
      <c r="B319" s="111"/>
      <c r="C319" s="121"/>
      <c r="D319" s="111" t="str">
        <f t="shared" si="8"/>
        <v/>
      </c>
      <c r="E319" s="128"/>
      <c r="F319" s="108"/>
      <c r="G319" s="73"/>
      <c r="H319" s="146" t="str">
        <f>IF(CONCATENATE(A319,B319)="",IF(CONCATENATE(B319,C319,D319,E319,F319,G319)="","",ws5_EU_ID_MaterialName_blank),IF(ISERROR(MATCH(A319&amp;delimiter&amp;B319,tbWS_4[EU_ID_and_Material_Name],0)),ws5_matching_error_msg,(INDEX(tbWS_4[MaterialUsage],MATCH(A319&amp;delimiter&amp;B319,tbWS_4[EU_ID_and_Material_Name],0))-INDEX(tbWS_4[MaterialWaste],MATCH(A319&amp;delimiter&amp;B319,tbWS_4[EU_ID_and_Material_Name],0)))*$F319*(1-$E319)))</f>
        <v/>
      </c>
      <c r="I319" s="124" t="str">
        <f t="shared" si="9"/>
        <v/>
      </c>
      <c r="J319" s="32"/>
    </row>
    <row r="320" spans="1:10" ht="14" x14ac:dyDescent="0.3">
      <c r="A320" s="97"/>
      <c r="B320" s="111"/>
      <c r="C320" s="121"/>
      <c r="D320" s="111" t="str">
        <f t="shared" si="8"/>
        <v/>
      </c>
      <c r="E320" s="128"/>
      <c r="F320" s="108"/>
      <c r="G320" s="73"/>
      <c r="H320" s="146" t="str">
        <f>IF(CONCATENATE(A320,B320)="",IF(CONCATENATE(B320,C320,D320,E320,F320,G320)="","",ws5_EU_ID_MaterialName_blank),IF(ISERROR(MATCH(A320&amp;delimiter&amp;B320,tbWS_4[EU_ID_and_Material_Name],0)),ws5_matching_error_msg,(INDEX(tbWS_4[MaterialUsage],MATCH(A320&amp;delimiter&amp;B320,tbWS_4[EU_ID_and_Material_Name],0))-INDEX(tbWS_4[MaterialWaste],MATCH(A320&amp;delimiter&amp;B320,tbWS_4[EU_ID_and_Material_Name],0)))*$F320*(1-$E320)))</f>
        <v/>
      </c>
      <c r="I320" s="124" t="str">
        <f t="shared" si="9"/>
        <v/>
      </c>
      <c r="J320" s="32"/>
    </row>
    <row r="321" spans="1:10" ht="14" x14ac:dyDescent="0.3">
      <c r="A321" s="97"/>
      <c r="B321" s="111"/>
      <c r="C321" s="121"/>
      <c r="D321" s="111" t="str">
        <f t="shared" si="8"/>
        <v/>
      </c>
      <c r="E321" s="128"/>
      <c r="F321" s="108"/>
      <c r="G321" s="73"/>
      <c r="H321" s="146" t="str">
        <f>IF(CONCATENATE(A321,B321)="",IF(CONCATENATE(B321,C321,D321,E321,F321,G321)="","",ws5_EU_ID_MaterialName_blank),IF(ISERROR(MATCH(A321&amp;delimiter&amp;B321,tbWS_4[EU_ID_and_Material_Name],0)),ws5_matching_error_msg,(INDEX(tbWS_4[MaterialUsage],MATCH(A321&amp;delimiter&amp;B321,tbWS_4[EU_ID_and_Material_Name],0))-INDEX(tbWS_4[MaterialWaste],MATCH(A321&amp;delimiter&amp;B321,tbWS_4[EU_ID_and_Material_Name],0)))*$F321*(1-$E321)))</f>
        <v/>
      </c>
      <c r="I321" s="124" t="str">
        <f t="shared" si="9"/>
        <v/>
      </c>
      <c r="J321" s="32"/>
    </row>
    <row r="322" spans="1:10" ht="14" x14ac:dyDescent="0.3">
      <c r="A322" s="97"/>
      <c r="B322" s="111"/>
      <c r="C322" s="121"/>
      <c r="D322" s="111" t="str">
        <f t="shared" si="8"/>
        <v/>
      </c>
      <c r="E322" s="128"/>
      <c r="F322" s="108"/>
      <c r="G322" s="73"/>
      <c r="H322" s="146" t="str">
        <f>IF(CONCATENATE(A322,B322)="",IF(CONCATENATE(B322,C322,D322,E322,F322,G322)="","",ws5_EU_ID_MaterialName_blank),IF(ISERROR(MATCH(A322&amp;delimiter&amp;B322,tbWS_4[EU_ID_and_Material_Name],0)),ws5_matching_error_msg,(INDEX(tbWS_4[MaterialUsage],MATCH(A322&amp;delimiter&amp;B322,tbWS_4[EU_ID_and_Material_Name],0))-INDEX(tbWS_4[MaterialWaste],MATCH(A322&amp;delimiter&amp;B322,tbWS_4[EU_ID_and_Material_Name],0)))*$F322*(1-$E322)))</f>
        <v/>
      </c>
      <c r="I322" s="124" t="str">
        <f t="shared" si="9"/>
        <v/>
      </c>
      <c r="J322" s="32"/>
    </row>
    <row r="323" spans="1:10" ht="14" x14ac:dyDescent="0.3">
      <c r="A323" s="97"/>
      <c r="B323" s="111"/>
      <c r="C323" s="121"/>
      <c r="D323" s="111" t="str">
        <f t="shared" si="8"/>
        <v/>
      </c>
      <c r="E323" s="128"/>
      <c r="F323" s="108"/>
      <c r="G323" s="73"/>
      <c r="H323" s="146" t="str">
        <f>IF(CONCATENATE(A323,B323)="",IF(CONCATENATE(B323,C323,D323,E323,F323,G323)="","",ws5_EU_ID_MaterialName_blank),IF(ISERROR(MATCH(A323&amp;delimiter&amp;B323,tbWS_4[EU_ID_and_Material_Name],0)),ws5_matching_error_msg,(INDEX(tbWS_4[MaterialUsage],MATCH(A323&amp;delimiter&amp;B323,tbWS_4[EU_ID_and_Material_Name],0))-INDEX(tbWS_4[MaterialWaste],MATCH(A323&amp;delimiter&amp;B323,tbWS_4[EU_ID_and_Material_Name],0)))*$F323*(1-$E323)))</f>
        <v/>
      </c>
      <c r="I323" s="124" t="str">
        <f t="shared" si="9"/>
        <v/>
      </c>
      <c r="J323" s="32"/>
    </row>
    <row r="324" spans="1:10" ht="14" x14ac:dyDescent="0.3">
      <c r="A324" s="97"/>
      <c r="B324" s="111"/>
      <c r="C324" s="121"/>
      <c r="D324" s="111" t="str">
        <f t="shared" si="8"/>
        <v/>
      </c>
      <c r="E324" s="128"/>
      <c r="F324" s="108"/>
      <c r="G324" s="73"/>
      <c r="H324" s="146" t="str">
        <f>IF(CONCATENATE(A324,B324)="",IF(CONCATENATE(B324,C324,D324,E324,F324,G324)="","",ws5_EU_ID_MaterialName_blank),IF(ISERROR(MATCH(A324&amp;delimiter&amp;B324,tbWS_4[EU_ID_and_Material_Name],0)),ws5_matching_error_msg,(INDEX(tbWS_4[MaterialUsage],MATCH(A324&amp;delimiter&amp;B324,tbWS_4[EU_ID_and_Material_Name],0))-INDEX(tbWS_4[MaterialWaste],MATCH(A324&amp;delimiter&amp;B324,tbWS_4[EU_ID_and_Material_Name],0)))*$F324*(1-$E324)))</f>
        <v/>
      </c>
      <c r="I324" s="124" t="str">
        <f t="shared" si="9"/>
        <v/>
      </c>
      <c r="J324" s="32"/>
    </row>
    <row r="325" spans="1:10" ht="14" x14ac:dyDescent="0.3">
      <c r="A325" s="97"/>
      <c r="B325" s="111"/>
      <c r="C325" s="121"/>
      <c r="D325" s="111" t="str">
        <f t="shared" si="8"/>
        <v/>
      </c>
      <c r="E325" s="128"/>
      <c r="F325" s="108"/>
      <c r="G325" s="73"/>
      <c r="H325" s="146" t="str">
        <f>IF(CONCATENATE(A325,B325)="",IF(CONCATENATE(B325,C325,D325,E325,F325,G325)="","",ws5_EU_ID_MaterialName_blank),IF(ISERROR(MATCH(A325&amp;delimiter&amp;B325,tbWS_4[EU_ID_and_Material_Name],0)),ws5_matching_error_msg,(INDEX(tbWS_4[MaterialUsage],MATCH(A325&amp;delimiter&amp;B325,tbWS_4[EU_ID_and_Material_Name],0))-INDEX(tbWS_4[MaterialWaste],MATCH(A325&amp;delimiter&amp;B325,tbWS_4[EU_ID_and_Material_Name],0)))*$F325*(1-$E325)))</f>
        <v/>
      </c>
      <c r="I325" s="124" t="str">
        <f t="shared" si="9"/>
        <v/>
      </c>
      <c r="J325" s="32"/>
    </row>
    <row r="326" spans="1:10" ht="14" x14ac:dyDescent="0.3">
      <c r="A326" s="97"/>
      <c r="B326" s="111"/>
      <c r="C326" s="121"/>
      <c r="D326" s="111" t="str">
        <f t="shared" si="8"/>
        <v/>
      </c>
      <c r="E326" s="128"/>
      <c r="F326" s="108"/>
      <c r="G326" s="73"/>
      <c r="H326" s="146" t="str">
        <f>IF(CONCATENATE(A326,B326)="",IF(CONCATENATE(B326,C326,D326,E326,F326,G326)="","",ws5_EU_ID_MaterialName_blank),IF(ISERROR(MATCH(A326&amp;delimiter&amp;B326,tbWS_4[EU_ID_and_Material_Name],0)),ws5_matching_error_msg,(INDEX(tbWS_4[MaterialUsage],MATCH(A326&amp;delimiter&amp;B326,tbWS_4[EU_ID_and_Material_Name],0))-INDEX(tbWS_4[MaterialWaste],MATCH(A326&amp;delimiter&amp;B326,tbWS_4[EU_ID_and_Material_Name],0)))*$F326*(1-$E326)))</f>
        <v/>
      </c>
      <c r="I326" s="124" t="str">
        <f t="shared" si="9"/>
        <v/>
      </c>
      <c r="J326" s="32"/>
    </row>
    <row r="327" spans="1:10" ht="14" x14ac:dyDescent="0.3">
      <c r="A327" s="97"/>
      <c r="B327" s="111"/>
      <c r="C327" s="121"/>
      <c r="D327" s="111" t="str">
        <f t="shared" si="8"/>
        <v/>
      </c>
      <c r="E327" s="128"/>
      <c r="F327" s="108"/>
      <c r="G327" s="73"/>
      <c r="H327" s="146" t="str">
        <f>IF(CONCATENATE(A327,B327)="",IF(CONCATENATE(B327,C327,D327,E327,F327,G327)="","",ws5_EU_ID_MaterialName_blank),IF(ISERROR(MATCH(A327&amp;delimiter&amp;B327,tbWS_4[EU_ID_and_Material_Name],0)),ws5_matching_error_msg,(INDEX(tbWS_4[MaterialUsage],MATCH(A327&amp;delimiter&amp;B327,tbWS_4[EU_ID_and_Material_Name],0))-INDEX(tbWS_4[MaterialWaste],MATCH(A327&amp;delimiter&amp;B327,tbWS_4[EU_ID_and_Material_Name],0)))*$F327*(1-$E327)))</f>
        <v/>
      </c>
      <c r="I327" s="124" t="str">
        <f t="shared" si="9"/>
        <v/>
      </c>
      <c r="J327" s="32"/>
    </row>
    <row r="328" spans="1:10" ht="14" x14ac:dyDescent="0.3">
      <c r="A328" s="97"/>
      <c r="B328" s="111"/>
      <c r="C328" s="121"/>
      <c r="D328" s="111" t="str">
        <f t="shared" si="8"/>
        <v/>
      </c>
      <c r="E328" s="128"/>
      <c r="F328" s="108"/>
      <c r="G328" s="73"/>
      <c r="H328" s="146" t="str">
        <f>IF(CONCATENATE(A328,B328)="",IF(CONCATENATE(B328,C328,D328,E328,F328,G328)="","",ws5_EU_ID_MaterialName_blank),IF(ISERROR(MATCH(A328&amp;delimiter&amp;B328,tbWS_4[EU_ID_and_Material_Name],0)),ws5_matching_error_msg,(INDEX(tbWS_4[MaterialUsage],MATCH(A328&amp;delimiter&amp;B328,tbWS_4[EU_ID_and_Material_Name],0))-INDEX(tbWS_4[MaterialWaste],MATCH(A328&amp;delimiter&amp;B328,tbWS_4[EU_ID_and_Material_Name],0)))*$F328*(1-$E328)))</f>
        <v/>
      </c>
      <c r="I328" s="124" t="str">
        <f t="shared" si="9"/>
        <v/>
      </c>
      <c r="J328" s="32"/>
    </row>
    <row r="329" spans="1:10" ht="14" x14ac:dyDescent="0.3">
      <c r="A329" s="97"/>
      <c r="B329" s="111"/>
      <c r="C329" s="121"/>
      <c r="D329" s="111" t="str">
        <f t="shared" si="8"/>
        <v/>
      </c>
      <c r="E329" s="128"/>
      <c r="F329" s="108"/>
      <c r="G329" s="73"/>
      <c r="H329" s="146" t="str">
        <f>IF(CONCATENATE(A329,B329)="",IF(CONCATENATE(B329,C329,D329,E329,F329,G329)="","",ws5_EU_ID_MaterialName_blank),IF(ISERROR(MATCH(A329&amp;delimiter&amp;B329,tbWS_4[EU_ID_and_Material_Name],0)),ws5_matching_error_msg,(INDEX(tbWS_4[MaterialUsage],MATCH(A329&amp;delimiter&amp;B329,tbWS_4[EU_ID_and_Material_Name],0))-INDEX(tbWS_4[MaterialWaste],MATCH(A329&amp;delimiter&amp;B329,tbWS_4[EU_ID_and_Material_Name],0)))*$F329*(1-$E329)))</f>
        <v/>
      </c>
      <c r="I329" s="124" t="str">
        <f t="shared" si="9"/>
        <v/>
      </c>
      <c r="J329" s="32"/>
    </row>
    <row r="330" spans="1:10" ht="14" x14ac:dyDescent="0.3">
      <c r="A330" s="97"/>
      <c r="B330" s="111"/>
      <c r="C330" s="121"/>
      <c r="D330" s="111" t="str">
        <f t="shared" si="8"/>
        <v/>
      </c>
      <c r="E330" s="128"/>
      <c r="F330" s="108"/>
      <c r="G330" s="73"/>
      <c r="H330" s="146" t="str">
        <f>IF(CONCATENATE(A330,B330)="",IF(CONCATENATE(B330,C330,D330,E330,F330,G330)="","",ws5_EU_ID_MaterialName_blank),IF(ISERROR(MATCH(A330&amp;delimiter&amp;B330,tbWS_4[EU_ID_and_Material_Name],0)),ws5_matching_error_msg,(INDEX(tbWS_4[MaterialUsage],MATCH(A330&amp;delimiter&amp;B330,tbWS_4[EU_ID_and_Material_Name],0))-INDEX(tbWS_4[MaterialWaste],MATCH(A330&amp;delimiter&amp;B330,tbWS_4[EU_ID_and_Material_Name],0)))*$F330*(1-$E330)))</f>
        <v/>
      </c>
      <c r="I330" s="124" t="str">
        <f t="shared" si="9"/>
        <v/>
      </c>
      <c r="J330" s="32"/>
    </row>
    <row r="331" spans="1:10" ht="14" x14ac:dyDescent="0.3">
      <c r="A331" s="97"/>
      <c r="B331" s="111"/>
      <c r="C331" s="121"/>
      <c r="D331" s="111" t="str">
        <f t="shared" ref="D331:D394" si="10">IFERROR(INDEX(chemical_names,MATCH(TEXT(C331,"0"),CAS_numbers,0)),"")</f>
        <v/>
      </c>
      <c r="E331" s="128"/>
      <c r="F331" s="108"/>
      <c r="G331" s="73"/>
      <c r="H331" s="146" t="str">
        <f>IF(CONCATENATE(A331,B331)="",IF(CONCATENATE(B331,C331,D331,E331,F331,G331)="","",ws5_EU_ID_MaterialName_blank),IF(ISERROR(MATCH(A331&amp;delimiter&amp;B331,tbWS_4[EU_ID_and_Material_Name],0)),ws5_matching_error_msg,(INDEX(tbWS_4[MaterialUsage],MATCH(A331&amp;delimiter&amp;B331,tbWS_4[EU_ID_and_Material_Name],0))-INDEX(tbWS_4[MaterialWaste],MATCH(A331&amp;delimiter&amp;B331,tbWS_4[EU_ID_and_Material_Name],0)))*$F331*(1-$E331)))</f>
        <v/>
      </c>
      <c r="I331" s="124" t="str">
        <f t="shared" ref="I331:I394" si="11">IF(AND(C331="",D331=""),"",IFERROR(IF(OR(C331="",C331="No CAS"),INDEX(sequence_IDs,MATCH(D331,chemical_names,0)),INDEX(sequence_IDs,MATCH(TEXT(C331,"0"),CAS_numbers,0))),"?"))</f>
        <v/>
      </c>
      <c r="J331" s="32"/>
    </row>
    <row r="332" spans="1:10" ht="14" x14ac:dyDescent="0.3">
      <c r="A332" s="97"/>
      <c r="B332" s="111"/>
      <c r="C332" s="121"/>
      <c r="D332" s="111" t="str">
        <f t="shared" si="10"/>
        <v/>
      </c>
      <c r="E332" s="128"/>
      <c r="F332" s="108"/>
      <c r="G332" s="73"/>
      <c r="H332" s="146" t="str">
        <f>IF(CONCATENATE(A332,B332)="",IF(CONCATENATE(B332,C332,D332,E332,F332,G332)="","",ws5_EU_ID_MaterialName_blank),IF(ISERROR(MATCH(A332&amp;delimiter&amp;B332,tbWS_4[EU_ID_and_Material_Name],0)),ws5_matching_error_msg,(INDEX(tbWS_4[MaterialUsage],MATCH(A332&amp;delimiter&amp;B332,tbWS_4[EU_ID_and_Material_Name],0))-INDEX(tbWS_4[MaterialWaste],MATCH(A332&amp;delimiter&amp;B332,tbWS_4[EU_ID_and_Material_Name],0)))*$F332*(1-$E332)))</f>
        <v/>
      </c>
      <c r="I332" s="124" t="str">
        <f t="shared" si="11"/>
        <v/>
      </c>
      <c r="J332" s="32"/>
    </row>
    <row r="333" spans="1:10" ht="14" x14ac:dyDescent="0.3">
      <c r="A333" s="97"/>
      <c r="B333" s="111"/>
      <c r="C333" s="121"/>
      <c r="D333" s="111" t="str">
        <f t="shared" si="10"/>
        <v/>
      </c>
      <c r="E333" s="128"/>
      <c r="F333" s="108"/>
      <c r="G333" s="73"/>
      <c r="H333" s="146" t="str">
        <f>IF(CONCATENATE(A333,B333)="",IF(CONCATENATE(B333,C333,D333,E333,F333,G333)="","",ws5_EU_ID_MaterialName_blank),IF(ISERROR(MATCH(A333&amp;delimiter&amp;B333,tbWS_4[EU_ID_and_Material_Name],0)),ws5_matching_error_msg,(INDEX(tbWS_4[MaterialUsage],MATCH(A333&amp;delimiter&amp;B333,tbWS_4[EU_ID_and_Material_Name],0))-INDEX(tbWS_4[MaterialWaste],MATCH(A333&amp;delimiter&amp;B333,tbWS_4[EU_ID_and_Material_Name],0)))*$F333*(1-$E333)))</f>
        <v/>
      </c>
      <c r="I333" s="124" t="str">
        <f t="shared" si="11"/>
        <v/>
      </c>
      <c r="J333" s="32"/>
    </row>
    <row r="334" spans="1:10" ht="14" x14ac:dyDescent="0.3">
      <c r="A334" s="97"/>
      <c r="B334" s="111"/>
      <c r="C334" s="121"/>
      <c r="D334" s="111" t="str">
        <f t="shared" si="10"/>
        <v/>
      </c>
      <c r="E334" s="128"/>
      <c r="F334" s="108"/>
      <c r="G334" s="73"/>
      <c r="H334" s="146" t="str">
        <f>IF(CONCATENATE(A334,B334)="",IF(CONCATENATE(B334,C334,D334,E334,F334,G334)="","",ws5_EU_ID_MaterialName_blank),IF(ISERROR(MATCH(A334&amp;delimiter&amp;B334,tbWS_4[EU_ID_and_Material_Name],0)),ws5_matching_error_msg,(INDEX(tbWS_4[MaterialUsage],MATCH(A334&amp;delimiter&amp;B334,tbWS_4[EU_ID_and_Material_Name],0))-INDEX(tbWS_4[MaterialWaste],MATCH(A334&amp;delimiter&amp;B334,tbWS_4[EU_ID_and_Material_Name],0)))*$F334*(1-$E334)))</f>
        <v/>
      </c>
      <c r="I334" s="124" t="str">
        <f t="shared" si="11"/>
        <v/>
      </c>
      <c r="J334" s="32"/>
    </row>
    <row r="335" spans="1:10" ht="14" x14ac:dyDescent="0.3">
      <c r="A335" s="97"/>
      <c r="B335" s="111"/>
      <c r="C335" s="121"/>
      <c r="D335" s="111" t="str">
        <f t="shared" si="10"/>
        <v/>
      </c>
      <c r="E335" s="128"/>
      <c r="F335" s="108"/>
      <c r="G335" s="73"/>
      <c r="H335" s="146" t="str">
        <f>IF(CONCATENATE(A335,B335)="",IF(CONCATENATE(B335,C335,D335,E335,F335,G335)="","",ws5_EU_ID_MaterialName_blank),IF(ISERROR(MATCH(A335&amp;delimiter&amp;B335,tbWS_4[EU_ID_and_Material_Name],0)),ws5_matching_error_msg,(INDEX(tbWS_4[MaterialUsage],MATCH(A335&amp;delimiter&amp;B335,tbWS_4[EU_ID_and_Material_Name],0))-INDEX(tbWS_4[MaterialWaste],MATCH(A335&amp;delimiter&amp;B335,tbWS_4[EU_ID_and_Material_Name],0)))*$F335*(1-$E335)))</f>
        <v/>
      </c>
      <c r="I335" s="124" t="str">
        <f t="shared" si="11"/>
        <v/>
      </c>
      <c r="J335" s="32"/>
    </row>
    <row r="336" spans="1:10" ht="14" x14ac:dyDescent="0.3">
      <c r="A336" s="97"/>
      <c r="B336" s="111"/>
      <c r="C336" s="121"/>
      <c r="D336" s="111" t="str">
        <f t="shared" si="10"/>
        <v/>
      </c>
      <c r="E336" s="128"/>
      <c r="F336" s="108"/>
      <c r="G336" s="73"/>
      <c r="H336" s="146" t="str">
        <f>IF(CONCATENATE(A336,B336)="",IF(CONCATENATE(B336,C336,D336,E336,F336,G336)="","",ws5_EU_ID_MaterialName_blank),IF(ISERROR(MATCH(A336&amp;delimiter&amp;B336,tbWS_4[EU_ID_and_Material_Name],0)),ws5_matching_error_msg,(INDEX(tbWS_4[MaterialUsage],MATCH(A336&amp;delimiter&amp;B336,tbWS_4[EU_ID_and_Material_Name],0))-INDEX(tbWS_4[MaterialWaste],MATCH(A336&amp;delimiter&amp;B336,tbWS_4[EU_ID_and_Material_Name],0)))*$F336*(1-$E336)))</f>
        <v/>
      </c>
      <c r="I336" s="124" t="str">
        <f t="shared" si="11"/>
        <v/>
      </c>
      <c r="J336" s="32"/>
    </row>
    <row r="337" spans="1:10" ht="14" x14ac:dyDescent="0.3">
      <c r="A337" s="97"/>
      <c r="B337" s="111"/>
      <c r="C337" s="121"/>
      <c r="D337" s="111" t="str">
        <f t="shared" si="10"/>
        <v/>
      </c>
      <c r="E337" s="128"/>
      <c r="F337" s="108"/>
      <c r="G337" s="73"/>
      <c r="H337" s="146" t="str">
        <f>IF(CONCATENATE(A337,B337)="",IF(CONCATENATE(B337,C337,D337,E337,F337,G337)="","",ws5_EU_ID_MaterialName_blank),IF(ISERROR(MATCH(A337&amp;delimiter&amp;B337,tbWS_4[EU_ID_and_Material_Name],0)),ws5_matching_error_msg,(INDEX(tbWS_4[MaterialUsage],MATCH(A337&amp;delimiter&amp;B337,tbWS_4[EU_ID_and_Material_Name],0))-INDEX(tbWS_4[MaterialWaste],MATCH(A337&amp;delimiter&amp;B337,tbWS_4[EU_ID_and_Material_Name],0)))*$F337*(1-$E337)))</f>
        <v/>
      </c>
      <c r="I337" s="124" t="str">
        <f t="shared" si="11"/>
        <v/>
      </c>
      <c r="J337" s="32"/>
    </row>
    <row r="338" spans="1:10" ht="14" x14ac:dyDescent="0.3">
      <c r="A338" s="97"/>
      <c r="B338" s="111"/>
      <c r="C338" s="121"/>
      <c r="D338" s="111" t="str">
        <f t="shared" si="10"/>
        <v/>
      </c>
      <c r="E338" s="128"/>
      <c r="F338" s="108"/>
      <c r="G338" s="73"/>
      <c r="H338" s="146" t="str">
        <f>IF(CONCATENATE(A338,B338)="",IF(CONCATENATE(B338,C338,D338,E338,F338,G338)="","",ws5_EU_ID_MaterialName_blank),IF(ISERROR(MATCH(A338&amp;delimiter&amp;B338,tbWS_4[EU_ID_and_Material_Name],0)),ws5_matching_error_msg,(INDEX(tbWS_4[MaterialUsage],MATCH(A338&amp;delimiter&amp;B338,tbWS_4[EU_ID_and_Material_Name],0))-INDEX(tbWS_4[MaterialWaste],MATCH(A338&amp;delimiter&amp;B338,tbWS_4[EU_ID_and_Material_Name],0)))*$F338*(1-$E338)))</f>
        <v/>
      </c>
      <c r="I338" s="124" t="str">
        <f t="shared" si="11"/>
        <v/>
      </c>
      <c r="J338" s="32"/>
    </row>
    <row r="339" spans="1:10" ht="14" x14ac:dyDescent="0.3">
      <c r="A339" s="97"/>
      <c r="B339" s="111"/>
      <c r="C339" s="121"/>
      <c r="D339" s="111" t="str">
        <f t="shared" si="10"/>
        <v/>
      </c>
      <c r="E339" s="128"/>
      <c r="F339" s="108"/>
      <c r="G339" s="73"/>
      <c r="H339" s="146" t="str">
        <f>IF(CONCATENATE(A339,B339)="",IF(CONCATENATE(B339,C339,D339,E339,F339,G339)="","",ws5_EU_ID_MaterialName_blank),IF(ISERROR(MATCH(A339&amp;delimiter&amp;B339,tbWS_4[EU_ID_and_Material_Name],0)),ws5_matching_error_msg,(INDEX(tbWS_4[MaterialUsage],MATCH(A339&amp;delimiter&amp;B339,tbWS_4[EU_ID_and_Material_Name],0))-INDEX(tbWS_4[MaterialWaste],MATCH(A339&amp;delimiter&amp;B339,tbWS_4[EU_ID_and_Material_Name],0)))*$F339*(1-$E339)))</f>
        <v/>
      </c>
      <c r="I339" s="124" t="str">
        <f t="shared" si="11"/>
        <v/>
      </c>
      <c r="J339" s="32"/>
    </row>
    <row r="340" spans="1:10" ht="14" x14ac:dyDescent="0.3">
      <c r="A340" s="97"/>
      <c r="B340" s="111"/>
      <c r="C340" s="121"/>
      <c r="D340" s="111" t="str">
        <f t="shared" si="10"/>
        <v/>
      </c>
      <c r="E340" s="128"/>
      <c r="F340" s="108"/>
      <c r="G340" s="73"/>
      <c r="H340" s="146" t="str">
        <f>IF(CONCATENATE(A340,B340)="",IF(CONCATENATE(B340,C340,D340,E340,F340,G340)="","",ws5_EU_ID_MaterialName_blank),IF(ISERROR(MATCH(A340&amp;delimiter&amp;B340,tbWS_4[EU_ID_and_Material_Name],0)),ws5_matching_error_msg,(INDEX(tbWS_4[MaterialUsage],MATCH(A340&amp;delimiter&amp;B340,tbWS_4[EU_ID_and_Material_Name],0))-INDEX(tbWS_4[MaterialWaste],MATCH(A340&amp;delimiter&amp;B340,tbWS_4[EU_ID_and_Material_Name],0)))*$F340*(1-$E340)))</f>
        <v/>
      </c>
      <c r="I340" s="124" t="str">
        <f t="shared" si="11"/>
        <v/>
      </c>
      <c r="J340" s="32"/>
    </row>
    <row r="341" spans="1:10" ht="14" x14ac:dyDescent="0.3">
      <c r="A341" s="97"/>
      <c r="B341" s="111"/>
      <c r="C341" s="121"/>
      <c r="D341" s="111" t="str">
        <f t="shared" si="10"/>
        <v/>
      </c>
      <c r="E341" s="128"/>
      <c r="F341" s="108"/>
      <c r="G341" s="73"/>
      <c r="H341" s="146" t="str">
        <f>IF(CONCATENATE(A341,B341)="",IF(CONCATENATE(B341,C341,D341,E341,F341,G341)="","",ws5_EU_ID_MaterialName_blank),IF(ISERROR(MATCH(A341&amp;delimiter&amp;B341,tbWS_4[EU_ID_and_Material_Name],0)),ws5_matching_error_msg,(INDEX(tbWS_4[MaterialUsage],MATCH(A341&amp;delimiter&amp;B341,tbWS_4[EU_ID_and_Material_Name],0))-INDEX(tbWS_4[MaterialWaste],MATCH(A341&amp;delimiter&amp;B341,tbWS_4[EU_ID_and_Material_Name],0)))*$F341*(1-$E341)))</f>
        <v/>
      </c>
      <c r="I341" s="124" t="str">
        <f t="shared" si="11"/>
        <v/>
      </c>
      <c r="J341" s="32"/>
    </row>
    <row r="342" spans="1:10" ht="14" x14ac:dyDescent="0.3">
      <c r="A342" s="97"/>
      <c r="B342" s="111"/>
      <c r="C342" s="121"/>
      <c r="D342" s="111" t="str">
        <f t="shared" si="10"/>
        <v/>
      </c>
      <c r="E342" s="128"/>
      <c r="F342" s="108"/>
      <c r="G342" s="73"/>
      <c r="H342" s="146" t="str">
        <f>IF(CONCATENATE(A342,B342)="",IF(CONCATENATE(B342,C342,D342,E342,F342,G342)="","",ws5_EU_ID_MaterialName_blank),IF(ISERROR(MATCH(A342&amp;delimiter&amp;B342,tbWS_4[EU_ID_and_Material_Name],0)),ws5_matching_error_msg,(INDEX(tbWS_4[MaterialUsage],MATCH(A342&amp;delimiter&amp;B342,tbWS_4[EU_ID_and_Material_Name],0))-INDEX(tbWS_4[MaterialWaste],MATCH(A342&amp;delimiter&amp;B342,tbWS_4[EU_ID_and_Material_Name],0)))*$F342*(1-$E342)))</f>
        <v/>
      </c>
      <c r="I342" s="124" t="str">
        <f t="shared" si="11"/>
        <v/>
      </c>
      <c r="J342" s="32"/>
    </row>
    <row r="343" spans="1:10" ht="14" x14ac:dyDescent="0.3">
      <c r="A343" s="97"/>
      <c r="B343" s="111"/>
      <c r="C343" s="121"/>
      <c r="D343" s="111" t="str">
        <f t="shared" si="10"/>
        <v/>
      </c>
      <c r="E343" s="128"/>
      <c r="F343" s="108"/>
      <c r="G343" s="73"/>
      <c r="H343" s="146" t="str">
        <f>IF(CONCATENATE(A343,B343)="",IF(CONCATENATE(B343,C343,D343,E343,F343,G343)="","",ws5_EU_ID_MaterialName_blank),IF(ISERROR(MATCH(A343&amp;delimiter&amp;B343,tbWS_4[EU_ID_and_Material_Name],0)),ws5_matching_error_msg,(INDEX(tbWS_4[MaterialUsage],MATCH(A343&amp;delimiter&amp;B343,tbWS_4[EU_ID_and_Material_Name],0))-INDEX(tbWS_4[MaterialWaste],MATCH(A343&amp;delimiter&amp;B343,tbWS_4[EU_ID_and_Material_Name],0)))*$F343*(1-$E343)))</f>
        <v/>
      </c>
      <c r="I343" s="124" t="str">
        <f t="shared" si="11"/>
        <v/>
      </c>
      <c r="J343" s="32"/>
    </row>
    <row r="344" spans="1:10" ht="14" x14ac:dyDescent="0.3">
      <c r="A344" s="97"/>
      <c r="B344" s="111"/>
      <c r="C344" s="121"/>
      <c r="D344" s="111" t="str">
        <f t="shared" si="10"/>
        <v/>
      </c>
      <c r="E344" s="128"/>
      <c r="F344" s="108"/>
      <c r="G344" s="73"/>
      <c r="H344" s="146" t="str">
        <f>IF(CONCATENATE(A344,B344)="",IF(CONCATENATE(B344,C344,D344,E344,F344,G344)="","",ws5_EU_ID_MaterialName_blank),IF(ISERROR(MATCH(A344&amp;delimiter&amp;B344,tbWS_4[EU_ID_and_Material_Name],0)),ws5_matching_error_msg,(INDEX(tbWS_4[MaterialUsage],MATCH(A344&amp;delimiter&amp;B344,tbWS_4[EU_ID_and_Material_Name],0))-INDEX(tbWS_4[MaterialWaste],MATCH(A344&amp;delimiter&amp;B344,tbWS_4[EU_ID_and_Material_Name],0)))*$F344*(1-$E344)))</f>
        <v/>
      </c>
      <c r="I344" s="124" t="str">
        <f t="shared" si="11"/>
        <v/>
      </c>
      <c r="J344" s="32"/>
    </row>
    <row r="345" spans="1:10" ht="14" x14ac:dyDescent="0.3">
      <c r="A345" s="97"/>
      <c r="B345" s="111"/>
      <c r="C345" s="121"/>
      <c r="D345" s="111" t="str">
        <f t="shared" si="10"/>
        <v/>
      </c>
      <c r="E345" s="128"/>
      <c r="F345" s="108"/>
      <c r="G345" s="73"/>
      <c r="H345" s="146" t="str">
        <f>IF(CONCATENATE(A345,B345)="",IF(CONCATENATE(B345,C345,D345,E345,F345,G345)="","",ws5_EU_ID_MaterialName_blank),IF(ISERROR(MATCH(A345&amp;delimiter&amp;B345,tbWS_4[EU_ID_and_Material_Name],0)),ws5_matching_error_msg,(INDEX(tbWS_4[MaterialUsage],MATCH(A345&amp;delimiter&amp;B345,tbWS_4[EU_ID_and_Material_Name],0))-INDEX(tbWS_4[MaterialWaste],MATCH(A345&amp;delimiter&amp;B345,tbWS_4[EU_ID_and_Material_Name],0)))*$F345*(1-$E345)))</f>
        <v/>
      </c>
      <c r="I345" s="124" t="str">
        <f t="shared" si="11"/>
        <v/>
      </c>
      <c r="J345" s="32"/>
    </row>
    <row r="346" spans="1:10" ht="14" x14ac:dyDescent="0.3">
      <c r="A346" s="97"/>
      <c r="B346" s="111"/>
      <c r="C346" s="121"/>
      <c r="D346" s="111" t="str">
        <f t="shared" si="10"/>
        <v/>
      </c>
      <c r="E346" s="128"/>
      <c r="F346" s="108"/>
      <c r="G346" s="73"/>
      <c r="H346" s="146" t="str">
        <f>IF(CONCATENATE(A346,B346)="",IF(CONCATENATE(B346,C346,D346,E346,F346,G346)="","",ws5_EU_ID_MaterialName_blank),IF(ISERROR(MATCH(A346&amp;delimiter&amp;B346,tbWS_4[EU_ID_and_Material_Name],0)),ws5_matching_error_msg,(INDEX(tbWS_4[MaterialUsage],MATCH(A346&amp;delimiter&amp;B346,tbWS_4[EU_ID_and_Material_Name],0))-INDEX(tbWS_4[MaterialWaste],MATCH(A346&amp;delimiter&amp;B346,tbWS_4[EU_ID_and_Material_Name],0)))*$F346*(1-$E346)))</f>
        <v/>
      </c>
      <c r="I346" s="124" t="str">
        <f t="shared" si="11"/>
        <v/>
      </c>
      <c r="J346" s="32"/>
    </row>
    <row r="347" spans="1:10" ht="14" x14ac:dyDescent="0.3">
      <c r="A347" s="97"/>
      <c r="B347" s="111"/>
      <c r="C347" s="121"/>
      <c r="D347" s="111" t="str">
        <f t="shared" si="10"/>
        <v/>
      </c>
      <c r="E347" s="128"/>
      <c r="F347" s="108"/>
      <c r="G347" s="73"/>
      <c r="H347" s="146" t="str">
        <f>IF(CONCATENATE(A347,B347)="",IF(CONCATENATE(B347,C347,D347,E347,F347,G347)="","",ws5_EU_ID_MaterialName_blank),IF(ISERROR(MATCH(A347&amp;delimiter&amp;B347,tbWS_4[EU_ID_and_Material_Name],0)),ws5_matching_error_msg,(INDEX(tbWS_4[MaterialUsage],MATCH(A347&amp;delimiter&amp;B347,tbWS_4[EU_ID_and_Material_Name],0))-INDEX(tbWS_4[MaterialWaste],MATCH(A347&amp;delimiter&amp;B347,tbWS_4[EU_ID_and_Material_Name],0)))*$F347*(1-$E347)))</f>
        <v/>
      </c>
      <c r="I347" s="124" t="str">
        <f t="shared" si="11"/>
        <v/>
      </c>
      <c r="J347" s="32"/>
    </row>
    <row r="348" spans="1:10" ht="14" x14ac:dyDescent="0.3">
      <c r="A348" s="97"/>
      <c r="B348" s="111"/>
      <c r="C348" s="121"/>
      <c r="D348" s="111" t="str">
        <f t="shared" si="10"/>
        <v/>
      </c>
      <c r="E348" s="128"/>
      <c r="F348" s="108"/>
      <c r="G348" s="73"/>
      <c r="H348" s="146" t="str">
        <f>IF(CONCATENATE(A348,B348)="",IF(CONCATENATE(B348,C348,D348,E348,F348,G348)="","",ws5_EU_ID_MaterialName_blank),IF(ISERROR(MATCH(A348&amp;delimiter&amp;B348,tbWS_4[EU_ID_and_Material_Name],0)),ws5_matching_error_msg,(INDEX(tbWS_4[MaterialUsage],MATCH(A348&amp;delimiter&amp;B348,tbWS_4[EU_ID_and_Material_Name],0))-INDEX(tbWS_4[MaterialWaste],MATCH(A348&amp;delimiter&amp;B348,tbWS_4[EU_ID_and_Material_Name],0)))*$F348*(1-$E348)))</f>
        <v/>
      </c>
      <c r="I348" s="124" t="str">
        <f t="shared" si="11"/>
        <v/>
      </c>
      <c r="J348" s="32"/>
    </row>
    <row r="349" spans="1:10" ht="14" x14ac:dyDescent="0.3">
      <c r="A349" s="97"/>
      <c r="B349" s="111"/>
      <c r="C349" s="121"/>
      <c r="D349" s="111" t="str">
        <f t="shared" si="10"/>
        <v/>
      </c>
      <c r="E349" s="128"/>
      <c r="F349" s="108"/>
      <c r="G349" s="73"/>
      <c r="H349" s="146" t="str">
        <f>IF(CONCATENATE(A349,B349)="",IF(CONCATENATE(B349,C349,D349,E349,F349,G349)="","",ws5_EU_ID_MaterialName_blank),IF(ISERROR(MATCH(A349&amp;delimiter&amp;B349,tbWS_4[EU_ID_and_Material_Name],0)),ws5_matching_error_msg,(INDEX(tbWS_4[MaterialUsage],MATCH(A349&amp;delimiter&amp;B349,tbWS_4[EU_ID_and_Material_Name],0))-INDEX(tbWS_4[MaterialWaste],MATCH(A349&amp;delimiter&amp;B349,tbWS_4[EU_ID_and_Material_Name],0)))*$F349*(1-$E349)))</f>
        <v/>
      </c>
      <c r="I349" s="124" t="str">
        <f t="shared" si="11"/>
        <v/>
      </c>
      <c r="J349" s="32"/>
    </row>
    <row r="350" spans="1:10" ht="14" x14ac:dyDescent="0.3">
      <c r="A350" s="97"/>
      <c r="B350" s="111"/>
      <c r="C350" s="121"/>
      <c r="D350" s="111" t="str">
        <f t="shared" si="10"/>
        <v/>
      </c>
      <c r="E350" s="128"/>
      <c r="F350" s="108"/>
      <c r="G350" s="73"/>
      <c r="H350" s="146" t="str">
        <f>IF(CONCATENATE(A350,B350)="",IF(CONCATENATE(B350,C350,D350,E350,F350,G350)="","",ws5_EU_ID_MaterialName_blank),IF(ISERROR(MATCH(A350&amp;delimiter&amp;B350,tbWS_4[EU_ID_and_Material_Name],0)),ws5_matching_error_msg,(INDEX(tbWS_4[MaterialUsage],MATCH(A350&amp;delimiter&amp;B350,tbWS_4[EU_ID_and_Material_Name],0))-INDEX(tbWS_4[MaterialWaste],MATCH(A350&amp;delimiter&amp;B350,tbWS_4[EU_ID_and_Material_Name],0)))*$F350*(1-$E350)))</f>
        <v/>
      </c>
      <c r="I350" s="124" t="str">
        <f t="shared" si="11"/>
        <v/>
      </c>
      <c r="J350" s="32"/>
    </row>
    <row r="351" spans="1:10" ht="14" x14ac:dyDescent="0.3">
      <c r="A351" s="97"/>
      <c r="B351" s="111"/>
      <c r="C351" s="121"/>
      <c r="D351" s="111" t="str">
        <f t="shared" si="10"/>
        <v/>
      </c>
      <c r="E351" s="128"/>
      <c r="F351" s="108"/>
      <c r="G351" s="73"/>
      <c r="H351" s="146" t="str">
        <f>IF(CONCATENATE(A351,B351)="",IF(CONCATENATE(B351,C351,D351,E351,F351,G351)="","",ws5_EU_ID_MaterialName_blank),IF(ISERROR(MATCH(A351&amp;delimiter&amp;B351,tbWS_4[EU_ID_and_Material_Name],0)),ws5_matching_error_msg,(INDEX(tbWS_4[MaterialUsage],MATCH(A351&amp;delimiter&amp;B351,tbWS_4[EU_ID_and_Material_Name],0))-INDEX(tbWS_4[MaterialWaste],MATCH(A351&amp;delimiter&amp;B351,tbWS_4[EU_ID_and_Material_Name],0)))*$F351*(1-$E351)))</f>
        <v/>
      </c>
      <c r="I351" s="124" t="str">
        <f t="shared" si="11"/>
        <v/>
      </c>
      <c r="J351" s="32"/>
    </row>
    <row r="352" spans="1:10" ht="14" x14ac:dyDescent="0.3">
      <c r="A352" s="97"/>
      <c r="B352" s="111"/>
      <c r="C352" s="121"/>
      <c r="D352" s="111" t="str">
        <f t="shared" si="10"/>
        <v/>
      </c>
      <c r="E352" s="128"/>
      <c r="F352" s="108"/>
      <c r="G352" s="73"/>
      <c r="H352" s="146" t="str">
        <f>IF(CONCATENATE(A352,B352)="",IF(CONCATENATE(B352,C352,D352,E352,F352,G352)="","",ws5_EU_ID_MaterialName_blank),IF(ISERROR(MATCH(A352&amp;delimiter&amp;B352,tbWS_4[EU_ID_and_Material_Name],0)),ws5_matching_error_msg,(INDEX(tbWS_4[MaterialUsage],MATCH(A352&amp;delimiter&amp;B352,tbWS_4[EU_ID_and_Material_Name],0))-INDEX(tbWS_4[MaterialWaste],MATCH(A352&amp;delimiter&amp;B352,tbWS_4[EU_ID_and_Material_Name],0)))*$F352*(1-$E352)))</f>
        <v/>
      </c>
      <c r="I352" s="124" t="str">
        <f t="shared" si="11"/>
        <v/>
      </c>
      <c r="J352" s="32"/>
    </row>
    <row r="353" spans="1:10" ht="14" x14ac:dyDescent="0.3">
      <c r="A353" s="97"/>
      <c r="B353" s="111"/>
      <c r="C353" s="121"/>
      <c r="D353" s="111" t="str">
        <f t="shared" si="10"/>
        <v/>
      </c>
      <c r="E353" s="128"/>
      <c r="F353" s="108"/>
      <c r="G353" s="73"/>
      <c r="H353" s="146" t="str">
        <f>IF(CONCATENATE(A353,B353)="",IF(CONCATENATE(B353,C353,D353,E353,F353,G353)="","",ws5_EU_ID_MaterialName_blank),IF(ISERROR(MATCH(A353&amp;delimiter&amp;B353,tbWS_4[EU_ID_and_Material_Name],0)),ws5_matching_error_msg,(INDEX(tbWS_4[MaterialUsage],MATCH(A353&amp;delimiter&amp;B353,tbWS_4[EU_ID_and_Material_Name],0))-INDEX(tbWS_4[MaterialWaste],MATCH(A353&amp;delimiter&amp;B353,tbWS_4[EU_ID_and_Material_Name],0)))*$F353*(1-$E353)))</f>
        <v/>
      </c>
      <c r="I353" s="124" t="str">
        <f t="shared" si="11"/>
        <v/>
      </c>
      <c r="J353" s="32"/>
    </row>
    <row r="354" spans="1:10" ht="14" x14ac:dyDescent="0.3">
      <c r="A354" s="97"/>
      <c r="B354" s="111"/>
      <c r="C354" s="121"/>
      <c r="D354" s="111" t="str">
        <f t="shared" si="10"/>
        <v/>
      </c>
      <c r="E354" s="128"/>
      <c r="F354" s="108"/>
      <c r="G354" s="73"/>
      <c r="H354" s="146" t="str">
        <f>IF(CONCATENATE(A354,B354)="",IF(CONCATENATE(B354,C354,D354,E354,F354,G354)="","",ws5_EU_ID_MaterialName_blank),IF(ISERROR(MATCH(A354&amp;delimiter&amp;B354,tbWS_4[EU_ID_and_Material_Name],0)),ws5_matching_error_msg,(INDEX(tbWS_4[MaterialUsage],MATCH(A354&amp;delimiter&amp;B354,tbWS_4[EU_ID_and_Material_Name],0))-INDEX(tbWS_4[MaterialWaste],MATCH(A354&amp;delimiter&amp;B354,tbWS_4[EU_ID_and_Material_Name],0)))*$F354*(1-$E354)))</f>
        <v/>
      </c>
      <c r="I354" s="124" t="str">
        <f t="shared" si="11"/>
        <v/>
      </c>
      <c r="J354" s="32"/>
    </row>
    <row r="355" spans="1:10" ht="14" x14ac:dyDescent="0.3">
      <c r="A355" s="97"/>
      <c r="B355" s="111"/>
      <c r="C355" s="121"/>
      <c r="D355" s="111" t="str">
        <f t="shared" si="10"/>
        <v/>
      </c>
      <c r="E355" s="128"/>
      <c r="F355" s="108"/>
      <c r="G355" s="73"/>
      <c r="H355" s="146" t="str">
        <f>IF(CONCATENATE(A355,B355)="",IF(CONCATENATE(B355,C355,D355,E355,F355,G355)="","",ws5_EU_ID_MaterialName_blank),IF(ISERROR(MATCH(A355&amp;delimiter&amp;B355,tbWS_4[EU_ID_and_Material_Name],0)),ws5_matching_error_msg,(INDEX(tbWS_4[MaterialUsage],MATCH(A355&amp;delimiter&amp;B355,tbWS_4[EU_ID_and_Material_Name],0))-INDEX(tbWS_4[MaterialWaste],MATCH(A355&amp;delimiter&amp;B355,tbWS_4[EU_ID_and_Material_Name],0)))*$F355*(1-$E355)))</f>
        <v/>
      </c>
      <c r="I355" s="124" t="str">
        <f t="shared" si="11"/>
        <v/>
      </c>
      <c r="J355" s="32"/>
    </row>
    <row r="356" spans="1:10" ht="14" x14ac:dyDescent="0.3">
      <c r="A356" s="97"/>
      <c r="B356" s="111"/>
      <c r="C356" s="121"/>
      <c r="D356" s="111" t="str">
        <f t="shared" si="10"/>
        <v/>
      </c>
      <c r="E356" s="128"/>
      <c r="F356" s="108"/>
      <c r="G356" s="73"/>
      <c r="H356" s="146" t="str">
        <f>IF(CONCATENATE(A356,B356)="",IF(CONCATENATE(B356,C356,D356,E356,F356,G356)="","",ws5_EU_ID_MaterialName_blank),IF(ISERROR(MATCH(A356&amp;delimiter&amp;B356,tbWS_4[EU_ID_and_Material_Name],0)),ws5_matching_error_msg,(INDEX(tbWS_4[MaterialUsage],MATCH(A356&amp;delimiter&amp;B356,tbWS_4[EU_ID_and_Material_Name],0))-INDEX(tbWS_4[MaterialWaste],MATCH(A356&amp;delimiter&amp;B356,tbWS_4[EU_ID_and_Material_Name],0)))*$F356*(1-$E356)))</f>
        <v/>
      </c>
      <c r="I356" s="124" t="str">
        <f t="shared" si="11"/>
        <v/>
      </c>
      <c r="J356" s="32"/>
    </row>
    <row r="357" spans="1:10" ht="14" x14ac:dyDescent="0.3">
      <c r="A357" s="97"/>
      <c r="B357" s="111"/>
      <c r="C357" s="121"/>
      <c r="D357" s="111" t="str">
        <f t="shared" si="10"/>
        <v/>
      </c>
      <c r="E357" s="128"/>
      <c r="F357" s="108"/>
      <c r="G357" s="73"/>
      <c r="H357" s="146" t="str">
        <f>IF(CONCATENATE(A357,B357)="",IF(CONCATENATE(B357,C357,D357,E357,F357,G357)="","",ws5_EU_ID_MaterialName_blank),IF(ISERROR(MATCH(A357&amp;delimiter&amp;B357,tbWS_4[EU_ID_and_Material_Name],0)),ws5_matching_error_msg,(INDEX(tbWS_4[MaterialUsage],MATCH(A357&amp;delimiter&amp;B357,tbWS_4[EU_ID_and_Material_Name],0))-INDEX(tbWS_4[MaterialWaste],MATCH(A357&amp;delimiter&amp;B357,tbWS_4[EU_ID_and_Material_Name],0)))*$F357*(1-$E357)))</f>
        <v/>
      </c>
      <c r="I357" s="124" t="str">
        <f t="shared" si="11"/>
        <v/>
      </c>
      <c r="J357" s="32"/>
    </row>
    <row r="358" spans="1:10" ht="14" x14ac:dyDescent="0.3">
      <c r="A358" s="97"/>
      <c r="B358" s="111"/>
      <c r="C358" s="121"/>
      <c r="D358" s="111" t="str">
        <f t="shared" si="10"/>
        <v/>
      </c>
      <c r="E358" s="128"/>
      <c r="F358" s="108"/>
      <c r="G358" s="73"/>
      <c r="H358" s="146" t="str">
        <f>IF(CONCATENATE(A358,B358)="",IF(CONCATENATE(B358,C358,D358,E358,F358,G358)="","",ws5_EU_ID_MaterialName_blank),IF(ISERROR(MATCH(A358&amp;delimiter&amp;B358,tbWS_4[EU_ID_and_Material_Name],0)),ws5_matching_error_msg,(INDEX(tbWS_4[MaterialUsage],MATCH(A358&amp;delimiter&amp;B358,tbWS_4[EU_ID_and_Material_Name],0))-INDEX(tbWS_4[MaterialWaste],MATCH(A358&amp;delimiter&amp;B358,tbWS_4[EU_ID_and_Material_Name],0)))*$F358*(1-$E358)))</f>
        <v/>
      </c>
      <c r="I358" s="124" t="str">
        <f t="shared" si="11"/>
        <v/>
      </c>
      <c r="J358" s="32"/>
    </row>
    <row r="359" spans="1:10" ht="14" x14ac:dyDescent="0.3">
      <c r="A359" s="97"/>
      <c r="B359" s="111"/>
      <c r="C359" s="121"/>
      <c r="D359" s="111" t="str">
        <f t="shared" si="10"/>
        <v/>
      </c>
      <c r="E359" s="128"/>
      <c r="F359" s="108"/>
      <c r="G359" s="73"/>
      <c r="H359" s="146" t="str">
        <f>IF(CONCATENATE(A359,B359)="",IF(CONCATENATE(B359,C359,D359,E359,F359,G359)="","",ws5_EU_ID_MaterialName_blank),IF(ISERROR(MATCH(A359&amp;delimiter&amp;B359,tbWS_4[EU_ID_and_Material_Name],0)),ws5_matching_error_msg,(INDEX(tbWS_4[MaterialUsage],MATCH(A359&amp;delimiter&amp;B359,tbWS_4[EU_ID_and_Material_Name],0))-INDEX(tbWS_4[MaterialWaste],MATCH(A359&amp;delimiter&amp;B359,tbWS_4[EU_ID_and_Material_Name],0)))*$F359*(1-$E359)))</f>
        <v/>
      </c>
      <c r="I359" s="124" t="str">
        <f t="shared" si="11"/>
        <v/>
      </c>
      <c r="J359" s="32"/>
    </row>
    <row r="360" spans="1:10" ht="14" x14ac:dyDescent="0.3">
      <c r="A360" s="97"/>
      <c r="B360" s="111"/>
      <c r="C360" s="121"/>
      <c r="D360" s="111" t="str">
        <f t="shared" si="10"/>
        <v/>
      </c>
      <c r="E360" s="128"/>
      <c r="F360" s="108"/>
      <c r="G360" s="73"/>
      <c r="H360" s="146" t="str">
        <f>IF(CONCATENATE(A360,B360)="",IF(CONCATENATE(B360,C360,D360,E360,F360,G360)="","",ws5_EU_ID_MaterialName_blank),IF(ISERROR(MATCH(A360&amp;delimiter&amp;B360,tbWS_4[EU_ID_and_Material_Name],0)),ws5_matching_error_msg,(INDEX(tbWS_4[MaterialUsage],MATCH(A360&amp;delimiter&amp;B360,tbWS_4[EU_ID_and_Material_Name],0))-INDEX(tbWS_4[MaterialWaste],MATCH(A360&amp;delimiter&amp;B360,tbWS_4[EU_ID_and_Material_Name],0)))*$F360*(1-$E360)))</f>
        <v/>
      </c>
      <c r="I360" s="124" t="str">
        <f t="shared" si="11"/>
        <v/>
      </c>
      <c r="J360" s="32"/>
    </row>
    <row r="361" spans="1:10" ht="14" x14ac:dyDescent="0.3">
      <c r="A361" s="97"/>
      <c r="B361" s="111"/>
      <c r="C361" s="121"/>
      <c r="D361" s="111" t="str">
        <f t="shared" si="10"/>
        <v/>
      </c>
      <c r="E361" s="128"/>
      <c r="F361" s="108"/>
      <c r="G361" s="73"/>
      <c r="H361" s="146" t="str">
        <f>IF(CONCATENATE(A361,B361)="",IF(CONCATENATE(B361,C361,D361,E361,F361,G361)="","",ws5_EU_ID_MaterialName_blank),IF(ISERROR(MATCH(A361&amp;delimiter&amp;B361,tbWS_4[EU_ID_and_Material_Name],0)),ws5_matching_error_msg,(INDEX(tbWS_4[MaterialUsage],MATCH(A361&amp;delimiter&amp;B361,tbWS_4[EU_ID_and_Material_Name],0))-INDEX(tbWS_4[MaterialWaste],MATCH(A361&amp;delimiter&amp;B361,tbWS_4[EU_ID_and_Material_Name],0)))*$F361*(1-$E361)))</f>
        <v/>
      </c>
      <c r="I361" s="124" t="str">
        <f t="shared" si="11"/>
        <v/>
      </c>
      <c r="J361" s="32"/>
    </row>
    <row r="362" spans="1:10" ht="14" x14ac:dyDescent="0.3">
      <c r="A362" s="97"/>
      <c r="B362" s="111"/>
      <c r="C362" s="121"/>
      <c r="D362" s="111" t="str">
        <f t="shared" si="10"/>
        <v/>
      </c>
      <c r="E362" s="128"/>
      <c r="F362" s="108"/>
      <c r="G362" s="73"/>
      <c r="H362" s="146" t="str">
        <f>IF(CONCATENATE(A362,B362)="",IF(CONCATENATE(B362,C362,D362,E362,F362,G362)="","",ws5_EU_ID_MaterialName_blank),IF(ISERROR(MATCH(A362&amp;delimiter&amp;B362,tbWS_4[EU_ID_and_Material_Name],0)),ws5_matching_error_msg,(INDEX(tbWS_4[MaterialUsage],MATCH(A362&amp;delimiter&amp;B362,tbWS_4[EU_ID_and_Material_Name],0))-INDEX(tbWS_4[MaterialWaste],MATCH(A362&amp;delimiter&amp;B362,tbWS_4[EU_ID_and_Material_Name],0)))*$F362*(1-$E362)))</f>
        <v/>
      </c>
      <c r="I362" s="124" t="str">
        <f t="shared" si="11"/>
        <v/>
      </c>
      <c r="J362" s="32"/>
    </row>
    <row r="363" spans="1:10" ht="14" x14ac:dyDescent="0.3">
      <c r="A363" s="97"/>
      <c r="B363" s="111"/>
      <c r="C363" s="121"/>
      <c r="D363" s="111" t="str">
        <f t="shared" si="10"/>
        <v/>
      </c>
      <c r="E363" s="128"/>
      <c r="F363" s="108"/>
      <c r="G363" s="73"/>
      <c r="H363" s="146" t="str">
        <f>IF(CONCATENATE(A363,B363)="",IF(CONCATENATE(B363,C363,D363,E363,F363,G363)="","",ws5_EU_ID_MaterialName_blank),IF(ISERROR(MATCH(A363&amp;delimiter&amp;B363,tbWS_4[EU_ID_and_Material_Name],0)),ws5_matching_error_msg,(INDEX(tbWS_4[MaterialUsage],MATCH(A363&amp;delimiter&amp;B363,tbWS_4[EU_ID_and_Material_Name],0))-INDEX(tbWS_4[MaterialWaste],MATCH(A363&amp;delimiter&amp;B363,tbWS_4[EU_ID_and_Material_Name],0)))*$F363*(1-$E363)))</f>
        <v/>
      </c>
      <c r="I363" s="124" t="str">
        <f t="shared" si="11"/>
        <v/>
      </c>
      <c r="J363" s="32"/>
    </row>
    <row r="364" spans="1:10" ht="14" x14ac:dyDescent="0.3">
      <c r="A364" s="97"/>
      <c r="B364" s="111"/>
      <c r="C364" s="121"/>
      <c r="D364" s="111" t="str">
        <f t="shared" si="10"/>
        <v/>
      </c>
      <c r="E364" s="128"/>
      <c r="F364" s="108"/>
      <c r="G364" s="73"/>
      <c r="H364" s="146" t="str">
        <f>IF(CONCATENATE(A364,B364)="",IF(CONCATENATE(B364,C364,D364,E364,F364,G364)="","",ws5_EU_ID_MaterialName_blank),IF(ISERROR(MATCH(A364&amp;delimiter&amp;B364,tbWS_4[EU_ID_and_Material_Name],0)),ws5_matching_error_msg,(INDEX(tbWS_4[MaterialUsage],MATCH(A364&amp;delimiter&amp;B364,tbWS_4[EU_ID_and_Material_Name],0))-INDEX(tbWS_4[MaterialWaste],MATCH(A364&amp;delimiter&amp;B364,tbWS_4[EU_ID_and_Material_Name],0)))*$F364*(1-$E364)))</f>
        <v/>
      </c>
      <c r="I364" s="124" t="str">
        <f t="shared" si="11"/>
        <v/>
      </c>
      <c r="J364" s="32"/>
    </row>
    <row r="365" spans="1:10" ht="14" x14ac:dyDescent="0.3">
      <c r="A365" s="97"/>
      <c r="B365" s="111"/>
      <c r="C365" s="121"/>
      <c r="D365" s="111" t="str">
        <f t="shared" si="10"/>
        <v/>
      </c>
      <c r="E365" s="128"/>
      <c r="F365" s="108"/>
      <c r="G365" s="73"/>
      <c r="H365" s="146" t="str">
        <f>IF(CONCATENATE(A365,B365)="",IF(CONCATENATE(B365,C365,D365,E365,F365,G365)="","",ws5_EU_ID_MaterialName_blank),IF(ISERROR(MATCH(A365&amp;delimiter&amp;B365,tbWS_4[EU_ID_and_Material_Name],0)),ws5_matching_error_msg,(INDEX(tbWS_4[MaterialUsage],MATCH(A365&amp;delimiter&amp;B365,tbWS_4[EU_ID_and_Material_Name],0))-INDEX(tbWS_4[MaterialWaste],MATCH(A365&amp;delimiter&amp;B365,tbWS_4[EU_ID_and_Material_Name],0)))*$F365*(1-$E365)))</f>
        <v/>
      </c>
      <c r="I365" s="124" t="str">
        <f t="shared" si="11"/>
        <v/>
      </c>
      <c r="J365" s="32"/>
    </row>
    <row r="366" spans="1:10" ht="14" x14ac:dyDescent="0.3">
      <c r="A366" s="97"/>
      <c r="B366" s="111"/>
      <c r="C366" s="121"/>
      <c r="D366" s="111" t="str">
        <f t="shared" si="10"/>
        <v/>
      </c>
      <c r="E366" s="128"/>
      <c r="F366" s="108"/>
      <c r="G366" s="73"/>
      <c r="H366" s="146" t="str">
        <f>IF(CONCATENATE(A366,B366)="",IF(CONCATENATE(B366,C366,D366,E366,F366,G366)="","",ws5_EU_ID_MaterialName_blank),IF(ISERROR(MATCH(A366&amp;delimiter&amp;B366,tbWS_4[EU_ID_and_Material_Name],0)),ws5_matching_error_msg,(INDEX(tbWS_4[MaterialUsage],MATCH(A366&amp;delimiter&amp;B366,tbWS_4[EU_ID_and_Material_Name],0))-INDEX(tbWS_4[MaterialWaste],MATCH(A366&amp;delimiter&amp;B366,tbWS_4[EU_ID_and_Material_Name],0)))*$F366*(1-$E366)))</f>
        <v/>
      </c>
      <c r="I366" s="124" t="str">
        <f t="shared" si="11"/>
        <v/>
      </c>
      <c r="J366" s="32"/>
    </row>
    <row r="367" spans="1:10" ht="14" x14ac:dyDescent="0.3">
      <c r="A367" s="97"/>
      <c r="B367" s="111"/>
      <c r="C367" s="121"/>
      <c r="D367" s="111" t="str">
        <f t="shared" si="10"/>
        <v/>
      </c>
      <c r="E367" s="128"/>
      <c r="F367" s="108"/>
      <c r="G367" s="73"/>
      <c r="H367" s="146" t="str">
        <f>IF(CONCATENATE(A367,B367)="",IF(CONCATENATE(B367,C367,D367,E367,F367,G367)="","",ws5_EU_ID_MaterialName_blank),IF(ISERROR(MATCH(A367&amp;delimiter&amp;B367,tbWS_4[EU_ID_and_Material_Name],0)),ws5_matching_error_msg,(INDEX(tbWS_4[MaterialUsage],MATCH(A367&amp;delimiter&amp;B367,tbWS_4[EU_ID_and_Material_Name],0))-INDEX(tbWS_4[MaterialWaste],MATCH(A367&amp;delimiter&amp;B367,tbWS_4[EU_ID_and_Material_Name],0)))*$F367*(1-$E367)))</f>
        <v/>
      </c>
      <c r="I367" s="124" t="str">
        <f t="shared" si="11"/>
        <v/>
      </c>
      <c r="J367" s="32"/>
    </row>
    <row r="368" spans="1:10" ht="14" x14ac:dyDescent="0.3">
      <c r="A368" s="97"/>
      <c r="B368" s="111"/>
      <c r="C368" s="121"/>
      <c r="D368" s="111" t="str">
        <f t="shared" si="10"/>
        <v/>
      </c>
      <c r="E368" s="128"/>
      <c r="F368" s="108"/>
      <c r="G368" s="73"/>
      <c r="H368" s="146" t="str">
        <f>IF(CONCATENATE(A368,B368)="",IF(CONCATENATE(B368,C368,D368,E368,F368,G368)="","",ws5_EU_ID_MaterialName_blank),IF(ISERROR(MATCH(A368&amp;delimiter&amp;B368,tbWS_4[EU_ID_and_Material_Name],0)),ws5_matching_error_msg,(INDEX(tbWS_4[MaterialUsage],MATCH(A368&amp;delimiter&amp;B368,tbWS_4[EU_ID_and_Material_Name],0))-INDEX(tbWS_4[MaterialWaste],MATCH(A368&amp;delimiter&amp;B368,tbWS_4[EU_ID_and_Material_Name],0)))*$F368*(1-$E368)))</f>
        <v/>
      </c>
      <c r="I368" s="124" t="str">
        <f t="shared" si="11"/>
        <v/>
      </c>
      <c r="J368" s="32"/>
    </row>
    <row r="369" spans="1:10" ht="14" x14ac:dyDescent="0.3">
      <c r="A369" s="97"/>
      <c r="B369" s="111"/>
      <c r="C369" s="121"/>
      <c r="D369" s="111" t="str">
        <f t="shared" si="10"/>
        <v/>
      </c>
      <c r="E369" s="128"/>
      <c r="F369" s="108"/>
      <c r="G369" s="73"/>
      <c r="H369" s="146" t="str">
        <f>IF(CONCATENATE(A369,B369)="",IF(CONCATENATE(B369,C369,D369,E369,F369,G369)="","",ws5_EU_ID_MaterialName_blank),IF(ISERROR(MATCH(A369&amp;delimiter&amp;B369,tbWS_4[EU_ID_and_Material_Name],0)),ws5_matching_error_msg,(INDEX(tbWS_4[MaterialUsage],MATCH(A369&amp;delimiter&amp;B369,tbWS_4[EU_ID_and_Material_Name],0))-INDEX(tbWS_4[MaterialWaste],MATCH(A369&amp;delimiter&amp;B369,tbWS_4[EU_ID_and_Material_Name],0)))*$F369*(1-$E369)))</f>
        <v/>
      </c>
      <c r="I369" s="124" t="str">
        <f t="shared" si="11"/>
        <v/>
      </c>
      <c r="J369" s="32"/>
    </row>
    <row r="370" spans="1:10" ht="14" x14ac:dyDescent="0.3">
      <c r="A370" s="97"/>
      <c r="B370" s="111"/>
      <c r="C370" s="121"/>
      <c r="D370" s="111" t="str">
        <f t="shared" si="10"/>
        <v/>
      </c>
      <c r="E370" s="128"/>
      <c r="F370" s="108"/>
      <c r="G370" s="73"/>
      <c r="H370" s="146" t="str">
        <f>IF(CONCATENATE(A370,B370)="",IF(CONCATENATE(B370,C370,D370,E370,F370,G370)="","",ws5_EU_ID_MaterialName_blank),IF(ISERROR(MATCH(A370&amp;delimiter&amp;B370,tbWS_4[EU_ID_and_Material_Name],0)),ws5_matching_error_msg,(INDEX(tbWS_4[MaterialUsage],MATCH(A370&amp;delimiter&amp;B370,tbWS_4[EU_ID_and_Material_Name],0))-INDEX(tbWS_4[MaterialWaste],MATCH(A370&amp;delimiter&amp;B370,tbWS_4[EU_ID_and_Material_Name],0)))*$F370*(1-$E370)))</f>
        <v/>
      </c>
      <c r="I370" s="124" t="str">
        <f t="shared" si="11"/>
        <v/>
      </c>
      <c r="J370" s="32"/>
    </row>
    <row r="371" spans="1:10" ht="14" x14ac:dyDescent="0.3">
      <c r="A371" s="97"/>
      <c r="B371" s="111"/>
      <c r="C371" s="121"/>
      <c r="D371" s="111" t="str">
        <f t="shared" si="10"/>
        <v/>
      </c>
      <c r="E371" s="128"/>
      <c r="F371" s="108"/>
      <c r="G371" s="73"/>
      <c r="H371" s="146" t="str">
        <f>IF(CONCATENATE(A371,B371)="",IF(CONCATENATE(B371,C371,D371,E371,F371,G371)="","",ws5_EU_ID_MaterialName_blank),IF(ISERROR(MATCH(A371&amp;delimiter&amp;B371,tbWS_4[EU_ID_and_Material_Name],0)),ws5_matching_error_msg,(INDEX(tbWS_4[MaterialUsage],MATCH(A371&amp;delimiter&amp;B371,tbWS_4[EU_ID_and_Material_Name],0))-INDEX(tbWS_4[MaterialWaste],MATCH(A371&amp;delimiter&amp;B371,tbWS_4[EU_ID_and_Material_Name],0)))*$F371*(1-$E371)))</f>
        <v/>
      </c>
      <c r="I371" s="124" t="str">
        <f t="shared" si="11"/>
        <v/>
      </c>
      <c r="J371" s="32"/>
    </row>
    <row r="372" spans="1:10" ht="14" x14ac:dyDescent="0.3">
      <c r="A372" s="97"/>
      <c r="B372" s="111"/>
      <c r="C372" s="121"/>
      <c r="D372" s="111" t="str">
        <f t="shared" si="10"/>
        <v/>
      </c>
      <c r="E372" s="128"/>
      <c r="F372" s="108"/>
      <c r="G372" s="73"/>
      <c r="H372" s="146" t="str">
        <f>IF(CONCATENATE(A372,B372)="",IF(CONCATENATE(B372,C372,D372,E372,F372,G372)="","",ws5_EU_ID_MaterialName_blank),IF(ISERROR(MATCH(A372&amp;delimiter&amp;B372,tbWS_4[EU_ID_and_Material_Name],0)),ws5_matching_error_msg,(INDEX(tbWS_4[MaterialUsage],MATCH(A372&amp;delimiter&amp;B372,tbWS_4[EU_ID_and_Material_Name],0))-INDEX(tbWS_4[MaterialWaste],MATCH(A372&amp;delimiter&amp;B372,tbWS_4[EU_ID_and_Material_Name],0)))*$F372*(1-$E372)))</f>
        <v/>
      </c>
      <c r="I372" s="124" t="str">
        <f t="shared" si="11"/>
        <v/>
      </c>
      <c r="J372" s="32"/>
    </row>
    <row r="373" spans="1:10" ht="14" x14ac:dyDescent="0.3">
      <c r="A373" s="97"/>
      <c r="B373" s="111"/>
      <c r="C373" s="121"/>
      <c r="D373" s="111" t="str">
        <f t="shared" si="10"/>
        <v/>
      </c>
      <c r="E373" s="128"/>
      <c r="F373" s="108"/>
      <c r="G373" s="73"/>
      <c r="H373" s="146" t="str">
        <f>IF(CONCATENATE(A373,B373)="",IF(CONCATENATE(B373,C373,D373,E373,F373,G373)="","",ws5_EU_ID_MaterialName_blank),IF(ISERROR(MATCH(A373&amp;delimiter&amp;B373,tbWS_4[EU_ID_and_Material_Name],0)),ws5_matching_error_msg,(INDEX(tbWS_4[MaterialUsage],MATCH(A373&amp;delimiter&amp;B373,tbWS_4[EU_ID_and_Material_Name],0))-INDEX(tbWS_4[MaterialWaste],MATCH(A373&amp;delimiter&amp;B373,tbWS_4[EU_ID_and_Material_Name],0)))*$F373*(1-$E373)))</f>
        <v/>
      </c>
      <c r="I373" s="124" t="str">
        <f t="shared" si="11"/>
        <v/>
      </c>
      <c r="J373" s="32"/>
    </row>
    <row r="374" spans="1:10" ht="14" x14ac:dyDescent="0.3">
      <c r="A374" s="97"/>
      <c r="B374" s="111"/>
      <c r="C374" s="121"/>
      <c r="D374" s="111" t="str">
        <f t="shared" si="10"/>
        <v/>
      </c>
      <c r="E374" s="128"/>
      <c r="F374" s="108"/>
      <c r="G374" s="73"/>
      <c r="H374" s="146" t="str">
        <f>IF(CONCATENATE(A374,B374)="",IF(CONCATENATE(B374,C374,D374,E374,F374,G374)="","",ws5_EU_ID_MaterialName_blank),IF(ISERROR(MATCH(A374&amp;delimiter&amp;B374,tbWS_4[EU_ID_and_Material_Name],0)),ws5_matching_error_msg,(INDEX(tbWS_4[MaterialUsage],MATCH(A374&amp;delimiter&amp;B374,tbWS_4[EU_ID_and_Material_Name],0))-INDEX(tbWS_4[MaterialWaste],MATCH(A374&amp;delimiter&amp;B374,tbWS_4[EU_ID_and_Material_Name],0)))*$F374*(1-$E374)))</f>
        <v/>
      </c>
      <c r="I374" s="124" t="str">
        <f t="shared" si="11"/>
        <v/>
      </c>
      <c r="J374" s="32"/>
    </row>
    <row r="375" spans="1:10" ht="14" x14ac:dyDescent="0.3">
      <c r="A375" s="97"/>
      <c r="B375" s="111"/>
      <c r="C375" s="121"/>
      <c r="D375" s="111" t="str">
        <f t="shared" si="10"/>
        <v/>
      </c>
      <c r="E375" s="128"/>
      <c r="F375" s="108"/>
      <c r="G375" s="73"/>
      <c r="H375" s="146" t="str">
        <f>IF(CONCATENATE(A375,B375)="",IF(CONCATENATE(B375,C375,D375,E375,F375,G375)="","",ws5_EU_ID_MaterialName_blank),IF(ISERROR(MATCH(A375&amp;delimiter&amp;B375,tbWS_4[EU_ID_and_Material_Name],0)),ws5_matching_error_msg,(INDEX(tbWS_4[MaterialUsage],MATCH(A375&amp;delimiter&amp;B375,tbWS_4[EU_ID_and_Material_Name],0))-INDEX(tbWS_4[MaterialWaste],MATCH(A375&amp;delimiter&amp;B375,tbWS_4[EU_ID_and_Material_Name],0)))*$F375*(1-$E375)))</f>
        <v/>
      </c>
      <c r="I375" s="124" t="str">
        <f t="shared" si="11"/>
        <v/>
      </c>
      <c r="J375" s="32"/>
    </row>
    <row r="376" spans="1:10" ht="14" x14ac:dyDescent="0.3">
      <c r="A376" s="97"/>
      <c r="B376" s="111"/>
      <c r="C376" s="121"/>
      <c r="D376" s="111" t="str">
        <f t="shared" si="10"/>
        <v/>
      </c>
      <c r="E376" s="128"/>
      <c r="F376" s="108"/>
      <c r="G376" s="73"/>
      <c r="H376" s="146" t="str">
        <f>IF(CONCATENATE(A376,B376)="",IF(CONCATENATE(B376,C376,D376,E376,F376,G376)="","",ws5_EU_ID_MaterialName_blank),IF(ISERROR(MATCH(A376&amp;delimiter&amp;B376,tbWS_4[EU_ID_and_Material_Name],0)),ws5_matching_error_msg,(INDEX(tbWS_4[MaterialUsage],MATCH(A376&amp;delimiter&amp;B376,tbWS_4[EU_ID_and_Material_Name],0))-INDEX(tbWS_4[MaterialWaste],MATCH(A376&amp;delimiter&amp;B376,tbWS_4[EU_ID_and_Material_Name],0)))*$F376*(1-$E376)))</f>
        <v/>
      </c>
      <c r="I376" s="124" t="str">
        <f t="shared" si="11"/>
        <v/>
      </c>
      <c r="J376" s="32"/>
    </row>
    <row r="377" spans="1:10" ht="14" x14ac:dyDescent="0.3">
      <c r="A377" s="97"/>
      <c r="B377" s="111"/>
      <c r="C377" s="121"/>
      <c r="D377" s="111" t="str">
        <f t="shared" si="10"/>
        <v/>
      </c>
      <c r="E377" s="128"/>
      <c r="F377" s="108"/>
      <c r="G377" s="73"/>
      <c r="H377" s="146" t="str">
        <f>IF(CONCATENATE(A377,B377)="",IF(CONCATENATE(B377,C377,D377,E377,F377,G377)="","",ws5_EU_ID_MaterialName_blank),IF(ISERROR(MATCH(A377&amp;delimiter&amp;B377,tbWS_4[EU_ID_and_Material_Name],0)),ws5_matching_error_msg,(INDEX(tbWS_4[MaterialUsage],MATCH(A377&amp;delimiter&amp;B377,tbWS_4[EU_ID_and_Material_Name],0))-INDEX(tbWS_4[MaterialWaste],MATCH(A377&amp;delimiter&amp;B377,tbWS_4[EU_ID_and_Material_Name],0)))*$F377*(1-$E377)))</f>
        <v/>
      </c>
      <c r="I377" s="124" t="str">
        <f t="shared" si="11"/>
        <v/>
      </c>
      <c r="J377" s="32"/>
    </row>
    <row r="378" spans="1:10" ht="14" x14ac:dyDescent="0.3">
      <c r="A378" s="97"/>
      <c r="B378" s="111"/>
      <c r="C378" s="121"/>
      <c r="D378" s="111" t="str">
        <f t="shared" si="10"/>
        <v/>
      </c>
      <c r="E378" s="128"/>
      <c r="F378" s="108"/>
      <c r="G378" s="73"/>
      <c r="H378" s="146" t="str">
        <f>IF(CONCATENATE(A378,B378)="",IF(CONCATENATE(B378,C378,D378,E378,F378,G378)="","",ws5_EU_ID_MaterialName_blank),IF(ISERROR(MATCH(A378&amp;delimiter&amp;B378,tbWS_4[EU_ID_and_Material_Name],0)),ws5_matching_error_msg,(INDEX(tbWS_4[MaterialUsage],MATCH(A378&amp;delimiter&amp;B378,tbWS_4[EU_ID_and_Material_Name],0))-INDEX(tbWS_4[MaterialWaste],MATCH(A378&amp;delimiter&amp;B378,tbWS_4[EU_ID_and_Material_Name],0)))*$F378*(1-$E378)))</f>
        <v/>
      </c>
      <c r="I378" s="124" t="str">
        <f t="shared" si="11"/>
        <v/>
      </c>
      <c r="J378" s="32"/>
    </row>
    <row r="379" spans="1:10" ht="14" x14ac:dyDescent="0.3">
      <c r="A379" s="97"/>
      <c r="B379" s="111"/>
      <c r="C379" s="121"/>
      <c r="D379" s="111" t="str">
        <f t="shared" si="10"/>
        <v/>
      </c>
      <c r="E379" s="128"/>
      <c r="F379" s="108"/>
      <c r="G379" s="73"/>
      <c r="H379" s="146" t="str">
        <f>IF(CONCATENATE(A379,B379)="",IF(CONCATENATE(B379,C379,D379,E379,F379,G379)="","",ws5_EU_ID_MaterialName_blank),IF(ISERROR(MATCH(A379&amp;delimiter&amp;B379,tbWS_4[EU_ID_and_Material_Name],0)),ws5_matching_error_msg,(INDEX(tbWS_4[MaterialUsage],MATCH(A379&amp;delimiter&amp;B379,tbWS_4[EU_ID_and_Material_Name],0))-INDEX(tbWS_4[MaterialWaste],MATCH(A379&amp;delimiter&amp;B379,tbWS_4[EU_ID_and_Material_Name],0)))*$F379*(1-$E379)))</f>
        <v/>
      </c>
      <c r="I379" s="124" t="str">
        <f t="shared" si="11"/>
        <v/>
      </c>
      <c r="J379" s="32"/>
    </row>
    <row r="380" spans="1:10" ht="14" x14ac:dyDescent="0.3">
      <c r="A380" s="97"/>
      <c r="B380" s="111"/>
      <c r="C380" s="121"/>
      <c r="D380" s="111" t="str">
        <f t="shared" si="10"/>
        <v/>
      </c>
      <c r="E380" s="128"/>
      <c r="F380" s="108"/>
      <c r="G380" s="73"/>
      <c r="H380" s="146" t="str">
        <f>IF(CONCATENATE(A380,B380)="",IF(CONCATENATE(B380,C380,D380,E380,F380,G380)="","",ws5_EU_ID_MaterialName_blank),IF(ISERROR(MATCH(A380&amp;delimiter&amp;B380,tbWS_4[EU_ID_and_Material_Name],0)),ws5_matching_error_msg,(INDEX(tbWS_4[MaterialUsage],MATCH(A380&amp;delimiter&amp;B380,tbWS_4[EU_ID_and_Material_Name],0))-INDEX(tbWS_4[MaterialWaste],MATCH(A380&amp;delimiter&amp;B380,tbWS_4[EU_ID_and_Material_Name],0)))*$F380*(1-$E380)))</f>
        <v/>
      </c>
      <c r="I380" s="124" t="str">
        <f t="shared" si="11"/>
        <v/>
      </c>
      <c r="J380" s="32"/>
    </row>
    <row r="381" spans="1:10" ht="14" x14ac:dyDescent="0.3">
      <c r="A381" s="97"/>
      <c r="B381" s="111"/>
      <c r="C381" s="121"/>
      <c r="D381" s="111" t="str">
        <f t="shared" si="10"/>
        <v/>
      </c>
      <c r="E381" s="128"/>
      <c r="F381" s="108"/>
      <c r="G381" s="73"/>
      <c r="H381" s="146" t="str">
        <f>IF(CONCATENATE(A381,B381)="",IF(CONCATENATE(B381,C381,D381,E381,F381,G381)="","",ws5_EU_ID_MaterialName_blank),IF(ISERROR(MATCH(A381&amp;delimiter&amp;B381,tbWS_4[EU_ID_and_Material_Name],0)),ws5_matching_error_msg,(INDEX(tbWS_4[MaterialUsage],MATCH(A381&amp;delimiter&amp;B381,tbWS_4[EU_ID_and_Material_Name],0))-INDEX(tbWS_4[MaterialWaste],MATCH(A381&amp;delimiter&amp;B381,tbWS_4[EU_ID_and_Material_Name],0)))*$F381*(1-$E381)))</f>
        <v/>
      </c>
      <c r="I381" s="124" t="str">
        <f t="shared" si="11"/>
        <v/>
      </c>
      <c r="J381" s="32"/>
    </row>
    <row r="382" spans="1:10" ht="14" x14ac:dyDescent="0.3">
      <c r="A382" s="97"/>
      <c r="B382" s="111"/>
      <c r="C382" s="121"/>
      <c r="D382" s="111" t="str">
        <f t="shared" si="10"/>
        <v/>
      </c>
      <c r="E382" s="128"/>
      <c r="F382" s="108"/>
      <c r="G382" s="73"/>
      <c r="H382" s="146" t="str">
        <f>IF(CONCATENATE(A382,B382)="",IF(CONCATENATE(B382,C382,D382,E382,F382,G382)="","",ws5_EU_ID_MaterialName_blank),IF(ISERROR(MATCH(A382&amp;delimiter&amp;B382,tbWS_4[EU_ID_and_Material_Name],0)),ws5_matching_error_msg,(INDEX(tbWS_4[MaterialUsage],MATCH(A382&amp;delimiter&amp;B382,tbWS_4[EU_ID_and_Material_Name],0))-INDEX(tbWS_4[MaterialWaste],MATCH(A382&amp;delimiter&amp;B382,tbWS_4[EU_ID_and_Material_Name],0)))*$F382*(1-$E382)))</f>
        <v/>
      </c>
      <c r="I382" s="124" t="str">
        <f t="shared" si="11"/>
        <v/>
      </c>
      <c r="J382" s="32"/>
    </row>
    <row r="383" spans="1:10" ht="14" x14ac:dyDescent="0.3">
      <c r="A383" s="97"/>
      <c r="B383" s="111"/>
      <c r="C383" s="121"/>
      <c r="D383" s="111" t="str">
        <f t="shared" si="10"/>
        <v/>
      </c>
      <c r="E383" s="128"/>
      <c r="F383" s="108"/>
      <c r="G383" s="73"/>
      <c r="H383" s="146" t="str">
        <f>IF(CONCATENATE(A383,B383)="",IF(CONCATENATE(B383,C383,D383,E383,F383,G383)="","",ws5_EU_ID_MaterialName_blank),IF(ISERROR(MATCH(A383&amp;delimiter&amp;B383,tbWS_4[EU_ID_and_Material_Name],0)),ws5_matching_error_msg,(INDEX(tbWS_4[MaterialUsage],MATCH(A383&amp;delimiter&amp;B383,tbWS_4[EU_ID_and_Material_Name],0))-INDEX(tbWS_4[MaterialWaste],MATCH(A383&amp;delimiter&amp;B383,tbWS_4[EU_ID_and_Material_Name],0)))*$F383*(1-$E383)))</f>
        <v/>
      </c>
      <c r="I383" s="124" t="str">
        <f t="shared" si="11"/>
        <v/>
      </c>
      <c r="J383" s="32"/>
    </row>
    <row r="384" spans="1:10" ht="14" x14ac:dyDescent="0.3">
      <c r="A384" s="97"/>
      <c r="B384" s="111"/>
      <c r="C384" s="121"/>
      <c r="D384" s="111" t="str">
        <f t="shared" si="10"/>
        <v/>
      </c>
      <c r="E384" s="128"/>
      <c r="F384" s="108"/>
      <c r="G384" s="73"/>
      <c r="H384" s="146" t="str">
        <f>IF(CONCATENATE(A384,B384)="",IF(CONCATENATE(B384,C384,D384,E384,F384,G384)="","",ws5_EU_ID_MaterialName_blank),IF(ISERROR(MATCH(A384&amp;delimiter&amp;B384,tbWS_4[EU_ID_and_Material_Name],0)),ws5_matching_error_msg,(INDEX(tbWS_4[MaterialUsage],MATCH(A384&amp;delimiter&amp;B384,tbWS_4[EU_ID_and_Material_Name],0))-INDEX(tbWS_4[MaterialWaste],MATCH(A384&amp;delimiter&amp;B384,tbWS_4[EU_ID_and_Material_Name],0)))*$F384*(1-$E384)))</f>
        <v/>
      </c>
      <c r="I384" s="124" t="str">
        <f t="shared" si="11"/>
        <v/>
      </c>
      <c r="J384" s="32"/>
    </row>
    <row r="385" spans="1:10" ht="14" x14ac:dyDescent="0.3">
      <c r="A385" s="97"/>
      <c r="B385" s="111"/>
      <c r="C385" s="121"/>
      <c r="D385" s="111" t="str">
        <f t="shared" si="10"/>
        <v/>
      </c>
      <c r="E385" s="128"/>
      <c r="F385" s="108"/>
      <c r="G385" s="73"/>
      <c r="H385" s="146" t="str">
        <f>IF(CONCATENATE(A385,B385)="",IF(CONCATENATE(B385,C385,D385,E385,F385,G385)="","",ws5_EU_ID_MaterialName_blank),IF(ISERROR(MATCH(A385&amp;delimiter&amp;B385,tbWS_4[EU_ID_and_Material_Name],0)),ws5_matching_error_msg,(INDEX(tbWS_4[MaterialUsage],MATCH(A385&amp;delimiter&amp;B385,tbWS_4[EU_ID_and_Material_Name],0))-INDEX(tbWS_4[MaterialWaste],MATCH(A385&amp;delimiter&amp;B385,tbWS_4[EU_ID_and_Material_Name],0)))*$F385*(1-$E385)))</f>
        <v/>
      </c>
      <c r="I385" s="124" t="str">
        <f t="shared" si="11"/>
        <v/>
      </c>
      <c r="J385" s="32"/>
    </row>
    <row r="386" spans="1:10" ht="14" x14ac:dyDescent="0.3">
      <c r="A386" s="97"/>
      <c r="B386" s="111"/>
      <c r="C386" s="121"/>
      <c r="D386" s="111" t="str">
        <f t="shared" si="10"/>
        <v/>
      </c>
      <c r="E386" s="128"/>
      <c r="F386" s="108"/>
      <c r="G386" s="73"/>
      <c r="H386" s="146" t="str">
        <f>IF(CONCATENATE(A386,B386)="",IF(CONCATENATE(B386,C386,D386,E386,F386,G386)="","",ws5_EU_ID_MaterialName_blank),IF(ISERROR(MATCH(A386&amp;delimiter&amp;B386,tbWS_4[EU_ID_and_Material_Name],0)),ws5_matching_error_msg,(INDEX(tbWS_4[MaterialUsage],MATCH(A386&amp;delimiter&amp;B386,tbWS_4[EU_ID_and_Material_Name],0))-INDEX(tbWS_4[MaterialWaste],MATCH(A386&amp;delimiter&amp;B386,tbWS_4[EU_ID_and_Material_Name],0)))*$F386*(1-$E386)))</f>
        <v/>
      </c>
      <c r="I386" s="124" t="str">
        <f t="shared" si="11"/>
        <v/>
      </c>
      <c r="J386" s="32"/>
    </row>
    <row r="387" spans="1:10" ht="14" x14ac:dyDescent="0.3">
      <c r="A387" s="97"/>
      <c r="B387" s="111"/>
      <c r="C387" s="121"/>
      <c r="D387" s="111" t="str">
        <f t="shared" si="10"/>
        <v/>
      </c>
      <c r="E387" s="128"/>
      <c r="F387" s="108"/>
      <c r="G387" s="73"/>
      <c r="H387" s="146" t="str">
        <f>IF(CONCATENATE(A387,B387)="",IF(CONCATENATE(B387,C387,D387,E387,F387,G387)="","",ws5_EU_ID_MaterialName_blank),IF(ISERROR(MATCH(A387&amp;delimiter&amp;B387,tbWS_4[EU_ID_and_Material_Name],0)),ws5_matching_error_msg,(INDEX(tbWS_4[MaterialUsage],MATCH(A387&amp;delimiter&amp;B387,tbWS_4[EU_ID_and_Material_Name],0))-INDEX(tbWS_4[MaterialWaste],MATCH(A387&amp;delimiter&amp;B387,tbWS_4[EU_ID_and_Material_Name],0)))*$F387*(1-$E387)))</f>
        <v/>
      </c>
      <c r="I387" s="124" t="str">
        <f t="shared" si="11"/>
        <v/>
      </c>
      <c r="J387" s="32"/>
    </row>
    <row r="388" spans="1:10" ht="14" x14ac:dyDescent="0.3">
      <c r="A388" s="97"/>
      <c r="B388" s="111"/>
      <c r="C388" s="121"/>
      <c r="D388" s="111" t="str">
        <f t="shared" si="10"/>
        <v/>
      </c>
      <c r="E388" s="128"/>
      <c r="F388" s="108"/>
      <c r="G388" s="73"/>
      <c r="H388" s="146" t="str">
        <f>IF(CONCATENATE(A388,B388)="",IF(CONCATENATE(B388,C388,D388,E388,F388,G388)="","",ws5_EU_ID_MaterialName_blank),IF(ISERROR(MATCH(A388&amp;delimiter&amp;B388,tbWS_4[EU_ID_and_Material_Name],0)),ws5_matching_error_msg,(INDEX(tbWS_4[MaterialUsage],MATCH(A388&amp;delimiter&amp;B388,tbWS_4[EU_ID_and_Material_Name],0))-INDEX(tbWS_4[MaterialWaste],MATCH(A388&amp;delimiter&amp;B388,tbWS_4[EU_ID_and_Material_Name],0)))*$F388*(1-$E388)))</f>
        <v/>
      </c>
      <c r="I388" s="124" t="str">
        <f t="shared" si="11"/>
        <v/>
      </c>
      <c r="J388" s="32"/>
    </row>
    <row r="389" spans="1:10" ht="14" x14ac:dyDescent="0.3">
      <c r="A389" s="97"/>
      <c r="B389" s="111"/>
      <c r="C389" s="121"/>
      <c r="D389" s="111" t="str">
        <f t="shared" si="10"/>
        <v/>
      </c>
      <c r="E389" s="128"/>
      <c r="F389" s="108"/>
      <c r="G389" s="73"/>
      <c r="H389" s="146" t="str">
        <f>IF(CONCATENATE(A389,B389)="",IF(CONCATENATE(B389,C389,D389,E389,F389,G389)="","",ws5_EU_ID_MaterialName_blank),IF(ISERROR(MATCH(A389&amp;delimiter&amp;B389,tbWS_4[EU_ID_and_Material_Name],0)),ws5_matching_error_msg,(INDEX(tbWS_4[MaterialUsage],MATCH(A389&amp;delimiter&amp;B389,tbWS_4[EU_ID_and_Material_Name],0))-INDEX(tbWS_4[MaterialWaste],MATCH(A389&amp;delimiter&amp;B389,tbWS_4[EU_ID_and_Material_Name],0)))*$F389*(1-$E389)))</f>
        <v/>
      </c>
      <c r="I389" s="124" t="str">
        <f t="shared" si="11"/>
        <v/>
      </c>
      <c r="J389" s="32"/>
    </row>
    <row r="390" spans="1:10" ht="14" x14ac:dyDescent="0.3">
      <c r="A390" s="97"/>
      <c r="B390" s="111"/>
      <c r="C390" s="121"/>
      <c r="D390" s="111" t="str">
        <f t="shared" si="10"/>
        <v/>
      </c>
      <c r="E390" s="128"/>
      <c r="F390" s="108"/>
      <c r="G390" s="73"/>
      <c r="H390" s="146" t="str">
        <f>IF(CONCATENATE(A390,B390)="",IF(CONCATENATE(B390,C390,D390,E390,F390,G390)="","",ws5_EU_ID_MaterialName_blank),IF(ISERROR(MATCH(A390&amp;delimiter&amp;B390,tbWS_4[EU_ID_and_Material_Name],0)),ws5_matching_error_msg,(INDEX(tbWS_4[MaterialUsage],MATCH(A390&amp;delimiter&amp;B390,tbWS_4[EU_ID_and_Material_Name],0))-INDEX(tbWS_4[MaterialWaste],MATCH(A390&amp;delimiter&amp;B390,tbWS_4[EU_ID_and_Material_Name],0)))*$F390*(1-$E390)))</f>
        <v/>
      </c>
      <c r="I390" s="124" t="str">
        <f t="shared" si="11"/>
        <v/>
      </c>
      <c r="J390" s="32"/>
    </row>
    <row r="391" spans="1:10" ht="14" x14ac:dyDescent="0.3">
      <c r="A391" s="97"/>
      <c r="B391" s="111"/>
      <c r="C391" s="121"/>
      <c r="D391" s="111" t="str">
        <f t="shared" si="10"/>
        <v/>
      </c>
      <c r="E391" s="128"/>
      <c r="F391" s="108"/>
      <c r="G391" s="73"/>
      <c r="H391" s="146" t="str">
        <f>IF(CONCATENATE(A391,B391)="",IF(CONCATENATE(B391,C391,D391,E391,F391,G391)="","",ws5_EU_ID_MaterialName_blank),IF(ISERROR(MATCH(A391&amp;delimiter&amp;B391,tbWS_4[EU_ID_and_Material_Name],0)),ws5_matching_error_msg,(INDEX(tbWS_4[MaterialUsage],MATCH(A391&amp;delimiter&amp;B391,tbWS_4[EU_ID_and_Material_Name],0))-INDEX(tbWS_4[MaterialWaste],MATCH(A391&amp;delimiter&amp;B391,tbWS_4[EU_ID_and_Material_Name],0)))*$F391*(1-$E391)))</f>
        <v/>
      </c>
      <c r="I391" s="124" t="str">
        <f t="shared" si="11"/>
        <v/>
      </c>
      <c r="J391" s="32"/>
    </row>
    <row r="392" spans="1:10" ht="14" x14ac:dyDescent="0.3">
      <c r="A392" s="97"/>
      <c r="B392" s="111"/>
      <c r="C392" s="121"/>
      <c r="D392" s="111" t="str">
        <f t="shared" si="10"/>
        <v/>
      </c>
      <c r="E392" s="128"/>
      <c r="F392" s="108"/>
      <c r="G392" s="73"/>
      <c r="H392" s="146" t="str">
        <f>IF(CONCATENATE(A392,B392)="",IF(CONCATENATE(B392,C392,D392,E392,F392,G392)="","",ws5_EU_ID_MaterialName_blank),IF(ISERROR(MATCH(A392&amp;delimiter&amp;B392,tbWS_4[EU_ID_and_Material_Name],0)),ws5_matching_error_msg,(INDEX(tbWS_4[MaterialUsage],MATCH(A392&amp;delimiter&amp;B392,tbWS_4[EU_ID_and_Material_Name],0))-INDEX(tbWS_4[MaterialWaste],MATCH(A392&amp;delimiter&amp;B392,tbWS_4[EU_ID_and_Material_Name],0)))*$F392*(1-$E392)))</f>
        <v/>
      </c>
      <c r="I392" s="124" t="str">
        <f t="shared" si="11"/>
        <v/>
      </c>
      <c r="J392" s="32"/>
    </row>
    <row r="393" spans="1:10" ht="14" x14ac:dyDescent="0.3">
      <c r="A393" s="97"/>
      <c r="B393" s="111"/>
      <c r="C393" s="121"/>
      <c r="D393" s="111" t="str">
        <f t="shared" si="10"/>
        <v/>
      </c>
      <c r="E393" s="128"/>
      <c r="F393" s="108"/>
      <c r="G393" s="73"/>
      <c r="H393" s="146" t="str">
        <f>IF(CONCATENATE(A393,B393)="",IF(CONCATENATE(B393,C393,D393,E393,F393,G393)="","",ws5_EU_ID_MaterialName_blank),IF(ISERROR(MATCH(A393&amp;delimiter&amp;B393,tbWS_4[EU_ID_and_Material_Name],0)),ws5_matching_error_msg,(INDEX(tbWS_4[MaterialUsage],MATCH(A393&amp;delimiter&amp;B393,tbWS_4[EU_ID_and_Material_Name],0))-INDEX(tbWS_4[MaterialWaste],MATCH(A393&amp;delimiter&amp;B393,tbWS_4[EU_ID_and_Material_Name],0)))*$F393*(1-$E393)))</f>
        <v/>
      </c>
      <c r="I393" s="124" t="str">
        <f t="shared" si="11"/>
        <v/>
      </c>
      <c r="J393" s="32"/>
    </row>
    <row r="394" spans="1:10" ht="14" x14ac:dyDescent="0.3">
      <c r="A394" s="97"/>
      <c r="B394" s="111"/>
      <c r="C394" s="121"/>
      <c r="D394" s="111" t="str">
        <f t="shared" si="10"/>
        <v/>
      </c>
      <c r="E394" s="128"/>
      <c r="F394" s="108"/>
      <c r="G394" s="73"/>
      <c r="H394" s="146" t="str">
        <f>IF(CONCATENATE(A394,B394)="",IF(CONCATENATE(B394,C394,D394,E394,F394,G394)="","",ws5_EU_ID_MaterialName_blank),IF(ISERROR(MATCH(A394&amp;delimiter&amp;B394,tbWS_4[EU_ID_and_Material_Name],0)),ws5_matching_error_msg,(INDEX(tbWS_4[MaterialUsage],MATCH(A394&amp;delimiter&amp;B394,tbWS_4[EU_ID_and_Material_Name],0))-INDEX(tbWS_4[MaterialWaste],MATCH(A394&amp;delimiter&amp;B394,tbWS_4[EU_ID_and_Material_Name],0)))*$F394*(1-$E394)))</f>
        <v/>
      </c>
      <c r="I394" s="124" t="str">
        <f t="shared" si="11"/>
        <v/>
      </c>
      <c r="J394" s="32"/>
    </row>
    <row r="395" spans="1:10" ht="14" x14ac:dyDescent="0.3">
      <c r="A395" s="97"/>
      <c r="B395" s="111"/>
      <c r="C395" s="121"/>
      <c r="D395" s="111" t="str">
        <f t="shared" ref="D395:D458" si="12">IFERROR(INDEX(chemical_names,MATCH(TEXT(C395,"0"),CAS_numbers,0)),"")</f>
        <v/>
      </c>
      <c r="E395" s="128"/>
      <c r="F395" s="108"/>
      <c r="G395" s="73"/>
      <c r="H395" s="146" t="str">
        <f>IF(CONCATENATE(A395,B395)="",IF(CONCATENATE(B395,C395,D395,E395,F395,G395)="","",ws5_EU_ID_MaterialName_blank),IF(ISERROR(MATCH(A395&amp;delimiter&amp;B395,tbWS_4[EU_ID_and_Material_Name],0)),ws5_matching_error_msg,(INDEX(tbWS_4[MaterialUsage],MATCH(A395&amp;delimiter&amp;B395,tbWS_4[EU_ID_and_Material_Name],0))-INDEX(tbWS_4[MaterialWaste],MATCH(A395&amp;delimiter&amp;B395,tbWS_4[EU_ID_and_Material_Name],0)))*$F395*(1-$E395)))</f>
        <v/>
      </c>
      <c r="I395" s="124" t="str">
        <f t="shared" ref="I395:I458" si="13">IF(AND(C395="",D395=""),"",IFERROR(IF(OR(C395="",C395="No CAS"),INDEX(sequence_IDs,MATCH(D395,chemical_names,0)),INDEX(sequence_IDs,MATCH(TEXT(C395,"0"),CAS_numbers,0))),"?"))</f>
        <v/>
      </c>
      <c r="J395" s="32"/>
    </row>
    <row r="396" spans="1:10" ht="14" x14ac:dyDescent="0.3">
      <c r="A396" s="97"/>
      <c r="B396" s="111"/>
      <c r="C396" s="121"/>
      <c r="D396" s="111" t="str">
        <f t="shared" si="12"/>
        <v/>
      </c>
      <c r="E396" s="128"/>
      <c r="F396" s="108"/>
      <c r="G396" s="73"/>
      <c r="H396" s="146" t="str">
        <f>IF(CONCATENATE(A396,B396)="",IF(CONCATENATE(B396,C396,D396,E396,F396,G396)="","",ws5_EU_ID_MaterialName_blank),IF(ISERROR(MATCH(A396&amp;delimiter&amp;B396,tbWS_4[EU_ID_and_Material_Name],0)),ws5_matching_error_msg,(INDEX(tbWS_4[MaterialUsage],MATCH(A396&amp;delimiter&amp;B396,tbWS_4[EU_ID_and_Material_Name],0))-INDEX(tbWS_4[MaterialWaste],MATCH(A396&amp;delimiter&amp;B396,tbWS_4[EU_ID_and_Material_Name],0)))*$F396*(1-$E396)))</f>
        <v/>
      </c>
      <c r="I396" s="124" t="str">
        <f t="shared" si="13"/>
        <v/>
      </c>
      <c r="J396" s="32"/>
    </row>
    <row r="397" spans="1:10" ht="14" x14ac:dyDescent="0.3">
      <c r="A397" s="97"/>
      <c r="B397" s="111"/>
      <c r="C397" s="121"/>
      <c r="D397" s="111" t="str">
        <f t="shared" si="12"/>
        <v/>
      </c>
      <c r="E397" s="128"/>
      <c r="F397" s="108"/>
      <c r="G397" s="73"/>
      <c r="H397" s="146" t="str">
        <f>IF(CONCATENATE(A397,B397)="",IF(CONCATENATE(B397,C397,D397,E397,F397,G397)="","",ws5_EU_ID_MaterialName_blank),IF(ISERROR(MATCH(A397&amp;delimiter&amp;B397,tbWS_4[EU_ID_and_Material_Name],0)),ws5_matching_error_msg,(INDEX(tbWS_4[MaterialUsage],MATCH(A397&amp;delimiter&amp;B397,tbWS_4[EU_ID_and_Material_Name],0))-INDEX(tbWS_4[MaterialWaste],MATCH(A397&amp;delimiter&amp;B397,tbWS_4[EU_ID_and_Material_Name],0)))*$F397*(1-$E397)))</f>
        <v/>
      </c>
      <c r="I397" s="124" t="str">
        <f t="shared" si="13"/>
        <v/>
      </c>
      <c r="J397" s="32"/>
    </row>
    <row r="398" spans="1:10" ht="14" x14ac:dyDescent="0.3">
      <c r="A398" s="97"/>
      <c r="B398" s="111"/>
      <c r="C398" s="121"/>
      <c r="D398" s="111" t="str">
        <f t="shared" si="12"/>
        <v/>
      </c>
      <c r="E398" s="128"/>
      <c r="F398" s="108"/>
      <c r="G398" s="73"/>
      <c r="H398" s="146" t="str">
        <f>IF(CONCATENATE(A398,B398)="",IF(CONCATENATE(B398,C398,D398,E398,F398,G398)="","",ws5_EU_ID_MaterialName_blank),IF(ISERROR(MATCH(A398&amp;delimiter&amp;B398,tbWS_4[EU_ID_and_Material_Name],0)),ws5_matching_error_msg,(INDEX(tbWS_4[MaterialUsage],MATCH(A398&amp;delimiter&amp;B398,tbWS_4[EU_ID_and_Material_Name],0))-INDEX(tbWS_4[MaterialWaste],MATCH(A398&amp;delimiter&amp;B398,tbWS_4[EU_ID_and_Material_Name],0)))*$F398*(1-$E398)))</f>
        <v/>
      </c>
      <c r="I398" s="124" t="str">
        <f t="shared" si="13"/>
        <v/>
      </c>
      <c r="J398" s="32"/>
    </row>
    <row r="399" spans="1:10" ht="14" x14ac:dyDescent="0.3">
      <c r="A399" s="97"/>
      <c r="B399" s="111"/>
      <c r="C399" s="121"/>
      <c r="D399" s="111" t="str">
        <f t="shared" si="12"/>
        <v/>
      </c>
      <c r="E399" s="128"/>
      <c r="F399" s="108"/>
      <c r="G399" s="73"/>
      <c r="H399" s="146" t="str">
        <f>IF(CONCATENATE(A399,B399)="",IF(CONCATENATE(B399,C399,D399,E399,F399,G399)="","",ws5_EU_ID_MaterialName_blank),IF(ISERROR(MATCH(A399&amp;delimiter&amp;B399,tbWS_4[EU_ID_and_Material_Name],0)),ws5_matching_error_msg,(INDEX(tbWS_4[MaterialUsage],MATCH(A399&amp;delimiter&amp;B399,tbWS_4[EU_ID_and_Material_Name],0))-INDEX(tbWS_4[MaterialWaste],MATCH(A399&amp;delimiter&amp;B399,tbWS_4[EU_ID_and_Material_Name],0)))*$F399*(1-$E399)))</f>
        <v/>
      </c>
      <c r="I399" s="124" t="str">
        <f t="shared" si="13"/>
        <v/>
      </c>
      <c r="J399" s="32"/>
    </row>
    <row r="400" spans="1:10" ht="14" x14ac:dyDescent="0.3">
      <c r="A400" s="97"/>
      <c r="B400" s="111"/>
      <c r="C400" s="121"/>
      <c r="D400" s="111" t="str">
        <f t="shared" si="12"/>
        <v/>
      </c>
      <c r="E400" s="128"/>
      <c r="F400" s="108"/>
      <c r="G400" s="73"/>
      <c r="H400" s="146" t="str">
        <f>IF(CONCATENATE(A400,B400)="",IF(CONCATENATE(B400,C400,D400,E400,F400,G400)="","",ws5_EU_ID_MaterialName_blank),IF(ISERROR(MATCH(A400&amp;delimiter&amp;B400,tbWS_4[EU_ID_and_Material_Name],0)),ws5_matching_error_msg,(INDEX(tbWS_4[MaterialUsage],MATCH(A400&amp;delimiter&amp;B400,tbWS_4[EU_ID_and_Material_Name],0))-INDEX(tbWS_4[MaterialWaste],MATCH(A400&amp;delimiter&amp;B400,tbWS_4[EU_ID_and_Material_Name],0)))*$F400*(1-$E400)))</f>
        <v/>
      </c>
      <c r="I400" s="124" t="str">
        <f t="shared" si="13"/>
        <v/>
      </c>
      <c r="J400" s="32"/>
    </row>
    <row r="401" spans="1:10" ht="14" x14ac:dyDescent="0.3">
      <c r="A401" s="97"/>
      <c r="B401" s="111"/>
      <c r="C401" s="121"/>
      <c r="D401" s="111" t="str">
        <f t="shared" si="12"/>
        <v/>
      </c>
      <c r="E401" s="128"/>
      <c r="F401" s="108"/>
      <c r="G401" s="73"/>
      <c r="H401" s="146" t="str">
        <f>IF(CONCATENATE(A401,B401)="",IF(CONCATENATE(B401,C401,D401,E401,F401,G401)="","",ws5_EU_ID_MaterialName_blank),IF(ISERROR(MATCH(A401&amp;delimiter&amp;B401,tbWS_4[EU_ID_and_Material_Name],0)),ws5_matching_error_msg,(INDEX(tbWS_4[MaterialUsage],MATCH(A401&amp;delimiter&amp;B401,tbWS_4[EU_ID_and_Material_Name],0))-INDEX(tbWS_4[MaterialWaste],MATCH(A401&amp;delimiter&amp;B401,tbWS_4[EU_ID_and_Material_Name],0)))*$F401*(1-$E401)))</f>
        <v/>
      </c>
      <c r="I401" s="124" t="str">
        <f t="shared" si="13"/>
        <v/>
      </c>
      <c r="J401" s="32"/>
    </row>
    <row r="402" spans="1:10" ht="14" x14ac:dyDescent="0.3">
      <c r="A402" s="97"/>
      <c r="B402" s="111"/>
      <c r="C402" s="121"/>
      <c r="D402" s="111" t="str">
        <f t="shared" si="12"/>
        <v/>
      </c>
      <c r="E402" s="128"/>
      <c r="F402" s="108"/>
      <c r="G402" s="73"/>
      <c r="H402" s="146" t="str">
        <f>IF(CONCATENATE(A402,B402)="",IF(CONCATENATE(B402,C402,D402,E402,F402,G402)="","",ws5_EU_ID_MaterialName_blank),IF(ISERROR(MATCH(A402&amp;delimiter&amp;B402,tbWS_4[EU_ID_and_Material_Name],0)),ws5_matching_error_msg,(INDEX(tbWS_4[MaterialUsage],MATCH(A402&amp;delimiter&amp;B402,tbWS_4[EU_ID_and_Material_Name],0))-INDEX(tbWS_4[MaterialWaste],MATCH(A402&amp;delimiter&amp;B402,tbWS_4[EU_ID_and_Material_Name],0)))*$F402*(1-$E402)))</f>
        <v/>
      </c>
      <c r="I402" s="124" t="str">
        <f t="shared" si="13"/>
        <v/>
      </c>
      <c r="J402" s="32"/>
    </row>
    <row r="403" spans="1:10" ht="14" x14ac:dyDescent="0.3">
      <c r="A403" s="97"/>
      <c r="B403" s="111"/>
      <c r="C403" s="121"/>
      <c r="D403" s="111" t="str">
        <f t="shared" si="12"/>
        <v/>
      </c>
      <c r="E403" s="128"/>
      <c r="F403" s="108"/>
      <c r="G403" s="73"/>
      <c r="H403" s="146" t="str">
        <f>IF(CONCATENATE(A403,B403)="",IF(CONCATENATE(B403,C403,D403,E403,F403,G403)="","",ws5_EU_ID_MaterialName_blank),IF(ISERROR(MATCH(A403&amp;delimiter&amp;B403,tbWS_4[EU_ID_and_Material_Name],0)),ws5_matching_error_msg,(INDEX(tbWS_4[MaterialUsage],MATCH(A403&amp;delimiter&amp;B403,tbWS_4[EU_ID_and_Material_Name],0))-INDEX(tbWS_4[MaterialWaste],MATCH(A403&amp;delimiter&amp;B403,tbWS_4[EU_ID_and_Material_Name],0)))*$F403*(1-$E403)))</f>
        <v/>
      </c>
      <c r="I403" s="124" t="str">
        <f t="shared" si="13"/>
        <v/>
      </c>
      <c r="J403" s="32"/>
    </row>
    <row r="404" spans="1:10" ht="14" x14ac:dyDescent="0.3">
      <c r="A404" s="97"/>
      <c r="B404" s="111"/>
      <c r="C404" s="121"/>
      <c r="D404" s="111" t="str">
        <f t="shared" si="12"/>
        <v/>
      </c>
      <c r="E404" s="128"/>
      <c r="F404" s="108"/>
      <c r="G404" s="73"/>
      <c r="H404" s="146" t="str">
        <f>IF(CONCATENATE(A404,B404)="",IF(CONCATENATE(B404,C404,D404,E404,F404,G404)="","",ws5_EU_ID_MaterialName_blank),IF(ISERROR(MATCH(A404&amp;delimiter&amp;B404,tbWS_4[EU_ID_and_Material_Name],0)),ws5_matching_error_msg,(INDEX(tbWS_4[MaterialUsage],MATCH(A404&amp;delimiter&amp;B404,tbWS_4[EU_ID_and_Material_Name],0))-INDEX(tbWS_4[MaterialWaste],MATCH(A404&amp;delimiter&amp;B404,tbWS_4[EU_ID_and_Material_Name],0)))*$F404*(1-$E404)))</f>
        <v/>
      </c>
      <c r="I404" s="124" t="str">
        <f t="shared" si="13"/>
        <v/>
      </c>
      <c r="J404" s="32"/>
    </row>
    <row r="405" spans="1:10" ht="14" x14ac:dyDescent="0.3">
      <c r="A405" s="97"/>
      <c r="B405" s="111"/>
      <c r="C405" s="121"/>
      <c r="D405" s="111" t="str">
        <f t="shared" si="12"/>
        <v/>
      </c>
      <c r="E405" s="128"/>
      <c r="F405" s="108"/>
      <c r="G405" s="73"/>
      <c r="H405" s="146" t="str">
        <f>IF(CONCATENATE(A405,B405)="",IF(CONCATENATE(B405,C405,D405,E405,F405,G405)="","",ws5_EU_ID_MaterialName_blank),IF(ISERROR(MATCH(A405&amp;delimiter&amp;B405,tbWS_4[EU_ID_and_Material_Name],0)),ws5_matching_error_msg,(INDEX(tbWS_4[MaterialUsage],MATCH(A405&amp;delimiter&amp;B405,tbWS_4[EU_ID_and_Material_Name],0))-INDEX(tbWS_4[MaterialWaste],MATCH(A405&amp;delimiter&amp;B405,tbWS_4[EU_ID_and_Material_Name],0)))*$F405*(1-$E405)))</f>
        <v/>
      </c>
      <c r="I405" s="124" t="str">
        <f t="shared" si="13"/>
        <v/>
      </c>
      <c r="J405" s="32"/>
    </row>
    <row r="406" spans="1:10" ht="14" x14ac:dyDescent="0.3">
      <c r="A406" s="97"/>
      <c r="B406" s="111"/>
      <c r="C406" s="121"/>
      <c r="D406" s="111" t="str">
        <f t="shared" si="12"/>
        <v/>
      </c>
      <c r="E406" s="128"/>
      <c r="F406" s="108"/>
      <c r="G406" s="73"/>
      <c r="H406" s="146" t="str">
        <f>IF(CONCATENATE(A406,B406)="",IF(CONCATENATE(B406,C406,D406,E406,F406,G406)="","",ws5_EU_ID_MaterialName_blank),IF(ISERROR(MATCH(A406&amp;delimiter&amp;B406,tbWS_4[EU_ID_and_Material_Name],0)),ws5_matching_error_msg,(INDEX(tbWS_4[MaterialUsage],MATCH(A406&amp;delimiter&amp;B406,tbWS_4[EU_ID_and_Material_Name],0))-INDEX(tbWS_4[MaterialWaste],MATCH(A406&amp;delimiter&amp;B406,tbWS_4[EU_ID_and_Material_Name],0)))*$F406*(1-$E406)))</f>
        <v/>
      </c>
      <c r="I406" s="124" t="str">
        <f t="shared" si="13"/>
        <v/>
      </c>
      <c r="J406" s="32"/>
    </row>
    <row r="407" spans="1:10" ht="14" x14ac:dyDescent="0.3">
      <c r="A407" s="97"/>
      <c r="B407" s="111"/>
      <c r="C407" s="121"/>
      <c r="D407" s="111" t="str">
        <f t="shared" si="12"/>
        <v/>
      </c>
      <c r="E407" s="128"/>
      <c r="F407" s="108"/>
      <c r="G407" s="73"/>
      <c r="H407" s="146" t="str">
        <f>IF(CONCATENATE(A407,B407)="",IF(CONCATENATE(B407,C407,D407,E407,F407,G407)="","",ws5_EU_ID_MaterialName_blank),IF(ISERROR(MATCH(A407&amp;delimiter&amp;B407,tbWS_4[EU_ID_and_Material_Name],0)),ws5_matching_error_msg,(INDEX(tbWS_4[MaterialUsage],MATCH(A407&amp;delimiter&amp;B407,tbWS_4[EU_ID_and_Material_Name],0))-INDEX(tbWS_4[MaterialWaste],MATCH(A407&amp;delimiter&amp;B407,tbWS_4[EU_ID_and_Material_Name],0)))*$F407*(1-$E407)))</f>
        <v/>
      </c>
      <c r="I407" s="124" t="str">
        <f t="shared" si="13"/>
        <v/>
      </c>
      <c r="J407" s="32"/>
    </row>
    <row r="408" spans="1:10" ht="14" x14ac:dyDescent="0.3">
      <c r="A408" s="97"/>
      <c r="B408" s="111"/>
      <c r="C408" s="121"/>
      <c r="D408" s="111" t="str">
        <f t="shared" si="12"/>
        <v/>
      </c>
      <c r="E408" s="128"/>
      <c r="F408" s="108"/>
      <c r="G408" s="73"/>
      <c r="H408" s="146" t="str">
        <f>IF(CONCATENATE(A408,B408)="",IF(CONCATENATE(B408,C408,D408,E408,F408,G408)="","",ws5_EU_ID_MaterialName_blank),IF(ISERROR(MATCH(A408&amp;delimiter&amp;B408,tbWS_4[EU_ID_and_Material_Name],0)),ws5_matching_error_msg,(INDEX(tbWS_4[MaterialUsage],MATCH(A408&amp;delimiter&amp;B408,tbWS_4[EU_ID_and_Material_Name],0))-INDEX(tbWS_4[MaterialWaste],MATCH(A408&amp;delimiter&amp;B408,tbWS_4[EU_ID_and_Material_Name],0)))*$F408*(1-$E408)))</f>
        <v/>
      </c>
      <c r="I408" s="124" t="str">
        <f t="shared" si="13"/>
        <v/>
      </c>
      <c r="J408" s="32"/>
    </row>
    <row r="409" spans="1:10" ht="14" x14ac:dyDescent="0.3">
      <c r="A409" s="97"/>
      <c r="B409" s="111"/>
      <c r="C409" s="121"/>
      <c r="D409" s="111" t="str">
        <f t="shared" si="12"/>
        <v/>
      </c>
      <c r="E409" s="128"/>
      <c r="F409" s="108"/>
      <c r="G409" s="73"/>
      <c r="H409" s="146" t="str">
        <f>IF(CONCATENATE(A409,B409)="",IF(CONCATENATE(B409,C409,D409,E409,F409,G409)="","",ws5_EU_ID_MaterialName_blank),IF(ISERROR(MATCH(A409&amp;delimiter&amp;B409,tbWS_4[EU_ID_and_Material_Name],0)),ws5_matching_error_msg,(INDEX(tbWS_4[MaterialUsage],MATCH(A409&amp;delimiter&amp;B409,tbWS_4[EU_ID_and_Material_Name],0))-INDEX(tbWS_4[MaterialWaste],MATCH(A409&amp;delimiter&amp;B409,tbWS_4[EU_ID_and_Material_Name],0)))*$F409*(1-$E409)))</f>
        <v/>
      </c>
      <c r="I409" s="124" t="str">
        <f t="shared" si="13"/>
        <v/>
      </c>
      <c r="J409" s="32"/>
    </row>
    <row r="410" spans="1:10" ht="14" x14ac:dyDescent="0.3">
      <c r="A410" s="97"/>
      <c r="B410" s="111"/>
      <c r="C410" s="121"/>
      <c r="D410" s="111" t="str">
        <f t="shared" si="12"/>
        <v/>
      </c>
      <c r="E410" s="128"/>
      <c r="F410" s="108"/>
      <c r="G410" s="73"/>
      <c r="H410" s="146" t="str">
        <f>IF(CONCATENATE(A410,B410)="",IF(CONCATENATE(B410,C410,D410,E410,F410,G410)="","",ws5_EU_ID_MaterialName_blank),IF(ISERROR(MATCH(A410&amp;delimiter&amp;B410,tbWS_4[EU_ID_and_Material_Name],0)),ws5_matching_error_msg,(INDEX(tbWS_4[MaterialUsage],MATCH(A410&amp;delimiter&amp;B410,tbWS_4[EU_ID_and_Material_Name],0))-INDEX(tbWS_4[MaterialWaste],MATCH(A410&amp;delimiter&amp;B410,tbWS_4[EU_ID_and_Material_Name],0)))*$F410*(1-$E410)))</f>
        <v/>
      </c>
      <c r="I410" s="124" t="str">
        <f t="shared" si="13"/>
        <v/>
      </c>
      <c r="J410" s="32"/>
    </row>
    <row r="411" spans="1:10" ht="14" x14ac:dyDescent="0.3">
      <c r="A411" s="97"/>
      <c r="B411" s="111"/>
      <c r="C411" s="121"/>
      <c r="D411" s="111" t="str">
        <f t="shared" si="12"/>
        <v/>
      </c>
      <c r="E411" s="128"/>
      <c r="F411" s="108"/>
      <c r="G411" s="73"/>
      <c r="H411" s="146" t="str">
        <f>IF(CONCATENATE(A411,B411)="",IF(CONCATENATE(B411,C411,D411,E411,F411,G411)="","",ws5_EU_ID_MaterialName_blank),IF(ISERROR(MATCH(A411&amp;delimiter&amp;B411,tbWS_4[EU_ID_and_Material_Name],0)),ws5_matching_error_msg,(INDEX(tbWS_4[MaterialUsage],MATCH(A411&amp;delimiter&amp;B411,tbWS_4[EU_ID_and_Material_Name],0))-INDEX(tbWS_4[MaterialWaste],MATCH(A411&amp;delimiter&amp;B411,tbWS_4[EU_ID_and_Material_Name],0)))*$F411*(1-$E411)))</f>
        <v/>
      </c>
      <c r="I411" s="124" t="str">
        <f t="shared" si="13"/>
        <v/>
      </c>
      <c r="J411" s="32"/>
    </row>
    <row r="412" spans="1:10" ht="14" x14ac:dyDescent="0.3">
      <c r="A412" s="97"/>
      <c r="B412" s="111"/>
      <c r="C412" s="121"/>
      <c r="D412" s="111" t="str">
        <f t="shared" si="12"/>
        <v/>
      </c>
      <c r="E412" s="128"/>
      <c r="F412" s="108"/>
      <c r="G412" s="73"/>
      <c r="H412" s="146" t="str">
        <f>IF(CONCATENATE(A412,B412)="",IF(CONCATENATE(B412,C412,D412,E412,F412,G412)="","",ws5_EU_ID_MaterialName_blank),IF(ISERROR(MATCH(A412&amp;delimiter&amp;B412,tbWS_4[EU_ID_and_Material_Name],0)),ws5_matching_error_msg,(INDEX(tbWS_4[MaterialUsage],MATCH(A412&amp;delimiter&amp;B412,tbWS_4[EU_ID_and_Material_Name],0))-INDEX(tbWS_4[MaterialWaste],MATCH(A412&amp;delimiter&amp;B412,tbWS_4[EU_ID_and_Material_Name],0)))*$F412*(1-$E412)))</f>
        <v/>
      </c>
      <c r="I412" s="124" t="str">
        <f t="shared" si="13"/>
        <v/>
      </c>
      <c r="J412" s="32"/>
    </row>
    <row r="413" spans="1:10" ht="14" x14ac:dyDescent="0.3">
      <c r="A413" s="97"/>
      <c r="B413" s="111"/>
      <c r="C413" s="121"/>
      <c r="D413" s="111" t="str">
        <f t="shared" si="12"/>
        <v/>
      </c>
      <c r="E413" s="128"/>
      <c r="F413" s="108"/>
      <c r="G413" s="73"/>
      <c r="H413" s="146" t="str">
        <f>IF(CONCATENATE(A413,B413)="",IF(CONCATENATE(B413,C413,D413,E413,F413,G413)="","",ws5_EU_ID_MaterialName_blank),IF(ISERROR(MATCH(A413&amp;delimiter&amp;B413,tbWS_4[EU_ID_and_Material_Name],0)),ws5_matching_error_msg,(INDEX(tbWS_4[MaterialUsage],MATCH(A413&amp;delimiter&amp;B413,tbWS_4[EU_ID_and_Material_Name],0))-INDEX(tbWS_4[MaterialWaste],MATCH(A413&amp;delimiter&amp;B413,tbWS_4[EU_ID_and_Material_Name],0)))*$F413*(1-$E413)))</f>
        <v/>
      </c>
      <c r="I413" s="124" t="str">
        <f t="shared" si="13"/>
        <v/>
      </c>
      <c r="J413" s="32"/>
    </row>
    <row r="414" spans="1:10" ht="14" x14ac:dyDescent="0.3">
      <c r="A414" s="97"/>
      <c r="B414" s="111"/>
      <c r="C414" s="121"/>
      <c r="D414" s="111" t="str">
        <f t="shared" si="12"/>
        <v/>
      </c>
      <c r="E414" s="128"/>
      <c r="F414" s="108"/>
      <c r="G414" s="73"/>
      <c r="H414" s="146" t="str">
        <f>IF(CONCATENATE(A414,B414)="",IF(CONCATENATE(B414,C414,D414,E414,F414,G414)="","",ws5_EU_ID_MaterialName_blank),IF(ISERROR(MATCH(A414&amp;delimiter&amp;B414,tbWS_4[EU_ID_and_Material_Name],0)),ws5_matching_error_msg,(INDEX(tbWS_4[MaterialUsage],MATCH(A414&amp;delimiter&amp;B414,tbWS_4[EU_ID_and_Material_Name],0))-INDEX(tbWS_4[MaterialWaste],MATCH(A414&amp;delimiter&amp;B414,tbWS_4[EU_ID_and_Material_Name],0)))*$F414*(1-$E414)))</f>
        <v/>
      </c>
      <c r="I414" s="124" t="str">
        <f t="shared" si="13"/>
        <v/>
      </c>
      <c r="J414" s="32"/>
    </row>
    <row r="415" spans="1:10" ht="14" x14ac:dyDescent="0.3">
      <c r="A415" s="97"/>
      <c r="B415" s="111"/>
      <c r="C415" s="121"/>
      <c r="D415" s="111" t="str">
        <f t="shared" si="12"/>
        <v/>
      </c>
      <c r="E415" s="128"/>
      <c r="F415" s="108"/>
      <c r="G415" s="73"/>
      <c r="H415" s="146" t="str">
        <f>IF(CONCATENATE(A415,B415)="",IF(CONCATENATE(B415,C415,D415,E415,F415,G415)="","",ws5_EU_ID_MaterialName_blank),IF(ISERROR(MATCH(A415&amp;delimiter&amp;B415,tbWS_4[EU_ID_and_Material_Name],0)),ws5_matching_error_msg,(INDEX(tbWS_4[MaterialUsage],MATCH(A415&amp;delimiter&amp;B415,tbWS_4[EU_ID_and_Material_Name],0))-INDEX(tbWS_4[MaterialWaste],MATCH(A415&amp;delimiter&amp;B415,tbWS_4[EU_ID_and_Material_Name],0)))*$F415*(1-$E415)))</f>
        <v/>
      </c>
      <c r="I415" s="124" t="str">
        <f t="shared" si="13"/>
        <v/>
      </c>
      <c r="J415" s="32"/>
    </row>
    <row r="416" spans="1:10" ht="14" x14ac:dyDescent="0.3">
      <c r="A416" s="97"/>
      <c r="B416" s="111"/>
      <c r="C416" s="121"/>
      <c r="D416" s="111" t="str">
        <f t="shared" si="12"/>
        <v/>
      </c>
      <c r="E416" s="128"/>
      <c r="F416" s="108"/>
      <c r="G416" s="73"/>
      <c r="H416" s="146" t="str">
        <f>IF(CONCATENATE(A416,B416)="",IF(CONCATENATE(B416,C416,D416,E416,F416,G416)="","",ws5_EU_ID_MaterialName_blank),IF(ISERROR(MATCH(A416&amp;delimiter&amp;B416,tbWS_4[EU_ID_and_Material_Name],0)),ws5_matching_error_msg,(INDEX(tbWS_4[MaterialUsage],MATCH(A416&amp;delimiter&amp;B416,tbWS_4[EU_ID_and_Material_Name],0))-INDEX(tbWS_4[MaterialWaste],MATCH(A416&amp;delimiter&amp;B416,tbWS_4[EU_ID_and_Material_Name],0)))*$F416*(1-$E416)))</f>
        <v/>
      </c>
      <c r="I416" s="124" t="str">
        <f t="shared" si="13"/>
        <v/>
      </c>
      <c r="J416" s="32"/>
    </row>
    <row r="417" spans="1:10" ht="14" x14ac:dyDescent="0.3">
      <c r="A417" s="97"/>
      <c r="B417" s="111"/>
      <c r="C417" s="121"/>
      <c r="D417" s="111" t="str">
        <f t="shared" si="12"/>
        <v/>
      </c>
      <c r="E417" s="128"/>
      <c r="F417" s="108"/>
      <c r="G417" s="73"/>
      <c r="H417" s="146" t="str">
        <f>IF(CONCATENATE(A417,B417)="",IF(CONCATENATE(B417,C417,D417,E417,F417,G417)="","",ws5_EU_ID_MaterialName_blank),IF(ISERROR(MATCH(A417&amp;delimiter&amp;B417,tbWS_4[EU_ID_and_Material_Name],0)),ws5_matching_error_msg,(INDEX(tbWS_4[MaterialUsage],MATCH(A417&amp;delimiter&amp;B417,tbWS_4[EU_ID_and_Material_Name],0))-INDEX(tbWS_4[MaterialWaste],MATCH(A417&amp;delimiter&amp;B417,tbWS_4[EU_ID_and_Material_Name],0)))*$F417*(1-$E417)))</f>
        <v/>
      </c>
      <c r="I417" s="124" t="str">
        <f t="shared" si="13"/>
        <v/>
      </c>
      <c r="J417" s="32"/>
    </row>
    <row r="418" spans="1:10" ht="14" x14ac:dyDescent="0.3">
      <c r="A418" s="97"/>
      <c r="B418" s="111"/>
      <c r="C418" s="121"/>
      <c r="D418" s="111" t="str">
        <f t="shared" si="12"/>
        <v/>
      </c>
      <c r="E418" s="128"/>
      <c r="F418" s="108"/>
      <c r="G418" s="73"/>
      <c r="H418" s="146" t="str">
        <f>IF(CONCATENATE(A418,B418)="",IF(CONCATENATE(B418,C418,D418,E418,F418,G418)="","",ws5_EU_ID_MaterialName_blank),IF(ISERROR(MATCH(A418&amp;delimiter&amp;B418,tbWS_4[EU_ID_and_Material_Name],0)),ws5_matching_error_msg,(INDEX(tbWS_4[MaterialUsage],MATCH(A418&amp;delimiter&amp;B418,tbWS_4[EU_ID_and_Material_Name],0))-INDEX(tbWS_4[MaterialWaste],MATCH(A418&amp;delimiter&amp;B418,tbWS_4[EU_ID_and_Material_Name],0)))*$F418*(1-$E418)))</f>
        <v/>
      </c>
      <c r="I418" s="124" t="str">
        <f t="shared" si="13"/>
        <v/>
      </c>
      <c r="J418" s="32"/>
    </row>
    <row r="419" spans="1:10" ht="14" x14ac:dyDescent="0.3">
      <c r="A419" s="97"/>
      <c r="B419" s="111"/>
      <c r="C419" s="121"/>
      <c r="D419" s="111" t="str">
        <f t="shared" si="12"/>
        <v/>
      </c>
      <c r="E419" s="128"/>
      <c r="F419" s="108"/>
      <c r="G419" s="73"/>
      <c r="H419" s="146" t="str">
        <f>IF(CONCATENATE(A419,B419)="",IF(CONCATENATE(B419,C419,D419,E419,F419,G419)="","",ws5_EU_ID_MaterialName_blank),IF(ISERROR(MATCH(A419&amp;delimiter&amp;B419,tbWS_4[EU_ID_and_Material_Name],0)),ws5_matching_error_msg,(INDEX(tbWS_4[MaterialUsage],MATCH(A419&amp;delimiter&amp;B419,tbWS_4[EU_ID_and_Material_Name],0))-INDEX(tbWS_4[MaterialWaste],MATCH(A419&amp;delimiter&amp;B419,tbWS_4[EU_ID_and_Material_Name],0)))*$F419*(1-$E419)))</f>
        <v/>
      </c>
      <c r="I419" s="124" t="str">
        <f t="shared" si="13"/>
        <v/>
      </c>
      <c r="J419" s="32"/>
    </row>
    <row r="420" spans="1:10" ht="14" x14ac:dyDescent="0.3">
      <c r="A420" s="97"/>
      <c r="B420" s="111"/>
      <c r="C420" s="121"/>
      <c r="D420" s="111" t="str">
        <f t="shared" si="12"/>
        <v/>
      </c>
      <c r="E420" s="128"/>
      <c r="F420" s="108"/>
      <c r="G420" s="73"/>
      <c r="H420" s="146" t="str">
        <f>IF(CONCATENATE(A420,B420)="",IF(CONCATENATE(B420,C420,D420,E420,F420,G420)="","",ws5_EU_ID_MaterialName_blank),IF(ISERROR(MATCH(A420&amp;delimiter&amp;B420,tbWS_4[EU_ID_and_Material_Name],0)),ws5_matching_error_msg,(INDEX(tbWS_4[MaterialUsage],MATCH(A420&amp;delimiter&amp;B420,tbWS_4[EU_ID_and_Material_Name],0))-INDEX(tbWS_4[MaterialWaste],MATCH(A420&amp;delimiter&amp;B420,tbWS_4[EU_ID_and_Material_Name],0)))*$F420*(1-$E420)))</f>
        <v/>
      </c>
      <c r="I420" s="124" t="str">
        <f t="shared" si="13"/>
        <v/>
      </c>
      <c r="J420" s="32"/>
    </row>
    <row r="421" spans="1:10" ht="14" x14ac:dyDescent="0.3">
      <c r="A421" s="97"/>
      <c r="B421" s="111"/>
      <c r="C421" s="121"/>
      <c r="D421" s="111" t="str">
        <f t="shared" si="12"/>
        <v/>
      </c>
      <c r="E421" s="128"/>
      <c r="F421" s="108"/>
      <c r="G421" s="73"/>
      <c r="H421" s="146" t="str">
        <f>IF(CONCATENATE(A421,B421)="",IF(CONCATENATE(B421,C421,D421,E421,F421,G421)="","",ws5_EU_ID_MaterialName_blank),IF(ISERROR(MATCH(A421&amp;delimiter&amp;B421,tbWS_4[EU_ID_and_Material_Name],0)),ws5_matching_error_msg,(INDEX(tbWS_4[MaterialUsage],MATCH(A421&amp;delimiter&amp;B421,tbWS_4[EU_ID_and_Material_Name],0))-INDEX(tbWS_4[MaterialWaste],MATCH(A421&amp;delimiter&amp;B421,tbWS_4[EU_ID_and_Material_Name],0)))*$F421*(1-$E421)))</f>
        <v/>
      </c>
      <c r="I421" s="124" t="str">
        <f t="shared" si="13"/>
        <v/>
      </c>
      <c r="J421" s="32"/>
    </row>
    <row r="422" spans="1:10" ht="14" x14ac:dyDescent="0.3">
      <c r="A422" s="97"/>
      <c r="B422" s="111"/>
      <c r="C422" s="121"/>
      <c r="D422" s="111" t="str">
        <f t="shared" si="12"/>
        <v/>
      </c>
      <c r="E422" s="128"/>
      <c r="F422" s="108"/>
      <c r="G422" s="73"/>
      <c r="H422" s="146" t="str">
        <f>IF(CONCATENATE(A422,B422)="",IF(CONCATENATE(B422,C422,D422,E422,F422,G422)="","",ws5_EU_ID_MaterialName_blank),IF(ISERROR(MATCH(A422&amp;delimiter&amp;B422,tbWS_4[EU_ID_and_Material_Name],0)),ws5_matching_error_msg,(INDEX(tbWS_4[MaterialUsage],MATCH(A422&amp;delimiter&amp;B422,tbWS_4[EU_ID_and_Material_Name],0))-INDEX(tbWS_4[MaterialWaste],MATCH(A422&amp;delimiter&amp;B422,tbWS_4[EU_ID_and_Material_Name],0)))*$F422*(1-$E422)))</f>
        <v/>
      </c>
      <c r="I422" s="124" t="str">
        <f t="shared" si="13"/>
        <v/>
      </c>
      <c r="J422" s="32"/>
    </row>
    <row r="423" spans="1:10" ht="14" x14ac:dyDescent="0.3">
      <c r="A423" s="97"/>
      <c r="B423" s="111"/>
      <c r="C423" s="121"/>
      <c r="D423" s="111" t="str">
        <f t="shared" si="12"/>
        <v/>
      </c>
      <c r="E423" s="128"/>
      <c r="F423" s="108"/>
      <c r="G423" s="73"/>
      <c r="H423" s="146" t="str">
        <f>IF(CONCATENATE(A423,B423)="",IF(CONCATENATE(B423,C423,D423,E423,F423,G423)="","",ws5_EU_ID_MaterialName_blank),IF(ISERROR(MATCH(A423&amp;delimiter&amp;B423,tbWS_4[EU_ID_and_Material_Name],0)),ws5_matching_error_msg,(INDEX(tbWS_4[MaterialUsage],MATCH(A423&amp;delimiter&amp;B423,tbWS_4[EU_ID_and_Material_Name],0))-INDEX(tbWS_4[MaterialWaste],MATCH(A423&amp;delimiter&amp;B423,tbWS_4[EU_ID_and_Material_Name],0)))*$F423*(1-$E423)))</f>
        <v/>
      </c>
      <c r="I423" s="124" t="str">
        <f t="shared" si="13"/>
        <v/>
      </c>
      <c r="J423" s="32"/>
    </row>
    <row r="424" spans="1:10" ht="14" x14ac:dyDescent="0.3">
      <c r="A424" s="97"/>
      <c r="B424" s="111"/>
      <c r="C424" s="121"/>
      <c r="D424" s="111" t="str">
        <f t="shared" si="12"/>
        <v/>
      </c>
      <c r="E424" s="128"/>
      <c r="F424" s="108"/>
      <c r="G424" s="73"/>
      <c r="H424" s="146" t="str">
        <f>IF(CONCATENATE(A424,B424)="",IF(CONCATENATE(B424,C424,D424,E424,F424,G424)="","",ws5_EU_ID_MaterialName_blank),IF(ISERROR(MATCH(A424&amp;delimiter&amp;B424,tbWS_4[EU_ID_and_Material_Name],0)),ws5_matching_error_msg,(INDEX(tbWS_4[MaterialUsage],MATCH(A424&amp;delimiter&amp;B424,tbWS_4[EU_ID_and_Material_Name],0))-INDEX(tbWS_4[MaterialWaste],MATCH(A424&amp;delimiter&amp;B424,tbWS_4[EU_ID_and_Material_Name],0)))*$F424*(1-$E424)))</f>
        <v/>
      </c>
      <c r="I424" s="124" t="str">
        <f t="shared" si="13"/>
        <v/>
      </c>
      <c r="J424" s="32"/>
    </row>
    <row r="425" spans="1:10" ht="14" x14ac:dyDescent="0.3">
      <c r="A425" s="97"/>
      <c r="B425" s="111"/>
      <c r="C425" s="121"/>
      <c r="D425" s="111" t="str">
        <f t="shared" si="12"/>
        <v/>
      </c>
      <c r="E425" s="128"/>
      <c r="F425" s="108"/>
      <c r="G425" s="73"/>
      <c r="H425" s="146" t="str">
        <f>IF(CONCATENATE(A425,B425)="",IF(CONCATENATE(B425,C425,D425,E425,F425,G425)="","",ws5_EU_ID_MaterialName_blank),IF(ISERROR(MATCH(A425&amp;delimiter&amp;B425,tbWS_4[EU_ID_and_Material_Name],0)),ws5_matching_error_msg,(INDEX(tbWS_4[MaterialUsage],MATCH(A425&amp;delimiter&amp;B425,tbWS_4[EU_ID_and_Material_Name],0))-INDEX(tbWS_4[MaterialWaste],MATCH(A425&amp;delimiter&amp;B425,tbWS_4[EU_ID_and_Material_Name],0)))*$F425*(1-$E425)))</f>
        <v/>
      </c>
      <c r="I425" s="124" t="str">
        <f t="shared" si="13"/>
        <v/>
      </c>
      <c r="J425" s="32"/>
    </row>
    <row r="426" spans="1:10" ht="14" x14ac:dyDescent="0.3">
      <c r="A426" s="97"/>
      <c r="B426" s="111"/>
      <c r="C426" s="121"/>
      <c r="D426" s="111" t="str">
        <f t="shared" si="12"/>
        <v/>
      </c>
      <c r="E426" s="128"/>
      <c r="F426" s="108"/>
      <c r="G426" s="73"/>
      <c r="H426" s="146" t="str">
        <f>IF(CONCATENATE(A426,B426)="",IF(CONCATENATE(B426,C426,D426,E426,F426,G426)="","",ws5_EU_ID_MaterialName_blank),IF(ISERROR(MATCH(A426&amp;delimiter&amp;B426,tbWS_4[EU_ID_and_Material_Name],0)),ws5_matching_error_msg,(INDEX(tbWS_4[MaterialUsage],MATCH(A426&amp;delimiter&amp;B426,tbWS_4[EU_ID_and_Material_Name],0))-INDEX(tbWS_4[MaterialWaste],MATCH(A426&amp;delimiter&amp;B426,tbWS_4[EU_ID_and_Material_Name],0)))*$F426*(1-$E426)))</f>
        <v/>
      </c>
      <c r="I426" s="124" t="str">
        <f t="shared" si="13"/>
        <v/>
      </c>
      <c r="J426" s="32"/>
    </row>
    <row r="427" spans="1:10" ht="14" x14ac:dyDescent="0.3">
      <c r="A427" s="97"/>
      <c r="B427" s="111"/>
      <c r="C427" s="121"/>
      <c r="D427" s="111" t="str">
        <f t="shared" si="12"/>
        <v/>
      </c>
      <c r="E427" s="128"/>
      <c r="F427" s="108"/>
      <c r="G427" s="73"/>
      <c r="H427" s="146" t="str">
        <f>IF(CONCATENATE(A427,B427)="",IF(CONCATENATE(B427,C427,D427,E427,F427,G427)="","",ws5_EU_ID_MaterialName_blank),IF(ISERROR(MATCH(A427&amp;delimiter&amp;B427,tbWS_4[EU_ID_and_Material_Name],0)),ws5_matching_error_msg,(INDEX(tbWS_4[MaterialUsage],MATCH(A427&amp;delimiter&amp;B427,tbWS_4[EU_ID_and_Material_Name],0))-INDEX(tbWS_4[MaterialWaste],MATCH(A427&amp;delimiter&amp;B427,tbWS_4[EU_ID_and_Material_Name],0)))*$F427*(1-$E427)))</f>
        <v/>
      </c>
      <c r="I427" s="124" t="str">
        <f t="shared" si="13"/>
        <v/>
      </c>
      <c r="J427" s="32"/>
    </row>
    <row r="428" spans="1:10" ht="14" x14ac:dyDescent="0.3">
      <c r="A428" s="97"/>
      <c r="B428" s="111"/>
      <c r="C428" s="121"/>
      <c r="D428" s="111" t="str">
        <f t="shared" si="12"/>
        <v/>
      </c>
      <c r="E428" s="128"/>
      <c r="F428" s="108"/>
      <c r="G428" s="73"/>
      <c r="H428" s="146" t="str">
        <f>IF(CONCATENATE(A428,B428)="",IF(CONCATENATE(B428,C428,D428,E428,F428,G428)="","",ws5_EU_ID_MaterialName_blank),IF(ISERROR(MATCH(A428&amp;delimiter&amp;B428,tbWS_4[EU_ID_and_Material_Name],0)),ws5_matching_error_msg,(INDEX(tbWS_4[MaterialUsage],MATCH(A428&amp;delimiter&amp;B428,tbWS_4[EU_ID_and_Material_Name],0))-INDEX(tbWS_4[MaterialWaste],MATCH(A428&amp;delimiter&amp;B428,tbWS_4[EU_ID_and_Material_Name],0)))*$F428*(1-$E428)))</f>
        <v/>
      </c>
      <c r="I428" s="124" t="str">
        <f t="shared" si="13"/>
        <v/>
      </c>
      <c r="J428" s="32"/>
    </row>
    <row r="429" spans="1:10" ht="14" x14ac:dyDescent="0.3">
      <c r="A429" s="97"/>
      <c r="B429" s="111"/>
      <c r="C429" s="121"/>
      <c r="D429" s="111" t="str">
        <f t="shared" si="12"/>
        <v/>
      </c>
      <c r="E429" s="128"/>
      <c r="F429" s="108"/>
      <c r="G429" s="73"/>
      <c r="H429" s="146" t="str">
        <f>IF(CONCATENATE(A429,B429)="",IF(CONCATENATE(B429,C429,D429,E429,F429,G429)="","",ws5_EU_ID_MaterialName_blank),IF(ISERROR(MATCH(A429&amp;delimiter&amp;B429,tbWS_4[EU_ID_and_Material_Name],0)),ws5_matching_error_msg,(INDEX(tbWS_4[MaterialUsage],MATCH(A429&amp;delimiter&amp;B429,tbWS_4[EU_ID_and_Material_Name],0))-INDEX(tbWS_4[MaterialWaste],MATCH(A429&amp;delimiter&amp;B429,tbWS_4[EU_ID_and_Material_Name],0)))*$F429*(1-$E429)))</f>
        <v/>
      </c>
      <c r="I429" s="124" t="str">
        <f t="shared" si="13"/>
        <v/>
      </c>
      <c r="J429" s="32"/>
    </row>
    <row r="430" spans="1:10" ht="14" x14ac:dyDescent="0.3">
      <c r="A430" s="97"/>
      <c r="B430" s="111"/>
      <c r="C430" s="121"/>
      <c r="D430" s="111" t="str">
        <f t="shared" si="12"/>
        <v/>
      </c>
      <c r="E430" s="128"/>
      <c r="F430" s="108"/>
      <c r="G430" s="73"/>
      <c r="H430" s="146" t="str">
        <f>IF(CONCATENATE(A430,B430)="",IF(CONCATENATE(B430,C430,D430,E430,F430,G430)="","",ws5_EU_ID_MaterialName_blank),IF(ISERROR(MATCH(A430&amp;delimiter&amp;B430,tbWS_4[EU_ID_and_Material_Name],0)),ws5_matching_error_msg,(INDEX(tbWS_4[MaterialUsage],MATCH(A430&amp;delimiter&amp;B430,tbWS_4[EU_ID_and_Material_Name],0))-INDEX(tbWS_4[MaterialWaste],MATCH(A430&amp;delimiter&amp;B430,tbWS_4[EU_ID_and_Material_Name],0)))*$F430*(1-$E430)))</f>
        <v/>
      </c>
      <c r="I430" s="124" t="str">
        <f t="shared" si="13"/>
        <v/>
      </c>
      <c r="J430" s="32"/>
    </row>
    <row r="431" spans="1:10" ht="14" x14ac:dyDescent="0.3">
      <c r="A431" s="97"/>
      <c r="B431" s="111"/>
      <c r="C431" s="121"/>
      <c r="D431" s="111" t="str">
        <f t="shared" si="12"/>
        <v/>
      </c>
      <c r="E431" s="128"/>
      <c r="F431" s="108"/>
      <c r="G431" s="73"/>
      <c r="H431" s="146" t="str">
        <f>IF(CONCATENATE(A431,B431)="",IF(CONCATENATE(B431,C431,D431,E431,F431,G431)="","",ws5_EU_ID_MaterialName_blank),IF(ISERROR(MATCH(A431&amp;delimiter&amp;B431,tbWS_4[EU_ID_and_Material_Name],0)),ws5_matching_error_msg,(INDEX(tbWS_4[MaterialUsage],MATCH(A431&amp;delimiter&amp;B431,tbWS_4[EU_ID_and_Material_Name],0))-INDEX(tbWS_4[MaterialWaste],MATCH(A431&amp;delimiter&amp;B431,tbWS_4[EU_ID_and_Material_Name],0)))*$F431*(1-$E431)))</f>
        <v/>
      </c>
      <c r="I431" s="124" t="str">
        <f t="shared" si="13"/>
        <v/>
      </c>
      <c r="J431" s="32"/>
    </row>
    <row r="432" spans="1:10" ht="14" x14ac:dyDescent="0.3">
      <c r="A432" s="97"/>
      <c r="B432" s="111"/>
      <c r="C432" s="121"/>
      <c r="D432" s="111" t="str">
        <f t="shared" si="12"/>
        <v/>
      </c>
      <c r="E432" s="128"/>
      <c r="F432" s="108"/>
      <c r="G432" s="73"/>
      <c r="H432" s="146" t="str">
        <f>IF(CONCATENATE(A432,B432)="",IF(CONCATENATE(B432,C432,D432,E432,F432,G432)="","",ws5_EU_ID_MaterialName_blank),IF(ISERROR(MATCH(A432&amp;delimiter&amp;B432,tbWS_4[EU_ID_and_Material_Name],0)),ws5_matching_error_msg,(INDEX(tbWS_4[MaterialUsage],MATCH(A432&amp;delimiter&amp;B432,tbWS_4[EU_ID_and_Material_Name],0))-INDEX(tbWS_4[MaterialWaste],MATCH(A432&amp;delimiter&amp;B432,tbWS_4[EU_ID_and_Material_Name],0)))*$F432*(1-$E432)))</f>
        <v/>
      </c>
      <c r="I432" s="124" t="str">
        <f t="shared" si="13"/>
        <v/>
      </c>
      <c r="J432" s="32"/>
    </row>
    <row r="433" spans="1:10" ht="14" x14ac:dyDescent="0.3">
      <c r="A433" s="97"/>
      <c r="B433" s="111"/>
      <c r="C433" s="121"/>
      <c r="D433" s="111" t="str">
        <f t="shared" si="12"/>
        <v/>
      </c>
      <c r="E433" s="128"/>
      <c r="F433" s="108"/>
      <c r="G433" s="73"/>
      <c r="H433" s="146" t="str">
        <f>IF(CONCATENATE(A433,B433)="",IF(CONCATENATE(B433,C433,D433,E433,F433,G433)="","",ws5_EU_ID_MaterialName_blank),IF(ISERROR(MATCH(A433&amp;delimiter&amp;B433,tbWS_4[EU_ID_and_Material_Name],0)),ws5_matching_error_msg,(INDEX(tbWS_4[MaterialUsage],MATCH(A433&amp;delimiter&amp;B433,tbWS_4[EU_ID_and_Material_Name],0))-INDEX(tbWS_4[MaterialWaste],MATCH(A433&amp;delimiter&amp;B433,tbWS_4[EU_ID_and_Material_Name],0)))*$F433*(1-$E433)))</f>
        <v/>
      </c>
      <c r="I433" s="124" t="str">
        <f t="shared" si="13"/>
        <v/>
      </c>
      <c r="J433" s="32"/>
    </row>
    <row r="434" spans="1:10" ht="14" x14ac:dyDescent="0.3">
      <c r="A434" s="97"/>
      <c r="B434" s="111"/>
      <c r="C434" s="121"/>
      <c r="D434" s="111" t="str">
        <f t="shared" si="12"/>
        <v/>
      </c>
      <c r="E434" s="128"/>
      <c r="F434" s="108"/>
      <c r="G434" s="73"/>
      <c r="H434" s="146" t="str">
        <f>IF(CONCATENATE(A434,B434)="",IF(CONCATENATE(B434,C434,D434,E434,F434,G434)="","",ws5_EU_ID_MaterialName_blank),IF(ISERROR(MATCH(A434&amp;delimiter&amp;B434,tbWS_4[EU_ID_and_Material_Name],0)),ws5_matching_error_msg,(INDEX(tbWS_4[MaterialUsage],MATCH(A434&amp;delimiter&amp;B434,tbWS_4[EU_ID_and_Material_Name],0))-INDEX(tbWS_4[MaterialWaste],MATCH(A434&amp;delimiter&amp;B434,tbWS_4[EU_ID_and_Material_Name],0)))*$F434*(1-$E434)))</f>
        <v/>
      </c>
      <c r="I434" s="124" t="str">
        <f t="shared" si="13"/>
        <v/>
      </c>
      <c r="J434" s="32"/>
    </row>
    <row r="435" spans="1:10" ht="14" x14ac:dyDescent="0.3">
      <c r="A435" s="97"/>
      <c r="B435" s="111"/>
      <c r="C435" s="121"/>
      <c r="D435" s="111" t="str">
        <f t="shared" si="12"/>
        <v/>
      </c>
      <c r="E435" s="128"/>
      <c r="F435" s="108"/>
      <c r="G435" s="73"/>
      <c r="H435" s="146" t="str">
        <f>IF(CONCATENATE(A435,B435)="",IF(CONCATENATE(B435,C435,D435,E435,F435,G435)="","",ws5_EU_ID_MaterialName_blank),IF(ISERROR(MATCH(A435&amp;delimiter&amp;B435,tbWS_4[EU_ID_and_Material_Name],0)),ws5_matching_error_msg,(INDEX(tbWS_4[MaterialUsage],MATCH(A435&amp;delimiter&amp;B435,tbWS_4[EU_ID_and_Material_Name],0))-INDEX(tbWS_4[MaterialWaste],MATCH(A435&amp;delimiter&amp;B435,tbWS_4[EU_ID_and_Material_Name],0)))*$F435*(1-$E435)))</f>
        <v/>
      </c>
      <c r="I435" s="124" t="str">
        <f t="shared" si="13"/>
        <v/>
      </c>
      <c r="J435" s="32"/>
    </row>
    <row r="436" spans="1:10" ht="14" x14ac:dyDescent="0.3">
      <c r="A436" s="97"/>
      <c r="B436" s="111"/>
      <c r="C436" s="121"/>
      <c r="D436" s="111" t="str">
        <f t="shared" si="12"/>
        <v/>
      </c>
      <c r="E436" s="128"/>
      <c r="F436" s="108"/>
      <c r="G436" s="73"/>
      <c r="H436" s="146" t="str">
        <f>IF(CONCATENATE(A436,B436)="",IF(CONCATENATE(B436,C436,D436,E436,F436,G436)="","",ws5_EU_ID_MaterialName_blank),IF(ISERROR(MATCH(A436&amp;delimiter&amp;B436,tbWS_4[EU_ID_and_Material_Name],0)),ws5_matching_error_msg,(INDEX(tbWS_4[MaterialUsage],MATCH(A436&amp;delimiter&amp;B436,tbWS_4[EU_ID_and_Material_Name],0))-INDEX(tbWS_4[MaterialWaste],MATCH(A436&amp;delimiter&amp;B436,tbWS_4[EU_ID_and_Material_Name],0)))*$F436*(1-$E436)))</f>
        <v/>
      </c>
      <c r="I436" s="124" t="str">
        <f t="shared" si="13"/>
        <v/>
      </c>
      <c r="J436" s="32"/>
    </row>
    <row r="437" spans="1:10" ht="14" x14ac:dyDescent="0.3">
      <c r="A437" s="97"/>
      <c r="B437" s="111"/>
      <c r="C437" s="121"/>
      <c r="D437" s="111" t="str">
        <f t="shared" si="12"/>
        <v/>
      </c>
      <c r="E437" s="128"/>
      <c r="F437" s="108"/>
      <c r="G437" s="73"/>
      <c r="H437" s="146" t="str">
        <f>IF(CONCATENATE(A437,B437)="",IF(CONCATENATE(B437,C437,D437,E437,F437,G437)="","",ws5_EU_ID_MaterialName_blank),IF(ISERROR(MATCH(A437&amp;delimiter&amp;B437,tbWS_4[EU_ID_and_Material_Name],0)),ws5_matching_error_msg,(INDEX(tbWS_4[MaterialUsage],MATCH(A437&amp;delimiter&amp;B437,tbWS_4[EU_ID_and_Material_Name],0))-INDEX(tbWS_4[MaterialWaste],MATCH(A437&amp;delimiter&amp;B437,tbWS_4[EU_ID_and_Material_Name],0)))*$F437*(1-$E437)))</f>
        <v/>
      </c>
      <c r="I437" s="124" t="str">
        <f t="shared" si="13"/>
        <v/>
      </c>
      <c r="J437" s="32"/>
    </row>
    <row r="438" spans="1:10" ht="14" x14ac:dyDescent="0.3">
      <c r="A438" s="97"/>
      <c r="B438" s="111"/>
      <c r="C438" s="121"/>
      <c r="D438" s="111" t="str">
        <f t="shared" si="12"/>
        <v/>
      </c>
      <c r="E438" s="128"/>
      <c r="F438" s="108"/>
      <c r="G438" s="73"/>
      <c r="H438" s="146" t="str">
        <f>IF(CONCATENATE(A438,B438)="",IF(CONCATENATE(B438,C438,D438,E438,F438,G438)="","",ws5_EU_ID_MaterialName_blank),IF(ISERROR(MATCH(A438&amp;delimiter&amp;B438,tbWS_4[EU_ID_and_Material_Name],0)),ws5_matching_error_msg,(INDEX(tbWS_4[MaterialUsage],MATCH(A438&amp;delimiter&amp;B438,tbWS_4[EU_ID_and_Material_Name],0))-INDEX(tbWS_4[MaterialWaste],MATCH(A438&amp;delimiter&amp;B438,tbWS_4[EU_ID_and_Material_Name],0)))*$F438*(1-$E438)))</f>
        <v/>
      </c>
      <c r="I438" s="124" t="str">
        <f t="shared" si="13"/>
        <v/>
      </c>
      <c r="J438" s="32"/>
    </row>
    <row r="439" spans="1:10" ht="14" x14ac:dyDescent="0.3">
      <c r="A439" s="97"/>
      <c r="B439" s="111"/>
      <c r="C439" s="121"/>
      <c r="D439" s="111" t="str">
        <f t="shared" si="12"/>
        <v/>
      </c>
      <c r="E439" s="128"/>
      <c r="F439" s="108"/>
      <c r="G439" s="73"/>
      <c r="H439" s="146" t="str">
        <f>IF(CONCATENATE(A439,B439)="",IF(CONCATENATE(B439,C439,D439,E439,F439,G439)="","",ws5_EU_ID_MaterialName_blank),IF(ISERROR(MATCH(A439&amp;delimiter&amp;B439,tbWS_4[EU_ID_and_Material_Name],0)),ws5_matching_error_msg,(INDEX(tbWS_4[MaterialUsage],MATCH(A439&amp;delimiter&amp;B439,tbWS_4[EU_ID_and_Material_Name],0))-INDEX(tbWS_4[MaterialWaste],MATCH(A439&amp;delimiter&amp;B439,tbWS_4[EU_ID_and_Material_Name],0)))*$F439*(1-$E439)))</f>
        <v/>
      </c>
      <c r="I439" s="124" t="str">
        <f t="shared" si="13"/>
        <v/>
      </c>
      <c r="J439" s="32"/>
    </row>
    <row r="440" spans="1:10" ht="14" x14ac:dyDescent="0.3">
      <c r="A440" s="97"/>
      <c r="B440" s="111"/>
      <c r="C440" s="121"/>
      <c r="D440" s="111" t="str">
        <f t="shared" si="12"/>
        <v/>
      </c>
      <c r="E440" s="128"/>
      <c r="F440" s="108"/>
      <c r="G440" s="73"/>
      <c r="H440" s="146" t="str">
        <f>IF(CONCATENATE(A440,B440)="",IF(CONCATENATE(B440,C440,D440,E440,F440,G440)="","",ws5_EU_ID_MaterialName_blank),IF(ISERROR(MATCH(A440&amp;delimiter&amp;B440,tbWS_4[EU_ID_and_Material_Name],0)),ws5_matching_error_msg,(INDEX(tbWS_4[MaterialUsage],MATCH(A440&amp;delimiter&amp;B440,tbWS_4[EU_ID_and_Material_Name],0))-INDEX(tbWS_4[MaterialWaste],MATCH(A440&amp;delimiter&amp;B440,tbWS_4[EU_ID_and_Material_Name],0)))*$F440*(1-$E440)))</f>
        <v/>
      </c>
      <c r="I440" s="124" t="str">
        <f t="shared" si="13"/>
        <v/>
      </c>
      <c r="J440" s="32"/>
    </row>
    <row r="441" spans="1:10" ht="14" x14ac:dyDescent="0.3">
      <c r="A441" s="97"/>
      <c r="B441" s="111"/>
      <c r="C441" s="121"/>
      <c r="D441" s="111" t="str">
        <f t="shared" si="12"/>
        <v/>
      </c>
      <c r="E441" s="128"/>
      <c r="F441" s="108"/>
      <c r="G441" s="73"/>
      <c r="H441" s="146" t="str">
        <f>IF(CONCATENATE(A441,B441)="",IF(CONCATENATE(B441,C441,D441,E441,F441,G441)="","",ws5_EU_ID_MaterialName_blank),IF(ISERROR(MATCH(A441&amp;delimiter&amp;B441,tbWS_4[EU_ID_and_Material_Name],0)),ws5_matching_error_msg,(INDEX(tbWS_4[MaterialUsage],MATCH(A441&amp;delimiter&amp;B441,tbWS_4[EU_ID_and_Material_Name],0))-INDEX(tbWS_4[MaterialWaste],MATCH(A441&amp;delimiter&amp;B441,tbWS_4[EU_ID_and_Material_Name],0)))*$F441*(1-$E441)))</f>
        <v/>
      </c>
      <c r="I441" s="124" t="str">
        <f t="shared" si="13"/>
        <v/>
      </c>
      <c r="J441" s="32"/>
    </row>
    <row r="442" spans="1:10" ht="14" x14ac:dyDescent="0.3">
      <c r="A442" s="97"/>
      <c r="B442" s="111"/>
      <c r="C442" s="121"/>
      <c r="D442" s="111" t="str">
        <f t="shared" si="12"/>
        <v/>
      </c>
      <c r="E442" s="128"/>
      <c r="F442" s="108"/>
      <c r="G442" s="73"/>
      <c r="H442" s="146" t="str">
        <f>IF(CONCATENATE(A442,B442)="",IF(CONCATENATE(B442,C442,D442,E442,F442,G442)="","",ws5_EU_ID_MaterialName_blank),IF(ISERROR(MATCH(A442&amp;delimiter&amp;B442,tbWS_4[EU_ID_and_Material_Name],0)),ws5_matching_error_msg,(INDEX(tbWS_4[MaterialUsage],MATCH(A442&amp;delimiter&amp;B442,tbWS_4[EU_ID_and_Material_Name],0))-INDEX(tbWS_4[MaterialWaste],MATCH(A442&amp;delimiter&amp;B442,tbWS_4[EU_ID_and_Material_Name],0)))*$F442*(1-$E442)))</f>
        <v/>
      </c>
      <c r="I442" s="124" t="str">
        <f t="shared" si="13"/>
        <v/>
      </c>
      <c r="J442" s="32"/>
    </row>
    <row r="443" spans="1:10" ht="14" x14ac:dyDescent="0.3">
      <c r="A443" s="97"/>
      <c r="B443" s="111"/>
      <c r="C443" s="121"/>
      <c r="D443" s="111" t="str">
        <f t="shared" si="12"/>
        <v/>
      </c>
      <c r="E443" s="128"/>
      <c r="F443" s="108"/>
      <c r="G443" s="73"/>
      <c r="H443" s="146" t="str">
        <f>IF(CONCATENATE(A443,B443)="",IF(CONCATENATE(B443,C443,D443,E443,F443,G443)="","",ws5_EU_ID_MaterialName_blank),IF(ISERROR(MATCH(A443&amp;delimiter&amp;B443,tbWS_4[EU_ID_and_Material_Name],0)),ws5_matching_error_msg,(INDEX(tbWS_4[MaterialUsage],MATCH(A443&amp;delimiter&amp;B443,tbWS_4[EU_ID_and_Material_Name],0))-INDEX(tbWS_4[MaterialWaste],MATCH(A443&amp;delimiter&amp;B443,tbWS_4[EU_ID_and_Material_Name],0)))*$F443*(1-$E443)))</f>
        <v/>
      </c>
      <c r="I443" s="124" t="str">
        <f t="shared" si="13"/>
        <v/>
      </c>
      <c r="J443" s="32"/>
    </row>
    <row r="444" spans="1:10" ht="14" x14ac:dyDescent="0.3">
      <c r="A444" s="97"/>
      <c r="B444" s="111"/>
      <c r="C444" s="121"/>
      <c r="D444" s="111" t="str">
        <f t="shared" si="12"/>
        <v/>
      </c>
      <c r="E444" s="128"/>
      <c r="F444" s="108"/>
      <c r="G444" s="73"/>
      <c r="H444" s="146" t="str">
        <f>IF(CONCATENATE(A444,B444)="",IF(CONCATENATE(B444,C444,D444,E444,F444,G444)="","",ws5_EU_ID_MaterialName_blank),IF(ISERROR(MATCH(A444&amp;delimiter&amp;B444,tbWS_4[EU_ID_and_Material_Name],0)),ws5_matching_error_msg,(INDEX(tbWS_4[MaterialUsage],MATCH(A444&amp;delimiter&amp;B444,tbWS_4[EU_ID_and_Material_Name],0))-INDEX(tbWS_4[MaterialWaste],MATCH(A444&amp;delimiter&amp;B444,tbWS_4[EU_ID_and_Material_Name],0)))*$F444*(1-$E444)))</f>
        <v/>
      </c>
      <c r="I444" s="124" t="str">
        <f t="shared" si="13"/>
        <v/>
      </c>
      <c r="J444" s="32"/>
    </row>
    <row r="445" spans="1:10" ht="14" x14ac:dyDescent="0.3">
      <c r="A445" s="97"/>
      <c r="B445" s="111"/>
      <c r="C445" s="121"/>
      <c r="D445" s="111" t="str">
        <f t="shared" si="12"/>
        <v/>
      </c>
      <c r="E445" s="128"/>
      <c r="F445" s="108"/>
      <c r="G445" s="73"/>
      <c r="H445" s="146" t="str">
        <f>IF(CONCATENATE(A445,B445)="",IF(CONCATENATE(B445,C445,D445,E445,F445,G445)="","",ws5_EU_ID_MaterialName_blank),IF(ISERROR(MATCH(A445&amp;delimiter&amp;B445,tbWS_4[EU_ID_and_Material_Name],0)),ws5_matching_error_msg,(INDEX(tbWS_4[MaterialUsage],MATCH(A445&amp;delimiter&amp;B445,tbWS_4[EU_ID_and_Material_Name],0))-INDEX(tbWS_4[MaterialWaste],MATCH(A445&amp;delimiter&amp;B445,tbWS_4[EU_ID_and_Material_Name],0)))*$F445*(1-$E445)))</f>
        <v/>
      </c>
      <c r="I445" s="124" t="str">
        <f t="shared" si="13"/>
        <v/>
      </c>
      <c r="J445" s="32"/>
    </row>
    <row r="446" spans="1:10" ht="14" x14ac:dyDescent="0.3">
      <c r="A446" s="97"/>
      <c r="B446" s="111"/>
      <c r="C446" s="121"/>
      <c r="D446" s="111" t="str">
        <f t="shared" si="12"/>
        <v/>
      </c>
      <c r="E446" s="128"/>
      <c r="F446" s="108"/>
      <c r="G446" s="73"/>
      <c r="H446" s="146" t="str">
        <f>IF(CONCATENATE(A446,B446)="",IF(CONCATENATE(B446,C446,D446,E446,F446,G446)="","",ws5_EU_ID_MaterialName_blank),IF(ISERROR(MATCH(A446&amp;delimiter&amp;B446,tbWS_4[EU_ID_and_Material_Name],0)),ws5_matching_error_msg,(INDEX(tbWS_4[MaterialUsage],MATCH(A446&amp;delimiter&amp;B446,tbWS_4[EU_ID_and_Material_Name],0))-INDEX(tbWS_4[MaterialWaste],MATCH(A446&amp;delimiter&amp;B446,tbWS_4[EU_ID_and_Material_Name],0)))*$F446*(1-$E446)))</f>
        <v/>
      </c>
      <c r="I446" s="124" t="str">
        <f t="shared" si="13"/>
        <v/>
      </c>
      <c r="J446" s="32"/>
    </row>
    <row r="447" spans="1:10" ht="14" x14ac:dyDescent="0.3">
      <c r="A447" s="97"/>
      <c r="B447" s="111"/>
      <c r="C447" s="121"/>
      <c r="D447" s="111" t="str">
        <f t="shared" si="12"/>
        <v/>
      </c>
      <c r="E447" s="128"/>
      <c r="F447" s="108"/>
      <c r="G447" s="73"/>
      <c r="H447" s="146" t="str">
        <f>IF(CONCATENATE(A447,B447)="",IF(CONCATENATE(B447,C447,D447,E447,F447,G447)="","",ws5_EU_ID_MaterialName_blank),IF(ISERROR(MATCH(A447&amp;delimiter&amp;B447,tbWS_4[EU_ID_and_Material_Name],0)),ws5_matching_error_msg,(INDEX(tbWS_4[MaterialUsage],MATCH(A447&amp;delimiter&amp;B447,tbWS_4[EU_ID_and_Material_Name],0))-INDEX(tbWS_4[MaterialWaste],MATCH(A447&amp;delimiter&amp;B447,tbWS_4[EU_ID_and_Material_Name],0)))*$F447*(1-$E447)))</f>
        <v/>
      </c>
      <c r="I447" s="124" t="str">
        <f t="shared" si="13"/>
        <v/>
      </c>
      <c r="J447" s="32"/>
    </row>
    <row r="448" spans="1:10" ht="14" x14ac:dyDescent="0.3">
      <c r="A448" s="97"/>
      <c r="B448" s="111"/>
      <c r="C448" s="121"/>
      <c r="D448" s="111" t="str">
        <f t="shared" si="12"/>
        <v/>
      </c>
      <c r="E448" s="128"/>
      <c r="F448" s="108"/>
      <c r="G448" s="73"/>
      <c r="H448" s="146" t="str">
        <f>IF(CONCATENATE(A448,B448)="",IF(CONCATENATE(B448,C448,D448,E448,F448,G448)="","",ws5_EU_ID_MaterialName_blank),IF(ISERROR(MATCH(A448&amp;delimiter&amp;B448,tbWS_4[EU_ID_and_Material_Name],0)),ws5_matching_error_msg,(INDEX(tbWS_4[MaterialUsage],MATCH(A448&amp;delimiter&amp;B448,tbWS_4[EU_ID_and_Material_Name],0))-INDEX(tbWS_4[MaterialWaste],MATCH(A448&amp;delimiter&amp;B448,tbWS_4[EU_ID_and_Material_Name],0)))*$F448*(1-$E448)))</f>
        <v/>
      </c>
      <c r="I448" s="124" t="str">
        <f t="shared" si="13"/>
        <v/>
      </c>
      <c r="J448" s="32"/>
    </row>
    <row r="449" spans="1:10" ht="14" x14ac:dyDescent="0.3">
      <c r="A449" s="97"/>
      <c r="B449" s="111"/>
      <c r="C449" s="121"/>
      <c r="D449" s="111" t="str">
        <f t="shared" si="12"/>
        <v/>
      </c>
      <c r="E449" s="128"/>
      <c r="F449" s="108"/>
      <c r="G449" s="73"/>
      <c r="H449" s="146" t="str">
        <f>IF(CONCATENATE(A449,B449)="",IF(CONCATENATE(B449,C449,D449,E449,F449,G449)="","",ws5_EU_ID_MaterialName_blank),IF(ISERROR(MATCH(A449&amp;delimiter&amp;B449,tbWS_4[EU_ID_and_Material_Name],0)),ws5_matching_error_msg,(INDEX(tbWS_4[MaterialUsage],MATCH(A449&amp;delimiter&amp;B449,tbWS_4[EU_ID_and_Material_Name],0))-INDEX(tbWS_4[MaterialWaste],MATCH(A449&amp;delimiter&amp;B449,tbWS_4[EU_ID_and_Material_Name],0)))*$F449*(1-$E449)))</f>
        <v/>
      </c>
      <c r="I449" s="124" t="str">
        <f t="shared" si="13"/>
        <v/>
      </c>
      <c r="J449" s="32"/>
    </row>
    <row r="450" spans="1:10" ht="14" x14ac:dyDescent="0.3">
      <c r="A450" s="97"/>
      <c r="B450" s="111"/>
      <c r="C450" s="121"/>
      <c r="D450" s="111" t="str">
        <f t="shared" si="12"/>
        <v/>
      </c>
      <c r="E450" s="128"/>
      <c r="F450" s="108"/>
      <c r="G450" s="73"/>
      <c r="H450" s="146" t="str">
        <f>IF(CONCATENATE(A450,B450)="",IF(CONCATENATE(B450,C450,D450,E450,F450,G450)="","",ws5_EU_ID_MaterialName_blank),IF(ISERROR(MATCH(A450&amp;delimiter&amp;B450,tbWS_4[EU_ID_and_Material_Name],0)),ws5_matching_error_msg,(INDEX(tbWS_4[MaterialUsage],MATCH(A450&amp;delimiter&amp;B450,tbWS_4[EU_ID_and_Material_Name],0))-INDEX(tbWS_4[MaterialWaste],MATCH(A450&amp;delimiter&amp;B450,tbWS_4[EU_ID_and_Material_Name],0)))*$F450*(1-$E450)))</f>
        <v/>
      </c>
      <c r="I450" s="124" t="str">
        <f t="shared" si="13"/>
        <v/>
      </c>
      <c r="J450" s="32"/>
    </row>
    <row r="451" spans="1:10" ht="14" x14ac:dyDescent="0.3">
      <c r="A451" s="97"/>
      <c r="B451" s="111"/>
      <c r="C451" s="121"/>
      <c r="D451" s="111" t="str">
        <f t="shared" si="12"/>
        <v/>
      </c>
      <c r="E451" s="128"/>
      <c r="F451" s="108"/>
      <c r="G451" s="73"/>
      <c r="H451" s="146" t="str">
        <f>IF(CONCATENATE(A451,B451)="",IF(CONCATENATE(B451,C451,D451,E451,F451,G451)="","",ws5_EU_ID_MaterialName_blank),IF(ISERROR(MATCH(A451&amp;delimiter&amp;B451,tbWS_4[EU_ID_and_Material_Name],0)),ws5_matching_error_msg,(INDEX(tbWS_4[MaterialUsage],MATCH(A451&amp;delimiter&amp;B451,tbWS_4[EU_ID_and_Material_Name],0))-INDEX(tbWS_4[MaterialWaste],MATCH(A451&amp;delimiter&amp;B451,tbWS_4[EU_ID_and_Material_Name],0)))*$F451*(1-$E451)))</f>
        <v/>
      </c>
      <c r="I451" s="124" t="str">
        <f t="shared" si="13"/>
        <v/>
      </c>
      <c r="J451" s="32"/>
    </row>
    <row r="452" spans="1:10" ht="14" x14ac:dyDescent="0.3">
      <c r="A452" s="97"/>
      <c r="B452" s="111"/>
      <c r="C452" s="121"/>
      <c r="D452" s="111" t="str">
        <f t="shared" si="12"/>
        <v/>
      </c>
      <c r="E452" s="128"/>
      <c r="F452" s="108"/>
      <c r="G452" s="73"/>
      <c r="H452" s="146" t="str">
        <f>IF(CONCATENATE(A452,B452)="",IF(CONCATENATE(B452,C452,D452,E452,F452,G452)="","",ws5_EU_ID_MaterialName_blank),IF(ISERROR(MATCH(A452&amp;delimiter&amp;B452,tbWS_4[EU_ID_and_Material_Name],0)),ws5_matching_error_msg,(INDEX(tbWS_4[MaterialUsage],MATCH(A452&amp;delimiter&amp;B452,tbWS_4[EU_ID_and_Material_Name],0))-INDEX(tbWS_4[MaterialWaste],MATCH(A452&amp;delimiter&amp;B452,tbWS_4[EU_ID_and_Material_Name],0)))*$F452*(1-$E452)))</f>
        <v/>
      </c>
      <c r="I452" s="124" t="str">
        <f t="shared" si="13"/>
        <v/>
      </c>
      <c r="J452" s="32"/>
    </row>
    <row r="453" spans="1:10" ht="14" x14ac:dyDescent="0.3">
      <c r="A453" s="97"/>
      <c r="B453" s="111"/>
      <c r="C453" s="121"/>
      <c r="D453" s="111" t="str">
        <f t="shared" si="12"/>
        <v/>
      </c>
      <c r="E453" s="128"/>
      <c r="F453" s="108"/>
      <c r="G453" s="73"/>
      <c r="H453" s="146" t="str">
        <f>IF(CONCATENATE(A453,B453)="",IF(CONCATENATE(B453,C453,D453,E453,F453,G453)="","",ws5_EU_ID_MaterialName_blank),IF(ISERROR(MATCH(A453&amp;delimiter&amp;B453,tbWS_4[EU_ID_and_Material_Name],0)),ws5_matching_error_msg,(INDEX(tbWS_4[MaterialUsage],MATCH(A453&amp;delimiter&amp;B453,tbWS_4[EU_ID_and_Material_Name],0))-INDEX(tbWS_4[MaterialWaste],MATCH(A453&amp;delimiter&amp;B453,tbWS_4[EU_ID_and_Material_Name],0)))*$F453*(1-$E453)))</f>
        <v/>
      </c>
      <c r="I453" s="124" t="str">
        <f t="shared" si="13"/>
        <v/>
      </c>
      <c r="J453" s="32"/>
    </row>
    <row r="454" spans="1:10" ht="14" x14ac:dyDescent="0.3">
      <c r="A454" s="97"/>
      <c r="B454" s="111"/>
      <c r="C454" s="121"/>
      <c r="D454" s="111" t="str">
        <f t="shared" si="12"/>
        <v/>
      </c>
      <c r="E454" s="128"/>
      <c r="F454" s="108"/>
      <c r="G454" s="73"/>
      <c r="H454" s="146" t="str">
        <f>IF(CONCATENATE(A454,B454)="",IF(CONCATENATE(B454,C454,D454,E454,F454,G454)="","",ws5_EU_ID_MaterialName_blank),IF(ISERROR(MATCH(A454&amp;delimiter&amp;B454,tbWS_4[EU_ID_and_Material_Name],0)),ws5_matching_error_msg,(INDEX(tbWS_4[MaterialUsage],MATCH(A454&amp;delimiter&amp;B454,tbWS_4[EU_ID_and_Material_Name],0))-INDEX(tbWS_4[MaterialWaste],MATCH(A454&amp;delimiter&amp;B454,tbWS_4[EU_ID_and_Material_Name],0)))*$F454*(1-$E454)))</f>
        <v/>
      </c>
      <c r="I454" s="124" t="str">
        <f t="shared" si="13"/>
        <v/>
      </c>
      <c r="J454" s="32"/>
    </row>
    <row r="455" spans="1:10" ht="14" x14ac:dyDescent="0.3">
      <c r="A455" s="97"/>
      <c r="B455" s="111"/>
      <c r="C455" s="121"/>
      <c r="D455" s="111" t="str">
        <f t="shared" si="12"/>
        <v/>
      </c>
      <c r="E455" s="128"/>
      <c r="F455" s="108"/>
      <c r="G455" s="73"/>
      <c r="H455" s="146" t="str">
        <f>IF(CONCATENATE(A455,B455)="",IF(CONCATENATE(B455,C455,D455,E455,F455,G455)="","",ws5_EU_ID_MaterialName_blank),IF(ISERROR(MATCH(A455&amp;delimiter&amp;B455,tbWS_4[EU_ID_and_Material_Name],0)),ws5_matching_error_msg,(INDEX(tbWS_4[MaterialUsage],MATCH(A455&amp;delimiter&amp;B455,tbWS_4[EU_ID_and_Material_Name],0))-INDEX(tbWS_4[MaterialWaste],MATCH(A455&amp;delimiter&amp;B455,tbWS_4[EU_ID_and_Material_Name],0)))*$F455*(1-$E455)))</f>
        <v/>
      </c>
      <c r="I455" s="124" t="str">
        <f t="shared" si="13"/>
        <v/>
      </c>
      <c r="J455" s="32"/>
    </row>
    <row r="456" spans="1:10" ht="14" x14ac:dyDescent="0.3">
      <c r="A456" s="97"/>
      <c r="B456" s="111"/>
      <c r="C456" s="121"/>
      <c r="D456" s="111" t="str">
        <f t="shared" si="12"/>
        <v/>
      </c>
      <c r="E456" s="128"/>
      <c r="F456" s="108"/>
      <c r="G456" s="73"/>
      <c r="H456" s="146" t="str">
        <f>IF(CONCATENATE(A456,B456)="",IF(CONCATENATE(B456,C456,D456,E456,F456,G456)="","",ws5_EU_ID_MaterialName_blank),IF(ISERROR(MATCH(A456&amp;delimiter&amp;B456,tbWS_4[EU_ID_and_Material_Name],0)),ws5_matching_error_msg,(INDEX(tbWS_4[MaterialUsage],MATCH(A456&amp;delimiter&amp;B456,tbWS_4[EU_ID_and_Material_Name],0))-INDEX(tbWS_4[MaterialWaste],MATCH(A456&amp;delimiter&amp;B456,tbWS_4[EU_ID_and_Material_Name],0)))*$F456*(1-$E456)))</f>
        <v/>
      </c>
      <c r="I456" s="124" t="str">
        <f t="shared" si="13"/>
        <v/>
      </c>
      <c r="J456" s="32"/>
    </row>
    <row r="457" spans="1:10" ht="14" x14ac:dyDescent="0.3">
      <c r="A457" s="97"/>
      <c r="B457" s="111"/>
      <c r="C457" s="121"/>
      <c r="D457" s="111" t="str">
        <f t="shared" si="12"/>
        <v/>
      </c>
      <c r="E457" s="128"/>
      <c r="F457" s="108"/>
      <c r="G457" s="73"/>
      <c r="H457" s="146" t="str">
        <f>IF(CONCATENATE(A457,B457)="",IF(CONCATENATE(B457,C457,D457,E457,F457,G457)="","",ws5_EU_ID_MaterialName_blank),IF(ISERROR(MATCH(A457&amp;delimiter&amp;B457,tbWS_4[EU_ID_and_Material_Name],0)),ws5_matching_error_msg,(INDEX(tbWS_4[MaterialUsage],MATCH(A457&amp;delimiter&amp;B457,tbWS_4[EU_ID_and_Material_Name],0))-INDEX(tbWS_4[MaterialWaste],MATCH(A457&amp;delimiter&amp;B457,tbWS_4[EU_ID_and_Material_Name],0)))*$F457*(1-$E457)))</f>
        <v/>
      </c>
      <c r="I457" s="124" t="str">
        <f t="shared" si="13"/>
        <v/>
      </c>
      <c r="J457" s="32"/>
    </row>
    <row r="458" spans="1:10" ht="14" x14ac:dyDescent="0.3">
      <c r="A458" s="97"/>
      <c r="B458" s="111"/>
      <c r="C458" s="121"/>
      <c r="D458" s="111" t="str">
        <f t="shared" si="12"/>
        <v/>
      </c>
      <c r="E458" s="128"/>
      <c r="F458" s="108"/>
      <c r="G458" s="73"/>
      <c r="H458" s="146" t="str">
        <f>IF(CONCATENATE(A458,B458)="",IF(CONCATENATE(B458,C458,D458,E458,F458,G458)="","",ws5_EU_ID_MaterialName_blank),IF(ISERROR(MATCH(A458&amp;delimiter&amp;B458,tbWS_4[EU_ID_and_Material_Name],0)),ws5_matching_error_msg,(INDEX(tbWS_4[MaterialUsage],MATCH(A458&amp;delimiter&amp;B458,tbWS_4[EU_ID_and_Material_Name],0))-INDEX(tbWS_4[MaterialWaste],MATCH(A458&amp;delimiter&amp;B458,tbWS_4[EU_ID_and_Material_Name],0)))*$F458*(1-$E458)))</f>
        <v/>
      </c>
      <c r="I458" s="124" t="str">
        <f t="shared" si="13"/>
        <v/>
      </c>
      <c r="J458" s="32"/>
    </row>
    <row r="459" spans="1:10" ht="14" x14ac:dyDescent="0.3">
      <c r="A459" s="97"/>
      <c r="B459" s="111"/>
      <c r="C459" s="121"/>
      <c r="D459" s="111" t="str">
        <f t="shared" ref="D459:D491" si="14">IFERROR(INDEX(chemical_names,MATCH(TEXT(C459,"0"),CAS_numbers,0)),"")</f>
        <v/>
      </c>
      <c r="E459" s="128"/>
      <c r="F459" s="108"/>
      <c r="G459" s="73"/>
      <c r="H459" s="146" t="str">
        <f>IF(CONCATENATE(A459,B459)="",IF(CONCATENATE(B459,C459,D459,E459,F459,G459)="","",ws5_EU_ID_MaterialName_blank),IF(ISERROR(MATCH(A459&amp;delimiter&amp;B459,tbWS_4[EU_ID_and_Material_Name],0)),ws5_matching_error_msg,(INDEX(tbWS_4[MaterialUsage],MATCH(A459&amp;delimiter&amp;B459,tbWS_4[EU_ID_and_Material_Name],0))-INDEX(tbWS_4[MaterialWaste],MATCH(A459&amp;delimiter&amp;B459,tbWS_4[EU_ID_and_Material_Name],0)))*$F459*(1-$E459)))</f>
        <v/>
      </c>
      <c r="I459" s="124" t="str">
        <f t="shared" ref="I459:I491" si="15">IF(AND(C459="",D459=""),"",IFERROR(IF(OR(C459="",C459="No CAS"),INDEX(sequence_IDs,MATCH(D459,chemical_names,0)),INDEX(sequence_IDs,MATCH(TEXT(C459,"0"),CAS_numbers,0))),"?"))</f>
        <v/>
      </c>
      <c r="J459" s="32"/>
    </row>
    <row r="460" spans="1:10" ht="14" x14ac:dyDescent="0.3">
      <c r="A460" s="97"/>
      <c r="B460" s="111"/>
      <c r="C460" s="121"/>
      <c r="D460" s="111" t="str">
        <f t="shared" si="14"/>
        <v/>
      </c>
      <c r="E460" s="128"/>
      <c r="F460" s="108"/>
      <c r="G460" s="73"/>
      <c r="H460" s="146" t="str">
        <f>IF(CONCATENATE(A460,B460)="",IF(CONCATENATE(B460,C460,D460,E460,F460,G460)="","",ws5_EU_ID_MaterialName_blank),IF(ISERROR(MATCH(A460&amp;delimiter&amp;B460,tbWS_4[EU_ID_and_Material_Name],0)),ws5_matching_error_msg,(INDEX(tbWS_4[MaterialUsage],MATCH(A460&amp;delimiter&amp;B460,tbWS_4[EU_ID_and_Material_Name],0))-INDEX(tbWS_4[MaterialWaste],MATCH(A460&amp;delimiter&amp;B460,tbWS_4[EU_ID_and_Material_Name],0)))*$F460*(1-$E460)))</f>
        <v/>
      </c>
      <c r="I460" s="124" t="str">
        <f t="shared" si="15"/>
        <v/>
      </c>
      <c r="J460" s="32"/>
    </row>
    <row r="461" spans="1:10" ht="14" x14ac:dyDescent="0.3">
      <c r="A461" s="97"/>
      <c r="B461" s="111"/>
      <c r="C461" s="121"/>
      <c r="D461" s="111" t="str">
        <f t="shared" si="14"/>
        <v/>
      </c>
      <c r="E461" s="128"/>
      <c r="F461" s="108"/>
      <c r="G461" s="73"/>
      <c r="H461" s="146" t="str">
        <f>IF(CONCATENATE(A461,B461)="",IF(CONCATENATE(B461,C461,D461,E461,F461,G461)="","",ws5_EU_ID_MaterialName_blank),IF(ISERROR(MATCH(A461&amp;delimiter&amp;B461,tbWS_4[EU_ID_and_Material_Name],0)),ws5_matching_error_msg,(INDEX(tbWS_4[MaterialUsage],MATCH(A461&amp;delimiter&amp;B461,tbWS_4[EU_ID_and_Material_Name],0))-INDEX(tbWS_4[MaterialWaste],MATCH(A461&amp;delimiter&amp;B461,tbWS_4[EU_ID_and_Material_Name],0)))*$F461*(1-$E461)))</f>
        <v/>
      </c>
      <c r="I461" s="124" t="str">
        <f t="shared" si="15"/>
        <v/>
      </c>
      <c r="J461" s="32"/>
    </row>
    <row r="462" spans="1:10" ht="14" x14ac:dyDescent="0.3">
      <c r="A462" s="97"/>
      <c r="B462" s="111"/>
      <c r="C462" s="121"/>
      <c r="D462" s="111" t="str">
        <f t="shared" si="14"/>
        <v/>
      </c>
      <c r="E462" s="128"/>
      <c r="F462" s="108"/>
      <c r="G462" s="73"/>
      <c r="H462" s="146" t="str">
        <f>IF(CONCATENATE(A462,B462)="",IF(CONCATENATE(B462,C462,D462,E462,F462,G462)="","",ws5_EU_ID_MaterialName_blank),IF(ISERROR(MATCH(A462&amp;delimiter&amp;B462,tbWS_4[EU_ID_and_Material_Name],0)),ws5_matching_error_msg,(INDEX(tbWS_4[MaterialUsage],MATCH(A462&amp;delimiter&amp;B462,tbWS_4[EU_ID_and_Material_Name],0))-INDEX(tbWS_4[MaterialWaste],MATCH(A462&amp;delimiter&amp;B462,tbWS_4[EU_ID_and_Material_Name],0)))*$F462*(1-$E462)))</f>
        <v/>
      </c>
      <c r="I462" s="124" t="str">
        <f t="shared" si="15"/>
        <v/>
      </c>
      <c r="J462" s="32"/>
    </row>
    <row r="463" spans="1:10" ht="14" x14ac:dyDescent="0.3">
      <c r="A463" s="97"/>
      <c r="B463" s="111"/>
      <c r="C463" s="121"/>
      <c r="D463" s="111" t="str">
        <f t="shared" si="14"/>
        <v/>
      </c>
      <c r="E463" s="128"/>
      <c r="F463" s="108"/>
      <c r="G463" s="73"/>
      <c r="H463" s="146" t="str">
        <f>IF(CONCATENATE(A463,B463)="",IF(CONCATENATE(B463,C463,D463,E463,F463,G463)="","",ws5_EU_ID_MaterialName_blank),IF(ISERROR(MATCH(A463&amp;delimiter&amp;B463,tbWS_4[EU_ID_and_Material_Name],0)),ws5_matching_error_msg,(INDEX(tbWS_4[MaterialUsage],MATCH(A463&amp;delimiter&amp;B463,tbWS_4[EU_ID_and_Material_Name],0))-INDEX(tbWS_4[MaterialWaste],MATCH(A463&amp;delimiter&amp;B463,tbWS_4[EU_ID_and_Material_Name],0)))*$F463*(1-$E463)))</f>
        <v/>
      </c>
      <c r="I463" s="124" t="str">
        <f t="shared" si="15"/>
        <v/>
      </c>
      <c r="J463" s="32"/>
    </row>
    <row r="464" spans="1:10" ht="14" x14ac:dyDescent="0.3">
      <c r="A464" s="97"/>
      <c r="B464" s="111"/>
      <c r="C464" s="121"/>
      <c r="D464" s="111" t="str">
        <f t="shared" si="14"/>
        <v/>
      </c>
      <c r="E464" s="128"/>
      <c r="F464" s="108"/>
      <c r="G464" s="73"/>
      <c r="H464" s="146" t="str">
        <f>IF(CONCATENATE(A464,B464)="",IF(CONCATENATE(B464,C464,D464,E464,F464,G464)="","",ws5_EU_ID_MaterialName_blank),IF(ISERROR(MATCH(A464&amp;delimiter&amp;B464,tbWS_4[EU_ID_and_Material_Name],0)),ws5_matching_error_msg,(INDEX(tbWS_4[MaterialUsage],MATCH(A464&amp;delimiter&amp;B464,tbWS_4[EU_ID_and_Material_Name],0))-INDEX(tbWS_4[MaterialWaste],MATCH(A464&amp;delimiter&amp;B464,tbWS_4[EU_ID_and_Material_Name],0)))*$F464*(1-$E464)))</f>
        <v/>
      </c>
      <c r="I464" s="124" t="str">
        <f t="shared" si="15"/>
        <v/>
      </c>
      <c r="J464" s="32"/>
    </row>
    <row r="465" spans="1:10" ht="14" x14ac:dyDescent="0.3">
      <c r="A465" s="97"/>
      <c r="B465" s="111"/>
      <c r="C465" s="121"/>
      <c r="D465" s="111" t="str">
        <f t="shared" si="14"/>
        <v/>
      </c>
      <c r="E465" s="128"/>
      <c r="F465" s="108"/>
      <c r="G465" s="73"/>
      <c r="H465" s="146" t="str">
        <f>IF(CONCATENATE(A465,B465)="",IF(CONCATENATE(B465,C465,D465,E465,F465,G465)="","",ws5_EU_ID_MaterialName_blank),IF(ISERROR(MATCH(A465&amp;delimiter&amp;B465,tbWS_4[EU_ID_and_Material_Name],0)),ws5_matching_error_msg,(INDEX(tbWS_4[MaterialUsage],MATCH(A465&amp;delimiter&amp;B465,tbWS_4[EU_ID_and_Material_Name],0))-INDEX(tbWS_4[MaterialWaste],MATCH(A465&amp;delimiter&amp;B465,tbWS_4[EU_ID_and_Material_Name],0)))*$F465*(1-$E465)))</f>
        <v/>
      </c>
      <c r="I465" s="124" t="str">
        <f t="shared" si="15"/>
        <v/>
      </c>
      <c r="J465" s="32"/>
    </row>
    <row r="466" spans="1:10" ht="14" x14ac:dyDescent="0.3">
      <c r="A466" s="97"/>
      <c r="B466" s="111"/>
      <c r="C466" s="121"/>
      <c r="D466" s="111" t="str">
        <f t="shared" si="14"/>
        <v/>
      </c>
      <c r="E466" s="128"/>
      <c r="F466" s="108"/>
      <c r="G466" s="73"/>
      <c r="H466" s="146" t="str">
        <f>IF(CONCATENATE(A466,B466)="",IF(CONCATENATE(B466,C466,D466,E466,F466,G466)="","",ws5_EU_ID_MaterialName_blank),IF(ISERROR(MATCH(A466&amp;delimiter&amp;B466,tbWS_4[EU_ID_and_Material_Name],0)),ws5_matching_error_msg,(INDEX(tbWS_4[MaterialUsage],MATCH(A466&amp;delimiter&amp;B466,tbWS_4[EU_ID_and_Material_Name],0))-INDEX(tbWS_4[MaterialWaste],MATCH(A466&amp;delimiter&amp;B466,tbWS_4[EU_ID_and_Material_Name],0)))*$F466*(1-$E466)))</f>
        <v/>
      </c>
      <c r="I466" s="124" t="str">
        <f t="shared" si="15"/>
        <v/>
      </c>
      <c r="J466" s="32"/>
    </row>
    <row r="467" spans="1:10" ht="14" x14ac:dyDescent="0.3">
      <c r="A467" s="97"/>
      <c r="B467" s="111"/>
      <c r="C467" s="121"/>
      <c r="D467" s="111" t="str">
        <f t="shared" si="14"/>
        <v/>
      </c>
      <c r="E467" s="128"/>
      <c r="F467" s="108"/>
      <c r="G467" s="73"/>
      <c r="H467" s="146" t="str">
        <f>IF(CONCATENATE(A467,B467)="",IF(CONCATENATE(B467,C467,D467,E467,F467,G467)="","",ws5_EU_ID_MaterialName_blank),IF(ISERROR(MATCH(A467&amp;delimiter&amp;B467,tbWS_4[EU_ID_and_Material_Name],0)),ws5_matching_error_msg,(INDEX(tbWS_4[MaterialUsage],MATCH(A467&amp;delimiter&amp;B467,tbWS_4[EU_ID_and_Material_Name],0))-INDEX(tbWS_4[MaterialWaste],MATCH(A467&amp;delimiter&amp;B467,tbWS_4[EU_ID_and_Material_Name],0)))*$F467*(1-$E467)))</f>
        <v/>
      </c>
      <c r="I467" s="124" t="str">
        <f t="shared" si="15"/>
        <v/>
      </c>
      <c r="J467" s="32"/>
    </row>
    <row r="468" spans="1:10" ht="14" x14ac:dyDescent="0.3">
      <c r="A468" s="97"/>
      <c r="B468" s="111"/>
      <c r="C468" s="121"/>
      <c r="D468" s="111" t="str">
        <f t="shared" si="14"/>
        <v/>
      </c>
      <c r="E468" s="128"/>
      <c r="F468" s="108"/>
      <c r="G468" s="73"/>
      <c r="H468" s="146" t="str">
        <f>IF(CONCATENATE(A468,B468)="",IF(CONCATENATE(B468,C468,D468,E468,F468,G468)="","",ws5_EU_ID_MaterialName_blank),IF(ISERROR(MATCH(A468&amp;delimiter&amp;B468,tbWS_4[EU_ID_and_Material_Name],0)),ws5_matching_error_msg,(INDEX(tbWS_4[MaterialUsage],MATCH(A468&amp;delimiter&amp;B468,tbWS_4[EU_ID_and_Material_Name],0))-INDEX(tbWS_4[MaterialWaste],MATCH(A468&amp;delimiter&amp;B468,tbWS_4[EU_ID_and_Material_Name],0)))*$F468*(1-$E468)))</f>
        <v/>
      </c>
      <c r="I468" s="124" t="str">
        <f t="shared" si="15"/>
        <v/>
      </c>
      <c r="J468" s="32"/>
    </row>
    <row r="469" spans="1:10" ht="14" x14ac:dyDescent="0.3">
      <c r="A469" s="97"/>
      <c r="B469" s="111"/>
      <c r="C469" s="121"/>
      <c r="D469" s="111" t="str">
        <f t="shared" si="14"/>
        <v/>
      </c>
      <c r="E469" s="128"/>
      <c r="F469" s="108"/>
      <c r="G469" s="73"/>
      <c r="H469" s="146" t="str">
        <f>IF(CONCATENATE(A469,B469)="",IF(CONCATENATE(B469,C469,D469,E469,F469,G469)="","",ws5_EU_ID_MaterialName_blank),IF(ISERROR(MATCH(A469&amp;delimiter&amp;B469,tbWS_4[EU_ID_and_Material_Name],0)),ws5_matching_error_msg,(INDEX(tbWS_4[MaterialUsage],MATCH(A469&amp;delimiter&amp;B469,tbWS_4[EU_ID_and_Material_Name],0))-INDEX(tbWS_4[MaterialWaste],MATCH(A469&amp;delimiter&amp;B469,tbWS_4[EU_ID_and_Material_Name],0)))*$F469*(1-$E469)))</f>
        <v/>
      </c>
      <c r="I469" s="124" t="str">
        <f t="shared" si="15"/>
        <v/>
      </c>
      <c r="J469" s="32"/>
    </row>
    <row r="470" spans="1:10" ht="14" x14ac:dyDescent="0.3">
      <c r="A470" s="97"/>
      <c r="B470" s="111"/>
      <c r="C470" s="121"/>
      <c r="D470" s="111" t="str">
        <f t="shared" si="14"/>
        <v/>
      </c>
      <c r="E470" s="128"/>
      <c r="F470" s="108"/>
      <c r="G470" s="73"/>
      <c r="H470" s="146" t="str">
        <f>IF(CONCATENATE(A470,B470)="",IF(CONCATENATE(B470,C470,D470,E470,F470,G470)="","",ws5_EU_ID_MaterialName_blank),IF(ISERROR(MATCH(A470&amp;delimiter&amp;B470,tbWS_4[EU_ID_and_Material_Name],0)),ws5_matching_error_msg,(INDEX(tbWS_4[MaterialUsage],MATCH(A470&amp;delimiter&amp;B470,tbWS_4[EU_ID_and_Material_Name],0))-INDEX(tbWS_4[MaterialWaste],MATCH(A470&amp;delimiter&amp;B470,tbWS_4[EU_ID_and_Material_Name],0)))*$F470*(1-$E470)))</f>
        <v/>
      </c>
      <c r="I470" s="124" t="str">
        <f t="shared" si="15"/>
        <v/>
      </c>
      <c r="J470" s="32"/>
    </row>
    <row r="471" spans="1:10" ht="14" x14ac:dyDescent="0.3">
      <c r="A471" s="97"/>
      <c r="B471" s="111"/>
      <c r="C471" s="121"/>
      <c r="D471" s="111" t="str">
        <f t="shared" si="14"/>
        <v/>
      </c>
      <c r="E471" s="128"/>
      <c r="F471" s="108"/>
      <c r="G471" s="73"/>
      <c r="H471" s="146" t="str">
        <f>IF(CONCATENATE(A471,B471)="",IF(CONCATENATE(B471,C471,D471,E471,F471,G471)="","",ws5_EU_ID_MaterialName_blank),IF(ISERROR(MATCH(A471&amp;delimiter&amp;B471,tbWS_4[EU_ID_and_Material_Name],0)),ws5_matching_error_msg,(INDEX(tbWS_4[MaterialUsage],MATCH(A471&amp;delimiter&amp;B471,tbWS_4[EU_ID_and_Material_Name],0))-INDEX(tbWS_4[MaterialWaste],MATCH(A471&amp;delimiter&amp;B471,tbWS_4[EU_ID_and_Material_Name],0)))*$F471*(1-$E471)))</f>
        <v/>
      </c>
      <c r="I471" s="124" t="str">
        <f t="shared" si="15"/>
        <v/>
      </c>
      <c r="J471" s="32"/>
    </row>
    <row r="472" spans="1:10" ht="14" x14ac:dyDescent="0.3">
      <c r="A472" s="97"/>
      <c r="B472" s="111"/>
      <c r="C472" s="121"/>
      <c r="D472" s="111" t="str">
        <f t="shared" si="14"/>
        <v/>
      </c>
      <c r="E472" s="128"/>
      <c r="F472" s="108"/>
      <c r="G472" s="73"/>
      <c r="H472" s="146" t="str">
        <f>IF(CONCATENATE(A472,B472)="",IF(CONCATENATE(B472,C472,D472,E472,F472,G472)="","",ws5_EU_ID_MaterialName_blank),IF(ISERROR(MATCH(A472&amp;delimiter&amp;B472,tbWS_4[EU_ID_and_Material_Name],0)),ws5_matching_error_msg,(INDEX(tbWS_4[MaterialUsage],MATCH(A472&amp;delimiter&amp;B472,tbWS_4[EU_ID_and_Material_Name],0))-INDEX(tbWS_4[MaterialWaste],MATCH(A472&amp;delimiter&amp;B472,tbWS_4[EU_ID_and_Material_Name],0)))*$F472*(1-$E472)))</f>
        <v/>
      </c>
      <c r="I472" s="124" t="str">
        <f t="shared" si="15"/>
        <v/>
      </c>
      <c r="J472" s="32"/>
    </row>
    <row r="473" spans="1:10" ht="14" x14ac:dyDescent="0.3">
      <c r="A473" s="97"/>
      <c r="B473" s="111"/>
      <c r="C473" s="121"/>
      <c r="D473" s="111" t="str">
        <f t="shared" si="14"/>
        <v/>
      </c>
      <c r="E473" s="128"/>
      <c r="F473" s="108"/>
      <c r="G473" s="73"/>
      <c r="H473" s="146" t="str">
        <f>IF(CONCATENATE(A473,B473)="",IF(CONCATENATE(B473,C473,D473,E473,F473,G473)="","",ws5_EU_ID_MaterialName_blank),IF(ISERROR(MATCH(A473&amp;delimiter&amp;B473,tbWS_4[EU_ID_and_Material_Name],0)),ws5_matching_error_msg,(INDEX(tbWS_4[MaterialUsage],MATCH(A473&amp;delimiter&amp;B473,tbWS_4[EU_ID_and_Material_Name],0))-INDEX(tbWS_4[MaterialWaste],MATCH(A473&amp;delimiter&amp;B473,tbWS_4[EU_ID_and_Material_Name],0)))*$F473*(1-$E473)))</f>
        <v/>
      </c>
      <c r="I473" s="124" t="str">
        <f t="shared" si="15"/>
        <v/>
      </c>
      <c r="J473" s="32"/>
    </row>
    <row r="474" spans="1:10" ht="14" x14ac:dyDescent="0.3">
      <c r="A474" s="97"/>
      <c r="B474" s="111"/>
      <c r="C474" s="121"/>
      <c r="D474" s="111" t="str">
        <f t="shared" si="14"/>
        <v/>
      </c>
      <c r="E474" s="128"/>
      <c r="F474" s="108"/>
      <c r="G474" s="73"/>
      <c r="H474" s="146" t="str">
        <f>IF(CONCATENATE(A474,B474)="",IF(CONCATENATE(B474,C474,D474,E474,F474,G474)="","",ws5_EU_ID_MaterialName_blank),IF(ISERROR(MATCH(A474&amp;delimiter&amp;B474,tbWS_4[EU_ID_and_Material_Name],0)),ws5_matching_error_msg,(INDEX(tbWS_4[MaterialUsage],MATCH(A474&amp;delimiter&amp;B474,tbWS_4[EU_ID_and_Material_Name],0))-INDEX(tbWS_4[MaterialWaste],MATCH(A474&amp;delimiter&amp;B474,tbWS_4[EU_ID_and_Material_Name],0)))*$F474*(1-$E474)))</f>
        <v/>
      </c>
      <c r="I474" s="124" t="str">
        <f t="shared" si="15"/>
        <v/>
      </c>
      <c r="J474" s="32"/>
    </row>
    <row r="475" spans="1:10" ht="14" x14ac:dyDescent="0.3">
      <c r="A475" s="97"/>
      <c r="B475" s="111"/>
      <c r="C475" s="121"/>
      <c r="D475" s="111" t="str">
        <f t="shared" si="14"/>
        <v/>
      </c>
      <c r="E475" s="128"/>
      <c r="F475" s="108"/>
      <c r="G475" s="73"/>
      <c r="H475" s="146" t="str">
        <f>IF(CONCATENATE(A475,B475)="",IF(CONCATENATE(B475,C475,D475,E475,F475,G475)="","",ws5_EU_ID_MaterialName_blank),IF(ISERROR(MATCH(A475&amp;delimiter&amp;B475,tbWS_4[EU_ID_and_Material_Name],0)),ws5_matching_error_msg,(INDEX(tbWS_4[MaterialUsage],MATCH(A475&amp;delimiter&amp;B475,tbWS_4[EU_ID_and_Material_Name],0))-INDEX(tbWS_4[MaterialWaste],MATCH(A475&amp;delimiter&amp;B475,tbWS_4[EU_ID_and_Material_Name],0)))*$F475*(1-$E475)))</f>
        <v/>
      </c>
      <c r="I475" s="124" t="str">
        <f t="shared" si="15"/>
        <v/>
      </c>
      <c r="J475" s="32"/>
    </row>
    <row r="476" spans="1:10" ht="14" x14ac:dyDescent="0.3">
      <c r="A476" s="97"/>
      <c r="B476" s="111"/>
      <c r="C476" s="121"/>
      <c r="D476" s="111" t="str">
        <f t="shared" si="14"/>
        <v/>
      </c>
      <c r="E476" s="128"/>
      <c r="F476" s="108"/>
      <c r="G476" s="73"/>
      <c r="H476" s="146" t="str">
        <f>IF(CONCATENATE(A476,B476)="",IF(CONCATENATE(B476,C476,D476,E476,F476,G476)="","",ws5_EU_ID_MaterialName_blank),IF(ISERROR(MATCH(A476&amp;delimiter&amp;B476,tbWS_4[EU_ID_and_Material_Name],0)),ws5_matching_error_msg,(INDEX(tbWS_4[MaterialUsage],MATCH(A476&amp;delimiter&amp;B476,tbWS_4[EU_ID_and_Material_Name],0))-INDEX(tbWS_4[MaterialWaste],MATCH(A476&amp;delimiter&amp;B476,tbWS_4[EU_ID_and_Material_Name],0)))*$F476*(1-$E476)))</f>
        <v/>
      </c>
      <c r="I476" s="124" t="str">
        <f t="shared" si="15"/>
        <v/>
      </c>
      <c r="J476" s="32"/>
    </row>
    <row r="477" spans="1:10" ht="14" x14ac:dyDescent="0.3">
      <c r="A477" s="97"/>
      <c r="B477" s="111"/>
      <c r="C477" s="121"/>
      <c r="D477" s="111" t="str">
        <f t="shared" si="14"/>
        <v/>
      </c>
      <c r="E477" s="128"/>
      <c r="F477" s="108"/>
      <c r="G477" s="73"/>
      <c r="H477" s="146" t="str">
        <f>IF(CONCATENATE(A477,B477)="",IF(CONCATENATE(B477,C477,D477,E477,F477,G477)="","",ws5_EU_ID_MaterialName_blank),IF(ISERROR(MATCH(A477&amp;delimiter&amp;B477,tbWS_4[EU_ID_and_Material_Name],0)),ws5_matching_error_msg,(INDEX(tbWS_4[MaterialUsage],MATCH(A477&amp;delimiter&amp;B477,tbWS_4[EU_ID_and_Material_Name],0))-INDEX(tbWS_4[MaterialWaste],MATCH(A477&amp;delimiter&amp;B477,tbWS_4[EU_ID_and_Material_Name],0)))*$F477*(1-$E477)))</f>
        <v/>
      </c>
      <c r="I477" s="124" t="str">
        <f t="shared" si="15"/>
        <v/>
      </c>
      <c r="J477" s="32"/>
    </row>
    <row r="478" spans="1:10" ht="14" x14ac:dyDescent="0.3">
      <c r="A478" s="97"/>
      <c r="B478" s="111"/>
      <c r="C478" s="121"/>
      <c r="D478" s="111" t="str">
        <f t="shared" si="14"/>
        <v/>
      </c>
      <c r="E478" s="128"/>
      <c r="F478" s="108"/>
      <c r="G478" s="73"/>
      <c r="H478" s="146" t="str">
        <f>IF(CONCATENATE(A478,B478)="",IF(CONCATENATE(B478,C478,D478,E478,F478,G478)="","",ws5_EU_ID_MaterialName_blank),IF(ISERROR(MATCH(A478&amp;delimiter&amp;B478,tbWS_4[EU_ID_and_Material_Name],0)),ws5_matching_error_msg,(INDEX(tbWS_4[MaterialUsage],MATCH(A478&amp;delimiter&amp;B478,tbWS_4[EU_ID_and_Material_Name],0))-INDEX(tbWS_4[MaterialWaste],MATCH(A478&amp;delimiter&amp;B478,tbWS_4[EU_ID_and_Material_Name],0)))*$F478*(1-$E478)))</f>
        <v/>
      </c>
      <c r="I478" s="124" t="str">
        <f t="shared" si="15"/>
        <v/>
      </c>
      <c r="J478" s="32"/>
    </row>
    <row r="479" spans="1:10" ht="14" x14ac:dyDescent="0.3">
      <c r="A479" s="97"/>
      <c r="B479" s="111"/>
      <c r="C479" s="121"/>
      <c r="D479" s="111" t="str">
        <f t="shared" si="14"/>
        <v/>
      </c>
      <c r="E479" s="128"/>
      <c r="F479" s="108"/>
      <c r="G479" s="73"/>
      <c r="H479" s="146" t="str">
        <f>IF(CONCATENATE(A479,B479)="",IF(CONCATENATE(B479,C479,D479,E479,F479,G479)="","",ws5_EU_ID_MaterialName_blank),IF(ISERROR(MATCH(A479&amp;delimiter&amp;B479,tbWS_4[EU_ID_and_Material_Name],0)),ws5_matching_error_msg,(INDEX(tbWS_4[MaterialUsage],MATCH(A479&amp;delimiter&amp;B479,tbWS_4[EU_ID_and_Material_Name],0))-INDEX(tbWS_4[MaterialWaste],MATCH(A479&amp;delimiter&amp;B479,tbWS_4[EU_ID_and_Material_Name],0)))*$F479*(1-$E479)))</f>
        <v/>
      </c>
      <c r="I479" s="124" t="str">
        <f t="shared" si="15"/>
        <v/>
      </c>
      <c r="J479" s="32"/>
    </row>
    <row r="480" spans="1:10" ht="14" x14ac:dyDescent="0.3">
      <c r="A480" s="97"/>
      <c r="B480" s="111"/>
      <c r="C480" s="121"/>
      <c r="D480" s="111" t="str">
        <f t="shared" si="14"/>
        <v/>
      </c>
      <c r="E480" s="128"/>
      <c r="F480" s="108"/>
      <c r="G480" s="73"/>
      <c r="H480" s="146" t="str">
        <f>IF(CONCATENATE(A480,B480)="",IF(CONCATENATE(B480,C480,D480,E480,F480,G480)="","",ws5_EU_ID_MaterialName_blank),IF(ISERROR(MATCH(A480&amp;delimiter&amp;B480,tbWS_4[EU_ID_and_Material_Name],0)),ws5_matching_error_msg,(INDEX(tbWS_4[MaterialUsage],MATCH(A480&amp;delimiter&amp;B480,tbWS_4[EU_ID_and_Material_Name],0))-INDEX(tbWS_4[MaterialWaste],MATCH(A480&amp;delimiter&amp;B480,tbWS_4[EU_ID_and_Material_Name],0)))*$F480*(1-$E480)))</f>
        <v/>
      </c>
      <c r="I480" s="124" t="str">
        <f t="shared" si="15"/>
        <v/>
      </c>
      <c r="J480" s="32"/>
    </row>
    <row r="481" spans="1:10" ht="14" x14ac:dyDescent="0.3">
      <c r="A481" s="97"/>
      <c r="B481" s="111"/>
      <c r="C481" s="121"/>
      <c r="D481" s="111" t="str">
        <f t="shared" si="14"/>
        <v/>
      </c>
      <c r="E481" s="128"/>
      <c r="F481" s="108"/>
      <c r="G481" s="73"/>
      <c r="H481" s="146" t="str">
        <f>IF(CONCATENATE(A481,B481)="",IF(CONCATENATE(B481,C481,D481,E481,F481,G481)="","",ws5_EU_ID_MaterialName_blank),IF(ISERROR(MATCH(A481&amp;delimiter&amp;B481,tbWS_4[EU_ID_and_Material_Name],0)),ws5_matching_error_msg,(INDEX(tbWS_4[MaterialUsage],MATCH(A481&amp;delimiter&amp;B481,tbWS_4[EU_ID_and_Material_Name],0))-INDEX(tbWS_4[MaterialWaste],MATCH(A481&amp;delimiter&amp;B481,tbWS_4[EU_ID_and_Material_Name],0)))*$F481*(1-$E481)))</f>
        <v/>
      </c>
      <c r="I481" s="124" t="str">
        <f t="shared" si="15"/>
        <v/>
      </c>
      <c r="J481" s="32"/>
    </row>
    <row r="482" spans="1:10" ht="14" x14ac:dyDescent="0.3">
      <c r="A482" s="97"/>
      <c r="B482" s="111"/>
      <c r="C482" s="121"/>
      <c r="D482" s="111" t="str">
        <f t="shared" si="14"/>
        <v/>
      </c>
      <c r="E482" s="128"/>
      <c r="F482" s="108"/>
      <c r="G482" s="73"/>
      <c r="H482" s="146" t="str">
        <f>IF(CONCATENATE(A482,B482)="",IF(CONCATENATE(B482,C482,D482,E482,F482,G482)="","",ws5_EU_ID_MaterialName_blank),IF(ISERROR(MATCH(A482&amp;delimiter&amp;B482,tbWS_4[EU_ID_and_Material_Name],0)),ws5_matching_error_msg,(INDEX(tbWS_4[MaterialUsage],MATCH(A482&amp;delimiter&amp;B482,tbWS_4[EU_ID_and_Material_Name],0))-INDEX(tbWS_4[MaterialWaste],MATCH(A482&amp;delimiter&amp;B482,tbWS_4[EU_ID_and_Material_Name],0)))*$F482*(1-$E482)))</f>
        <v/>
      </c>
      <c r="I482" s="124" t="str">
        <f t="shared" si="15"/>
        <v/>
      </c>
      <c r="J482" s="32"/>
    </row>
    <row r="483" spans="1:10" ht="14" x14ac:dyDescent="0.3">
      <c r="A483" s="97"/>
      <c r="B483" s="111"/>
      <c r="C483" s="121"/>
      <c r="D483" s="111" t="str">
        <f t="shared" si="14"/>
        <v/>
      </c>
      <c r="E483" s="128"/>
      <c r="F483" s="108"/>
      <c r="G483" s="73"/>
      <c r="H483" s="146" t="str">
        <f>IF(CONCATENATE(A483,B483)="",IF(CONCATENATE(B483,C483,D483,E483,F483,G483)="","",ws5_EU_ID_MaterialName_blank),IF(ISERROR(MATCH(A483&amp;delimiter&amp;B483,tbWS_4[EU_ID_and_Material_Name],0)),ws5_matching_error_msg,(INDEX(tbWS_4[MaterialUsage],MATCH(A483&amp;delimiter&amp;B483,tbWS_4[EU_ID_and_Material_Name],0))-INDEX(tbWS_4[MaterialWaste],MATCH(A483&amp;delimiter&amp;B483,tbWS_4[EU_ID_and_Material_Name],0)))*$F483*(1-$E483)))</f>
        <v/>
      </c>
      <c r="I483" s="124" t="str">
        <f t="shared" si="15"/>
        <v/>
      </c>
      <c r="J483" s="32"/>
    </row>
    <row r="484" spans="1:10" ht="14" x14ac:dyDescent="0.3">
      <c r="A484" s="97"/>
      <c r="B484" s="111"/>
      <c r="C484" s="121"/>
      <c r="D484" s="111" t="str">
        <f t="shared" si="14"/>
        <v/>
      </c>
      <c r="E484" s="128"/>
      <c r="F484" s="108"/>
      <c r="G484" s="73"/>
      <c r="H484" s="146" t="str">
        <f>IF(CONCATENATE(A484,B484)="",IF(CONCATENATE(B484,C484,D484,E484,F484,G484)="","",ws5_EU_ID_MaterialName_blank),IF(ISERROR(MATCH(A484&amp;delimiter&amp;B484,tbWS_4[EU_ID_and_Material_Name],0)),ws5_matching_error_msg,(INDEX(tbWS_4[MaterialUsage],MATCH(A484&amp;delimiter&amp;B484,tbWS_4[EU_ID_and_Material_Name],0))-INDEX(tbWS_4[MaterialWaste],MATCH(A484&amp;delimiter&amp;B484,tbWS_4[EU_ID_and_Material_Name],0)))*$F484*(1-$E484)))</f>
        <v/>
      </c>
      <c r="I484" s="124" t="str">
        <f t="shared" si="15"/>
        <v/>
      </c>
      <c r="J484" s="32"/>
    </row>
    <row r="485" spans="1:10" ht="14" x14ac:dyDescent="0.3">
      <c r="A485" s="97"/>
      <c r="B485" s="111"/>
      <c r="C485" s="121"/>
      <c r="D485" s="111" t="str">
        <f t="shared" si="14"/>
        <v/>
      </c>
      <c r="E485" s="128"/>
      <c r="F485" s="108"/>
      <c r="G485" s="73"/>
      <c r="H485" s="146" t="str">
        <f>IF(CONCATENATE(A485,B485)="",IF(CONCATENATE(B485,C485,D485,E485,F485,G485)="","",ws5_EU_ID_MaterialName_blank),IF(ISERROR(MATCH(A485&amp;delimiter&amp;B485,tbWS_4[EU_ID_and_Material_Name],0)),ws5_matching_error_msg,(INDEX(tbWS_4[MaterialUsage],MATCH(A485&amp;delimiter&amp;B485,tbWS_4[EU_ID_and_Material_Name],0))-INDEX(tbWS_4[MaterialWaste],MATCH(A485&amp;delimiter&amp;B485,tbWS_4[EU_ID_and_Material_Name],0)))*$F485*(1-$E485)))</f>
        <v/>
      </c>
      <c r="I485" s="124" t="str">
        <f t="shared" si="15"/>
        <v/>
      </c>
      <c r="J485" s="32"/>
    </row>
    <row r="486" spans="1:10" ht="14" x14ac:dyDescent="0.3">
      <c r="A486" s="97"/>
      <c r="B486" s="111"/>
      <c r="C486" s="121"/>
      <c r="D486" s="111" t="str">
        <f t="shared" si="14"/>
        <v/>
      </c>
      <c r="E486" s="128"/>
      <c r="F486" s="108"/>
      <c r="G486" s="73"/>
      <c r="H486" s="146" t="str">
        <f>IF(CONCATENATE(A486,B486)="",IF(CONCATENATE(B486,C486,D486,E486,F486,G486)="","",ws5_EU_ID_MaterialName_blank),IF(ISERROR(MATCH(A486&amp;delimiter&amp;B486,tbWS_4[EU_ID_and_Material_Name],0)),ws5_matching_error_msg,(INDEX(tbWS_4[MaterialUsage],MATCH(A486&amp;delimiter&amp;B486,tbWS_4[EU_ID_and_Material_Name],0))-INDEX(tbWS_4[MaterialWaste],MATCH(A486&amp;delimiter&amp;B486,tbWS_4[EU_ID_and_Material_Name],0)))*$F486*(1-$E486)))</f>
        <v/>
      </c>
      <c r="I486" s="124" t="str">
        <f t="shared" si="15"/>
        <v/>
      </c>
      <c r="J486" s="32"/>
    </row>
    <row r="487" spans="1:10" ht="14" x14ac:dyDescent="0.3">
      <c r="A487" s="97"/>
      <c r="B487" s="111"/>
      <c r="C487" s="121"/>
      <c r="D487" s="111" t="str">
        <f t="shared" si="14"/>
        <v/>
      </c>
      <c r="E487" s="128"/>
      <c r="F487" s="108"/>
      <c r="G487" s="73"/>
      <c r="H487" s="146" t="str">
        <f>IF(CONCATENATE(A487,B487)="",IF(CONCATENATE(B487,C487,D487,E487,F487,G487)="","",ws5_EU_ID_MaterialName_blank),IF(ISERROR(MATCH(A487&amp;delimiter&amp;B487,tbWS_4[EU_ID_and_Material_Name],0)),ws5_matching_error_msg,(INDEX(tbWS_4[MaterialUsage],MATCH(A487&amp;delimiter&amp;B487,tbWS_4[EU_ID_and_Material_Name],0))-INDEX(tbWS_4[MaterialWaste],MATCH(A487&amp;delimiter&amp;B487,tbWS_4[EU_ID_and_Material_Name],0)))*$F487*(1-$E487)))</f>
        <v/>
      </c>
      <c r="I487" s="124" t="str">
        <f t="shared" si="15"/>
        <v/>
      </c>
      <c r="J487" s="32"/>
    </row>
    <row r="488" spans="1:10" ht="14" x14ac:dyDescent="0.3">
      <c r="A488" s="97"/>
      <c r="B488" s="111"/>
      <c r="C488" s="121"/>
      <c r="D488" s="111" t="str">
        <f t="shared" si="14"/>
        <v/>
      </c>
      <c r="E488" s="128"/>
      <c r="F488" s="108"/>
      <c r="G488" s="73"/>
      <c r="H488" s="146" t="str">
        <f>IF(CONCATENATE(A488,B488)="",IF(CONCATENATE(B488,C488,D488,E488,F488,G488)="","",ws5_EU_ID_MaterialName_blank),IF(ISERROR(MATCH(A488&amp;delimiter&amp;B488,tbWS_4[EU_ID_and_Material_Name],0)),ws5_matching_error_msg,(INDEX(tbWS_4[MaterialUsage],MATCH(A488&amp;delimiter&amp;B488,tbWS_4[EU_ID_and_Material_Name],0))-INDEX(tbWS_4[MaterialWaste],MATCH(A488&amp;delimiter&amp;B488,tbWS_4[EU_ID_and_Material_Name],0)))*$F488*(1-$E488)))</f>
        <v/>
      </c>
      <c r="I488" s="124" t="str">
        <f t="shared" si="15"/>
        <v/>
      </c>
      <c r="J488" s="32"/>
    </row>
    <row r="489" spans="1:10" ht="14" x14ac:dyDescent="0.3">
      <c r="A489" s="97"/>
      <c r="B489" s="111"/>
      <c r="C489" s="121"/>
      <c r="D489" s="111" t="str">
        <f t="shared" si="14"/>
        <v/>
      </c>
      <c r="E489" s="128"/>
      <c r="F489" s="108"/>
      <c r="G489" s="73"/>
      <c r="H489" s="146" t="str">
        <f>IF(CONCATENATE(A489,B489)="",IF(CONCATENATE(B489,C489,D489,E489,F489,G489)="","",ws5_EU_ID_MaterialName_blank),IF(ISERROR(MATCH(A489&amp;delimiter&amp;B489,tbWS_4[EU_ID_and_Material_Name],0)),ws5_matching_error_msg,(INDEX(tbWS_4[MaterialUsage],MATCH(A489&amp;delimiter&amp;B489,tbWS_4[EU_ID_and_Material_Name],0))-INDEX(tbWS_4[MaterialWaste],MATCH(A489&amp;delimiter&amp;B489,tbWS_4[EU_ID_and_Material_Name],0)))*$F489*(1-$E489)))</f>
        <v/>
      </c>
      <c r="I489" s="124" t="str">
        <f t="shared" si="15"/>
        <v/>
      </c>
      <c r="J489" s="32"/>
    </row>
    <row r="490" spans="1:10" ht="14" x14ac:dyDescent="0.3">
      <c r="A490" s="97"/>
      <c r="B490" s="111"/>
      <c r="C490" s="121"/>
      <c r="D490" s="111" t="str">
        <f t="shared" si="14"/>
        <v/>
      </c>
      <c r="E490" s="128"/>
      <c r="F490" s="108"/>
      <c r="G490" s="73"/>
      <c r="H490" s="146" t="str">
        <f>IF(CONCATENATE(A490,B490)="",IF(CONCATENATE(B490,C490,D490,E490,F490,G490)="","",ws5_EU_ID_MaterialName_blank),IF(ISERROR(MATCH(A490&amp;delimiter&amp;B490,tbWS_4[EU_ID_and_Material_Name],0)),ws5_matching_error_msg,(INDEX(tbWS_4[MaterialUsage],MATCH(A490&amp;delimiter&amp;B490,tbWS_4[EU_ID_and_Material_Name],0))-INDEX(tbWS_4[MaterialWaste],MATCH(A490&amp;delimiter&amp;B490,tbWS_4[EU_ID_and_Material_Name],0)))*$F490*(1-$E490)))</f>
        <v/>
      </c>
      <c r="I490" s="124" t="str">
        <f t="shared" si="15"/>
        <v/>
      </c>
      <c r="J490" s="32"/>
    </row>
    <row r="491" spans="1:10" thickBot="1" x14ac:dyDescent="0.35">
      <c r="A491" s="98"/>
      <c r="B491" s="112"/>
      <c r="C491" s="122"/>
      <c r="D491" s="112" t="str">
        <f t="shared" si="14"/>
        <v/>
      </c>
      <c r="E491" s="129"/>
      <c r="F491" s="130"/>
      <c r="G491" s="131"/>
      <c r="H491" s="146" t="str">
        <f>IF(CONCATENATE(A491,B491)="",IF(CONCATENATE(B491,C491,D491,E491,F491,G491)="","",ws5_EU_ID_MaterialName_blank),IF(ISERROR(MATCH(A491&amp;delimiter&amp;B491,tbWS_4[EU_ID_and_Material_Name],0)),ws5_matching_error_msg,(INDEX(tbWS_4[MaterialUsage],MATCH(A491&amp;delimiter&amp;B491,tbWS_4[EU_ID_and_Material_Name],0))-INDEX(tbWS_4[MaterialWaste],MATCH(A491&amp;delimiter&amp;B491,tbWS_4[EU_ID_and_Material_Name],0)))*$F491*(1-$E491)))</f>
        <v/>
      </c>
      <c r="I491" s="124" t="str">
        <f t="shared" si="15"/>
        <v/>
      </c>
      <c r="J491" s="32"/>
    </row>
    <row r="492" spans="1:10" ht="6.65" customHeight="1" x14ac:dyDescent="0.3">
      <c r="A492" s="272" t="str">
        <f>IFERROR(INDEX(chemical_names,MATCH(C492,CAS_numbers,0)),"")</f>
        <v/>
      </c>
      <c r="B492" s="273"/>
      <c r="C492" s="273"/>
      <c r="D492" s="273"/>
      <c r="E492" s="273"/>
      <c r="F492" s="273"/>
      <c r="G492" s="273"/>
      <c r="H492" s="274"/>
      <c r="I492" s="134"/>
      <c r="J492" s="32"/>
    </row>
    <row r="493" spans="1:10" ht="36.65" customHeight="1" x14ac:dyDescent="0.3">
      <c r="A493" s="261" t="s">
        <v>1375</v>
      </c>
      <c r="B493" s="262"/>
      <c r="C493" s="262"/>
      <c r="D493" s="262"/>
      <c r="E493" s="262"/>
      <c r="F493" s="262"/>
      <c r="G493" s="262"/>
      <c r="H493" s="263"/>
      <c r="I493" s="133"/>
      <c r="J493" s="32"/>
    </row>
  </sheetData>
  <sheetProtection algorithmName="SHA-512" hashValue="hLbqVk+zHUI/1Dr7dlAbFwcbeSSDRnbtn9Tl90PU0IAVdvk6L9vUJ+iWevJd2E0qNZVYzrc6GRXKsBkRf1MSLQ==" saltValue="cmUuIptt0tUtqYS1G4+3sQ==" spinCount="100000" sheet="1" insertRows="0" deleteRows="0" sort="0" autoFilter="0"/>
  <mergeCells count="8">
    <mergeCell ref="A1:G1"/>
    <mergeCell ref="A492:H492"/>
    <mergeCell ref="A493:H493"/>
    <mergeCell ref="E2:G2"/>
    <mergeCell ref="A2:A3"/>
    <mergeCell ref="B2:B3"/>
    <mergeCell ref="H2:H3"/>
    <mergeCell ref="C2:D2"/>
  </mergeCells>
  <conditionalFormatting sqref="D11:D491">
    <cfRule type="expression" dxfId="14" priority="16">
      <formula>AND(D11&lt;&gt;"",ISERROR(MATCH(D11,chemical_names,0)))</formula>
    </cfRule>
  </conditionalFormatting>
  <conditionalFormatting sqref="A11:A491">
    <cfRule type="expression" dxfId="13" priority="4">
      <formula>AND(A11&lt;&gt;"",ISERROR(MATCH(A11,INDIRECT("tbWS_4[EU_ID]"),0)))</formula>
    </cfRule>
  </conditionalFormatting>
  <conditionalFormatting sqref="B11:B491">
    <cfRule type="expression" dxfId="12" priority="3">
      <formula>AND(B11&lt;&gt;"",ISERROR(MATCH(B11,INDIRECT("tbWS_4[MaterialName]"),0)))</formula>
    </cfRule>
  </conditionalFormatting>
  <dataValidations count="2">
    <dataValidation type="list" errorStyle="information" allowBlank="1" showErrorMessage="1" errorTitle="Not in list" error="This CAS is not in the DEQ CAO pollutant list." promptTitle="CAS Selection" prompt="Select CAS from the list, or copy and paste directly." sqref="C4:C9 C11:C491">
      <formula1>CAS_numbers</formula1>
    </dataValidation>
    <dataValidation type="list" errorStyle="information" allowBlank="1" showErrorMessage="1" errorTitle="Not in list" error="This CAS is not in the DEQ CAO pollutant list." promptTitle="CAS Selection" prompt="Select CAS from the list, or copy and paste directly." sqref="C10">
      <formula1>#REF!</formula1>
    </dataValidation>
  </dataValidations>
  <pageMargins left="0.7" right="0.7" top="0.75" bottom="0.75" header="0.3" footer="0.3"/>
  <pageSetup orientation="portrait" r:id="rId1"/>
  <ignoredErrors>
    <ignoredError sqref="D11:D491" unlockedFormula="1"/>
  </ignoredErrors>
  <legacy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607"/>
  <sheetViews>
    <sheetView showGridLines="0" topLeftCell="B1" workbookViewId="0">
      <selection activeCell="B3" sqref="B3"/>
    </sheetView>
  </sheetViews>
  <sheetFormatPr defaultColWidth="9.1796875" defaultRowHeight="14.5" x14ac:dyDescent="0.35"/>
  <cols>
    <col min="1" max="1" width="14.26953125" style="1" hidden="1" customWidth="1"/>
    <col min="2" max="2" width="19.26953125" style="7" customWidth="1"/>
    <col min="3" max="3" width="58.7265625" style="8" customWidth="1"/>
    <col min="4" max="4" width="7.26953125" bestFit="1" customWidth="1"/>
    <col min="5" max="5" width="12.7265625" bestFit="1" customWidth="1"/>
    <col min="6" max="6" width="60.1796875" customWidth="1"/>
    <col min="7" max="7" width="22.26953125" bestFit="1" customWidth="1"/>
    <col min="8" max="16384" width="9.1796875" style="7"/>
  </cols>
  <sheetData>
    <row r="1" spans="1:3" ht="20.149999999999999" customHeight="1" x14ac:dyDescent="0.35">
      <c r="A1" s="236" t="str">
        <f>"2020 ATEI Form - Version "&amp;version_number&amp;"                                                        "&amp;version_date</f>
        <v>2020 ATEI Form - Version 1.1                                                        6/8/2021</v>
      </c>
      <c r="B1" s="236"/>
      <c r="C1" s="236"/>
    </row>
    <row r="2" spans="1:3" ht="24" customHeight="1" thickBot="1" x14ac:dyDescent="0.4">
      <c r="A2" s="9" t="s">
        <v>1245</v>
      </c>
      <c r="B2" s="10" t="s">
        <v>1246</v>
      </c>
      <c r="C2" s="9" t="s">
        <v>1089</v>
      </c>
    </row>
    <row r="3" spans="1:3" x14ac:dyDescent="0.35">
      <c r="A3" s="11">
        <v>115</v>
      </c>
      <c r="B3" s="19" t="s">
        <v>970</v>
      </c>
      <c r="C3" s="12" t="s">
        <v>971</v>
      </c>
    </row>
    <row r="4" spans="1:3" x14ac:dyDescent="0.35">
      <c r="A4" s="11">
        <v>245</v>
      </c>
      <c r="B4" s="19" t="s">
        <v>977</v>
      </c>
      <c r="C4" s="12" t="s">
        <v>978</v>
      </c>
    </row>
    <row r="5" spans="1:3" x14ac:dyDescent="0.35">
      <c r="A5" s="11">
        <v>326</v>
      </c>
      <c r="B5" s="19" t="s">
        <v>1013</v>
      </c>
      <c r="C5" s="13" t="s">
        <v>1172</v>
      </c>
    </row>
    <row r="6" spans="1:3" x14ac:dyDescent="0.35">
      <c r="A6" s="11">
        <v>594</v>
      </c>
      <c r="B6" s="19" t="s">
        <v>972</v>
      </c>
      <c r="C6" s="13" t="s">
        <v>973</v>
      </c>
    </row>
    <row r="7" spans="1:3" x14ac:dyDescent="0.35">
      <c r="A7" s="11">
        <v>607</v>
      </c>
      <c r="B7" s="19" t="s">
        <v>1014</v>
      </c>
      <c r="C7" s="13" t="s">
        <v>1173</v>
      </c>
    </row>
    <row r="8" spans="1:3" x14ac:dyDescent="0.35">
      <c r="A8" s="11">
        <v>193</v>
      </c>
      <c r="B8" s="19" t="s">
        <v>309</v>
      </c>
      <c r="C8" s="13" t="s">
        <v>1174</v>
      </c>
    </row>
    <row r="9" spans="1:3" x14ac:dyDescent="0.35">
      <c r="A9" s="11">
        <v>244</v>
      </c>
      <c r="B9" s="19" t="s">
        <v>343</v>
      </c>
      <c r="C9" s="12" t="s">
        <v>344</v>
      </c>
    </row>
    <row r="10" spans="1:3" x14ac:dyDescent="0.35">
      <c r="A10" s="11">
        <v>212</v>
      </c>
      <c r="B10" s="19" t="s">
        <v>360</v>
      </c>
      <c r="C10" s="13" t="s">
        <v>361</v>
      </c>
    </row>
    <row r="11" spans="1:3" x14ac:dyDescent="0.35">
      <c r="A11" s="11">
        <v>546</v>
      </c>
      <c r="B11" s="19" t="s">
        <v>801</v>
      </c>
      <c r="C11" s="13" t="s">
        <v>802</v>
      </c>
    </row>
    <row r="12" spans="1:3" x14ac:dyDescent="0.35">
      <c r="A12" s="11">
        <v>532</v>
      </c>
      <c r="B12" s="19" t="s">
        <v>784</v>
      </c>
      <c r="C12" s="13" t="s">
        <v>785</v>
      </c>
    </row>
    <row r="13" spans="1:3" x14ac:dyDescent="0.35">
      <c r="A13" s="11">
        <v>547</v>
      </c>
      <c r="B13" s="19" t="s">
        <v>803</v>
      </c>
      <c r="C13" s="13" t="s">
        <v>804</v>
      </c>
    </row>
    <row r="14" spans="1:3" x14ac:dyDescent="0.35">
      <c r="A14" s="11">
        <v>542</v>
      </c>
      <c r="B14" s="19" t="s">
        <v>794</v>
      </c>
      <c r="C14" s="13" t="s">
        <v>795</v>
      </c>
    </row>
    <row r="15" spans="1:3" x14ac:dyDescent="0.35">
      <c r="A15" s="11">
        <v>529</v>
      </c>
      <c r="B15" s="19" t="s">
        <v>778</v>
      </c>
      <c r="C15" s="13" t="s">
        <v>779</v>
      </c>
    </row>
    <row r="16" spans="1:3" x14ac:dyDescent="0.35">
      <c r="A16" s="11">
        <v>543</v>
      </c>
      <c r="B16" s="19" t="s">
        <v>796</v>
      </c>
      <c r="C16" s="13" t="s">
        <v>797</v>
      </c>
    </row>
    <row r="17" spans="1:3" x14ac:dyDescent="0.35">
      <c r="A17" s="11">
        <v>530</v>
      </c>
      <c r="B17" s="19" t="s">
        <v>780</v>
      </c>
      <c r="C17" s="13" t="s">
        <v>781</v>
      </c>
    </row>
    <row r="18" spans="1:3" x14ac:dyDescent="0.35">
      <c r="A18" s="11">
        <v>544</v>
      </c>
      <c r="B18" s="19" t="s">
        <v>798</v>
      </c>
      <c r="C18" s="13" t="s">
        <v>799</v>
      </c>
    </row>
    <row r="19" spans="1:3" x14ac:dyDescent="0.35">
      <c r="A19" s="11">
        <v>531</v>
      </c>
      <c r="B19" s="19" t="s">
        <v>782</v>
      </c>
      <c r="C19" s="13" t="s">
        <v>783</v>
      </c>
    </row>
    <row r="20" spans="1:3" x14ac:dyDescent="0.35">
      <c r="A20" s="11">
        <v>540</v>
      </c>
      <c r="B20" s="19" t="s">
        <v>790</v>
      </c>
      <c r="C20" s="13" t="s">
        <v>791</v>
      </c>
    </row>
    <row r="21" spans="1:3" x14ac:dyDescent="0.35">
      <c r="A21" s="11">
        <v>528</v>
      </c>
      <c r="B21" s="19" t="s">
        <v>776</v>
      </c>
      <c r="C21" s="13" t="s">
        <v>777</v>
      </c>
    </row>
    <row r="22" spans="1:3" x14ac:dyDescent="0.35">
      <c r="A22" s="11">
        <v>609</v>
      </c>
      <c r="B22" s="19" t="s">
        <v>1022</v>
      </c>
      <c r="C22" s="13" t="s">
        <v>1023</v>
      </c>
    </row>
    <row r="23" spans="1:3" x14ac:dyDescent="0.35">
      <c r="A23" s="11">
        <v>613</v>
      </c>
      <c r="B23" s="19" t="s">
        <v>1036</v>
      </c>
      <c r="C23" s="13" t="s">
        <v>1037</v>
      </c>
    </row>
    <row r="24" spans="1:3" x14ac:dyDescent="0.35">
      <c r="A24" s="11">
        <v>113</v>
      </c>
      <c r="B24" s="19" t="s">
        <v>1011</v>
      </c>
      <c r="C24" s="13" t="s">
        <v>1012</v>
      </c>
    </row>
    <row r="25" spans="1:3" x14ac:dyDescent="0.35">
      <c r="A25" s="11">
        <v>614</v>
      </c>
      <c r="B25" s="19" t="s">
        <v>1038</v>
      </c>
      <c r="C25" s="13" t="s">
        <v>1039</v>
      </c>
    </row>
    <row r="26" spans="1:3" x14ac:dyDescent="0.35">
      <c r="A26" s="11">
        <v>190</v>
      </c>
      <c r="B26" s="19" t="s">
        <v>292</v>
      </c>
      <c r="C26" s="13" t="s">
        <v>293</v>
      </c>
    </row>
    <row r="27" spans="1:3" x14ac:dyDescent="0.35">
      <c r="A27" s="11">
        <v>110</v>
      </c>
      <c r="B27" s="19" t="s">
        <v>298</v>
      </c>
      <c r="C27" s="13" t="s">
        <v>299</v>
      </c>
    </row>
    <row r="28" spans="1:3" x14ac:dyDescent="0.35">
      <c r="A28" s="11">
        <v>195</v>
      </c>
      <c r="B28" s="19" t="s">
        <v>316</v>
      </c>
      <c r="C28" s="13" t="s">
        <v>1175</v>
      </c>
    </row>
    <row r="29" spans="1:3" x14ac:dyDescent="0.35">
      <c r="A29" s="11">
        <v>335</v>
      </c>
      <c r="B29" s="19" t="s">
        <v>540</v>
      </c>
      <c r="C29" s="14" t="s">
        <v>541</v>
      </c>
    </row>
    <row r="30" spans="1:3" x14ac:dyDescent="0.35">
      <c r="A30" s="11">
        <v>222</v>
      </c>
      <c r="B30" s="19" t="s">
        <v>380</v>
      </c>
      <c r="C30" s="13" t="s">
        <v>1176</v>
      </c>
    </row>
    <row r="31" spans="1:3" x14ac:dyDescent="0.35">
      <c r="A31" s="11">
        <v>226</v>
      </c>
      <c r="B31" s="19" t="s">
        <v>397</v>
      </c>
      <c r="C31" s="13" t="s">
        <v>398</v>
      </c>
    </row>
    <row r="32" spans="1:3" x14ac:dyDescent="0.35">
      <c r="A32" s="11">
        <v>564</v>
      </c>
      <c r="B32" s="19" t="s">
        <v>923</v>
      </c>
      <c r="C32" s="13" t="s">
        <v>1177</v>
      </c>
    </row>
    <row r="33" spans="1:3" x14ac:dyDescent="0.35">
      <c r="A33" s="11">
        <v>615</v>
      </c>
      <c r="B33" s="19" t="s">
        <v>1040</v>
      </c>
      <c r="C33" s="13" t="s">
        <v>1041</v>
      </c>
    </row>
    <row r="34" spans="1:3" x14ac:dyDescent="0.35">
      <c r="A34" s="11">
        <v>75</v>
      </c>
      <c r="B34" s="19" t="s">
        <v>130</v>
      </c>
      <c r="C34" s="13" t="s">
        <v>131</v>
      </c>
    </row>
    <row r="35" spans="1:3" x14ac:dyDescent="0.35">
      <c r="A35" s="11">
        <v>111</v>
      </c>
      <c r="B35" s="19" t="s">
        <v>300</v>
      </c>
      <c r="C35" s="13" t="s">
        <v>301</v>
      </c>
    </row>
    <row r="36" spans="1:3" x14ac:dyDescent="0.35">
      <c r="A36" s="11">
        <v>196</v>
      </c>
      <c r="B36" s="19" t="s">
        <v>317</v>
      </c>
      <c r="C36" s="13" t="s">
        <v>318</v>
      </c>
    </row>
    <row r="37" spans="1:3" x14ac:dyDescent="0.35">
      <c r="A37" s="11">
        <v>557</v>
      </c>
      <c r="B37" s="19" t="s">
        <v>905</v>
      </c>
      <c r="C37" s="13" t="s">
        <v>906</v>
      </c>
    </row>
    <row r="38" spans="1:3" x14ac:dyDescent="0.35">
      <c r="A38" s="11">
        <v>220</v>
      </c>
      <c r="B38" s="19" t="s">
        <v>376</v>
      </c>
      <c r="C38" s="13" t="s">
        <v>377</v>
      </c>
    </row>
    <row r="39" spans="1:3" x14ac:dyDescent="0.35">
      <c r="A39" s="11">
        <v>437</v>
      </c>
      <c r="B39" s="19" t="s">
        <v>877</v>
      </c>
      <c r="C39" s="13" t="s">
        <v>878</v>
      </c>
    </row>
    <row r="40" spans="1:3" x14ac:dyDescent="0.35">
      <c r="A40" s="11">
        <v>438</v>
      </c>
      <c r="B40" s="19" t="s">
        <v>879</v>
      </c>
      <c r="C40" s="13" t="s">
        <v>880</v>
      </c>
    </row>
    <row r="41" spans="1:3" x14ac:dyDescent="0.35">
      <c r="A41" s="11">
        <v>385</v>
      </c>
      <c r="B41" s="19" t="s">
        <v>622</v>
      </c>
      <c r="C41" s="12" t="s">
        <v>623</v>
      </c>
    </row>
    <row r="42" spans="1:3" x14ac:dyDescent="0.35">
      <c r="A42" s="11">
        <v>20</v>
      </c>
      <c r="B42" s="19" t="s">
        <v>45</v>
      </c>
      <c r="C42" s="12" t="s">
        <v>46</v>
      </c>
    </row>
    <row r="43" spans="1:3" x14ac:dyDescent="0.35">
      <c r="A43" s="11">
        <v>73</v>
      </c>
      <c r="B43" s="19" t="s">
        <v>127</v>
      </c>
      <c r="C43" s="13" t="s">
        <v>128</v>
      </c>
    </row>
    <row r="44" spans="1:3" x14ac:dyDescent="0.35">
      <c r="A44" s="11">
        <v>117</v>
      </c>
      <c r="B44" s="19" t="s">
        <v>197</v>
      </c>
      <c r="C44" s="12" t="s">
        <v>198</v>
      </c>
    </row>
    <row r="45" spans="1:3" x14ac:dyDescent="0.35">
      <c r="A45" s="11">
        <v>343</v>
      </c>
      <c r="B45" s="19" t="s">
        <v>554</v>
      </c>
      <c r="C45" s="15" t="s">
        <v>1099</v>
      </c>
    </row>
    <row r="46" spans="1:3" x14ac:dyDescent="0.35">
      <c r="A46" s="11">
        <v>344</v>
      </c>
      <c r="B46" s="19" t="s">
        <v>555</v>
      </c>
      <c r="C46" s="15" t="s">
        <v>1100</v>
      </c>
    </row>
    <row r="47" spans="1:3" x14ac:dyDescent="0.35">
      <c r="A47" s="11">
        <v>444</v>
      </c>
      <c r="B47" s="19" t="s">
        <v>891</v>
      </c>
      <c r="C47" s="13" t="s">
        <v>892</v>
      </c>
    </row>
    <row r="48" spans="1:3" x14ac:dyDescent="0.35">
      <c r="A48" s="11">
        <v>616</v>
      </c>
      <c r="B48" s="19" t="s">
        <v>1042</v>
      </c>
      <c r="C48" s="13" t="s">
        <v>1043</v>
      </c>
    </row>
    <row r="49" spans="1:3" x14ac:dyDescent="0.35">
      <c r="A49" s="11">
        <v>545</v>
      </c>
      <c r="B49" s="19" t="s">
        <v>800</v>
      </c>
      <c r="C49" s="13" t="s">
        <v>1109</v>
      </c>
    </row>
    <row r="50" spans="1:3" x14ac:dyDescent="0.35">
      <c r="A50" s="11">
        <v>128</v>
      </c>
      <c r="B50" s="19" t="s">
        <v>975</v>
      </c>
      <c r="C50" s="13" t="s">
        <v>976</v>
      </c>
    </row>
    <row r="51" spans="1:3" x14ac:dyDescent="0.35">
      <c r="A51" s="11">
        <v>541</v>
      </c>
      <c r="B51" s="19" t="s">
        <v>792</v>
      </c>
      <c r="C51" s="13" t="s">
        <v>793</v>
      </c>
    </row>
    <row r="52" spans="1:3" x14ac:dyDescent="0.35">
      <c r="A52" s="11">
        <v>539</v>
      </c>
      <c r="B52" s="19" t="s">
        <v>788</v>
      </c>
      <c r="C52" s="13" t="s">
        <v>789</v>
      </c>
    </row>
    <row r="53" spans="1:3" x14ac:dyDescent="0.35">
      <c r="A53" s="11">
        <v>527</v>
      </c>
      <c r="B53" s="19" t="s">
        <v>774</v>
      </c>
      <c r="C53" s="13" t="s">
        <v>775</v>
      </c>
    </row>
    <row r="54" spans="1:3" x14ac:dyDescent="0.35">
      <c r="A54" s="11">
        <v>191</v>
      </c>
      <c r="B54" s="19" t="s">
        <v>294</v>
      </c>
      <c r="C54" s="13" t="s">
        <v>295</v>
      </c>
    </row>
    <row r="55" spans="1:3" x14ac:dyDescent="0.35">
      <c r="A55" s="11">
        <v>125</v>
      </c>
      <c r="B55" s="19" t="s">
        <v>1018</v>
      </c>
      <c r="C55" s="13" t="s">
        <v>1019</v>
      </c>
    </row>
    <row r="56" spans="1:3" x14ac:dyDescent="0.35">
      <c r="A56" s="11">
        <v>126</v>
      </c>
      <c r="B56" s="19" t="s">
        <v>1020</v>
      </c>
      <c r="C56" s="13" t="s">
        <v>1021</v>
      </c>
    </row>
    <row r="57" spans="1:3" x14ac:dyDescent="0.35">
      <c r="A57" s="11">
        <v>171</v>
      </c>
      <c r="B57" s="19" t="s">
        <v>265</v>
      </c>
      <c r="C57" s="16" t="s">
        <v>266</v>
      </c>
    </row>
    <row r="58" spans="1:3" x14ac:dyDescent="0.35">
      <c r="A58" s="11">
        <v>637</v>
      </c>
      <c r="B58" s="34" t="s">
        <v>269</v>
      </c>
      <c r="C58" s="12" t="s">
        <v>270</v>
      </c>
    </row>
    <row r="59" spans="1:3" x14ac:dyDescent="0.35">
      <c r="A59" s="11">
        <v>174</v>
      </c>
      <c r="B59" s="19" t="s">
        <v>273</v>
      </c>
      <c r="C59" s="12" t="s">
        <v>274</v>
      </c>
    </row>
    <row r="60" spans="1:3" x14ac:dyDescent="0.35">
      <c r="A60" s="11">
        <v>183</v>
      </c>
      <c r="B60" s="19" t="s">
        <v>277</v>
      </c>
      <c r="C60" s="13" t="s">
        <v>278</v>
      </c>
    </row>
    <row r="61" spans="1:3" x14ac:dyDescent="0.35">
      <c r="A61" s="17">
        <v>15</v>
      </c>
      <c r="B61" s="35" t="s">
        <v>279</v>
      </c>
      <c r="C61" s="18" t="s">
        <v>280</v>
      </c>
    </row>
    <row r="62" spans="1:3" x14ac:dyDescent="0.35">
      <c r="A62" s="11">
        <v>184</v>
      </c>
      <c r="B62" s="19" t="s">
        <v>283</v>
      </c>
      <c r="C62" s="13" t="s">
        <v>1178</v>
      </c>
    </row>
    <row r="63" spans="1:3" x14ac:dyDescent="0.35">
      <c r="A63" s="11">
        <v>123</v>
      </c>
      <c r="B63" s="19" t="s">
        <v>312</v>
      </c>
      <c r="C63" s="13" t="s">
        <v>313</v>
      </c>
    </row>
    <row r="64" spans="1:3" x14ac:dyDescent="0.35">
      <c r="A64" s="11">
        <v>216</v>
      </c>
      <c r="B64" s="19" t="s">
        <v>370</v>
      </c>
      <c r="C64" s="13" t="s">
        <v>371</v>
      </c>
    </row>
    <row r="65" spans="1:3" x14ac:dyDescent="0.35">
      <c r="A65" s="11">
        <v>218</v>
      </c>
      <c r="B65" s="19" t="s">
        <v>372</v>
      </c>
      <c r="C65" s="13" t="s">
        <v>373</v>
      </c>
    </row>
    <row r="66" spans="1:3" x14ac:dyDescent="0.35">
      <c r="A66" s="11">
        <v>219</v>
      </c>
      <c r="B66" s="19" t="s">
        <v>374</v>
      </c>
      <c r="C66" s="13" t="s">
        <v>375</v>
      </c>
    </row>
    <row r="67" spans="1:3" x14ac:dyDescent="0.35">
      <c r="A67" s="11">
        <v>433</v>
      </c>
      <c r="B67" s="19" t="s">
        <v>869</v>
      </c>
      <c r="C67" s="13" t="s">
        <v>870</v>
      </c>
    </row>
    <row r="68" spans="1:3" x14ac:dyDescent="0.35">
      <c r="A68" s="11">
        <v>19</v>
      </c>
      <c r="B68" s="19" t="s">
        <v>43</v>
      </c>
      <c r="C68" s="12" t="s">
        <v>44</v>
      </c>
    </row>
    <row r="69" spans="1:3" x14ac:dyDescent="0.35">
      <c r="A69" s="11">
        <v>21</v>
      </c>
      <c r="B69" s="19" t="s">
        <v>47</v>
      </c>
      <c r="C69" s="12" t="s">
        <v>48</v>
      </c>
    </row>
    <row r="70" spans="1:3" x14ac:dyDescent="0.35">
      <c r="A70" s="11">
        <v>22</v>
      </c>
      <c r="B70" s="19" t="s">
        <v>49</v>
      </c>
      <c r="C70" s="12" t="s">
        <v>1247</v>
      </c>
    </row>
    <row r="71" spans="1:3" x14ac:dyDescent="0.35">
      <c r="A71" s="11">
        <v>434</v>
      </c>
      <c r="B71" s="19" t="s">
        <v>871</v>
      </c>
      <c r="C71" s="13" t="s">
        <v>872</v>
      </c>
    </row>
    <row r="72" spans="1:3" x14ac:dyDescent="0.35">
      <c r="A72" s="11">
        <v>333</v>
      </c>
      <c r="B72" s="19" t="s">
        <v>132</v>
      </c>
      <c r="C72" s="13" t="s">
        <v>1179</v>
      </c>
    </row>
    <row r="73" spans="1:3" x14ac:dyDescent="0.35">
      <c r="A73" s="11">
        <v>104</v>
      </c>
      <c r="B73" s="19" t="s">
        <v>189</v>
      </c>
      <c r="C73" s="13" t="s">
        <v>190</v>
      </c>
    </row>
    <row r="74" spans="1:3" x14ac:dyDescent="0.35">
      <c r="A74" s="11">
        <v>122</v>
      </c>
      <c r="B74" s="19" t="s">
        <v>209</v>
      </c>
      <c r="C74" s="13" t="s">
        <v>210</v>
      </c>
    </row>
    <row r="75" spans="1:3" x14ac:dyDescent="0.35">
      <c r="A75" s="11">
        <v>427</v>
      </c>
      <c r="B75" s="19" t="s">
        <v>861</v>
      </c>
      <c r="C75" s="13" t="s">
        <v>862</v>
      </c>
    </row>
    <row r="76" spans="1:3" x14ac:dyDescent="0.35">
      <c r="A76" s="11">
        <v>341</v>
      </c>
      <c r="B76" s="19" t="s">
        <v>550</v>
      </c>
      <c r="C76" s="12" t="s">
        <v>551</v>
      </c>
    </row>
    <row r="77" spans="1:3" x14ac:dyDescent="0.35">
      <c r="A77" s="11">
        <v>338</v>
      </c>
      <c r="B77" s="19" t="s">
        <v>546</v>
      </c>
      <c r="C77" s="13" t="s">
        <v>1180</v>
      </c>
    </row>
    <row r="78" spans="1:3" x14ac:dyDescent="0.35">
      <c r="A78" s="11">
        <v>345</v>
      </c>
      <c r="B78" s="19" t="s">
        <v>556</v>
      </c>
      <c r="C78" s="13" t="s">
        <v>557</v>
      </c>
    </row>
    <row r="79" spans="1:3" x14ac:dyDescent="0.35">
      <c r="A79" s="11">
        <v>363</v>
      </c>
      <c r="B79" s="19" t="s">
        <v>573</v>
      </c>
      <c r="C79" s="12" t="s">
        <v>574</v>
      </c>
    </row>
    <row r="80" spans="1:3" x14ac:dyDescent="0.35">
      <c r="A80" s="11">
        <v>443</v>
      </c>
      <c r="B80" s="19" t="s">
        <v>889</v>
      </c>
      <c r="C80" s="13" t="s">
        <v>890</v>
      </c>
    </row>
    <row r="81" spans="1:3" x14ac:dyDescent="0.35">
      <c r="A81" s="11">
        <v>389</v>
      </c>
      <c r="B81" s="19" t="s">
        <v>629</v>
      </c>
      <c r="C81" s="13" t="s">
        <v>630</v>
      </c>
    </row>
    <row r="82" spans="1:3" x14ac:dyDescent="0.35">
      <c r="A82" s="11">
        <v>502</v>
      </c>
      <c r="B82" s="19" t="s">
        <v>697</v>
      </c>
      <c r="C82" s="13" t="s">
        <v>1102</v>
      </c>
    </row>
    <row r="83" spans="1:3" x14ac:dyDescent="0.35">
      <c r="A83" s="11">
        <v>192</v>
      </c>
      <c r="B83" s="19" t="s">
        <v>303</v>
      </c>
      <c r="C83" s="13" t="s">
        <v>304</v>
      </c>
    </row>
    <row r="84" spans="1:3" x14ac:dyDescent="0.35">
      <c r="A84" s="11">
        <v>206</v>
      </c>
      <c r="B84" s="19" t="s">
        <v>349</v>
      </c>
      <c r="C84" s="13" t="s">
        <v>350</v>
      </c>
    </row>
    <row r="85" spans="1:3" x14ac:dyDescent="0.35">
      <c r="A85" s="11">
        <v>209</v>
      </c>
      <c r="B85" s="19" t="s">
        <v>355</v>
      </c>
      <c r="C85" s="13" t="s">
        <v>1181</v>
      </c>
    </row>
    <row r="86" spans="1:3" x14ac:dyDescent="0.35">
      <c r="A86" s="11">
        <v>18</v>
      </c>
      <c r="B86" s="19" t="s">
        <v>41</v>
      </c>
      <c r="C86" s="12" t="s">
        <v>42</v>
      </c>
    </row>
    <row r="87" spans="1:3" x14ac:dyDescent="0.35">
      <c r="A87" s="11">
        <v>120</v>
      </c>
      <c r="B87" s="19" t="s">
        <v>207</v>
      </c>
      <c r="C87" s="12" t="s">
        <v>208</v>
      </c>
    </row>
    <row r="88" spans="1:3" x14ac:dyDescent="0.35">
      <c r="A88" s="11">
        <v>439</v>
      </c>
      <c r="B88" s="19" t="s">
        <v>881</v>
      </c>
      <c r="C88" s="13" t="s">
        <v>882</v>
      </c>
    </row>
    <row r="89" spans="1:3" x14ac:dyDescent="0.35">
      <c r="A89" s="11">
        <v>170</v>
      </c>
      <c r="B89" s="19" t="s">
        <v>263</v>
      </c>
      <c r="C89" s="12" t="s">
        <v>264</v>
      </c>
    </row>
    <row r="90" spans="1:3" x14ac:dyDescent="0.35">
      <c r="A90" s="11">
        <v>173</v>
      </c>
      <c r="B90" s="19" t="s">
        <v>271</v>
      </c>
      <c r="C90" s="12" t="s">
        <v>272</v>
      </c>
    </row>
    <row r="91" spans="1:3" x14ac:dyDescent="0.35">
      <c r="A91" s="11">
        <v>17</v>
      </c>
      <c r="B91" s="19" t="s">
        <v>281</v>
      </c>
      <c r="C91" s="12" t="s">
        <v>282</v>
      </c>
    </row>
    <row r="92" spans="1:3" x14ac:dyDescent="0.35">
      <c r="A92" s="11">
        <v>303</v>
      </c>
      <c r="B92" s="19" t="s">
        <v>503</v>
      </c>
      <c r="C92" s="13" t="s">
        <v>1248</v>
      </c>
    </row>
    <row r="93" spans="1:3" x14ac:dyDescent="0.35">
      <c r="A93" s="11">
        <v>327</v>
      </c>
      <c r="B93" s="19" t="s">
        <v>528</v>
      </c>
      <c r="C93" s="13" t="s">
        <v>529</v>
      </c>
    </row>
    <row r="94" spans="1:3" x14ac:dyDescent="0.35">
      <c r="A94" s="11">
        <v>331</v>
      </c>
      <c r="B94" s="19" t="s">
        <v>533</v>
      </c>
      <c r="C94" s="14" t="s">
        <v>1182</v>
      </c>
    </row>
    <row r="95" spans="1:3" x14ac:dyDescent="0.35">
      <c r="A95" s="11">
        <v>332</v>
      </c>
      <c r="B95" s="19" t="s">
        <v>534</v>
      </c>
      <c r="C95" s="14" t="s">
        <v>535</v>
      </c>
    </row>
    <row r="96" spans="1:3" x14ac:dyDescent="0.35">
      <c r="A96" s="11">
        <v>329</v>
      </c>
      <c r="B96" s="19" t="s">
        <v>530</v>
      </c>
      <c r="C96" s="13" t="s">
        <v>531</v>
      </c>
    </row>
    <row r="97" spans="1:3" x14ac:dyDescent="0.35">
      <c r="A97" s="11">
        <v>330</v>
      </c>
      <c r="B97" s="19" t="s">
        <v>532</v>
      </c>
      <c r="C97" s="14" t="s">
        <v>1183</v>
      </c>
    </row>
    <row r="98" spans="1:3" x14ac:dyDescent="0.35">
      <c r="A98" s="11">
        <v>597</v>
      </c>
      <c r="B98" s="19" t="s">
        <v>983</v>
      </c>
      <c r="C98" s="14" t="s">
        <v>1184</v>
      </c>
    </row>
    <row r="99" spans="1:3" x14ac:dyDescent="0.35">
      <c r="A99" s="11">
        <v>215</v>
      </c>
      <c r="B99" s="19" t="s">
        <v>368</v>
      </c>
      <c r="C99" s="13" t="s">
        <v>369</v>
      </c>
    </row>
    <row r="100" spans="1:3" x14ac:dyDescent="0.35">
      <c r="A100" s="11">
        <v>24</v>
      </c>
      <c r="B100" s="19" t="s">
        <v>52</v>
      </c>
      <c r="C100" s="13" t="s">
        <v>53</v>
      </c>
    </row>
    <row r="101" spans="1:3" x14ac:dyDescent="0.35">
      <c r="A101" s="11">
        <v>129</v>
      </c>
      <c r="B101" s="19" t="s">
        <v>211</v>
      </c>
      <c r="C101" s="13" t="s">
        <v>212</v>
      </c>
    </row>
    <row r="102" spans="1:3" x14ac:dyDescent="0.35">
      <c r="A102" s="11">
        <v>207</v>
      </c>
      <c r="B102" s="19" t="s">
        <v>351</v>
      </c>
      <c r="C102" s="13" t="s">
        <v>352</v>
      </c>
    </row>
    <row r="103" spans="1:3" x14ac:dyDescent="0.35">
      <c r="A103" s="11">
        <v>382</v>
      </c>
      <c r="B103" s="19" t="s">
        <v>616</v>
      </c>
      <c r="C103" s="13" t="s">
        <v>617</v>
      </c>
    </row>
    <row r="104" spans="1:3" x14ac:dyDescent="0.35">
      <c r="A104" s="11">
        <v>388</v>
      </c>
      <c r="B104" s="19" t="s">
        <v>627</v>
      </c>
      <c r="C104" s="13" t="s">
        <v>628</v>
      </c>
    </row>
    <row r="105" spans="1:3" x14ac:dyDescent="0.35">
      <c r="A105" s="11">
        <v>445</v>
      </c>
      <c r="B105" s="19" t="s">
        <v>893</v>
      </c>
      <c r="C105" s="13" t="s">
        <v>894</v>
      </c>
    </row>
    <row r="106" spans="1:3" x14ac:dyDescent="0.35">
      <c r="A106" s="11">
        <v>400</v>
      </c>
      <c r="B106" s="19" t="s">
        <v>661</v>
      </c>
      <c r="C106" s="16" t="s">
        <v>1249</v>
      </c>
    </row>
    <row r="107" spans="1:3" x14ac:dyDescent="0.35">
      <c r="A107" s="11">
        <v>625</v>
      </c>
      <c r="B107" s="19" t="s">
        <v>1059</v>
      </c>
      <c r="C107" s="13" t="s">
        <v>1060</v>
      </c>
    </row>
    <row r="108" spans="1:3" x14ac:dyDescent="0.35">
      <c r="A108" s="11">
        <v>440</v>
      </c>
      <c r="B108" s="19" t="s">
        <v>883</v>
      </c>
      <c r="C108" s="13" t="s">
        <v>884</v>
      </c>
    </row>
    <row r="109" spans="1:3" x14ac:dyDescent="0.35">
      <c r="A109" s="11">
        <v>441</v>
      </c>
      <c r="B109" s="19" t="s">
        <v>885</v>
      </c>
      <c r="C109" s="13" t="s">
        <v>886</v>
      </c>
    </row>
    <row r="110" spans="1:3" x14ac:dyDescent="0.35">
      <c r="A110" s="11">
        <v>380</v>
      </c>
      <c r="B110" s="19" t="s">
        <v>613</v>
      </c>
      <c r="C110" s="12" t="s">
        <v>1185</v>
      </c>
    </row>
    <row r="111" spans="1:3" x14ac:dyDescent="0.35">
      <c r="A111" s="11">
        <v>442</v>
      </c>
      <c r="B111" s="19" t="s">
        <v>887</v>
      </c>
      <c r="C111" s="13" t="s">
        <v>888</v>
      </c>
    </row>
    <row r="112" spans="1:3" x14ac:dyDescent="0.35">
      <c r="A112" s="11">
        <v>436</v>
      </c>
      <c r="B112" s="19" t="s">
        <v>875</v>
      </c>
      <c r="C112" s="13" t="s">
        <v>876</v>
      </c>
    </row>
    <row r="113" spans="1:3" x14ac:dyDescent="0.35">
      <c r="A113" s="11">
        <v>418</v>
      </c>
      <c r="B113" s="19" t="s">
        <v>841</v>
      </c>
      <c r="C113" s="13" t="s">
        <v>842</v>
      </c>
    </row>
    <row r="114" spans="1:3" x14ac:dyDescent="0.35">
      <c r="A114" s="11">
        <v>23</v>
      </c>
      <c r="B114" s="19" t="s">
        <v>50</v>
      </c>
      <c r="C114" s="12" t="s">
        <v>51</v>
      </c>
    </row>
    <row r="115" spans="1:3" x14ac:dyDescent="0.35">
      <c r="A115" s="11">
        <v>402</v>
      </c>
      <c r="B115" s="19" t="s">
        <v>807</v>
      </c>
      <c r="C115" s="13" t="s">
        <v>808</v>
      </c>
    </row>
    <row r="116" spans="1:3" x14ac:dyDescent="0.35">
      <c r="A116" s="11">
        <v>403</v>
      </c>
      <c r="B116" s="19" t="s">
        <v>809</v>
      </c>
      <c r="C116" s="13" t="s">
        <v>810</v>
      </c>
    </row>
    <row r="117" spans="1:3" x14ac:dyDescent="0.35">
      <c r="A117" s="17">
        <v>1</v>
      </c>
      <c r="B117" s="35" t="s">
        <v>9</v>
      </c>
      <c r="C117" s="20" t="s">
        <v>10</v>
      </c>
    </row>
    <row r="118" spans="1:3" x14ac:dyDescent="0.35">
      <c r="A118" s="17">
        <v>2</v>
      </c>
      <c r="B118" s="35" t="s">
        <v>11</v>
      </c>
      <c r="C118" s="21" t="s">
        <v>12</v>
      </c>
    </row>
    <row r="119" spans="1:3" x14ac:dyDescent="0.35">
      <c r="A119" s="11">
        <v>634</v>
      </c>
      <c r="B119" s="19" t="s">
        <v>13</v>
      </c>
      <c r="C119" s="13" t="s">
        <v>14</v>
      </c>
    </row>
    <row r="120" spans="1:3" x14ac:dyDescent="0.35">
      <c r="A120" s="17">
        <v>3</v>
      </c>
      <c r="B120" s="35" t="s">
        <v>15</v>
      </c>
      <c r="C120" s="21" t="s">
        <v>16</v>
      </c>
    </row>
    <row r="121" spans="1:3" x14ac:dyDescent="0.35">
      <c r="A121" s="17">
        <v>4</v>
      </c>
      <c r="B121" s="35" t="s">
        <v>17</v>
      </c>
      <c r="C121" s="21" t="s">
        <v>18</v>
      </c>
    </row>
    <row r="122" spans="1:3" x14ac:dyDescent="0.35">
      <c r="A122" s="17">
        <v>5</v>
      </c>
      <c r="B122" s="35" t="s">
        <v>19</v>
      </c>
      <c r="C122" s="21" t="s">
        <v>20</v>
      </c>
    </row>
    <row r="123" spans="1:3" x14ac:dyDescent="0.35">
      <c r="A123" s="17">
        <v>6</v>
      </c>
      <c r="B123" s="35" t="s">
        <v>21</v>
      </c>
      <c r="C123" s="21" t="s">
        <v>22</v>
      </c>
    </row>
    <row r="124" spans="1:3" x14ac:dyDescent="0.35">
      <c r="A124" s="17">
        <v>7</v>
      </c>
      <c r="B124" s="35" t="s">
        <v>23</v>
      </c>
      <c r="C124" s="21" t="s">
        <v>24</v>
      </c>
    </row>
    <row r="125" spans="1:3" x14ac:dyDescent="0.35">
      <c r="A125" s="17">
        <v>8</v>
      </c>
      <c r="B125" s="35" t="s">
        <v>25</v>
      </c>
      <c r="C125" s="21" t="s">
        <v>26</v>
      </c>
    </row>
    <row r="126" spans="1:3" x14ac:dyDescent="0.35">
      <c r="A126" s="17">
        <v>9</v>
      </c>
      <c r="B126" s="35" t="s">
        <v>27</v>
      </c>
      <c r="C126" s="18" t="s">
        <v>28</v>
      </c>
    </row>
    <row r="127" spans="1:3" x14ac:dyDescent="0.35">
      <c r="A127" s="17">
        <v>10</v>
      </c>
      <c r="B127" s="35" t="s">
        <v>29</v>
      </c>
      <c r="C127" s="18" t="s">
        <v>30</v>
      </c>
    </row>
    <row r="128" spans="1:3" x14ac:dyDescent="0.35">
      <c r="A128" s="17">
        <v>11</v>
      </c>
      <c r="B128" s="35" t="s">
        <v>31</v>
      </c>
      <c r="C128" s="18" t="s">
        <v>32</v>
      </c>
    </row>
    <row r="129" spans="1:3" x14ac:dyDescent="0.35">
      <c r="A129" s="17">
        <v>12</v>
      </c>
      <c r="B129" s="35" t="s">
        <v>33</v>
      </c>
      <c r="C129" s="21" t="s">
        <v>34</v>
      </c>
    </row>
    <row r="130" spans="1:3" x14ac:dyDescent="0.35">
      <c r="A130" s="11">
        <v>283</v>
      </c>
      <c r="B130" s="19" t="s">
        <v>466</v>
      </c>
      <c r="C130" s="13" t="s">
        <v>1186</v>
      </c>
    </row>
    <row r="131" spans="1:3" x14ac:dyDescent="0.35">
      <c r="A131" s="17">
        <v>13</v>
      </c>
      <c r="B131" s="35" t="s">
        <v>35</v>
      </c>
      <c r="C131" s="21" t="s">
        <v>36</v>
      </c>
    </row>
    <row r="132" spans="1:3" x14ac:dyDescent="0.35">
      <c r="A132" s="17">
        <v>14</v>
      </c>
      <c r="B132" s="35" t="s">
        <v>37</v>
      </c>
      <c r="C132" s="21" t="s">
        <v>38</v>
      </c>
    </row>
    <row r="133" spans="1:3" x14ac:dyDescent="0.35">
      <c r="A133" s="11">
        <v>25</v>
      </c>
      <c r="B133" s="19" t="s">
        <v>54</v>
      </c>
      <c r="C133" s="13" t="s">
        <v>55</v>
      </c>
    </row>
    <row r="134" spans="1:3" x14ac:dyDescent="0.35">
      <c r="A134" s="11">
        <v>26</v>
      </c>
      <c r="B134" s="19" t="s">
        <v>56</v>
      </c>
      <c r="C134" s="13" t="s">
        <v>57</v>
      </c>
    </row>
    <row r="135" spans="1:3" x14ac:dyDescent="0.35">
      <c r="A135" s="11">
        <v>27</v>
      </c>
      <c r="B135" s="19" t="s">
        <v>58</v>
      </c>
      <c r="C135" s="12" t="s">
        <v>59</v>
      </c>
    </row>
    <row r="136" spans="1:3" x14ac:dyDescent="0.35">
      <c r="A136" s="11">
        <v>28</v>
      </c>
      <c r="B136" s="19" t="s">
        <v>60</v>
      </c>
      <c r="C136" s="13" t="s">
        <v>61</v>
      </c>
    </row>
    <row r="137" spans="1:3" x14ac:dyDescent="0.35">
      <c r="A137" s="11">
        <v>29</v>
      </c>
      <c r="B137" s="19" t="s">
        <v>62</v>
      </c>
      <c r="C137" s="13" t="s">
        <v>63</v>
      </c>
    </row>
    <row r="138" spans="1:3" x14ac:dyDescent="0.35">
      <c r="A138" s="11">
        <v>30</v>
      </c>
      <c r="B138" s="19" t="s">
        <v>64</v>
      </c>
      <c r="C138" s="13" t="s">
        <v>65</v>
      </c>
    </row>
    <row r="139" spans="1:3" x14ac:dyDescent="0.35">
      <c r="A139" s="11">
        <v>635</v>
      </c>
      <c r="B139" s="19" t="s">
        <v>813</v>
      </c>
      <c r="C139" s="13" t="s">
        <v>814</v>
      </c>
    </row>
    <row r="140" spans="1:3" x14ac:dyDescent="0.35">
      <c r="A140" s="11">
        <v>404</v>
      </c>
      <c r="B140" s="19" t="s">
        <v>811</v>
      </c>
      <c r="C140" s="13" t="s">
        <v>812</v>
      </c>
    </row>
    <row r="141" spans="1:3" x14ac:dyDescent="0.35">
      <c r="A141" s="22">
        <v>33</v>
      </c>
      <c r="B141" s="19" t="s">
        <v>70</v>
      </c>
      <c r="C141" s="13" t="s">
        <v>71</v>
      </c>
    </row>
    <row r="142" spans="1:3" x14ac:dyDescent="0.35">
      <c r="A142" s="11">
        <v>35</v>
      </c>
      <c r="B142" s="19" t="s">
        <v>72</v>
      </c>
      <c r="C142" s="13" t="s">
        <v>73</v>
      </c>
    </row>
    <row r="143" spans="1:3" x14ac:dyDescent="0.35">
      <c r="A143" s="11">
        <v>36</v>
      </c>
      <c r="B143" s="19" t="s">
        <v>74</v>
      </c>
      <c r="C143" s="14" t="s">
        <v>75</v>
      </c>
    </row>
    <row r="144" spans="1:3" x14ac:dyDescent="0.35">
      <c r="A144" s="11">
        <v>37</v>
      </c>
      <c r="B144" s="19" t="s">
        <v>76</v>
      </c>
      <c r="C144" s="13" t="s">
        <v>77</v>
      </c>
    </row>
    <row r="145" spans="1:3" x14ac:dyDescent="0.35">
      <c r="A145" s="11">
        <v>39</v>
      </c>
      <c r="B145" s="19" t="s">
        <v>78</v>
      </c>
      <c r="C145" s="13" t="s">
        <v>79</v>
      </c>
    </row>
    <row r="146" spans="1:3" x14ac:dyDescent="0.35">
      <c r="A146" s="11">
        <v>356</v>
      </c>
      <c r="B146" s="19" t="s">
        <v>80</v>
      </c>
      <c r="C146" s="13" t="s">
        <v>81</v>
      </c>
    </row>
    <row r="147" spans="1:3" x14ac:dyDescent="0.35">
      <c r="A147" s="11">
        <v>40</v>
      </c>
      <c r="B147" s="19" t="s">
        <v>82</v>
      </c>
      <c r="C147" s="12" t="s">
        <v>83</v>
      </c>
    </row>
    <row r="148" spans="1:3" x14ac:dyDescent="0.35">
      <c r="A148" s="11">
        <v>41</v>
      </c>
      <c r="B148" s="19" t="s">
        <v>84</v>
      </c>
      <c r="C148" s="12" t="s">
        <v>85</v>
      </c>
    </row>
    <row r="149" spans="1:3" x14ac:dyDescent="0.35">
      <c r="A149" s="11">
        <v>42</v>
      </c>
      <c r="B149" s="19" t="s">
        <v>86</v>
      </c>
      <c r="C149" s="12" t="s">
        <v>87</v>
      </c>
    </row>
    <row r="150" spans="1:3" x14ac:dyDescent="0.35">
      <c r="A150" s="11">
        <v>44</v>
      </c>
      <c r="B150" s="19" t="s">
        <v>89</v>
      </c>
      <c r="C150" s="12" t="s">
        <v>90</v>
      </c>
    </row>
    <row r="151" spans="1:3" x14ac:dyDescent="0.35">
      <c r="A151" s="11">
        <v>45</v>
      </c>
      <c r="B151" s="19" t="s">
        <v>91</v>
      </c>
      <c r="C151" s="13" t="s">
        <v>92</v>
      </c>
    </row>
    <row r="152" spans="1:3" x14ac:dyDescent="0.35">
      <c r="A152" s="11">
        <v>405</v>
      </c>
      <c r="B152" s="19" t="s">
        <v>815</v>
      </c>
      <c r="C152" s="13" t="s">
        <v>816</v>
      </c>
    </row>
    <row r="153" spans="1:3" x14ac:dyDescent="0.35">
      <c r="A153" s="11">
        <v>46</v>
      </c>
      <c r="B153" s="19" t="s">
        <v>93</v>
      </c>
      <c r="C153" s="13" t="s">
        <v>94</v>
      </c>
    </row>
    <row r="154" spans="1:3" x14ac:dyDescent="0.35">
      <c r="A154" s="11">
        <v>47</v>
      </c>
      <c r="B154" s="19" t="s">
        <v>95</v>
      </c>
      <c r="C154" s="13" t="s">
        <v>96</v>
      </c>
    </row>
    <row r="155" spans="1:3" x14ac:dyDescent="0.35">
      <c r="A155" s="11">
        <v>406</v>
      </c>
      <c r="B155" s="19" t="s">
        <v>817</v>
      </c>
      <c r="C155" s="13" t="s">
        <v>818</v>
      </c>
    </row>
    <row r="156" spans="1:3" x14ac:dyDescent="0.35">
      <c r="A156" s="11">
        <v>407</v>
      </c>
      <c r="B156" s="19" t="s">
        <v>819</v>
      </c>
      <c r="C156" s="13" t="s">
        <v>820</v>
      </c>
    </row>
    <row r="157" spans="1:3" x14ac:dyDescent="0.35">
      <c r="A157" s="11">
        <v>408</v>
      </c>
      <c r="B157" s="19" t="s">
        <v>821</v>
      </c>
      <c r="C157" s="13" t="s">
        <v>822</v>
      </c>
    </row>
    <row r="158" spans="1:3" x14ac:dyDescent="0.35">
      <c r="A158" s="11">
        <v>409</v>
      </c>
      <c r="B158" s="19" t="s">
        <v>823</v>
      </c>
      <c r="C158" s="13" t="s">
        <v>824</v>
      </c>
    </row>
    <row r="159" spans="1:3" x14ac:dyDescent="0.35">
      <c r="A159" s="11">
        <v>410</v>
      </c>
      <c r="B159" s="19" t="s">
        <v>825</v>
      </c>
      <c r="C159" s="13" t="s">
        <v>826</v>
      </c>
    </row>
    <row r="160" spans="1:3" x14ac:dyDescent="0.35">
      <c r="A160" s="11">
        <v>411</v>
      </c>
      <c r="B160" s="19" t="s">
        <v>827</v>
      </c>
      <c r="C160" s="13" t="s">
        <v>828</v>
      </c>
    </row>
    <row r="161" spans="1:3" x14ac:dyDescent="0.35">
      <c r="A161" s="11">
        <v>412</v>
      </c>
      <c r="B161" s="19" t="s">
        <v>829</v>
      </c>
      <c r="C161" s="13" t="s">
        <v>830</v>
      </c>
    </row>
    <row r="162" spans="1:3" x14ac:dyDescent="0.35">
      <c r="A162" s="11">
        <v>52</v>
      </c>
      <c r="B162" s="19" t="s">
        <v>97</v>
      </c>
      <c r="C162" s="13" t="s">
        <v>98</v>
      </c>
    </row>
    <row r="163" spans="1:3" x14ac:dyDescent="0.35">
      <c r="A163" s="11">
        <v>53</v>
      </c>
      <c r="B163" s="19" t="s">
        <v>99</v>
      </c>
      <c r="C163" s="13" t="s">
        <v>1187</v>
      </c>
    </row>
    <row r="164" spans="1:3" x14ac:dyDescent="0.35">
      <c r="A164" s="11">
        <v>54</v>
      </c>
      <c r="B164" s="19" t="s">
        <v>100</v>
      </c>
      <c r="C164" s="13" t="s">
        <v>101</v>
      </c>
    </row>
    <row r="165" spans="1:3" x14ac:dyDescent="0.35">
      <c r="A165" s="11">
        <v>55</v>
      </c>
      <c r="B165" s="19" t="s">
        <v>102</v>
      </c>
      <c r="C165" s="13" t="s">
        <v>103</v>
      </c>
    </row>
    <row r="166" spans="1:3" x14ac:dyDescent="0.35">
      <c r="A166" s="11">
        <v>56</v>
      </c>
      <c r="B166" s="19" t="s">
        <v>104</v>
      </c>
      <c r="C166" s="13" t="s">
        <v>105</v>
      </c>
    </row>
    <row r="167" spans="1:3" x14ac:dyDescent="0.35">
      <c r="A167" s="11">
        <v>57</v>
      </c>
      <c r="B167" s="19" t="s">
        <v>106</v>
      </c>
      <c r="C167" s="12" t="s">
        <v>107</v>
      </c>
    </row>
    <row r="168" spans="1:3" x14ac:dyDescent="0.35">
      <c r="A168" s="11">
        <v>58</v>
      </c>
      <c r="B168" s="19" t="s">
        <v>108</v>
      </c>
      <c r="C168" s="13" t="s">
        <v>109</v>
      </c>
    </row>
    <row r="169" spans="1:3" x14ac:dyDescent="0.35">
      <c r="A169" s="11">
        <v>60</v>
      </c>
      <c r="B169" s="19" t="s">
        <v>110</v>
      </c>
      <c r="C169" s="14" t="s">
        <v>1188</v>
      </c>
    </row>
    <row r="170" spans="1:3" x14ac:dyDescent="0.35">
      <c r="A170" s="11">
        <v>61</v>
      </c>
      <c r="B170" s="19" t="s">
        <v>111</v>
      </c>
      <c r="C170" s="14" t="s">
        <v>1189</v>
      </c>
    </row>
    <row r="171" spans="1:3" x14ac:dyDescent="0.35">
      <c r="A171" s="11">
        <v>82</v>
      </c>
      <c r="B171" s="19" t="s">
        <v>147</v>
      </c>
      <c r="C171" s="12" t="s">
        <v>148</v>
      </c>
    </row>
    <row r="172" spans="1:3" x14ac:dyDescent="0.35">
      <c r="A172" s="11">
        <v>284</v>
      </c>
      <c r="B172" s="19" t="s">
        <v>467</v>
      </c>
      <c r="C172" s="13" t="s">
        <v>1190</v>
      </c>
    </row>
    <row r="173" spans="1:3" x14ac:dyDescent="0.35">
      <c r="A173" s="11">
        <v>558</v>
      </c>
      <c r="B173" s="19" t="s">
        <v>907</v>
      </c>
      <c r="C173" s="13" t="s">
        <v>908</v>
      </c>
    </row>
    <row r="174" spans="1:3" x14ac:dyDescent="0.35">
      <c r="A174" s="11">
        <v>62</v>
      </c>
      <c r="B174" s="19" t="s">
        <v>112</v>
      </c>
      <c r="C174" s="13" t="s">
        <v>113</v>
      </c>
    </row>
    <row r="175" spans="1:3" x14ac:dyDescent="0.35">
      <c r="A175" s="11">
        <v>63</v>
      </c>
      <c r="B175" s="19" t="s">
        <v>114</v>
      </c>
      <c r="C175" s="13" t="s">
        <v>1191</v>
      </c>
    </row>
    <row r="176" spans="1:3" x14ac:dyDescent="0.35">
      <c r="A176" s="11">
        <v>65</v>
      </c>
      <c r="B176" s="19" t="s">
        <v>116</v>
      </c>
      <c r="C176" s="13" t="s">
        <v>1250</v>
      </c>
    </row>
    <row r="177" spans="1:3" x14ac:dyDescent="0.35">
      <c r="A177" s="11">
        <v>522</v>
      </c>
      <c r="B177" s="19" t="s">
        <v>117</v>
      </c>
      <c r="C177" s="13" t="s">
        <v>1192</v>
      </c>
    </row>
    <row r="178" spans="1:3" x14ac:dyDescent="0.35">
      <c r="A178" s="11">
        <v>64</v>
      </c>
      <c r="B178" s="19" t="s">
        <v>115</v>
      </c>
      <c r="C178" s="13" t="s">
        <v>1251</v>
      </c>
    </row>
    <row r="179" spans="1:3" x14ac:dyDescent="0.35">
      <c r="A179" s="11">
        <v>66</v>
      </c>
      <c r="B179" s="19" t="s">
        <v>118</v>
      </c>
      <c r="C179" s="13" t="s">
        <v>119</v>
      </c>
    </row>
    <row r="180" spans="1:3" x14ac:dyDescent="0.35">
      <c r="A180" s="11">
        <v>68</v>
      </c>
      <c r="B180" s="19" t="s">
        <v>120</v>
      </c>
      <c r="C180" s="13" t="s">
        <v>121</v>
      </c>
    </row>
    <row r="181" spans="1:3" x14ac:dyDescent="0.35">
      <c r="A181" s="11">
        <v>71</v>
      </c>
      <c r="B181" s="19" t="s">
        <v>122</v>
      </c>
      <c r="C181" s="12" t="s">
        <v>123</v>
      </c>
    </row>
    <row r="182" spans="1:3" x14ac:dyDescent="0.35">
      <c r="A182" s="11">
        <v>72</v>
      </c>
      <c r="B182" s="19" t="s">
        <v>124</v>
      </c>
      <c r="C182" s="13" t="s">
        <v>125</v>
      </c>
    </row>
    <row r="183" spans="1:3" x14ac:dyDescent="0.35">
      <c r="A183" s="11">
        <v>324</v>
      </c>
      <c r="B183" s="19" t="s">
        <v>126</v>
      </c>
      <c r="C183" s="13" t="s">
        <v>1193</v>
      </c>
    </row>
    <row r="184" spans="1:3" x14ac:dyDescent="0.35">
      <c r="A184" s="11">
        <v>77</v>
      </c>
      <c r="B184" s="19" t="s">
        <v>135</v>
      </c>
      <c r="C184" s="13" t="s">
        <v>136</v>
      </c>
    </row>
    <row r="185" spans="1:3" x14ac:dyDescent="0.35">
      <c r="A185" s="11">
        <v>519</v>
      </c>
      <c r="B185" s="19" t="s">
        <v>143</v>
      </c>
      <c r="C185" s="13" t="s">
        <v>144</v>
      </c>
    </row>
    <row r="186" spans="1:3" x14ac:dyDescent="0.35">
      <c r="A186" s="11">
        <v>81</v>
      </c>
      <c r="B186" s="19" t="s">
        <v>145</v>
      </c>
      <c r="C186" s="12" t="s">
        <v>146</v>
      </c>
    </row>
    <row r="187" spans="1:3" x14ac:dyDescent="0.35">
      <c r="A187" s="11">
        <v>144</v>
      </c>
      <c r="B187" s="19" t="s">
        <v>225</v>
      </c>
      <c r="C187" s="12" t="s">
        <v>1252</v>
      </c>
    </row>
    <row r="188" spans="1:3" x14ac:dyDescent="0.35">
      <c r="A188" s="11">
        <v>83</v>
      </c>
      <c r="B188" s="19" t="s">
        <v>149</v>
      </c>
      <c r="C188" s="13" t="s">
        <v>150</v>
      </c>
    </row>
    <row r="189" spans="1:3" x14ac:dyDescent="0.35">
      <c r="A189" s="11">
        <v>85</v>
      </c>
      <c r="B189" s="19" t="s">
        <v>151</v>
      </c>
      <c r="C189" s="13" t="s">
        <v>152</v>
      </c>
    </row>
    <row r="190" spans="1:3" x14ac:dyDescent="0.35">
      <c r="A190" s="11">
        <v>86</v>
      </c>
      <c r="B190" s="19" t="s">
        <v>153</v>
      </c>
      <c r="C190" s="13" t="s">
        <v>154</v>
      </c>
    </row>
    <row r="191" spans="1:3" x14ac:dyDescent="0.35">
      <c r="A191" s="11">
        <v>87</v>
      </c>
      <c r="B191" s="19" t="s">
        <v>155</v>
      </c>
      <c r="C191" s="13" t="s">
        <v>156</v>
      </c>
    </row>
    <row r="192" spans="1:3" x14ac:dyDescent="0.35">
      <c r="A192" s="11">
        <v>88</v>
      </c>
      <c r="B192" s="19" t="s">
        <v>157</v>
      </c>
      <c r="C192" s="13" t="s">
        <v>158</v>
      </c>
    </row>
    <row r="193" spans="1:3" x14ac:dyDescent="0.35">
      <c r="A193" s="11">
        <v>435</v>
      </c>
      <c r="B193" s="19" t="s">
        <v>873</v>
      </c>
      <c r="C193" s="13" t="s">
        <v>874</v>
      </c>
    </row>
    <row r="194" spans="1:3" x14ac:dyDescent="0.35">
      <c r="A194" s="11">
        <v>413</v>
      </c>
      <c r="B194" s="19" t="s">
        <v>831</v>
      </c>
      <c r="C194" s="13" t="s">
        <v>832</v>
      </c>
    </row>
    <row r="195" spans="1:3" x14ac:dyDescent="0.35">
      <c r="A195" s="11">
        <v>89</v>
      </c>
      <c r="B195" s="36" t="s">
        <v>1300</v>
      </c>
      <c r="C195" s="13" t="s">
        <v>159</v>
      </c>
    </row>
    <row r="196" spans="1:3" x14ac:dyDescent="0.35">
      <c r="A196" s="11">
        <v>90</v>
      </c>
      <c r="B196" s="19" t="s">
        <v>160</v>
      </c>
      <c r="C196" s="13" t="s">
        <v>161</v>
      </c>
    </row>
    <row r="197" spans="1:3" x14ac:dyDescent="0.35">
      <c r="A197" s="11">
        <v>91</v>
      </c>
      <c r="B197" s="19" t="s">
        <v>162</v>
      </c>
      <c r="C197" s="13" t="s">
        <v>163</v>
      </c>
    </row>
    <row r="198" spans="1:3" x14ac:dyDescent="0.35">
      <c r="A198" s="11">
        <v>92</v>
      </c>
      <c r="B198" s="19" t="s">
        <v>164</v>
      </c>
      <c r="C198" s="13" t="s">
        <v>165</v>
      </c>
    </row>
    <row r="199" spans="1:3" x14ac:dyDescent="0.35">
      <c r="A199" s="11">
        <v>93</v>
      </c>
      <c r="B199" s="19" t="s">
        <v>166</v>
      </c>
      <c r="C199" s="13" t="s">
        <v>167</v>
      </c>
    </row>
    <row r="200" spans="1:3" x14ac:dyDescent="0.35">
      <c r="A200" s="11">
        <v>94</v>
      </c>
      <c r="B200" s="19" t="s">
        <v>168</v>
      </c>
      <c r="C200" s="13" t="s">
        <v>169</v>
      </c>
    </row>
    <row r="201" spans="1:3" x14ac:dyDescent="0.35">
      <c r="A201" s="11">
        <v>351</v>
      </c>
      <c r="B201" s="36" t="s">
        <v>1301</v>
      </c>
      <c r="C201" s="13" t="s">
        <v>170</v>
      </c>
    </row>
    <row r="202" spans="1:3" x14ac:dyDescent="0.35">
      <c r="A202" s="11">
        <v>95</v>
      </c>
      <c r="B202" s="19" t="s">
        <v>171</v>
      </c>
      <c r="C202" s="13" t="s">
        <v>172</v>
      </c>
    </row>
    <row r="203" spans="1:3" x14ac:dyDescent="0.35">
      <c r="A203" s="11">
        <v>96</v>
      </c>
      <c r="B203" s="19" t="s">
        <v>173</v>
      </c>
      <c r="C203" s="12" t="s">
        <v>174</v>
      </c>
    </row>
    <row r="204" spans="1:3" x14ac:dyDescent="0.35">
      <c r="A204" s="11">
        <v>97</v>
      </c>
      <c r="B204" s="19" t="s">
        <v>175</v>
      </c>
      <c r="C204" s="13" t="s">
        <v>176</v>
      </c>
    </row>
    <row r="205" spans="1:3" x14ac:dyDescent="0.35">
      <c r="A205" s="11">
        <v>98</v>
      </c>
      <c r="B205" s="19" t="s">
        <v>177</v>
      </c>
      <c r="C205" s="12" t="s">
        <v>178</v>
      </c>
    </row>
    <row r="206" spans="1:3" x14ac:dyDescent="0.35">
      <c r="A206" s="11">
        <v>99</v>
      </c>
      <c r="B206" s="19" t="s">
        <v>179</v>
      </c>
      <c r="C206" s="14" t="s">
        <v>1194</v>
      </c>
    </row>
    <row r="207" spans="1:3" x14ac:dyDescent="0.35">
      <c r="A207" s="11">
        <v>243</v>
      </c>
      <c r="B207" s="19" t="s">
        <v>180</v>
      </c>
      <c r="C207" s="13" t="s">
        <v>1195</v>
      </c>
    </row>
    <row r="208" spans="1:3" x14ac:dyDescent="0.35">
      <c r="A208" s="11">
        <v>100</v>
      </c>
      <c r="B208" s="19" t="s">
        <v>181</v>
      </c>
      <c r="C208" s="13" t="s">
        <v>182</v>
      </c>
    </row>
    <row r="209" spans="1:3" x14ac:dyDescent="0.35">
      <c r="A209" s="11">
        <v>101</v>
      </c>
      <c r="B209" s="19" t="s">
        <v>183</v>
      </c>
      <c r="C209" s="13" t="s">
        <v>184</v>
      </c>
    </row>
    <row r="210" spans="1:3" x14ac:dyDescent="0.35">
      <c r="A210" s="11">
        <v>102</v>
      </c>
      <c r="B210" s="19" t="s">
        <v>185</v>
      </c>
      <c r="C210" s="13" t="s">
        <v>186</v>
      </c>
    </row>
    <row r="211" spans="1:3" x14ac:dyDescent="0.35">
      <c r="A211" s="11">
        <v>103</v>
      </c>
      <c r="B211" s="19" t="s">
        <v>187</v>
      </c>
      <c r="C211" s="13" t="s">
        <v>188</v>
      </c>
    </row>
    <row r="212" spans="1:3" x14ac:dyDescent="0.35">
      <c r="A212" s="11">
        <v>105</v>
      </c>
      <c r="B212" s="19" t="s">
        <v>191</v>
      </c>
      <c r="C212" s="12" t="s">
        <v>1196</v>
      </c>
    </row>
    <row r="213" spans="1:3" x14ac:dyDescent="0.35">
      <c r="A213" s="11">
        <v>108</v>
      </c>
      <c r="B213" s="19" t="s">
        <v>194</v>
      </c>
      <c r="C213" s="13" t="s">
        <v>195</v>
      </c>
    </row>
    <row r="214" spans="1:3" x14ac:dyDescent="0.35">
      <c r="A214" s="11">
        <v>114</v>
      </c>
      <c r="B214" s="19" t="s">
        <v>196</v>
      </c>
      <c r="C214" s="13" t="s">
        <v>1197</v>
      </c>
    </row>
    <row r="215" spans="1:3" x14ac:dyDescent="0.35">
      <c r="A215" s="11">
        <v>246</v>
      </c>
      <c r="B215" s="19" t="s">
        <v>199</v>
      </c>
      <c r="C215" s="13" t="s">
        <v>200</v>
      </c>
    </row>
    <row r="216" spans="1:3" x14ac:dyDescent="0.35">
      <c r="A216" s="11">
        <v>230</v>
      </c>
      <c r="B216" s="19" t="s">
        <v>201</v>
      </c>
      <c r="C216" s="13" t="s">
        <v>1198</v>
      </c>
    </row>
    <row r="217" spans="1:3" x14ac:dyDescent="0.35">
      <c r="A217" s="11">
        <v>118</v>
      </c>
      <c r="B217" s="19" t="s">
        <v>202</v>
      </c>
      <c r="C217" s="13" t="s">
        <v>203</v>
      </c>
    </row>
    <row r="218" spans="1:3" x14ac:dyDescent="0.35">
      <c r="A218" s="11">
        <v>325</v>
      </c>
      <c r="B218" s="19" t="s">
        <v>204</v>
      </c>
      <c r="C218" s="13" t="s">
        <v>1199</v>
      </c>
    </row>
    <row r="219" spans="1:3" x14ac:dyDescent="0.35">
      <c r="A219" s="11">
        <v>119</v>
      </c>
      <c r="B219" s="19" t="s">
        <v>205</v>
      </c>
      <c r="C219" s="13" t="s">
        <v>206</v>
      </c>
    </row>
    <row r="220" spans="1:3" x14ac:dyDescent="0.35">
      <c r="A220" s="11">
        <v>130</v>
      </c>
      <c r="B220" s="19" t="s">
        <v>213</v>
      </c>
      <c r="C220" s="13" t="s">
        <v>214</v>
      </c>
    </row>
    <row r="221" spans="1:3" x14ac:dyDescent="0.35">
      <c r="A221" s="11">
        <v>131</v>
      </c>
      <c r="B221" s="19" t="s">
        <v>215</v>
      </c>
      <c r="C221" s="13" t="s">
        <v>216</v>
      </c>
    </row>
    <row r="222" spans="1:3" x14ac:dyDescent="0.35">
      <c r="A222" s="11">
        <v>132</v>
      </c>
      <c r="B222" s="19" t="s">
        <v>217</v>
      </c>
      <c r="C222" s="12" t="s">
        <v>218</v>
      </c>
    </row>
    <row r="223" spans="1:3" x14ac:dyDescent="0.35">
      <c r="A223" s="23">
        <v>134</v>
      </c>
      <c r="B223" s="19" t="s">
        <v>221</v>
      </c>
      <c r="C223" s="14" t="s">
        <v>222</v>
      </c>
    </row>
    <row r="224" spans="1:3" x14ac:dyDescent="0.35">
      <c r="A224" s="24">
        <v>140</v>
      </c>
      <c r="B224" s="19" t="s">
        <v>223</v>
      </c>
      <c r="C224" s="16" t="s">
        <v>1200</v>
      </c>
    </row>
    <row r="225" spans="1:3" x14ac:dyDescent="0.35">
      <c r="A225" s="24">
        <v>136</v>
      </c>
      <c r="B225" s="19" t="s">
        <v>224</v>
      </c>
      <c r="C225" s="16" t="s">
        <v>1201</v>
      </c>
    </row>
    <row r="226" spans="1:3" x14ac:dyDescent="0.35">
      <c r="A226" s="11">
        <v>414</v>
      </c>
      <c r="B226" s="19" t="s">
        <v>833</v>
      </c>
      <c r="C226" s="13" t="s">
        <v>834</v>
      </c>
    </row>
    <row r="227" spans="1:3" x14ac:dyDescent="0.35">
      <c r="A227" s="11">
        <v>145</v>
      </c>
      <c r="B227" s="19" t="s">
        <v>226</v>
      </c>
      <c r="C227" s="12" t="s">
        <v>227</v>
      </c>
    </row>
    <row r="228" spans="1:3" x14ac:dyDescent="0.35">
      <c r="A228" s="11">
        <v>146</v>
      </c>
      <c r="B228" s="19" t="s">
        <v>228</v>
      </c>
      <c r="C228" s="13" t="s">
        <v>229</v>
      </c>
    </row>
    <row r="229" spans="1:3" x14ac:dyDescent="0.35">
      <c r="A229" s="11">
        <v>148</v>
      </c>
      <c r="B229" s="36" t="s">
        <v>1302</v>
      </c>
      <c r="C229" s="13" t="s">
        <v>1202</v>
      </c>
    </row>
    <row r="230" spans="1:3" x14ac:dyDescent="0.35">
      <c r="A230" s="11">
        <v>149</v>
      </c>
      <c r="B230" s="19" t="s">
        <v>230</v>
      </c>
      <c r="C230" s="13" t="s">
        <v>231</v>
      </c>
    </row>
    <row r="231" spans="1:3" x14ac:dyDescent="0.35">
      <c r="A231" s="11">
        <v>150</v>
      </c>
      <c r="B231" s="36" t="s">
        <v>1303</v>
      </c>
      <c r="C231" s="13" t="s">
        <v>232</v>
      </c>
    </row>
    <row r="232" spans="1:3" x14ac:dyDescent="0.35">
      <c r="A232" s="11">
        <v>152</v>
      </c>
      <c r="B232" s="19" t="s">
        <v>235</v>
      </c>
      <c r="C232" s="13" t="s">
        <v>236</v>
      </c>
    </row>
    <row r="233" spans="1:3" x14ac:dyDescent="0.35">
      <c r="A233" s="11">
        <v>156</v>
      </c>
      <c r="B233" s="19" t="s">
        <v>240</v>
      </c>
      <c r="C233" s="13" t="s">
        <v>241</v>
      </c>
    </row>
    <row r="234" spans="1:3" x14ac:dyDescent="0.35">
      <c r="A234" s="11">
        <v>158</v>
      </c>
      <c r="B234" s="19" t="s">
        <v>242</v>
      </c>
      <c r="C234" s="13" t="s">
        <v>243</v>
      </c>
    </row>
    <row r="235" spans="1:3" x14ac:dyDescent="0.35">
      <c r="A235" s="11">
        <v>159</v>
      </c>
      <c r="B235" s="19" t="s">
        <v>244</v>
      </c>
      <c r="C235" s="13" t="s">
        <v>245</v>
      </c>
    </row>
    <row r="236" spans="1:3" x14ac:dyDescent="0.35">
      <c r="A236" s="11">
        <v>161</v>
      </c>
      <c r="B236" s="19" t="s">
        <v>246</v>
      </c>
      <c r="C236" s="13" t="s">
        <v>247</v>
      </c>
    </row>
    <row r="237" spans="1:3" x14ac:dyDescent="0.35">
      <c r="A237" s="11">
        <v>162</v>
      </c>
      <c r="B237" s="19" t="s">
        <v>248</v>
      </c>
      <c r="C237" s="13" t="s">
        <v>249</v>
      </c>
    </row>
    <row r="238" spans="1:3" x14ac:dyDescent="0.35">
      <c r="A238" s="11">
        <v>163</v>
      </c>
      <c r="B238" s="19" t="s">
        <v>250</v>
      </c>
      <c r="C238" s="13" t="s">
        <v>251</v>
      </c>
    </row>
    <row r="239" spans="1:3" x14ac:dyDescent="0.35">
      <c r="A239" s="11">
        <v>164</v>
      </c>
      <c r="B239" s="19" t="s">
        <v>252</v>
      </c>
      <c r="C239" s="13" t="s">
        <v>253</v>
      </c>
    </row>
    <row r="240" spans="1:3" x14ac:dyDescent="0.35">
      <c r="A240" s="11">
        <v>415</v>
      </c>
      <c r="B240" s="19" t="s">
        <v>835</v>
      </c>
      <c r="C240" s="13" t="s">
        <v>836</v>
      </c>
    </row>
    <row r="241" spans="1:3" x14ac:dyDescent="0.35">
      <c r="A241" s="11">
        <v>165</v>
      </c>
      <c r="B241" s="19" t="s">
        <v>254</v>
      </c>
      <c r="C241" s="12" t="s">
        <v>255</v>
      </c>
    </row>
    <row r="242" spans="1:3" x14ac:dyDescent="0.35">
      <c r="A242" s="11">
        <v>166</v>
      </c>
      <c r="B242" s="19" t="s">
        <v>256</v>
      </c>
      <c r="C242" s="12" t="s">
        <v>257</v>
      </c>
    </row>
    <row r="243" spans="1:3" x14ac:dyDescent="0.35">
      <c r="A243" s="11">
        <v>167</v>
      </c>
      <c r="B243" s="19" t="s">
        <v>258</v>
      </c>
      <c r="C243" s="12" t="s">
        <v>259</v>
      </c>
    </row>
    <row r="244" spans="1:3" x14ac:dyDescent="0.35">
      <c r="A244" s="11">
        <v>168</v>
      </c>
      <c r="B244" s="19" t="s">
        <v>260</v>
      </c>
      <c r="C244" s="12" t="s">
        <v>261</v>
      </c>
    </row>
    <row r="245" spans="1:3" x14ac:dyDescent="0.35">
      <c r="A245" s="11">
        <v>169</v>
      </c>
      <c r="B245" s="19" t="s">
        <v>262</v>
      </c>
      <c r="C245" s="12" t="s">
        <v>1253</v>
      </c>
    </row>
    <row r="246" spans="1:3" x14ac:dyDescent="0.35">
      <c r="A246" s="11">
        <v>172</v>
      </c>
      <c r="B246" s="34" t="s">
        <v>267</v>
      </c>
      <c r="C246" s="12" t="s">
        <v>268</v>
      </c>
    </row>
    <row r="247" spans="1:3" x14ac:dyDescent="0.35">
      <c r="A247" s="11">
        <v>175</v>
      </c>
      <c r="B247" s="19" t="s">
        <v>275</v>
      </c>
      <c r="C247" s="12" t="s">
        <v>276</v>
      </c>
    </row>
    <row r="248" spans="1:3" x14ac:dyDescent="0.35">
      <c r="A248" s="11">
        <v>186</v>
      </c>
      <c r="B248" s="19" t="s">
        <v>286</v>
      </c>
      <c r="C248" s="12" t="s">
        <v>287</v>
      </c>
    </row>
    <row r="249" spans="1:3" x14ac:dyDescent="0.35">
      <c r="A249" s="11">
        <v>185</v>
      </c>
      <c r="B249" s="19" t="s">
        <v>284</v>
      </c>
      <c r="C249" s="13" t="s">
        <v>285</v>
      </c>
    </row>
    <row r="250" spans="1:3" x14ac:dyDescent="0.35">
      <c r="A250" s="11">
        <v>416</v>
      </c>
      <c r="B250" s="19" t="s">
        <v>837</v>
      </c>
      <c r="C250" s="13" t="s">
        <v>838</v>
      </c>
    </row>
    <row r="251" spans="1:3" x14ac:dyDescent="0.35">
      <c r="A251" s="11">
        <v>419</v>
      </c>
      <c r="B251" s="19" t="s">
        <v>843</v>
      </c>
      <c r="C251" s="13" t="s">
        <v>844</v>
      </c>
    </row>
    <row r="252" spans="1:3" x14ac:dyDescent="0.35">
      <c r="A252" s="11">
        <v>417</v>
      </c>
      <c r="B252" s="19" t="s">
        <v>839</v>
      </c>
      <c r="C252" s="13" t="s">
        <v>840</v>
      </c>
    </row>
    <row r="253" spans="1:3" x14ac:dyDescent="0.35">
      <c r="A253" s="11">
        <v>187</v>
      </c>
      <c r="B253" s="19" t="s">
        <v>845</v>
      </c>
      <c r="C253" s="15" t="s">
        <v>846</v>
      </c>
    </row>
    <row r="254" spans="1:3" x14ac:dyDescent="0.35">
      <c r="A254" s="11">
        <v>420</v>
      </c>
      <c r="B254" s="19" t="s">
        <v>847</v>
      </c>
      <c r="C254" s="13" t="s">
        <v>848</v>
      </c>
    </row>
    <row r="255" spans="1:3" x14ac:dyDescent="0.35">
      <c r="A255" s="11">
        <v>421</v>
      </c>
      <c r="B255" s="19" t="s">
        <v>849</v>
      </c>
      <c r="C255" s="13" t="s">
        <v>850</v>
      </c>
    </row>
    <row r="256" spans="1:3" x14ac:dyDescent="0.35">
      <c r="A256" s="11">
        <v>422</v>
      </c>
      <c r="B256" s="19" t="s">
        <v>851</v>
      </c>
      <c r="C256" s="13" t="s">
        <v>852</v>
      </c>
    </row>
    <row r="257" spans="1:3" x14ac:dyDescent="0.35">
      <c r="A257" s="11">
        <v>423</v>
      </c>
      <c r="B257" s="19" t="s">
        <v>853</v>
      </c>
      <c r="C257" s="13" t="s">
        <v>854</v>
      </c>
    </row>
    <row r="258" spans="1:3" x14ac:dyDescent="0.35">
      <c r="A258" s="11">
        <v>188</v>
      </c>
      <c r="B258" s="19" t="s">
        <v>288</v>
      </c>
      <c r="C258" s="13" t="s">
        <v>289</v>
      </c>
    </row>
    <row r="259" spans="1:3" x14ac:dyDescent="0.35">
      <c r="A259" s="11">
        <v>189</v>
      </c>
      <c r="B259" s="19" t="s">
        <v>290</v>
      </c>
      <c r="C259" s="12" t="s">
        <v>291</v>
      </c>
    </row>
    <row r="260" spans="1:3" x14ac:dyDescent="0.35">
      <c r="A260" s="11">
        <v>520</v>
      </c>
      <c r="B260" s="19" t="s">
        <v>296</v>
      </c>
      <c r="C260" s="13" t="s">
        <v>297</v>
      </c>
    </row>
    <row r="261" spans="1:3" x14ac:dyDescent="0.35">
      <c r="A261" s="11">
        <v>247</v>
      </c>
      <c r="B261" s="19" t="s">
        <v>305</v>
      </c>
      <c r="C261" s="13" t="s">
        <v>306</v>
      </c>
    </row>
    <row r="262" spans="1:3" x14ac:dyDescent="0.35">
      <c r="A262" s="11">
        <v>248</v>
      </c>
      <c r="B262" s="19" t="s">
        <v>307</v>
      </c>
      <c r="C262" s="13" t="s">
        <v>308</v>
      </c>
    </row>
    <row r="263" spans="1:3" x14ac:dyDescent="0.35">
      <c r="A263" s="11">
        <v>328</v>
      </c>
      <c r="B263" s="19" t="s">
        <v>311</v>
      </c>
      <c r="C263" s="13" t="s">
        <v>1203</v>
      </c>
    </row>
    <row r="264" spans="1:3" x14ac:dyDescent="0.35">
      <c r="A264" s="11">
        <v>194</v>
      </c>
      <c r="B264" s="19" t="s">
        <v>314</v>
      </c>
      <c r="C264" s="13" t="s">
        <v>315</v>
      </c>
    </row>
    <row r="265" spans="1:3" x14ac:dyDescent="0.35">
      <c r="A265" s="11">
        <v>197</v>
      </c>
      <c r="B265" s="19" t="s">
        <v>319</v>
      </c>
      <c r="C265" s="13" t="s">
        <v>1254</v>
      </c>
    </row>
    <row r="266" spans="1:3" x14ac:dyDescent="0.35">
      <c r="A266" s="11">
        <v>198</v>
      </c>
      <c r="B266" s="19" t="s">
        <v>320</v>
      </c>
      <c r="C266" s="13" t="s">
        <v>321</v>
      </c>
    </row>
    <row r="267" spans="1:3" x14ac:dyDescent="0.35">
      <c r="A267" s="11">
        <v>521</v>
      </c>
      <c r="B267" s="19" t="s">
        <v>322</v>
      </c>
      <c r="C267" s="16" t="s">
        <v>323</v>
      </c>
    </row>
    <row r="268" spans="1:3" x14ac:dyDescent="0.35">
      <c r="A268" s="11">
        <v>199</v>
      </c>
      <c r="B268" s="19" t="s">
        <v>324</v>
      </c>
      <c r="C268" s="12" t="s">
        <v>325</v>
      </c>
    </row>
    <row r="269" spans="1:3" x14ac:dyDescent="0.35">
      <c r="A269" s="11">
        <v>200</v>
      </c>
      <c r="B269" s="36" t="s">
        <v>1304</v>
      </c>
      <c r="C269" s="12" t="s">
        <v>1255</v>
      </c>
    </row>
    <row r="270" spans="1:3" x14ac:dyDescent="0.35">
      <c r="A270" s="11">
        <v>201</v>
      </c>
      <c r="B270" s="19" t="s">
        <v>326</v>
      </c>
      <c r="C270" s="13" t="s">
        <v>327</v>
      </c>
    </row>
    <row r="271" spans="1:3" x14ac:dyDescent="0.35">
      <c r="A271" s="11">
        <v>202</v>
      </c>
      <c r="B271" s="19" t="s">
        <v>340</v>
      </c>
      <c r="C271" s="13" t="s">
        <v>341</v>
      </c>
    </row>
    <row r="272" spans="1:3" x14ac:dyDescent="0.35">
      <c r="A272" s="11">
        <v>258</v>
      </c>
      <c r="B272" s="19" t="s">
        <v>328</v>
      </c>
      <c r="C272" s="13" t="s">
        <v>329</v>
      </c>
    </row>
    <row r="273" spans="1:3" x14ac:dyDescent="0.35">
      <c r="A273" s="11">
        <v>259</v>
      </c>
      <c r="B273" s="19" t="s">
        <v>330</v>
      </c>
      <c r="C273" s="13" t="s">
        <v>331</v>
      </c>
    </row>
    <row r="274" spans="1:3" x14ac:dyDescent="0.35">
      <c r="A274" s="11">
        <v>260</v>
      </c>
      <c r="B274" s="19" t="s">
        <v>332</v>
      </c>
      <c r="C274" s="13" t="s">
        <v>333</v>
      </c>
    </row>
    <row r="275" spans="1:3" x14ac:dyDescent="0.35">
      <c r="A275" s="11">
        <v>261</v>
      </c>
      <c r="B275" s="19" t="s">
        <v>334</v>
      </c>
      <c r="C275" s="13" t="s">
        <v>335</v>
      </c>
    </row>
    <row r="276" spans="1:3" x14ac:dyDescent="0.35">
      <c r="A276" s="11">
        <v>262</v>
      </c>
      <c r="B276" s="19" t="s">
        <v>336</v>
      </c>
      <c r="C276" s="13" t="s">
        <v>337</v>
      </c>
    </row>
    <row r="277" spans="1:3" x14ac:dyDescent="0.35">
      <c r="A277" s="11">
        <v>320</v>
      </c>
      <c r="B277" s="19" t="s">
        <v>520</v>
      </c>
      <c r="C277" s="14" t="s">
        <v>1096</v>
      </c>
    </row>
    <row r="278" spans="1:3" x14ac:dyDescent="0.35">
      <c r="A278" s="11">
        <v>523</v>
      </c>
      <c r="B278" s="19" t="s">
        <v>338</v>
      </c>
      <c r="C278" s="16" t="s">
        <v>339</v>
      </c>
    </row>
    <row r="279" spans="1:3" x14ac:dyDescent="0.35">
      <c r="A279" s="11">
        <v>204</v>
      </c>
      <c r="B279" s="19" t="s">
        <v>345</v>
      </c>
      <c r="C279" s="12" t="s">
        <v>346</v>
      </c>
    </row>
    <row r="280" spans="1:3" x14ac:dyDescent="0.35">
      <c r="A280" s="11">
        <v>205</v>
      </c>
      <c r="B280" s="19" t="s">
        <v>347</v>
      </c>
      <c r="C280" s="12" t="s">
        <v>348</v>
      </c>
    </row>
    <row r="281" spans="1:3" x14ac:dyDescent="0.35">
      <c r="A281" s="11">
        <v>210</v>
      </c>
      <c r="B281" s="19" t="s">
        <v>356</v>
      </c>
      <c r="C281" s="13" t="s">
        <v>357</v>
      </c>
    </row>
    <row r="282" spans="1:3" x14ac:dyDescent="0.35">
      <c r="A282" s="11">
        <v>211</v>
      </c>
      <c r="B282" s="19" t="s">
        <v>358</v>
      </c>
      <c r="C282" s="13" t="s">
        <v>359</v>
      </c>
    </row>
    <row r="283" spans="1:3" x14ac:dyDescent="0.35">
      <c r="A283" s="11">
        <v>524</v>
      </c>
      <c r="B283" s="19" t="s">
        <v>362</v>
      </c>
      <c r="C283" s="13" t="s">
        <v>363</v>
      </c>
    </row>
    <row r="284" spans="1:3" x14ac:dyDescent="0.35">
      <c r="A284" s="11">
        <v>213</v>
      </c>
      <c r="B284" s="19" t="s">
        <v>364</v>
      </c>
      <c r="C284" s="13" t="s">
        <v>365</v>
      </c>
    </row>
    <row r="285" spans="1:3" x14ac:dyDescent="0.35">
      <c r="A285" s="11">
        <v>319</v>
      </c>
      <c r="B285" s="19" t="s">
        <v>521</v>
      </c>
      <c r="C285" s="13" t="s">
        <v>1097</v>
      </c>
    </row>
    <row r="286" spans="1:3" x14ac:dyDescent="0.35">
      <c r="A286" s="11">
        <v>214</v>
      </c>
      <c r="B286" s="19" t="s">
        <v>366</v>
      </c>
      <c r="C286" s="12" t="s">
        <v>367</v>
      </c>
    </row>
    <row r="287" spans="1:3" x14ac:dyDescent="0.35">
      <c r="A287" s="11">
        <v>221</v>
      </c>
      <c r="B287" s="19" t="s">
        <v>378</v>
      </c>
      <c r="C287" s="13" t="s">
        <v>379</v>
      </c>
    </row>
    <row r="288" spans="1:3" x14ac:dyDescent="0.35">
      <c r="A288" s="11">
        <v>263</v>
      </c>
      <c r="B288" s="19" t="s">
        <v>381</v>
      </c>
      <c r="C288" s="13" t="s">
        <v>382</v>
      </c>
    </row>
    <row r="289" spans="1:3" x14ac:dyDescent="0.35">
      <c r="A289" s="11">
        <v>264</v>
      </c>
      <c r="B289" s="19" t="s">
        <v>383</v>
      </c>
      <c r="C289" s="13" t="s">
        <v>384</v>
      </c>
    </row>
    <row r="290" spans="1:3" x14ac:dyDescent="0.35">
      <c r="A290" s="11">
        <v>49</v>
      </c>
      <c r="B290" s="19" t="s">
        <v>385</v>
      </c>
      <c r="C290" s="13" t="s">
        <v>386</v>
      </c>
    </row>
    <row r="291" spans="1:3" x14ac:dyDescent="0.35">
      <c r="A291" s="11">
        <v>50</v>
      </c>
      <c r="B291" s="19" t="s">
        <v>387</v>
      </c>
      <c r="C291" s="13" t="s">
        <v>388</v>
      </c>
    </row>
    <row r="292" spans="1:3" x14ac:dyDescent="0.35">
      <c r="A292" s="11">
        <v>51</v>
      </c>
      <c r="B292" s="19" t="s">
        <v>389</v>
      </c>
      <c r="C292" s="13" t="s">
        <v>390</v>
      </c>
    </row>
    <row r="293" spans="1:3" x14ac:dyDescent="0.35">
      <c r="A293" s="11">
        <v>223</v>
      </c>
      <c r="B293" s="19" t="s">
        <v>391</v>
      </c>
      <c r="C293" s="12" t="s">
        <v>392</v>
      </c>
    </row>
    <row r="294" spans="1:3" x14ac:dyDescent="0.35">
      <c r="A294" s="11">
        <v>224</v>
      </c>
      <c r="B294" s="19" t="s">
        <v>393</v>
      </c>
      <c r="C294" s="12" t="s">
        <v>394</v>
      </c>
    </row>
    <row r="295" spans="1:3" x14ac:dyDescent="0.35">
      <c r="A295" s="11">
        <v>225</v>
      </c>
      <c r="B295" s="19" t="s">
        <v>395</v>
      </c>
      <c r="C295" s="13" t="s">
        <v>396</v>
      </c>
    </row>
    <row r="296" spans="1:3" x14ac:dyDescent="0.35">
      <c r="A296" s="11">
        <v>227</v>
      </c>
      <c r="B296" s="36" t="s">
        <v>1305</v>
      </c>
      <c r="C296" s="13" t="s">
        <v>399</v>
      </c>
    </row>
    <row r="297" spans="1:3" x14ac:dyDescent="0.35">
      <c r="A297" s="11">
        <v>357</v>
      </c>
      <c r="B297" s="19" t="s">
        <v>400</v>
      </c>
      <c r="C297" s="13" t="s">
        <v>401</v>
      </c>
    </row>
    <row r="298" spans="1:3" x14ac:dyDescent="0.35">
      <c r="A298" s="11">
        <v>228</v>
      </c>
      <c r="B298" s="19" t="s">
        <v>402</v>
      </c>
      <c r="C298" s="13" t="s">
        <v>403</v>
      </c>
    </row>
    <row r="299" spans="1:3" x14ac:dyDescent="0.35">
      <c r="A299" s="11">
        <v>229</v>
      </c>
      <c r="B299" s="19" t="s">
        <v>404</v>
      </c>
      <c r="C299" s="13" t="s">
        <v>405</v>
      </c>
    </row>
    <row r="300" spans="1:3" x14ac:dyDescent="0.35">
      <c r="A300" s="11">
        <v>231</v>
      </c>
      <c r="B300" s="19" t="s">
        <v>406</v>
      </c>
      <c r="C300" s="13" t="s">
        <v>407</v>
      </c>
    </row>
    <row r="301" spans="1:3" x14ac:dyDescent="0.35">
      <c r="A301" s="11">
        <v>232</v>
      </c>
      <c r="B301" s="19" t="s">
        <v>408</v>
      </c>
      <c r="C301" s="13" t="s">
        <v>1204</v>
      </c>
    </row>
    <row r="302" spans="1:3" x14ac:dyDescent="0.35">
      <c r="A302" s="11">
        <v>233</v>
      </c>
      <c r="B302" s="19" t="s">
        <v>409</v>
      </c>
      <c r="C302" s="13" t="s">
        <v>1205</v>
      </c>
    </row>
    <row r="303" spans="1:3" x14ac:dyDescent="0.35">
      <c r="A303" s="11">
        <v>234</v>
      </c>
      <c r="B303" s="19" t="s">
        <v>410</v>
      </c>
      <c r="C303" s="13" t="s">
        <v>411</v>
      </c>
    </row>
    <row r="304" spans="1:3" x14ac:dyDescent="0.35">
      <c r="A304" s="11">
        <v>265</v>
      </c>
      <c r="B304" s="19" t="s">
        <v>412</v>
      </c>
      <c r="C304" s="13" t="s">
        <v>413</v>
      </c>
    </row>
    <row r="305" spans="1:3" x14ac:dyDescent="0.35">
      <c r="A305" s="11">
        <v>266</v>
      </c>
      <c r="B305" s="19" t="s">
        <v>414</v>
      </c>
      <c r="C305" s="13" t="s">
        <v>415</v>
      </c>
    </row>
    <row r="306" spans="1:3" x14ac:dyDescent="0.35">
      <c r="A306" s="11">
        <v>267</v>
      </c>
      <c r="B306" s="19" t="s">
        <v>416</v>
      </c>
      <c r="C306" s="13" t="s">
        <v>417</v>
      </c>
    </row>
    <row r="307" spans="1:3" x14ac:dyDescent="0.35">
      <c r="A307" s="11">
        <v>268</v>
      </c>
      <c r="B307" s="19" t="s">
        <v>418</v>
      </c>
      <c r="C307" s="13" t="s">
        <v>419</v>
      </c>
    </row>
    <row r="308" spans="1:3" x14ac:dyDescent="0.35">
      <c r="A308" s="11">
        <v>269</v>
      </c>
      <c r="B308" s="19" t="s">
        <v>420</v>
      </c>
      <c r="C308" s="13" t="s">
        <v>421</v>
      </c>
    </row>
    <row r="309" spans="1:3" x14ac:dyDescent="0.35">
      <c r="A309" s="11">
        <v>270</v>
      </c>
      <c r="B309" s="19" t="s">
        <v>422</v>
      </c>
      <c r="C309" s="13" t="s">
        <v>423</v>
      </c>
    </row>
    <row r="310" spans="1:3" x14ac:dyDescent="0.35">
      <c r="A310" s="11">
        <v>271</v>
      </c>
      <c r="B310" s="19" t="s">
        <v>424</v>
      </c>
      <c r="C310" s="13" t="s">
        <v>425</v>
      </c>
    </row>
    <row r="311" spans="1:3" x14ac:dyDescent="0.35">
      <c r="A311" s="11">
        <v>272</v>
      </c>
      <c r="B311" s="19" t="s">
        <v>426</v>
      </c>
      <c r="C311" s="13" t="s">
        <v>427</v>
      </c>
    </row>
    <row r="312" spans="1:3" x14ac:dyDescent="0.35">
      <c r="A312" s="11">
        <v>236</v>
      </c>
      <c r="B312" s="19" t="s">
        <v>429</v>
      </c>
      <c r="C312" s="13" t="s">
        <v>430</v>
      </c>
    </row>
    <row r="313" spans="1:3" x14ac:dyDescent="0.35">
      <c r="A313" s="11">
        <v>237</v>
      </c>
      <c r="B313" s="19" t="s">
        <v>431</v>
      </c>
      <c r="C313" s="13" t="s">
        <v>432</v>
      </c>
    </row>
    <row r="314" spans="1:3" x14ac:dyDescent="0.35">
      <c r="A314" s="11">
        <v>235</v>
      </c>
      <c r="B314" s="19" t="s">
        <v>428</v>
      </c>
      <c r="C314" s="13" t="s">
        <v>1206</v>
      </c>
    </row>
    <row r="315" spans="1:3" x14ac:dyDescent="0.35">
      <c r="A315" s="11">
        <v>238</v>
      </c>
      <c r="B315" s="19" t="s">
        <v>433</v>
      </c>
      <c r="C315" s="12" t="s">
        <v>1207</v>
      </c>
    </row>
    <row r="316" spans="1:3" x14ac:dyDescent="0.35">
      <c r="A316" s="11">
        <v>424</v>
      </c>
      <c r="B316" s="19" t="s">
        <v>855</v>
      </c>
      <c r="C316" s="13" t="s">
        <v>856</v>
      </c>
    </row>
    <row r="317" spans="1:3" x14ac:dyDescent="0.35">
      <c r="A317" s="11">
        <v>425</v>
      </c>
      <c r="B317" s="19" t="s">
        <v>857</v>
      </c>
      <c r="C317" s="13" t="s">
        <v>858</v>
      </c>
    </row>
    <row r="318" spans="1:3" x14ac:dyDescent="0.35">
      <c r="A318" s="11">
        <v>239</v>
      </c>
      <c r="B318" s="36" t="s">
        <v>1306</v>
      </c>
      <c r="C318" s="13" t="s">
        <v>434</v>
      </c>
    </row>
    <row r="319" spans="1:3" x14ac:dyDescent="0.35">
      <c r="A319" s="11">
        <v>241</v>
      </c>
      <c r="B319" s="19" t="s">
        <v>435</v>
      </c>
      <c r="C319" s="12" t="s">
        <v>436</v>
      </c>
    </row>
    <row r="320" spans="1:3" x14ac:dyDescent="0.35">
      <c r="A320" s="11">
        <v>250</v>
      </c>
      <c r="B320" s="19" t="s">
        <v>437</v>
      </c>
      <c r="C320" s="13" t="s">
        <v>438</v>
      </c>
    </row>
    <row r="321" spans="1:3" x14ac:dyDescent="0.35">
      <c r="A321" s="11">
        <v>251</v>
      </c>
      <c r="B321" s="19" t="s">
        <v>439</v>
      </c>
      <c r="C321" s="13" t="s">
        <v>440</v>
      </c>
    </row>
    <row r="322" spans="1:3" x14ac:dyDescent="0.35">
      <c r="A322" s="11">
        <v>252</v>
      </c>
      <c r="B322" s="19" t="s">
        <v>441</v>
      </c>
      <c r="C322" s="12" t="s">
        <v>442</v>
      </c>
    </row>
    <row r="323" spans="1:3" x14ac:dyDescent="0.35">
      <c r="A323" s="11">
        <v>253</v>
      </c>
      <c r="B323" s="19" t="s">
        <v>443</v>
      </c>
      <c r="C323" s="12" t="s">
        <v>444</v>
      </c>
    </row>
    <row r="324" spans="1:3" x14ac:dyDescent="0.35">
      <c r="A324" s="11">
        <v>285</v>
      </c>
      <c r="B324" s="19" t="s">
        <v>468</v>
      </c>
      <c r="C324" s="13" t="s">
        <v>1208</v>
      </c>
    </row>
    <row r="325" spans="1:3" x14ac:dyDescent="0.35">
      <c r="A325" s="11">
        <v>352</v>
      </c>
      <c r="B325" s="36" t="s">
        <v>1307</v>
      </c>
      <c r="C325" s="13" t="s">
        <v>445</v>
      </c>
    </row>
    <row r="326" spans="1:3" x14ac:dyDescent="0.35">
      <c r="A326" s="11">
        <v>255</v>
      </c>
      <c r="B326" s="19" t="s">
        <v>448</v>
      </c>
      <c r="C326" s="12" t="s">
        <v>449</v>
      </c>
    </row>
    <row r="327" spans="1:3" x14ac:dyDescent="0.35">
      <c r="A327" s="11">
        <v>256</v>
      </c>
      <c r="B327" s="19" t="s">
        <v>450</v>
      </c>
      <c r="C327" s="12" t="s">
        <v>451</v>
      </c>
    </row>
    <row r="328" spans="1:3" x14ac:dyDescent="0.35">
      <c r="A328" s="11">
        <v>254</v>
      </c>
      <c r="B328" s="19" t="s">
        <v>446</v>
      </c>
      <c r="C328" s="13" t="s">
        <v>447</v>
      </c>
    </row>
    <row r="329" spans="1:3" x14ac:dyDescent="0.35">
      <c r="A329" s="11">
        <v>276</v>
      </c>
      <c r="B329" s="19" t="s">
        <v>452</v>
      </c>
      <c r="C329" s="12" t="s">
        <v>453</v>
      </c>
    </row>
    <row r="330" spans="1:3" x14ac:dyDescent="0.35">
      <c r="A330" s="11">
        <v>277</v>
      </c>
      <c r="B330" s="19" t="s">
        <v>454</v>
      </c>
      <c r="C330" s="12" t="s">
        <v>455</v>
      </c>
    </row>
    <row r="331" spans="1:3" x14ac:dyDescent="0.35">
      <c r="A331" s="11">
        <v>278</v>
      </c>
      <c r="B331" s="19" t="s">
        <v>456</v>
      </c>
      <c r="C331" s="13" t="s">
        <v>457</v>
      </c>
    </row>
    <row r="332" spans="1:3" x14ac:dyDescent="0.35">
      <c r="A332" s="11">
        <v>279</v>
      </c>
      <c r="B332" s="19" t="s">
        <v>458</v>
      </c>
      <c r="C332" s="12" t="s">
        <v>459</v>
      </c>
    </row>
    <row r="333" spans="1:3" x14ac:dyDescent="0.35">
      <c r="A333" s="11">
        <v>280</v>
      </c>
      <c r="B333" s="19" t="s">
        <v>460</v>
      </c>
      <c r="C333" s="13" t="s">
        <v>461</v>
      </c>
    </row>
    <row r="334" spans="1:3" x14ac:dyDescent="0.35">
      <c r="A334" s="11">
        <v>281</v>
      </c>
      <c r="B334" s="19" t="s">
        <v>462</v>
      </c>
      <c r="C334" s="13" t="s">
        <v>463</v>
      </c>
    </row>
    <row r="335" spans="1:3" x14ac:dyDescent="0.35">
      <c r="A335" s="11">
        <v>282</v>
      </c>
      <c r="B335" s="19" t="s">
        <v>464</v>
      </c>
      <c r="C335" s="13" t="s">
        <v>465</v>
      </c>
    </row>
    <row r="336" spans="1:3" x14ac:dyDescent="0.35">
      <c r="A336" s="11">
        <v>286</v>
      </c>
      <c r="B336" s="19" t="s">
        <v>469</v>
      </c>
      <c r="C336" s="13" t="s">
        <v>470</v>
      </c>
    </row>
    <row r="337" spans="1:3" x14ac:dyDescent="0.35">
      <c r="A337" s="11">
        <v>287</v>
      </c>
      <c r="B337" s="19" t="s">
        <v>471</v>
      </c>
      <c r="C337" s="13" t="s">
        <v>472</v>
      </c>
    </row>
    <row r="338" spans="1:3" x14ac:dyDescent="0.35">
      <c r="A338" s="11">
        <v>297</v>
      </c>
      <c r="B338" s="19" t="s">
        <v>475</v>
      </c>
      <c r="C338" s="13" t="s">
        <v>476</v>
      </c>
    </row>
    <row r="339" spans="1:3" x14ac:dyDescent="0.35">
      <c r="A339" s="11">
        <v>288</v>
      </c>
      <c r="B339" s="19" t="s">
        <v>473</v>
      </c>
      <c r="C339" s="13" t="s">
        <v>474</v>
      </c>
    </row>
    <row r="340" spans="1:3" x14ac:dyDescent="0.35">
      <c r="A340" s="11">
        <v>289</v>
      </c>
      <c r="B340" s="19" t="s">
        <v>477</v>
      </c>
      <c r="C340" s="13" t="s">
        <v>478</v>
      </c>
    </row>
    <row r="341" spans="1:3" x14ac:dyDescent="0.35">
      <c r="A341" s="11">
        <v>290</v>
      </c>
      <c r="B341" s="19" t="s">
        <v>479</v>
      </c>
      <c r="C341" s="13" t="s">
        <v>480</v>
      </c>
    </row>
    <row r="342" spans="1:3" x14ac:dyDescent="0.35">
      <c r="A342" s="11">
        <v>291</v>
      </c>
      <c r="B342" s="19" t="s">
        <v>481</v>
      </c>
      <c r="C342" s="12" t="s">
        <v>482</v>
      </c>
    </row>
    <row r="343" spans="1:3" x14ac:dyDescent="0.35">
      <c r="A343" s="11">
        <v>292</v>
      </c>
      <c r="B343" s="19" t="s">
        <v>483</v>
      </c>
      <c r="C343" s="13" t="s">
        <v>484</v>
      </c>
    </row>
    <row r="344" spans="1:3" x14ac:dyDescent="0.35">
      <c r="A344" s="11">
        <v>69</v>
      </c>
      <c r="B344" s="19" t="s">
        <v>485</v>
      </c>
      <c r="C344" s="13" t="s">
        <v>486</v>
      </c>
    </row>
    <row r="345" spans="1:3" x14ac:dyDescent="0.35">
      <c r="A345" s="11">
        <v>240</v>
      </c>
      <c r="B345" s="19" t="s">
        <v>487</v>
      </c>
      <c r="C345" s="13" t="s">
        <v>488</v>
      </c>
    </row>
    <row r="346" spans="1:3" x14ac:dyDescent="0.35">
      <c r="A346" s="11">
        <v>293</v>
      </c>
      <c r="B346" s="19" t="s">
        <v>489</v>
      </c>
      <c r="C346" s="13" t="s">
        <v>490</v>
      </c>
    </row>
    <row r="347" spans="1:3" x14ac:dyDescent="0.35">
      <c r="A347" s="11">
        <v>294</v>
      </c>
      <c r="B347" s="19" t="s">
        <v>491</v>
      </c>
      <c r="C347" s="13" t="s">
        <v>492</v>
      </c>
    </row>
    <row r="348" spans="1:3" x14ac:dyDescent="0.35">
      <c r="A348" s="11">
        <v>426</v>
      </c>
      <c r="B348" s="19" t="s">
        <v>859</v>
      </c>
      <c r="C348" s="13" t="s">
        <v>860</v>
      </c>
    </row>
    <row r="349" spans="1:3" x14ac:dyDescent="0.35">
      <c r="A349" s="11">
        <v>570</v>
      </c>
      <c r="B349" s="19" t="s">
        <v>1209</v>
      </c>
      <c r="C349" s="13" t="s">
        <v>493</v>
      </c>
    </row>
    <row r="350" spans="1:3" x14ac:dyDescent="0.35">
      <c r="A350" s="11">
        <v>295</v>
      </c>
      <c r="B350" s="19" t="s">
        <v>494</v>
      </c>
      <c r="C350" s="13" t="s">
        <v>495</v>
      </c>
    </row>
    <row r="351" spans="1:3" x14ac:dyDescent="0.35">
      <c r="A351" s="11">
        <v>300</v>
      </c>
      <c r="B351" s="19" t="s">
        <v>496</v>
      </c>
      <c r="C351" s="13" t="s">
        <v>497</v>
      </c>
    </row>
    <row r="352" spans="1:3" x14ac:dyDescent="0.35">
      <c r="A352" s="11">
        <v>301</v>
      </c>
      <c r="B352" s="19" t="s">
        <v>498</v>
      </c>
      <c r="C352" s="13" t="s">
        <v>499</v>
      </c>
    </row>
    <row r="353" spans="1:3" x14ac:dyDescent="0.35">
      <c r="A353" s="11">
        <v>302</v>
      </c>
      <c r="B353" s="19" t="s">
        <v>500</v>
      </c>
      <c r="C353" s="13" t="s">
        <v>501</v>
      </c>
    </row>
    <row r="354" spans="1:3" x14ac:dyDescent="0.35">
      <c r="A354" s="11">
        <v>157</v>
      </c>
      <c r="B354" s="19" t="s">
        <v>502</v>
      </c>
      <c r="C354" s="13" t="s">
        <v>1210</v>
      </c>
    </row>
    <row r="355" spans="1:3" x14ac:dyDescent="0.35">
      <c r="A355" s="11">
        <v>304</v>
      </c>
      <c r="B355" s="19" t="s">
        <v>504</v>
      </c>
      <c r="C355" s="12" t="s">
        <v>505</v>
      </c>
    </row>
    <row r="356" spans="1:3" x14ac:dyDescent="0.35">
      <c r="A356" s="11">
        <v>305</v>
      </c>
      <c r="B356" s="19" t="s">
        <v>506</v>
      </c>
      <c r="C356" s="13" t="s">
        <v>507</v>
      </c>
    </row>
    <row r="357" spans="1:3" x14ac:dyDescent="0.35">
      <c r="A357" s="11">
        <v>306</v>
      </c>
      <c r="B357" s="19" t="s">
        <v>508</v>
      </c>
      <c r="C357" s="12" t="s">
        <v>509</v>
      </c>
    </row>
    <row r="358" spans="1:3" x14ac:dyDescent="0.35">
      <c r="A358" s="11">
        <v>311</v>
      </c>
      <c r="B358" s="19" t="s">
        <v>510</v>
      </c>
      <c r="C358" s="13" t="s">
        <v>511</v>
      </c>
    </row>
    <row r="359" spans="1:3" x14ac:dyDescent="0.35">
      <c r="A359" s="11">
        <v>312</v>
      </c>
      <c r="B359" s="19" t="s">
        <v>512</v>
      </c>
      <c r="C359" s="13" t="s">
        <v>513</v>
      </c>
    </row>
    <row r="360" spans="1:3" x14ac:dyDescent="0.35">
      <c r="A360" s="11">
        <v>153</v>
      </c>
      <c r="B360" s="19" t="s">
        <v>237</v>
      </c>
      <c r="C360" s="13" t="s">
        <v>1093</v>
      </c>
    </row>
    <row r="361" spans="1:3" x14ac:dyDescent="0.35">
      <c r="A361" s="11">
        <v>314</v>
      </c>
      <c r="B361" s="19" t="s">
        <v>514</v>
      </c>
      <c r="C361" s="12" t="s">
        <v>515</v>
      </c>
    </row>
    <row r="362" spans="1:3" x14ac:dyDescent="0.35">
      <c r="A362" s="11">
        <v>315</v>
      </c>
      <c r="B362" s="19" t="s">
        <v>516</v>
      </c>
      <c r="C362" s="12" t="s">
        <v>517</v>
      </c>
    </row>
    <row r="363" spans="1:3" x14ac:dyDescent="0.35">
      <c r="A363" s="11">
        <v>316</v>
      </c>
      <c r="B363" s="19" t="s">
        <v>518</v>
      </c>
      <c r="C363" s="13" t="s">
        <v>519</v>
      </c>
    </row>
    <row r="364" spans="1:3" x14ac:dyDescent="0.35">
      <c r="A364" s="11">
        <v>321</v>
      </c>
      <c r="B364" s="19" t="s">
        <v>523</v>
      </c>
      <c r="C364" s="13" t="s">
        <v>524</v>
      </c>
    </row>
    <row r="365" spans="1:3" x14ac:dyDescent="0.35">
      <c r="A365" s="11">
        <v>322</v>
      </c>
      <c r="B365" s="19" t="s">
        <v>525</v>
      </c>
      <c r="C365" s="13" t="s">
        <v>526</v>
      </c>
    </row>
    <row r="366" spans="1:3" x14ac:dyDescent="0.35">
      <c r="A366" s="11">
        <v>334</v>
      </c>
      <c r="B366" s="19" t="s">
        <v>538</v>
      </c>
      <c r="C366" s="13" t="s">
        <v>539</v>
      </c>
    </row>
    <row r="367" spans="1:3" x14ac:dyDescent="0.35">
      <c r="A367" s="11">
        <v>336</v>
      </c>
      <c r="B367" s="19" t="s">
        <v>542</v>
      </c>
      <c r="C367" s="13" t="s">
        <v>1211</v>
      </c>
    </row>
    <row r="368" spans="1:3" x14ac:dyDescent="0.35">
      <c r="A368" s="11">
        <v>337</v>
      </c>
      <c r="B368" s="19" t="s">
        <v>543</v>
      </c>
      <c r="C368" s="13" t="s">
        <v>1212</v>
      </c>
    </row>
    <row r="369" spans="1:3" x14ac:dyDescent="0.35">
      <c r="A369" s="11">
        <v>299</v>
      </c>
      <c r="B369" s="19" t="s">
        <v>544</v>
      </c>
      <c r="C369" s="13" t="s">
        <v>545</v>
      </c>
    </row>
    <row r="370" spans="1:3" x14ac:dyDescent="0.35">
      <c r="A370" s="11">
        <v>339</v>
      </c>
      <c r="B370" s="19" t="s">
        <v>547</v>
      </c>
      <c r="C370" s="13" t="s">
        <v>548</v>
      </c>
    </row>
    <row r="371" spans="1:3" x14ac:dyDescent="0.35">
      <c r="A371" s="11">
        <v>340</v>
      </c>
      <c r="B371" s="19" t="s">
        <v>549</v>
      </c>
      <c r="C371" s="12" t="s">
        <v>1213</v>
      </c>
    </row>
    <row r="372" spans="1:3" x14ac:dyDescent="0.35">
      <c r="A372" s="11">
        <v>346</v>
      </c>
      <c r="B372" s="19" t="s">
        <v>558</v>
      </c>
      <c r="C372" s="13" t="s">
        <v>559</v>
      </c>
    </row>
    <row r="373" spans="1:3" x14ac:dyDescent="0.35">
      <c r="A373" s="11">
        <v>298</v>
      </c>
      <c r="B373" s="19" t="s">
        <v>536</v>
      </c>
      <c r="C373" s="13" t="s">
        <v>537</v>
      </c>
    </row>
    <row r="374" spans="1:3" x14ac:dyDescent="0.35">
      <c r="A374" s="11">
        <v>638</v>
      </c>
      <c r="B374" s="19" t="s">
        <v>522</v>
      </c>
      <c r="C374" s="13" t="s">
        <v>1098</v>
      </c>
    </row>
    <row r="375" spans="1:3" x14ac:dyDescent="0.35">
      <c r="A375" s="11">
        <v>347</v>
      </c>
      <c r="B375" s="19" t="s">
        <v>560</v>
      </c>
      <c r="C375" s="12" t="s">
        <v>561</v>
      </c>
    </row>
    <row r="376" spans="1:3" x14ac:dyDescent="0.35">
      <c r="A376" s="11">
        <v>348</v>
      </c>
      <c r="B376" s="19" t="s">
        <v>562</v>
      </c>
      <c r="C376" s="13" t="s">
        <v>563</v>
      </c>
    </row>
    <row r="377" spans="1:3" x14ac:dyDescent="0.35">
      <c r="A377" s="25">
        <v>349</v>
      </c>
      <c r="B377" s="36" t="s">
        <v>1308</v>
      </c>
      <c r="C377" s="13" t="s">
        <v>564</v>
      </c>
    </row>
    <row r="378" spans="1:3" x14ac:dyDescent="0.35">
      <c r="A378" s="25">
        <v>350</v>
      </c>
      <c r="B378" s="36" t="s">
        <v>1309</v>
      </c>
      <c r="C378" s="13" t="s">
        <v>1079</v>
      </c>
    </row>
    <row r="379" spans="1:3" x14ac:dyDescent="0.35">
      <c r="A379" s="11">
        <v>359</v>
      </c>
      <c r="B379" s="19" t="s">
        <v>565</v>
      </c>
      <c r="C379" s="12" t="s">
        <v>566</v>
      </c>
    </row>
    <row r="380" spans="1:3" x14ac:dyDescent="0.35">
      <c r="A380" s="11">
        <v>360</v>
      </c>
      <c r="B380" s="19" t="s">
        <v>567</v>
      </c>
      <c r="C380" s="12" t="s">
        <v>568</v>
      </c>
    </row>
    <row r="381" spans="1:3" x14ac:dyDescent="0.35">
      <c r="A381" s="11">
        <v>361</v>
      </c>
      <c r="B381" s="19" t="s">
        <v>569</v>
      </c>
      <c r="C381" s="13" t="s">
        <v>570</v>
      </c>
    </row>
    <row r="382" spans="1:3" x14ac:dyDescent="0.35">
      <c r="A382" s="11">
        <v>362</v>
      </c>
      <c r="B382" s="19" t="s">
        <v>571</v>
      </c>
      <c r="C382" s="12" t="s">
        <v>572</v>
      </c>
    </row>
    <row r="383" spans="1:3" x14ac:dyDescent="0.35">
      <c r="A383" s="11">
        <v>629</v>
      </c>
      <c r="B383" s="19" t="s">
        <v>1067</v>
      </c>
      <c r="C383" s="13" t="s">
        <v>1114</v>
      </c>
    </row>
    <row r="384" spans="1:3" x14ac:dyDescent="0.35">
      <c r="A384" s="11">
        <v>203</v>
      </c>
      <c r="B384" s="19" t="s">
        <v>342</v>
      </c>
      <c r="C384" s="16" t="s">
        <v>1214</v>
      </c>
    </row>
    <row r="385" spans="1:3" x14ac:dyDescent="0.35">
      <c r="A385" s="11">
        <v>208</v>
      </c>
      <c r="B385" s="19" t="s">
        <v>353</v>
      </c>
      <c r="C385" s="13" t="s">
        <v>354</v>
      </c>
    </row>
    <row r="386" spans="1:3" x14ac:dyDescent="0.35">
      <c r="A386" s="11">
        <v>386</v>
      </c>
      <c r="B386" s="19" t="s">
        <v>624</v>
      </c>
      <c r="C386" s="12" t="s">
        <v>1256</v>
      </c>
    </row>
    <row r="387" spans="1:3" x14ac:dyDescent="0.35">
      <c r="A387" s="11">
        <v>428</v>
      </c>
      <c r="B387" s="19" t="s">
        <v>575</v>
      </c>
      <c r="C387" s="13" t="s">
        <v>576</v>
      </c>
    </row>
    <row r="388" spans="1:3" x14ac:dyDescent="0.35">
      <c r="A388" s="11">
        <v>78</v>
      </c>
      <c r="B388" s="19" t="s">
        <v>137</v>
      </c>
      <c r="C388" s="13" t="s">
        <v>138</v>
      </c>
    </row>
    <row r="389" spans="1:3" x14ac:dyDescent="0.35">
      <c r="A389" s="11">
        <v>369</v>
      </c>
      <c r="B389" s="19" t="s">
        <v>585</v>
      </c>
      <c r="C389" s="13" t="s">
        <v>586</v>
      </c>
    </row>
    <row r="390" spans="1:3" x14ac:dyDescent="0.35">
      <c r="A390" s="24">
        <v>364</v>
      </c>
      <c r="B390" s="19" t="s">
        <v>577</v>
      </c>
      <c r="C390" s="13" t="s">
        <v>578</v>
      </c>
    </row>
    <row r="391" spans="1:3" x14ac:dyDescent="0.35">
      <c r="A391" s="11">
        <v>370</v>
      </c>
      <c r="B391" s="19" t="s">
        <v>587</v>
      </c>
      <c r="C391" s="13" t="s">
        <v>588</v>
      </c>
    </row>
    <row r="392" spans="1:3" x14ac:dyDescent="0.35">
      <c r="A392" s="11">
        <v>640</v>
      </c>
      <c r="B392" s="19" t="s">
        <v>589</v>
      </c>
      <c r="C392" s="13" t="s">
        <v>590</v>
      </c>
    </row>
    <row r="393" spans="1:3" x14ac:dyDescent="0.35">
      <c r="A393" s="11">
        <v>371</v>
      </c>
      <c r="B393" s="19" t="s">
        <v>591</v>
      </c>
      <c r="C393" s="13" t="s">
        <v>592</v>
      </c>
    </row>
    <row r="394" spans="1:3" x14ac:dyDescent="0.35">
      <c r="A394" s="11">
        <v>641</v>
      </c>
      <c r="B394" s="19" t="s">
        <v>593</v>
      </c>
      <c r="C394" s="13" t="s">
        <v>594</v>
      </c>
    </row>
    <row r="395" spans="1:3" x14ac:dyDescent="0.35">
      <c r="A395" s="11">
        <v>365</v>
      </c>
      <c r="B395" s="36" t="s">
        <v>1310</v>
      </c>
      <c r="C395" s="13" t="s">
        <v>1080</v>
      </c>
    </row>
    <row r="396" spans="1:3" x14ac:dyDescent="0.35">
      <c r="A396" s="11">
        <v>368</v>
      </c>
      <c r="B396" s="36" t="s">
        <v>1311</v>
      </c>
      <c r="C396" s="13" t="s">
        <v>1081</v>
      </c>
    </row>
    <row r="397" spans="1:3" x14ac:dyDescent="0.35">
      <c r="A397" s="11">
        <v>372</v>
      </c>
      <c r="B397" s="19" t="s">
        <v>595</v>
      </c>
      <c r="C397" s="13" t="s">
        <v>596</v>
      </c>
    </row>
    <row r="398" spans="1:3" x14ac:dyDescent="0.35">
      <c r="A398" s="11">
        <v>644</v>
      </c>
      <c r="B398" s="19" t="s">
        <v>601</v>
      </c>
      <c r="C398" s="13" t="s">
        <v>602</v>
      </c>
    </row>
    <row r="399" spans="1:3" x14ac:dyDescent="0.35">
      <c r="A399" s="11">
        <v>366</v>
      </c>
      <c r="B399" s="19" t="s">
        <v>579</v>
      </c>
      <c r="C399" s="13" t="s">
        <v>580</v>
      </c>
    </row>
    <row r="400" spans="1:3" x14ac:dyDescent="0.35">
      <c r="A400" s="11">
        <v>367</v>
      </c>
      <c r="B400" s="19" t="s">
        <v>581</v>
      </c>
      <c r="C400" s="13" t="s">
        <v>582</v>
      </c>
    </row>
    <row r="401" spans="1:3" x14ac:dyDescent="0.35">
      <c r="A401" s="11">
        <v>642</v>
      </c>
      <c r="B401" s="19" t="s">
        <v>597</v>
      </c>
      <c r="C401" s="13" t="s">
        <v>598</v>
      </c>
    </row>
    <row r="402" spans="1:3" x14ac:dyDescent="0.35">
      <c r="A402" s="11">
        <v>643</v>
      </c>
      <c r="B402" s="19" t="s">
        <v>599</v>
      </c>
      <c r="C402" s="13" t="s">
        <v>600</v>
      </c>
    </row>
    <row r="403" spans="1:3" x14ac:dyDescent="0.35">
      <c r="A403" s="11">
        <v>639</v>
      </c>
      <c r="B403" s="19" t="s">
        <v>583</v>
      </c>
      <c r="C403" s="13" t="s">
        <v>584</v>
      </c>
    </row>
    <row r="404" spans="1:3" x14ac:dyDescent="0.35">
      <c r="A404" s="11">
        <v>373</v>
      </c>
      <c r="B404" s="19" t="s">
        <v>603</v>
      </c>
      <c r="C404" s="13" t="s">
        <v>604</v>
      </c>
    </row>
    <row r="405" spans="1:3" x14ac:dyDescent="0.35">
      <c r="A405" s="11">
        <v>376</v>
      </c>
      <c r="B405" s="19" t="s">
        <v>605</v>
      </c>
      <c r="C405" s="12" t="s">
        <v>606</v>
      </c>
    </row>
    <row r="406" spans="1:3" x14ac:dyDescent="0.35">
      <c r="A406" s="11">
        <v>377</v>
      </c>
      <c r="B406" s="19" t="s">
        <v>607</v>
      </c>
      <c r="C406" s="13" t="s">
        <v>608</v>
      </c>
    </row>
    <row r="407" spans="1:3" x14ac:dyDescent="0.35">
      <c r="A407" s="11">
        <v>378</v>
      </c>
      <c r="B407" s="19" t="s">
        <v>609</v>
      </c>
      <c r="C407" s="13" t="s">
        <v>610</v>
      </c>
    </row>
    <row r="408" spans="1:3" x14ac:dyDescent="0.35">
      <c r="A408" s="11">
        <v>379</v>
      </c>
      <c r="B408" s="19" t="s">
        <v>611</v>
      </c>
      <c r="C408" s="12" t="s">
        <v>612</v>
      </c>
    </row>
    <row r="409" spans="1:3" x14ac:dyDescent="0.35">
      <c r="A409" s="11">
        <v>381</v>
      </c>
      <c r="B409" s="19" t="s">
        <v>614</v>
      </c>
      <c r="C409" s="13" t="s">
        <v>615</v>
      </c>
    </row>
    <row r="410" spans="1:3" x14ac:dyDescent="0.35">
      <c r="A410" s="11">
        <v>383</v>
      </c>
      <c r="B410" s="19" t="s">
        <v>618</v>
      </c>
      <c r="C410" s="12" t="s">
        <v>619</v>
      </c>
    </row>
    <row r="411" spans="1:3" x14ac:dyDescent="0.35">
      <c r="A411" s="11">
        <v>384</v>
      </c>
      <c r="B411" s="19" t="s">
        <v>620</v>
      </c>
      <c r="C411" s="12" t="s">
        <v>621</v>
      </c>
    </row>
    <row r="412" spans="1:3" x14ac:dyDescent="0.35">
      <c r="A412" s="11">
        <v>387</v>
      </c>
      <c r="B412" s="19" t="s">
        <v>625</v>
      </c>
      <c r="C412" s="13" t="s">
        <v>626</v>
      </c>
    </row>
    <row r="413" spans="1:3" x14ac:dyDescent="0.35">
      <c r="A413" s="11">
        <v>342</v>
      </c>
      <c r="B413" s="19" t="s">
        <v>552</v>
      </c>
      <c r="C413" s="12" t="s">
        <v>553</v>
      </c>
    </row>
    <row r="414" spans="1:3" x14ac:dyDescent="0.35">
      <c r="A414" s="11">
        <v>178</v>
      </c>
      <c r="B414" s="19" t="s">
        <v>633</v>
      </c>
      <c r="C414" s="13" t="s">
        <v>634</v>
      </c>
    </row>
    <row r="415" spans="1:3" x14ac:dyDescent="0.35">
      <c r="A415" s="11">
        <v>179</v>
      </c>
      <c r="B415" s="19" t="s">
        <v>635</v>
      </c>
      <c r="C415" s="13" t="s">
        <v>636</v>
      </c>
    </row>
    <row r="416" spans="1:3" x14ac:dyDescent="0.35">
      <c r="A416" s="11">
        <v>180</v>
      </c>
      <c r="B416" s="19" t="s">
        <v>637</v>
      </c>
      <c r="C416" s="13" t="s">
        <v>638</v>
      </c>
    </row>
    <row r="417" spans="1:3" x14ac:dyDescent="0.35">
      <c r="A417" s="11">
        <v>177</v>
      </c>
      <c r="B417" s="19" t="s">
        <v>631</v>
      </c>
      <c r="C417" s="13" t="s">
        <v>632</v>
      </c>
    </row>
    <row r="418" spans="1:3" x14ac:dyDescent="0.35">
      <c r="A418" s="11">
        <v>390</v>
      </c>
      <c r="B418" s="19" t="s">
        <v>639</v>
      </c>
      <c r="C418" s="13" t="s">
        <v>640</v>
      </c>
    </row>
    <row r="419" spans="1:3" x14ac:dyDescent="0.35">
      <c r="A419" s="11">
        <v>181</v>
      </c>
      <c r="B419" s="19" t="s">
        <v>643</v>
      </c>
      <c r="C419" s="13" t="s">
        <v>1215</v>
      </c>
    </row>
    <row r="420" spans="1:3" x14ac:dyDescent="0.35">
      <c r="A420" s="11">
        <v>182</v>
      </c>
      <c r="B420" s="19" t="s">
        <v>644</v>
      </c>
      <c r="C420" s="13" t="s">
        <v>645</v>
      </c>
    </row>
    <row r="421" spans="1:3" x14ac:dyDescent="0.35">
      <c r="A421" s="11">
        <v>395</v>
      </c>
      <c r="B421" s="19" t="s">
        <v>652</v>
      </c>
      <c r="C421" s="13" t="s">
        <v>653</v>
      </c>
    </row>
    <row r="422" spans="1:3" x14ac:dyDescent="0.35">
      <c r="A422" s="11">
        <v>392</v>
      </c>
      <c r="B422" s="19" t="s">
        <v>646</v>
      </c>
      <c r="C422" s="12" t="s">
        <v>647</v>
      </c>
    </row>
    <row r="423" spans="1:3" x14ac:dyDescent="0.35">
      <c r="A423" s="11">
        <v>394</v>
      </c>
      <c r="B423" s="19" t="s">
        <v>650</v>
      </c>
      <c r="C423" s="13" t="s">
        <v>651</v>
      </c>
    </row>
    <row r="424" spans="1:3" x14ac:dyDescent="0.35">
      <c r="A424" s="11">
        <v>393</v>
      </c>
      <c r="B424" s="19" t="s">
        <v>648</v>
      </c>
      <c r="C424" s="12" t="s">
        <v>649</v>
      </c>
    </row>
    <row r="425" spans="1:3" x14ac:dyDescent="0.35">
      <c r="A425" s="11">
        <v>396</v>
      </c>
      <c r="B425" s="19" t="s">
        <v>654</v>
      </c>
      <c r="C425" s="12" t="s">
        <v>655</v>
      </c>
    </row>
    <row r="426" spans="1:3" x14ac:dyDescent="0.35">
      <c r="A426" s="11">
        <v>397</v>
      </c>
      <c r="B426" s="19" t="s">
        <v>656</v>
      </c>
      <c r="C426" s="13" t="s">
        <v>657</v>
      </c>
    </row>
    <row r="427" spans="1:3" x14ac:dyDescent="0.35">
      <c r="A427" s="11">
        <v>398</v>
      </c>
      <c r="B427" s="19" t="s">
        <v>658</v>
      </c>
      <c r="C427" s="13" t="s">
        <v>659</v>
      </c>
    </row>
    <row r="428" spans="1:3" x14ac:dyDescent="0.35">
      <c r="A428" s="11">
        <v>31</v>
      </c>
      <c r="B428" s="19" t="s">
        <v>66</v>
      </c>
      <c r="C428" s="13" t="s">
        <v>67</v>
      </c>
    </row>
    <row r="429" spans="1:3" x14ac:dyDescent="0.35">
      <c r="A429" s="11">
        <v>32</v>
      </c>
      <c r="B429" s="19" t="s">
        <v>68</v>
      </c>
      <c r="C429" s="12" t="s">
        <v>69</v>
      </c>
    </row>
    <row r="430" spans="1:3" x14ac:dyDescent="0.35">
      <c r="A430" s="11">
        <v>154</v>
      </c>
      <c r="B430" s="19" t="s">
        <v>238</v>
      </c>
      <c r="C430" s="13" t="s">
        <v>1094</v>
      </c>
    </row>
    <row r="431" spans="1:3" x14ac:dyDescent="0.35">
      <c r="A431" s="11">
        <v>548</v>
      </c>
      <c r="B431" s="19" t="s">
        <v>805</v>
      </c>
      <c r="C431" s="13" t="s">
        <v>806</v>
      </c>
    </row>
    <row r="432" spans="1:3" x14ac:dyDescent="0.35">
      <c r="A432" s="11">
        <v>533</v>
      </c>
      <c r="B432" s="19" t="s">
        <v>786</v>
      </c>
      <c r="C432" s="13" t="s">
        <v>787</v>
      </c>
    </row>
    <row r="433" spans="1:3" x14ac:dyDescent="0.35">
      <c r="A433" s="11">
        <v>589</v>
      </c>
      <c r="B433" s="19" t="s">
        <v>662</v>
      </c>
      <c r="C433" s="13" t="s">
        <v>663</v>
      </c>
    </row>
    <row r="434" spans="1:3" x14ac:dyDescent="0.35">
      <c r="A434" s="11">
        <v>501</v>
      </c>
      <c r="B434" s="19" t="s">
        <v>695</v>
      </c>
      <c r="C434" s="12" t="s">
        <v>696</v>
      </c>
    </row>
    <row r="435" spans="1:3" x14ac:dyDescent="0.35">
      <c r="A435" s="11">
        <v>16</v>
      </c>
      <c r="B435" s="19" t="s">
        <v>39</v>
      </c>
      <c r="C435" s="12" t="s">
        <v>40</v>
      </c>
    </row>
    <row r="436" spans="1:3" x14ac:dyDescent="0.35">
      <c r="A436" s="11">
        <v>604</v>
      </c>
      <c r="B436" s="19" t="s">
        <v>996</v>
      </c>
      <c r="C436" s="13" t="s">
        <v>997</v>
      </c>
    </row>
    <row r="437" spans="1:3" x14ac:dyDescent="0.35">
      <c r="A437" s="11">
        <v>605</v>
      </c>
      <c r="B437" s="19" t="s">
        <v>998</v>
      </c>
      <c r="C437" s="12" t="s">
        <v>999</v>
      </c>
    </row>
    <row r="438" spans="1:3" x14ac:dyDescent="0.35">
      <c r="A438" s="11">
        <v>630</v>
      </c>
      <c r="B438" s="19" t="s">
        <v>1068</v>
      </c>
      <c r="C438" s="13" t="s">
        <v>1115</v>
      </c>
    </row>
    <row r="439" spans="1:3" x14ac:dyDescent="0.35">
      <c r="A439" s="11">
        <v>446</v>
      </c>
      <c r="B439" s="19" t="s">
        <v>664</v>
      </c>
      <c r="C439" s="13" t="s">
        <v>665</v>
      </c>
    </row>
    <row r="440" spans="1:3" x14ac:dyDescent="0.35">
      <c r="A440" s="11">
        <v>450</v>
      </c>
      <c r="B440" s="19" t="s">
        <v>719</v>
      </c>
      <c r="C440" s="16" t="s">
        <v>1216</v>
      </c>
    </row>
    <row r="441" spans="1:3" x14ac:dyDescent="0.35">
      <c r="A441" s="11">
        <v>451</v>
      </c>
      <c r="B441" s="19" t="s">
        <v>1257</v>
      </c>
      <c r="C441" s="16" t="s">
        <v>1217</v>
      </c>
    </row>
    <row r="442" spans="1:3" x14ac:dyDescent="0.35">
      <c r="A442" s="11">
        <v>452</v>
      </c>
      <c r="B442" s="19" t="s">
        <v>720</v>
      </c>
      <c r="C442" s="16" t="s">
        <v>721</v>
      </c>
    </row>
    <row r="443" spans="1:3" x14ac:dyDescent="0.35">
      <c r="A443" s="11">
        <v>453</v>
      </c>
      <c r="B443" s="19" t="s">
        <v>1258</v>
      </c>
      <c r="C443" s="16" t="s">
        <v>1218</v>
      </c>
    </row>
    <row r="444" spans="1:3" x14ac:dyDescent="0.35">
      <c r="A444" s="11">
        <v>454</v>
      </c>
      <c r="B444" s="19" t="s">
        <v>1259</v>
      </c>
      <c r="C444" s="16" t="s">
        <v>1260</v>
      </c>
    </row>
    <row r="445" spans="1:3" x14ac:dyDescent="0.35">
      <c r="A445" s="11">
        <v>455</v>
      </c>
      <c r="B445" s="19" t="s">
        <v>722</v>
      </c>
      <c r="C445" s="16" t="s">
        <v>1219</v>
      </c>
    </row>
    <row r="446" spans="1:3" x14ac:dyDescent="0.35">
      <c r="A446" s="11">
        <v>448</v>
      </c>
      <c r="B446" s="19" t="s">
        <v>717</v>
      </c>
      <c r="C446" s="16" t="s">
        <v>1220</v>
      </c>
    </row>
    <row r="447" spans="1:3" x14ac:dyDescent="0.35">
      <c r="A447" s="11">
        <v>449</v>
      </c>
      <c r="B447" s="19" t="s">
        <v>718</v>
      </c>
      <c r="C447" s="16" t="s">
        <v>1221</v>
      </c>
    </row>
    <row r="448" spans="1:3" x14ac:dyDescent="0.35">
      <c r="A448" s="11">
        <v>466</v>
      </c>
      <c r="B448" s="19" t="s">
        <v>740</v>
      </c>
      <c r="C448" s="26" t="s">
        <v>741</v>
      </c>
    </row>
    <row r="449" spans="1:3" x14ac:dyDescent="0.35">
      <c r="A449" s="11">
        <v>467</v>
      </c>
      <c r="B449" s="19" t="s">
        <v>742</v>
      </c>
      <c r="C449" s="26" t="s">
        <v>743</v>
      </c>
    </row>
    <row r="450" spans="1:3" x14ac:dyDescent="0.35">
      <c r="A450" s="11">
        <v>468</v>
      </c>
      <c r="B450" s="19" t="s">
        <v>744</v>
      </c>
      <c r="C450" s="26" t="s">
        <v>745</v>
      </c>
    </row>
    <row r="451" spans="1:3" x14ac:dyDescent="0.35">
      <c r="A451" s="11">
        <v>469</v>
      </c>
      <c r="B451" s="19" t="s">
        <v>746</v>
      </c>
      <c r="C451" s="26" t="s">
        <v>747</v>
      </c>
    </row>
    <row r="452" spans="1:3" x14ac:dyDescent="0.35">
      <c r="A452" s="11">
        <v>470</v>
      </c>
      <c r="B452" s="19" t="s">
        <v>748</v>
      </c>
      <c r="C452" s="26" t="s">
        <v>749</v>
      </c>
    </row>
    <row r="453" spans="1:3" x14ac:dyDescent="0.35">
      <c r="A453" s="11">
        <v>474</v>
      </c>
      <c r="B453" s="19" t="s">
        <v>754</v>
      </c>
      <c r="C453" s="26" t="s">
        <v>755</v>
      </c>
    </row>
    <row r="454" spans="1:3" x14ac:dyDescent="0.35">
      <c r="A454" s="11">
        <v>475</v>
      </c>
      <c r="B454" s="19" t="s">
        <v>756</v>
      </c>
      <c r="C454" s="26" t="s">
        <v>757</v>
      </c>
    </row>
    <row r="455" spans="1:3" x14ac:dyDescent="0.35">
      <c r="A455" s="11">
        <v>476</v>
      </c>
      <c r="B455" s="19" t="s">
        <v>758</v>
      </c>
      <c r="C455" s="26" t="s">
        <v>759</v>
      </c>
    </row>
    <row r="456" spans="1:3" x14ac:dyDescent="0.35">
      <c r="A456" s="11">
        <v>477</v>
      </c>
      <c r="B456" s="19" t="s">
        <v>760</v>
      </c>
      <c r="C456" s="26" t="s">
        <v>761</v>
      </c>
    </row>
    <row r="457" spans="1:3" x14ac:dyDescent="0.35">
      <c r="A457" s="11">
        <v>458</v>
      </c>
      <c r="B457" s="19" t="s">
        <v>727</v>
      </c>
      <c r="C457" s="16" t="s">
        <v>728</v>
      </c>
    </row>
    <row r="458" spans="1:3" x14ac:dyDescent="0.35">
      <c r="A458" s="11">
        <v>481</v>
      </c>
      <c r="B458" s="19" t="s">
        <v>767</v>
      </c>
      <c r="C458" s="26" t="s">
        <v>768</v>
      </c>
    </row>
    <row r="459" spans="1:3" x14ac:dyDescent="0.35">
      <c r="A459" s="11">
        <v>463</v>
      </c>
      <c r="B459" s="19" t="s">
        <v>735</v>
      </c>
      <c r="C459" s="26" t="s">
        <v>736</v>
      </c>
    </row>
    <row r="460" spans="1:3" x14ac:dyDescent="0.35">
      <c r="A460" s="11">
        <v>464</v>
      </c>
      <c r="B460" s="19" t="s">
        <v>737</v>
      </c>
      <c r="C460" s="26" t="s">
        <v>738</v>
      </c>
    </row>
    <row r="461" spans="1:3" x14ac:dyDescent="0.35">
      <c r="A461" s="11">
        <v>465</v>
      </c>
      <c r="B461" s="19" t="s">
        <v>739</v>
      </c>
      <c r="C461" s="16" t="s">
        <v>1105</v>
      </c>
    </row>
    <row r="462" spans="1:3" x14ac:dyDescent="0.35">
      <c r="A462" s="11">
        <v>471</v>
      </c>
      <c r="B462" s="19" t="s">
        <v>750</v>
      </c>
      <c r="C462" s="16" t="s">
        <v>751</v>
      </c>
    </row>
    <row r="463" spans="1:3" x14ac:dyDescent="0.35">
      <c r="A463" s="11">
        <v>472</v>
      </c>
      <c r="B463" s="19" t="s">
        <v>752</v>
      </c>
      <c r="C463" s="16" t="s">
        <v>1106</v>
      </c>
    </row>
    <row r="464" spans="1:3" x14ac:dyDescent="0.35">
      <c r="A464" s="11">
        <v>473</v>
      </c>
      <c r="B464" s="19" t="s">
        <v>753</v>
      </c>
      <c r="C464" s="16" t="s">
        <v>1107</v>
      </c>
    </row>
    <row r="465" spans="1:3" x14ac:dyDescent="0.35">
      <c r="A465" s="11">
        <v>478</v>
      </c>
      <c r="B465" s="19" t="s">
        <v>762</v>
      </c>
      <c r="C465" s="16" t="s">
        <v>763</v>
      </c>
    </row>
    <row r="466" spans="1:3" x14ac:dyDescent="0.35">
      <c r="A466" s="11">
        <v>479</v>
      </c>
      <c r="B466" s="19" t="s">
        <v>764</v>
      </c>
      <c r="C466" s="16" t="s">
        <v>1108</v>
      </c>
    </row>
    <row r="467" spans="1:3" x14ac:dyDescent="0.35">
      <c r="A467" s="11">
        <v>480</v>
      </c>
      <c r="B467" s="19" t="s">
        <v>765</v>
      </c>
      <c r="C467" s="16" t="s">
        <v>766</v>
      </c>
    </row>
    <row r="468" spans="1:3" x14ac:dyDescent="0.35">
      <c r="A468" s="11">
        <v>482</v>
      </c>
      <c r="B468" s="19" t="s">
        <v>769</v>
      </c>
      <c r="C468" s="16" t="s">
        <v>770</v>
      </c>
    </row>
    <row r="469" spans="1:3" x14ac:dyDescent="0.35">
      <c r="A469" s="11">
        <v>483</v>
      </c>
      <c r="B469" s="19" t="s">
        <v>771</v>
      </c>
      <c r="C469" s="16" t="s">
        <v>772</v>
      </c>
    </row>
    <row r="470" spans="1:3" x14ac:dyDescent="0.35">
      <c r="A470" s="11">
        <v>484</v>
      </c>
      <c r="B470" s="19" t="s">
        <v>773</v>
      </c>
      <c r="C470" s="16" t="s">
        <v>1261</v>
      </c>
    </row>
    <row r="471" spans="1:3" x14ac:dyDescent="0.35">
      <c r="A471" s="11">
        <v>459</v>
      </c>
      <c r="B471" s="19" t="s">
        <v>729</v>
      </c>
      <c r="C471" s="16" t="s">
        <v>1103</v>
      </c>
    </row>
    <row r="472" spans="1:3" x14ac:dyDescent="0.35">
      <c r="A472" s="11">
        <v>460</v>
      </c>
      <c r="B472" s="19" t="s">
        <v>730</v>
      </c>
      <c r="C472" s="16" t="s">
        <v>731</v>
      </c>
    </row>
    <row r="473" spans="1:3" x14ac:dyDescent="0.35">
      <c r="A473" s="11">
        <v>461</v>
      </c>
      <c r="B473" s="19" t="s">
        <v>732</v>
      </c>
      <c r="C473" s="16" t="s">
        <v>1104</v>
      </c>
    </row>
    <row r="474" spans="1:3" x14ac:dyDescent="0.35">
      <c r="A474" s="11">
        <v>462</v>
      </c>
      <c r="B474" s="19" t="s">
        <v>733</v>
      </c>
      <c r="C474" s="16" t="s">
        <v>734</v>
      </c>
    </row>
    <row r="475" spans="1:3" x14ac:dyDescent="0.35">
      <c r="A475" s="11">
        <v>457</v>
      </c>
      <c r="B475" s="19" t="s">
        <v>725</v>
      </c>
      <c r="C475" s="16" t="s">
        <v>726</v>
      </c>
    </row>
    <row r="476" spans="1:3" x14ac:dyDescent="0.35">
      <c r="A476" s="11">
        <v>106</v>
      </c>
      <c r="B476" s="19" t="s">
        <v>192</v>
      </c>
      <c r="C476" s="13" t="s">
        <v>193</v>
      </c>
    </row>
    <row r="477" spans="1:3" x14ac:dyDescent="0.35">
      <c r="A477" s="11">
        <v>133</v>
      </c>
      <c r="B477" s="19" t="s">
        <v>219</v>
      </c>
      <c r="C477" s="13" t="s">
        <v>220</v>
      </c>
    </row>
    <row r="478" spans="1:3" x14ac:dyDescent="0.35">
      <c r="A478" s="11">
        <v>151</v>
      </c>
      <c r="B478" s="19" t="s">
        <v>233</v>
      </c>
      <c r="C478" s="13" t="s">
        <v>234</v>
      </c>
    </row>
    <row r="479" spans="1:3" x14ac:dyDescent="0.35">
      <c r="A479" s="11">
        <v>155</v>
      </c>
      <c r="B479" s="19" t="s">
        <v>239</v>
      </c>
      <c r="C479" s="13" t="s">
        <v>1095</v>
      </c>
    </row>
    <row r="480" spans="1:3" x14ac:dyDescent="0.35">
      <c r="A480" s="11">
        <v>112</v>
      </c>
      <c r="B480" s="19" t="s">
        <v>302</v>
      </c>
      <c r="C480" s="13" t="s">
        <v>1222</v>
      </c>
    </row>
    <row r="481" spans="1:3" x14ac:dyDescent="0.35">
      <c r="A481" s="11">
        <v>485</v>
      </c>
      <c r="B481" s="19" t="s">
        <v>668</v>
      </c>
      <c r="C481" s="12" t="s">
        <v>669</v>
      </c>
    </row>
    <row r="482" spans="1:3" x14ac:dyDescent="0.35">
      <c r="A482" s="11">
        <v>486</v>
      </c>
      <c r="B482" s="19" t="s">
        <v>670</v>
      </c>
      <c r="C482" s="13" t="s">
        <v>1223</v>
      </c>
    </row>
    <row r="483" spans="1:3" x14ac:dyDescent="0.35">
      <c r="A483" s="11">
        <v>124</v>
      </c>
      <c r="B483" s="19" t="s">
        <v>666</v>
      </c>
      <c r="C483" s="13" t="s">
        <v>667</v>
      </c>
    </row>
    <row r="484" spans="1:3" x14ac:dyDescent="0.35">
      <c r="A484" s="11">
        <v>487</v>
      </c>
      <c r="B484" s="19" t="s">
        <v>671</v>
      </c>
      <c r="C484" s="13" t="s">
        <v>672</v>
      </c>
    </row>
    <row r="485" spans="1:3" x14ac:dyDescent="0.35">
      <c r="A485" s="11">
        <v>489</v>
      </c>
      <c r="B485" s="36" t="s">
        <v>1312</v>
      </c>
      <c r="C485" s="13" t="s">
        <v>1082</v>
      </c>
    </row>
    <row r="486" spans="1:3" x14ac:dyDescent="0.35">
      <c r="A486" s="11">
        <v>491</v>
      </c>
      <c r="B486" s="19" t="s">
        <v>675</v>
      </c>
      <c r="C486" s="27" t="s">
        <v>676</v>
      </c>
    </row>
    <row r="487" spans="1:3" x14ac:dyDescent="0.35">
      <c r="A487" s="11">
        <v>490</v>
      </c>
      <c r="B487" s="19" t="s">
        <v>673</v>
      </c>
      <c r="C487" s="27" t="s">
        <v>674</v>
      </c>
    </row>
    <row r="488" spans="1:3" x14ac:dyDescent="0.35">
      <c r="A488" s="11">
        <v>429</v>
      </c>
      <c r="B488" s="19" t="s">
        <v>863</v>
      </c>
      <c r="C488" s="13" t="s">
        <v>864</v>
      </c>
    </row>
    <row r="489" spans="1:3" x14ac:dyDescent="0.35">
      <c r="A489" s="11">
        <v>492</v>
      </c>
      <c r="B489" s="19" t="s">
        <v>677</v>
      </c>
      <c r="C489" s="12" t="s">
        <v>678</v>
      </c>
    </row>
    <row r="490" spans="1:3" x14ac:dyDescent="0.35">
      <c r="A490" s="11">
        <v>430</v>
      </c>
      <c r="B490" s="19" t="s">
        <v>865</v>
      </c>
      <c r="C490" s="13" t="s">
        <v>866</v>
      </c>
    </row>
    <row r="491" spans="1:3" x14ac:dyDescent="0.35">
      <c r="A491" s="11">
        <v>493</v>
      </c>
      <c r="B491" s="19" t="s">
        <v>679</v>
      </c>
      <c r="C491" s="12" t="s">
        <v>680</v>
      </c>
    </row>
    <row r="492" spans="1:3" x14ac:dyDescent="0.35">
      <c r="A492" s="11">
        <v>494</v>
      </c>
      <c r="B492" s="19" t="s">
        <v>681</v>
      </c>
      <c r="C492" s="12" t="s">
        <v>682</v>
      </c>
    </row>
    <row r="493" spans="1:3" x14ac:dyDescent="0.35">
      <c r="A493" s="11">
        <v>495</v>
      </c>
      <c r="B493" s="19" t="s">
        <v>683</v>
      </c>
      <c r="C493" s="12" t="s">
        <v>684</v>
      </c>
    </row>
    <row r="494" spans="1:3" x14ac:dyDescent="0.35">
      <c r="A494" s="11">
        <v>496</v>
      </c>
      <c r="B494" s="19" t="s">
        <v>685</v>
      </c>
      <c r="C494" s="12" t="s">
        <v>686</v>
      </c>
    </row>
    <row r="495" spans="1:3" x14ac:dyDescent="0.35">
      <c r="A495" s="11">
        <v>497</v>
      </c>
      <c r="B495" s="19" t="s">
        <v>687</v>
      </c>
      <c r="C495" s="13" t="s">
        <v>688</v>
      </c>
    </row>
    <row r="496" spans="1:3" x14ac:dyDescent="0.35">
      <c r="A496" s="11">
        <v>498</v>
      </c>
      <c r="B496" s="19" t="s">
        <v>689</v>
      </c>
      <c r="C496" s="12" t="s">
        <v>690</v>
      </c>
    </row>
    <row r="497" spans="1:3" x14ac:dyDescent="0.35">
      <c r="A497" s="11">
        <v>499</v>
      </c>
      <c r="B497" s="19" t="s">
        <v>691</v>
      </c>
      <c r="C497" s="12" t="s">
        <v>692</v>
      </c>
    </row>
    <row r="498" spans="1:3" x14ac:dyDescent="0.35">
      <c r="A498" s="11">
        <v>503</v>
      </c>
      <c r="B498" s="19" t="s">
        <v>698</v>
      </c>
      <c r="C498" s="13" t="s">
        <v>699</v>
      </c>
    </row>
    <row r="499" spans="1:3" x14ac:dyDescent="0.35">
      <c r="A499" s="11">
        <v>506</v>
      </c>
      <c r="B499" s="19" t="s">
        <v>700</v>
      </c>
      <c r="C499" s="13" t="s">
        <v>701</v>
      </c>
    </row>
    <row r="500" spans="1:3" x14ac:dyDescent="0.35">
      <c r="A500" s="11">
        <v>507</v>
      </c>
      <c r="B500" s="19" t="s">
        <v>702</v>
      </c>
      <c r="C500" s="13" t="s">
        <v>703</v>
      </c>
    </row>
    <row r="501" spans="1:3" x14ac:dyDescent="0.35">
      <c r="A501" s="11">
        <v>504</v>
      </c>
      <c r="B501" s="37" t="s">
        <v>1313</v>
      </c>
      <c r="C501" s="13" t="s">
        <v>1083</v>
      </c>
    </row>
    <row r="502" spans="1:3" x14ac:dyDescent="0.35">
      <c r="A502" s="11">
        <v>508</v>
      </c>
      <c r="B502" s="19" t="s">
        <v>704</v>
      </c>
      <c r="C502" s="13" t="s">
        <v>705</v>
      </c>
    </row>
    <row r="503" spans="1:3" x14ac:dyDescent="0.35">
      <c r="A503" s="11">
        <v>509</v>
      </c>
      <c r="B503" s="19" t="s">
        <v>706</v>
      </c>
      <c r="C503" s="13" t="s">
        <v>707</v>
      </c>
    </row>
    <row r="504" spans="1:3" x14ac:dyDescent="0.35">
      <c r="A504" s="11">
        <v>510</v>
      </c>
      <c r="B504" s="19" t="s">
        <v>708</v>
      </c>
      <c r="C504" s="13" t="s">
        <v>709</v>
      </c>
    </row>
    <row r="505" spans="1:3" x14ac:dyDescent="0.35">
      <c r="A505" s="11">
        <v>511</v>
      </c>
      <c r="B505" s="19" t="s">
        <v>710</v>
      </c>
      <c r="C505" s="13" t="s">
        <v>711</v>
      </c>
    </row>
    <row r="506" spans="1:3" x14ac:dyDescent="0.35">
      <c r="A506" s="11">
        <v>636</v>
      </c>
      <c r="B506" s="19" t="s">
        <v>712</v>
      </c>
      <c r="C506" s="13" t="s">
        <v>713</v>
      </c>
    </row>
    <row r="507" spans="1:3" x14ac:dyDescent="0.35">
      <c r="A507" s="11">
        <v>518</v>
      </c>
      <c r="B507" s="36" t="s">
        <v>1314</v>
      </c>
      <c r="C507" s="13" t="s">
        <v>1084</v>
      </c>
    </row>
    <row r="508" spans="1:3" x14ac:dyDescent="0.35">
      <c r="A508" s="11">
        <v>525</v>
      </c>
      <c r="B508" s="19" t="s">
        <v>714</v>
      </c>
      <c r="C508" s="13" t="s">
        <v>715</v>
      </c>
    </row>
    <row r="509" spans="1:3" x14ac:dyDescent="0.35">
      <c r="A509" s="11">
        <v>391</v>
      </c>
      <c r="B509" s="19" t="s">
        <v>641</v>
      </c>
      <c r="C509" s="13" t="s">
        <v>642</v>
      </c>
    </row>
    <row r="510" spans="1:3" x14ac:dyDescent="0.35">
      <c r="A510" s="11">
        <v>447</v>
      </c>
      <c r="B510" s="36" t="s">
        <v>1315</v>
      </c>
      <c r="C510" s="27" t="s">
        <v>716</v>
      </c>
    </row>
    <row r="511" spans="1:3" x14ac:dyDescent="0.35">
      <c r="A511" s="11">
        <v>456</v>
      </c>
      <c r="B511" s="19" t="s">
        <v>723</v>
      </c>
      <c r="C511" s="13" t="s">
        <v>724</v>
      </c>
    </row>
    <row r="512" spans="1:3" x14ac:dyDescent="0.35">
      <c r="A512" s="11">
        <v>645</v>
      </c>
      <c r="B512" s="36" t="s">
        <v>1316</v>
      </c>
      <c r="C512" s="13" t="s">
        <v>1085</v>
      </c>
    </row>
    <row r="513" spans="1:3" x14ac:dyDescent="0.35">
      <c r="A513" s="11">
        <v>646</v>
      </c>
      <c r="B513" s="36" t="s">
        <v>1317</v>
      </c>
      <c r="C513" s="13" t="s">
        <v>1086</v>
      </c>
    </row>
    <row r="514" spans="1:3" x14ac:dyDescent="0.35">
      <c r="A514" s="11">
        <v>432</v>
      </c>
      <c r="B514" s="36" t="s">
        <v>1318</v>
      </c>
      <c r="C514" s="13" t="s">
        <v>1088</v>
      </c>
    </row>
    <row r="515" spans="1:3" x14ac:dyDescent="0.35">
      <c r="A515" s="11">
        <v>401</v>
      </c>
      <c r="B515" s="36" t="s">
        <v>1319</v>
      </c>
      <c r="C515" s="13" t="s">
        <v>1087</v>
      </c>
    </row>
    <row r="516" spans="1:3" x14ac:dyDescent="0.35">
      <c r="A516" s="11">
        <v>553</v>
      </c>
      <c r="B516" s="19" t="s">
        <v>895</v>
      </c>
      <c r="C516" s="12" t="s">
        <v>896</v>
      </c>
    </row>
    <row r="517" spans="1:3" x14ac:dyDescent="0.35">
      <c r="A517" s="11">
        <v>554</v>
      </c>
      <c r="B517" s="19" t="s">
        <v>897</v>
      </c>
      <c r="C517" s="12" t="s">
        <v>898</v>
      </c>
    </row>
    <row r="518" spans="1:3" x14ac:dyDescent="0.35">
      <c r="A518" s="11">
        <v>70</v>
      </c>
      <c r="B518" s="19" t="s">
        <v>899</v>
      </c>
      <c r="C518" s="13" t="s">
        <v>900</v>
      </c>
    </row>
    <row r="519" spans="1:3" x14ac:dyDescent="0.35">
      <c r="A519" s="11">
        <v>500</v>
      </c>
      <c r="B519" s="19" t="s">
        <v>693</v>
      </c>
      <c r="C519" s="13" t="s">
        <v>694</v>
      </c>
    </row>
    <row r="520" spans="1:3" x14ac:dyDescent="0.35">
      <c r="A520" s="11">
        <v>555</v>
      </c>
      <c r="B520" s="19" t="s">
        <v>901</v>
      </c>
      <c r="C520" s="12" t="s">
        <v>902</v>
      </c>
    </row>
    <row r="521" spans="1:3" x14ac:dyDescent="0.35">
      <c r="A521" s="11">
        <v>556</v>
      </c>
      <c r="B521" s="19" t="s">
        <v>903</v>
      </c>
      <c r="C521" s="12" t="s">
        <v>904</v>
      </c>
    </row>
    <row r="522" spans="1:3" x14ac:dyDescent="0.35">
      <c r="A522" s="11">
        <v>559</v>
      </c>
      <c r="B522" s="19" t="s">
        <v>909</v>
      </c>
      <c r="C522" s="13" t="s">
        <v>910</v>
      </c>
    </row>
    <row r="523" spans="1:3" x14ac:dyDescent="0.35">
      <c r="A523" s="11">
        <v>560</v>
      </c>
      <c r="B523" s="19" t="s">
        <v>911</v>
      </c>
      <c r="C523" s="13" t="s">
        <v>912</v>
      </c>
    </row>
    <row r="524" spans="1:3" x14ac:dyDescent="0.35">
      <c r="A524" s="11">
        <v>561</v>
      </c>
      <c r="B524" s="19" t="s">
        <v>913</v>
      </c>
      <c r="C524" s="13" t="s">
        <v>914</v>
      </c>
    </row>
    <row r="525" spans="1:3" x14ac:dyDescent="0.35">
      <c r="A525" s="11">
        <v>562</v>
      </c>
      <c r="B525" s="19" t="s">
        <v>915</v>
      </c>
      <c r="C525" s="12" t="s">
        <v>916</v>
      </c>
    </row>
    <row r="526" spans="1:3" x14ac:dyDescent="0.35">
      <c r="A526" s="11">
        <v>273</v>
      </c>
      <c r="B526" s="19" t="s">
        <v>917</v>
      </c>
      <c r="C526" s="13" t="s">
        <v>918</v>
      </c>
    </row>
    <row r="527" spans="1:3" x14ac:dyDescent="0.35">
      <c r="A527" s="11">
        <v>274</v>
      </c>
      <c r="B527" s="19" t="s">
        <v>919</v>
      </c>
      <c r="C527" s="13" t="s">
        <v>920</v>
      </c>
    </row>
    <row r="528" spans="1:3" x14ac:dyDescent="0.35">
      <c r="A528" s="11">
        <v>563</v>
      </c>
      <c r="B528" s="19" t="s">
        <v>921</v>
      </c>
      <c r="C528" s="13" t="s">
        <v>922</v>
      </c>
    </row>
    <row r="529" spans="1:3" x14ac:dyDescent="0.35">
      <c r="A529" s="11">
        <v>565</v>
      </c>
      <c r="B529" s="19" t="s">
        <v>924</v>
      </c>
      <c r="C529" s="12" t="s">
        <v>925</v>
      </c>
    </row>
    <row r="530" spans="1:3" x14ac:dyDescent="0.35">
      <c r="A530" s="11">
        <v>631</v>
      </c>
      <c r="B530" s="19" t="s">
        <v>1069</v>
      </c>
      <c r="C530" s="13" t="s">
        <v>1116</v>
      </c>
    </row>
    <row r="531" spans="1:3" x14ac:dyDescent="0.35">
      <c r="A531" s="11">
        <v>431</v>
      </c>
      <c r="B531" s="19" t="s">
        <v>867</v>
      </c>
      <c r="C531" s="13" t="s">
        <v>868</v>
      </c>
    </row>
    <row r="532" spans="1:3" x14ac:dyDescent="0.35">
      <c r="A532" s="11">
        <v>566</v>
      </c>
      <c r="B532" s="19" t="s">
        <v>926</v>
      </c>
      <c r="C532" s="13" t="s">
        <v>927</v>
      </c>
    </row>
    <row r="533" spans="1:3" x14ac:dyDescent="0.35">
      <c r="A533" s="11">
        <v>567</v>
      </c>
      <c r="B533" s="19" t="s">
        <v>928</v>
      </c>
      <c r="C533" s="13" t="s">
        <v>929</v>
      </c>
    </row>
    <row r="534" spans="1:3" x14ac:dyDescent="0.35">
      <c r="A534" s="11">
        <v>568</v>
      </c>
      <c r="B534" s="19" t="s">
        <v>930</v>
      </c>
      <c r="C534" s="13" t="s">
        <v>931</v>
      </c>
    </row>
    <row r="535" spans="1:3" x14ac:dyDescent="0.35">
      <c r="A535" s="11">
        <v>571</v>
      </c>
      <c r="B535" s="36" t="s">
        <v>1320</v>
      </c>
      <c r="C535" s="13" t="s">
        <v>932</v>
      </c>
    </row>
    <row r="536" spans="1:3" x14ac:dyDescent="0.35">
      <c r="A536" s="11">
        <v>572</v>
      </c>
      <c r="B536" s="36" t="s">
        <v>1321</v>
      </c>
      <c r="C536" s="13" t="s">
        <v>1224</v>
      </c>
    </row>
    <row r="537" spans="1:3" x14ac:dyDescent="0.35">
      <c r="A537" s="11">
        <v>573</v>
      </c>
      <c r="B537" s="19" t="s">
        <v>933</v>
      </c>
      <c r="C537" s="13" t="s">
        <v>1110</v>
      </c>
    </row>
    <row r="538" spans="1:3" x14ac:dyDescent="0.35">
      <c r="A538" s="11">
        <v>353</v>
      </c>
      <c r="B538" s="36" t="s">
        <v>1322</v>
      </c>
      <c r="C538" s="13" t="s">
        <v>934</v>
      </c>
    </row>
    <row r="539" spans="1:3" x14ac:dyDescent="0.35">
      <c r="A539" s="11">
        <v>574</v>
      </c>
      <c r="B539" s="19" t="s">
        <v>935</v>
      </c>
      <c r="C539" s="12" t="s">
        <v>936</v>
      </c>
    </row>
    <row r="540" spans="1:3" x14ac:dyDescent="0.35">
      <c r="A540" s="11">
        <v>79</v>
      </c>
      <c r="B540" s="19" t="s">
        <v>139</v>
      </c>
      <c r="C540" s="13" t="s">
        <v>140</v>
      </c>
    </row>
    <row r="541" spans="1:3" x14ac:dyDescent="0.35">
      <c r="A541" s="11">
        <v>577</v>
      </c>
      <c r="B541" s="19" t="s">
        <v>937</v>
      </c>
      <c r="C541" s="13" t="s">
        <v>938</v>
      </c>
    </row>
    <row r="542" spans="1:3" x14ac:dyDescent="0.35">
      <c r="A542" s="11">
        <v>575</v>
      </c>
      <c r="B542" s="19" t="s">
        <v>939</v>
      </c>
      <c r="C542" s="13" t="s">
        <v>940</v>
      </c>
    </row>
    <row r="543" spans="1:3" x14ac:dyDescent="0.35">
      <c r="A543" s="11">
        <v>578</v>
      </c>
      <c r="B543" s="19" t="s">
        <v>941</v>
      </c>
      <c r="C543" s="13" t="s">
        <v>942</v>
      </c>
    </row>
    <row r="544" spans="1:3" x14ac:dyDescent="0.35">
      <c r="A544" s="11">
        <v>579</v>
      </c>
      <c r="B544" s="19" t="s">
        <v>943</v>
      </c>
      <c r="C544" s="12" t="s">
        <v>944</v>
      </c>
    </row>
    <row r="545" spans="1:3" x14ac:dyDescent="0.35">
      <c r="A545" s="11">
        <v>580</v>
      </c>
      <c r="B545" s="19" t="s">
        <v>945</v>
      </c>
      <c r="C545" s="13" t="s">
        <v>946</v>
      </c>
    </row>
    <row r="546" spans="1:3" x14ac:dyDescent="0.35">
      <c r="A546" s="11">
        <v>354</v>
      </c>
      <c r="B546" s="36" t="s">
        <v>1323</v>
      </c>
      <c r="C546" s="13" t="s">
        <v>947</v>
      </c>
    </row>
    <row r="547" spans="1:3" x14ac:dyDescent="0.35">
      <c r="A547" s="11">
        <v>582</v>
      </c>
      <c r="B547" s="19" t="s">
        <v>948</v>
      </c>
      <c r="C547" s="13" t="s">
        <v>949</v>
      </c>
    </row>
    <row r="548" spans="1:3" x14ac:dyDescent="0.35">
      <c r="A548" s="11">
        <v>583</v>
      </c>
      <c r="B548" s="19" t="s">
        <v>950</v>
      </c>
      <c r="C548" s="12" t="s">
        <v>951</v>
      </c>
    </row>
    <row r="549" spans="1:3" x14ac:dyDescent="0.35">
      <c r="A549" s="11">
        <v>584</v>
      </c>
      <c r="B549" s="19" t="s">
        <v>952</v>
      </c>
      <c r="C549" s="12" t="s">
        <v>953</v>
      </c>
    </row>
    <row r="550" spans="1:3" x14ac:dyDescent="0.35">
      <c r="A550" s="11">
        <v>585</v>
      </c>
      <c r="B550" s="19" t="s">
        <v>954</v>
      </c>
      <c r="C550" s="13" t="s">
        <v>955</v>
      </c>
    </row>
    <row r="551" spans="1:3" x14ac:dyDescent="0.35">
      <c r="A551" s="11">
        <v>586</v>
      </c>
      <c r="B551" s="19" t="s">
        <v>956</v>
      </c>
      <c r="C551" s="13" t="s">
        <v>957</v>
      </c>
    </row>
    <row r="552" spans="1:3" x14ac:dyDescent="0.35">
      <c r="A552" s="11">
        <v>587</v>
      </c>
      <c r="B552" s="19" t="s">
        <v>958</v>
      </c>
      <c r="C552" s="12" t="s">
        <v>959</v>
      </c>
    </row>
    <row r="553" spans="1:3" x14ac:dyDescent="0.35">
      <c r="A553" s="11">
        <v>588</v>
      </c>
      <c r="B553" s="19" t="s">
        <v>962</v>
      </c>
      <c r="C553" s="12" t="s">
        <v>963</v>
      </c>
    </row>
    <row r="554" spans="1:3" x14ac:dyDescent="0.35">
      <c r="A554" s="11">
        <v>590</v>
      </c>
      <c r="B554" s="19" t="s">
        <v>1225</v>
      </c>
      <c r="C554" s="13" t="s">
        <v>964</v>
      </c>
    </row>
    <row r="555" spans="1:3" x14ac:dyDescent="0.35">
      <c r="A555" s="11">
        <v>591</v>
      </c>
      <c r="B555" s="19" t="s">
        <v>960</v>
      </c>
      <c r="C555" s="13" t="s">
        <v>961</v>
      </c>
    </row>
    <row r="556" spans="1:3" x14ac:dyDescent="0.35">
      <c r="A556" s="11">
        <v>358</v>
      </c>
      <c r="B556" s="36" t="s">
        <v>1324</v>
      </c>
      <c r="C556" s="13" t="s">
        <v>965</v>
      </c>
    </row>
    <row r="557" spans="1:3" x14ac:dyDescent="0.35">
      <c r="A557" s="11">
        <v>76</v>
      </c>
      <c r="B557" s="19" t="s">
        <v>133</v>
      </c>
      <c r="C557" s="13" t="s">
        <v>134</v>
      </c>
    </row>
    <row r="558" spans="1:3" x14ac:dyDescent="0.35">
      <c r="A558" s="11">
        <v>592</v>
      </c>
      <c r="B558" s="19" t="s">
        <v>966</v>
      </c>
      <c r="C558" s="13" t="s">
        <v>967</v>
      </c>
    </row>
    <row r="559" spans="1:3" x14ac:dyDescent="0.35">
      <c r="A559" s="11">
        <v>80</v>
      </c>
      <c r="B559" s="19" t="s">
        <v>141</v>
      </c>
      <c r="C559" s="13" t="s">
        <v>142</v>
      </c>
    </row>
    <row r="560" spans="1:3" x14ac:dyDescent="0.35">
      <c r="A560" s="11">
        <v>593</v>
      </c>
      <c r="B560" s="19" t="s">
        <v>968</v>
      </c>
      <c r="C560" s="12" t="s">
        <v>969</v>
      </c>
    </row>
    <row r="561" spans="1:3" x14ac:dyDescent="0.35">
      <c r="A561" s="11">
        <v>488</v>
      </c>
      <c r="B561" s="19" t="s">
        <v>974</v>
      </c>
      <c r="C561" s="13" t="s">
        <v>1226</v>
      </c>
    </row>
    <row r="562" spans="1:3" x14ac:dyDescent="0.35">
      <c r="A562" s="11">
        <v>595</v>
      </c>
      <c r="B562" s="19" t="s">
        <v>979</v>
      </c>
      <c r="C562" s="13" t="s">
        <v>980</v>
      </c>
    </row>
    <row r="563" spans="1:3" x14ac:dyDescent="0.35">
      <c r="A563" s="11">
        <v>596</v>
      </c>
      <c r="B563" s="19" t="s">
        <v>981</v>
      </c>
      <c r="C563" s="13" t="s">
        <v>982</v>
      </c>
    </row>
    <row r="564" spans="1:3" x14ac:dyDescent="0.35">
      <c r="A564" s="11">
        <v>598</v>
      </c>
      <c r="B564" s="19" t="s">
        <v>984</v>
      </c>
      <c r="C564" s="13" t="s">
        <v>985</v>
      </c>
    </row>
    <row r="565" spans="1:3" x14ac:dyDescent="0.35">
      <c r="A565" s="11">
        <v>599</v>
      </c>
      <c r="B565" s="19" t="s">
        <v>986</v>
      </c>
      <c r="C565" s="13" t="s">
        <v>987</v>
      </c>
    </row>
    <row r="566" spans="1:3" x14ac:dyDescent="0.35">
      <c r="A566" s="11">
        <v>600</v>
      </c>
      <c r="B566" s="19" t="s">
        <v>988</v>
      </c>
      <c r="C566" s="13" t="s">
        <v>989</v>
      </c>
    </row>
    <row r="567" spans="1:3" x14ac:dyDescent="0.35">
      <c r="A567" s="11">
        <v>601</v>
      </c>
      <c r="B567" s="19" t="s">
        <v>990</v>
      </c>
      <c r="C567" s="13" t="s">
        <v>991</v>
      </c>
    </row>
    <row r="568" spans="1:3" x14ac:dyDescent="0.35">
      <c r="A568" s="11">
        <v>602</v>
      </c>
      <c r="B568" s="19" t="s">
        <v>992</v>
      </c>
      <c r="C568" s="13" t="s">
        <v>993</v>
      </c>
    </row>
    <row r="569" spans="1:3" x14ac:dyDescent="0.35">
      <c r="A569" s="11">
        <v>603</v>
      </c>
      <c r="B569" s="19" t="s">
        <v>994</v>
      </c>
      <c r="C569" s="13" t="s">
        <v>995</v>
      </c>
    </row>
    <row r="570" spans="1:3" x14ac:dyDescent="0.35">
      <c r="A570" s="11">
        <v>552</v>
      </c>
      <c r="B570" s="19" t="s">
        <v>1007</v>
      </c>
      <c r="C570" s="13" t="s">
        <v>1227</v>
      </c>
    </row>
    <row r="571" spans="1:3" x14ac:dyDescent="0.35">
      <c r="A571" s="11">
        <v>537</v>
      </c>
      <c r="B571" s="19" t="s">
        <v>1003</v>
      </c>
      <c r="C571" s="13" t="s">
        <v>1228</v>
      </c>
    </row>
    <row r="572" spans="1:3" x14ac:dyDescent="0.35">
      <c r="A572" s="11">
        <v>551</v>
      </c>
      <c r="B572" s="19" t="s">
        <v>1006</v>
      </c>
      <c r="C572" s="13" t="s">
        <v>1229</v>
      </c>
    </row>
    <row r="573" spans="1:3" x14ac:dyDescent="0.35">
      <c r="A573" s="11">
        <v>536</v>
      </c>
      <c r="B573" s="19" t="s">
        <v>1002</v>
      </c>
      <c r="C573" s="13" t="s">
        <v>1230</v>
      </c>
    </row>
    <row r="574" spans="1:3" x14ac:dyDescent="0.35">
      <c r="A574" s="11">
        <v>550</v>
      </c>
      <c r="B574" s="19" t="s">
        <v>1005</v>
      </c>
      <c r="C574" s="13" t="s">
        <v>1231</v>
      </c>
    </row>
    <row r="575" spans="1:3" x14ac:dyDescent="0.35">
      <c r="A575" s="11">
        <v>535</v>
      </c>
      <c r="B575" s="19" t="s">
        <v>1001</v>
      </c>
      <c r="C575" s="13" t="s">
        <v>1232</v>
      </c>
    </row>
    <row r="576" spans="1:3" x14ac:dyDescent="0.35">
      <c r="A576" s="11">
        <v>549</v>
      </c>
      <c r="B576" s="19" t="s">
        <v>1004</v>
      </c>
      <c r="C576" s="13" t="s">
        <v>1233</v>
      </c>
    </row>
    <row r="577" spans="1:3" x14ac:dyDescent="0.35">
      <c r="A577" s="11">
        <v>534</v>
      </c>
      <c r="B577" s="19" t="s">
        <v>1000</v>
      </c>
      <c r="C577" s="13" t="s">
        <v>1234</v>
      </c>
    </row>
    <row r="578" spans="1:3" x14ac:dyDescent="0.35">
      <c r="A578" s="11">
        <v>606</v>
      </c>
      <c r="B578" s="19" t="s">
        <v>1008</v>
      </c>
      <c r="C578" s="13" t="s">
        <v>1235</v>
      </c>
    </row>
    <row r="579" spans="1:3" x14ac:dyDescent="0.35">
      <c r="A579" s="11">
        <v>116</v>
      </c>
      <c r="B579" s="19" t="s">
        <v>310</v>
      </c>
      <c r="C579" s="12" t="s">
        <v>1262</v>
      </c>
    </row>
    <row r="580" spans="1:3" x14ac:dyDescent="0.35">
      <c r="A580" s="25">
        <v>323</v>
      </c>
      <c r="B580" s="19" t="s">
        <v>527</v>
      </c>
      <c r="C580" s="12" t="s">
        <v>1236</v>
      </c>
    </row>
    <row r="581" spans="1:3" x14ac:dyDescent="0.35">
      <c r="A581" s="11">
        <v>399</v>
      </c>
      <c r="B581" s="19" t="s">
        <v>660</v>
      </c>
      <c r="C581" s="16" t="s">
        <v>1101</v>
      </c>
    </row>
    <row r="582" spans="1:3" x14ac:dyDescent="0.35">
      <c r="A582" s="11">
        <v>512</v>
      </c>
      <c r="B582" s="19" t="s">
        <v>1009</v>
      </c>
      <c r="C582" s="13" t="s">
        <v>1010</v>
      </c>
    </row>
    <row r="583" spans="1:3" x14ac:dyDescent="0.35">
      <c r="A583" s="11">
        <v>608</v>
      </c>
      <c r="B583" s="19" t="s">
        <v>1015</v>
      </c>
      <c r="C583" s="13" t="s">
        <v>1237</v>
      </c>
    </row>
    <row r="584" spans="1:3" x14ac:dyDescent="0.35">
      <c r="A584" s="11">
        <v>249</v>
      </c>
      <c r="B584" s="19" t="s">
        <v>1016</v>
      </c>
      <c r="C584" s="13" t="s">
        <v>1017</v>
      </c>
    </row>
    <row r="585" spans="1:3" x14ac:dyDescent="0.35">
      <c r="A585" s="11">
        <v>513</v>
      </c>
      <c r="B585" s="19" t="s">
        <v>1024</v>
      </c>
      <c r="C585" s="13" t="s">
        <v>1263</v>
      </c>
    </row>
    <row r="586" spans="1:3" x14ac:dyDescent="0.35">
      <c r="A586" s="11">
        <v>610</v>
      </c>
      <c r="B586" s="19" t="s">
        <v>1025</v>
      </c>
      <c r="C586" s="13" t="s">
        <v>1026</v>
      </c>
    </row>
    <row r="587" spans="1:3" x14ac:dyDescent="0.35">
      <c r="A587" s="11">
        <v>275</v>
      </c>
      <c r="B587" s="19" t="s">
        <v>1027</v>
      </c>
      <c r="C587" s="13" t="s">
        <v>1028</v>
      </c>
    </row>
    <row r="588" spans="1:3" x14ac:dyDescent="0.35">
      <c r="A588" s="11">
        <v>611</v>
      </c>
      <c r="B588" s="19" t="s">
        <v>1034</v>
      </c>
      <c r="C588" s="13" t="s">
        <v>1035</v>
      </c>
    </row>
    <row r="589" spans="1:3" x14ac:dyDescent="0.35">
      <c r="A589" s="11">
        <v>514</v>
      </c>
      <c r="B589" s="19" t="s">
        <v>1029</v>
      </c>
      <c r="C589" s="13" t="s">
        <v>1030</v>
      </c>
    </row>
    <row r="590" spans="1:3" x14ac:dyDescent="0.35">
      <c r="A590" s="11">
        <v>515</v>
      </c>
      <c r="B590" s="19" t="s">
        <v>1031</v>
      </c>
      <c r="C590" s="13" t="s">
        <v>1111</v>
      </c>
    </row>
    <row r="591" spans="1:3" x14ac:dyDescent="0.35">
      <c r="A591" s="11">
        <v>516</v>
      </c>
      <c r="B591" s="19" t="s">
        <v>1032</v>
      </c>
      <c r="C591" s="13" t="s">
        <v>1112</v>
      </c>
    </row>
    <row r="592" spans="1:3" x14ac:dyDescent="0.35">
      <c r="A592" s="11">
        <v>517</v>
      </c>
      <c r="B592" s="19" t="s">
        <v>1033</v>
      </c>
      <c r="C592" s="13" t="s">
        <v>1113</v>
      </c>
    </row>
    <row r="593" spans="1:3" x14ac:dyDescent="0.35">
      <c r="A593" s="11">
        <v>43</v>
      </c>
      <c r="B593" s="19" t="s">
        <v>88</v>
      </c>
      <c r="C593" s="12" t="s">
        <v>1264</v>
      </c>
    </row>
    <row r="594" spans="1:3" x14ac:dyDescent="0.35">
      <c r="A594" s="11">
        <v>74</v>
      </c>
      <c r="B594" s="19" t="s">
        <v>129</v>
      </c>
      <c r="C594" s="12" t="s">
        <v>1265</v>
      </c>
    </row>
    <row r="595" spans="1:3" x14ac:dyDescent="0.35">
      <c r="A595" s="11">
        <v>617</v>
      </c>
      <c r="B595" s="19" t="s">
        <v>1044</v>
      </c>
      <c r="C595" s="12" t="s">
        <v>1045</v>
      </c>
    </row>
    <row r="596" spans="1:3" x14ac:dyDescent="0.35">
      <c r="A596" s="11">
        <v>618</v>
      </c>
      <c r="B596" s="19" t="s">
        <v>1046</v>
      </c>
      <c r="C596" s="12" t="s">
        <v>1047</v>
      </c>
    </row>
    <row r="597" spans="1:3" x14ac:dyDescent="0.35">
      <c r="A597" s="11">
        <v>619</v>
      </c>
      <c r="B597" s="19" t="s">
        <v>1048</v>
      </c>
      <c r="C597" s="13" t="s">
        <v>1238</v>
      </c>
    </row>
    <row r="598" spans="1:3" x14ac:dyDescent="0.35">
      <c r="A598" s="11">
        <v>620</v>
      </c>
      <c r="B598" s="19" t="s">
        <v>1049</v>
      </c>
      <c r="C598" s="13" t="s">
        <v>1050</v>
      </c>
    </row>
    <row r="599" spans="1:3" x14ac:dyDescent="0.35">
      <c r="A599" s="11">
        <v>621</v>
      </c>
      <c r="B599" s="19" t="s">
        <v>1051</v>
      </c>
      <c r="C599" s="13" t="s">
        <v>1052</v>
      </c>
    </row>
    <row r="600" spans="1:3" x14ac:dyDescent="0.35">
      <c r="A600" s="11">
        <v>622</v>
      </c>
      <c r="B600" s="19" t="s">
        <v>1053</v>
      </c>
      <c r="C600" s="13" t="s">
        <v>1054</v>
      </c>
    </row>
    <row r="601" spans="1:3" x14ac:dyDescent="0.35">
      <c r="A601" s="11">
        <v>623</v>
      </c>
      <c r="B601" s="19" t="s">
        <v>1055</v>
      </c>
      <c r="C601" s="13" t="s">
        <v>1056</v>
      </c>
    </row>
    <row r="602" spans="1:3" x14ac:dyDescent="0.35">
      <c r="A602" s="11">
        <v>624</v>
      </c>
      <c r="B602" s="19" t="s">
        <v>1057</v>
      </c>
      <c r="C602" s="13" t="s">
        <v>1058</v>
      </c>
    </row>
    <row r="603" spans="1:3" x14ac:dyDescent="0.35">
      <c r="A603" s="11">
        <v>626</v>
      </c>
      <c r="B603" s="19" t="s">
        <v>1061</v>
      </c>
      <c r="C603" s="13" t="s">
        <v>1062</v>
      </c>
    </row>
    <row r="604" spans="1:3" x14ac:dyDescent="0.35">
      <c r="A604" s="11">
        <v>627</v>
      </c>
      <c r="B604" s="19" t="s">
        <v>1063</v>
      </c>
      <c r="C604" s="13" t="s">
        <v>1064</v>
      </c>
    </row>
    <row r="605" spans="1:3" x14ac:dyDescent="0.35">
      <c r="A605" s="11">
        <v>628</v>
      </c>
      <c r="B605" s="19" t="s">
        <v>1065</v>
      </c>
      <c r="C605" s="13" t="s">
        <v>1066</v>
      </c>
    </row>
    <row r="606" spans="1:3" x14ac:dyDescent="0.35">
      <c r="A606" s="11">
        <v>632</v>
      </c>
      <c r="B606" s="19" t="s">
        <v>1070</v>
      </c>
      <c r="C606" s="13" t="s">
        <v>1071</v>
      </c>
    </row>
    <row r="607" spans="1:3" x14ac:dyDescent="0.35">
      <c r="A607" s="11">
        <v>633</v>
      </c>
      <c r="B607" s="19" t="s">
        <v>1072</v>
      </c>
      <c r="C607" s="13" t="s">
        <v>1073</v>
      </c>
    </row>
  </sheetData>
  <sheetProtection password="D986" sheet="1" autoFilter="0"/>
  <autoFilter ref="A2:C607"/>
  <mergeCells count="1">
    <mergeCell ref="A1:C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10"/>
  <sheetViews>
    <sheetView showGridLines="0" workbookViewId="0">
      <selection activeCell="J31" sqref="J31"/>
    </sheetView>
  </sheetViews>
  <sheetFormatPr defaultRowHeight="14.5" x14ac:dyDescent="0.35"/>
  <cols>
    <col min="1" max="1" width="36.26953125" customWidth="1"/>
  </cols>
  <sheetData>
    <row r="1" spans="1:2" x14ac:dyDescent="0.35">
      <c r="A1" s="28" t="s">
        <v>1274</v>
      </c>
    </row>
    <row r="3" spans="1:2" x14ac:dyDescent="0.35">
      <c r="A3" s="29" t="s">
        <v>1267</v>
      </c>
      <c r="B3" t="s">
        <v>1268</v>
      </c>
    </row>
    <row r="4" spans="1:2" x14ac:dyDescent="0.35">
      <c r="A4" s="29" t="s">
        <v>1272</v>
      </c>
      <c r="B4" t="s">
        <v>1271</v>
      </c>
    </row>
    <row r="5" spans="1:2" x14ac:dyDescent="0.35">
      <c r="A5" s="29" t="s">
        <v>1296</v>
      </c>
      <c r="B5" t="s">
        <v>1297</v>
      </c>
    </row>
    <row r="6" spans="1:2" x14ac:dyDescent="0.35">
      <c r="A6" s="29" t="s">
        <v>1273</v>
      </c>
      <c r="B6" t="s">
        <v>1270</v>
      </c>
    </row>
    <row r="7" spans="1:2" x14ac:dyDescent="0.35">
      <c r="A7" s="29" t="s">
        <v>1299</v>
      </c>
      <c r="B7" t="s">
        <v>1298</v>
      </c>
    </row>
    <row r="9" spans="1:2" x14ac:dyDescent="0.35">
      <c r="A9" s="148" t="s">
        <v>1408</v>
      </c>
      <c r="B9" t="s">
        <v>1396</v>
      </c>
    </row>
    <row r="10" spans="1:2" x14ac:dyDescent="0.35">
      <c r="A10" s="148" t="s">
        <v>1402</v>
      </c>
      <c r="B10" t="s">
        <v>1395</v>
      </c>
    </row>
  </sheetData>
  <sheetProtection algorithmName="SHA-512" hashValue="PPHaJQbEXbKr0ou2GgErNb2yLjsGl9psbC+0M3i3tCK58Su/MOUltODuSMKyRDWPmA+TSLblGTqwFInDKc6VTA==" saltValue="IiqixbO9t8pbAZ6pTrfx1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ogram xmlns="122d8a75-5caa-4c72-8be8-02ac38e9d51e">Air Toxics</Program>
    <Linked_x0020_In_x002d_Document_x003f_ xmlns="122d8a75-5caa-4c72-8be8-02ac38e9d51e">N</Linked_x0020_In_x002d_Document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2A613C8CF9DD46AC33D6D53A71F59F" ma:contentTypeVersion="4" ma:contentTypeDescription="Create a new document." ma:contentTypeScope="" ma:versionID="8358b4efa2a63de6e52f5c509538b703">
  <xsd:schema xmlns:xsd="http://www.w3.org/2001/XMLSchema" xmlns:xs="http://www.w3.org/2001/XMLSchema" xmlns:p="http://schemas.microsoft.com/office/2006/metadata/properties" xmlns:ns1="http://schemas.microsoft.com/sharepoint/v3" xmlns:ns2="122d8a75-5caa-4c72-8be8-02ac38e9d51e" xmlns:ns3="4d0624c3-f678-473a-aaed-aa14d03be472" targetNamespace="http://schemas.microsoft.com/office/2006/metadata/properties" ma:root="true" ma:fieldsID="a30d09841f08489dc7688a1428d8e1c5" ns1:_="" ns2:_="" ns3:_="">
    <xsd:import namespace="http://schemas.microsoft.com/sharepoint/v3"/>
    <xsd:import namespace="122d8a75-5caa-4c72-8be8-02ac38e9d51e"/>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element ref="ns2:Linked_x0020_In_x002d_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2d8a75-5caa-4c72-8be8-02ac38e9d51e" elementFormDefault="qualified">
    <xsd:import namespace="http://schemas.microsoft.com/office/2006/documentManagement/types"/>
    <xsd:import namespace="http://schemas.microsoft.com/office/infopath/2007/PartnerControls"/>
    <xsd:element name="Program" ma:index="10" nillable="true" ma:displayName="Program" ma:default="Select..." ma:format="Dropdown" ma:internalName="Program">
      <xsd:simpleType>
        <xsd:union memberTypes="dms:Text">
          <xsd:simpleType>
            <xsd:restriction base="dms:Choice">
              <xsd:enumeration value="Select..."/>
              <xsd:enumeration value="AQ Permits"/>
              <xsd:enumeration value="AQ Monitoring"/>
              <xsd:enumeration value="Air Toxics"/>
              <xsd:enumeration value="Air toxics emissions inventory"/>
              <xsd:enumeration value="Asbestos"/>
              <xsd:enumeration value="Burning"/>
              <xsd:enumeration value="CAAP"/>
              <xsd:enumeration value="CAO"/>
              <xsd:enumeration value="Clean Fuels"/>
              <xsd:enumeration value="Diesel"/>
              <xsd:enumeration value="Eco"/>
              <xsd:enumeration value="Gasoline"/>
              <xsd:enumeration value="GHG"/>
              <xsd:enumeration value="Heatsmart"/>
              <xsd:enumeration value="Lev/Zev/EV"/>
              <xsd:enumeration value="Odor"/>
              <xsd:enumeration value="Regional haze"/>
              <xsd:enumeration value="Wood stoves"/>
              <xsd:enumeration value="AQ Permitting"/>
            </xsd:restriction>
          </xsd:simpleType>
        </xsd:union>
      </xsd:simpleType>
    </xsd:element>
    <xsd:element name="Linked_x0020_In_x002d_Document_x003f_" ma:index="12" nillable="true" ma:displayName="Linked In-Document?" ma:default="N" ma:format="Dropdown" ma:internalName="Linked_x0020_In_x002d_Document_x003f_">
      <xsd:simpleType>
        <xsd:restriction base="dms:Choice">
          <xsd:enumeration value="Y"/>
          <xsd:enumeration value="N"/>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B109E766-2BDA-4129-9A73-694C71718DF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73a8dd2-e891-4e80-bd5c-a308cba0204e"/>
    <ds:schemaRef ds:uri="http://schemas.microsoft.com/sharepoint/v3"/>
    <ds:schemaRef ds:uri="http://purl.org/dc/terms/"/>
    <ds:schemaRef ds:uri="http://schemas.openxmlformats.org/package/2006/metadata/core-properties"/>
    <ds:schemaRef ds:uri="a1a0681f-cb63-4b8d-afdc-dedbdb8d1bfa"/>
    <ds:schemaRef ds:uri="http://www.w3.org/XML/1998/namespace"/>
    <ds:schemaRef ds:uri="http://purl.org/dc/dcmitype/"/>
  </ds:schemaRefs>
</ds:datastoreItem>
</file>

<file path=customXml/itemProps3.xml><?xml version="1.0" encoding="utf-8"?>
<ds:datastoreItem xmlns:ds="http://schemas.openxmlformats.org/officeDocument/2006/customXml" ds:itemID="{6397CC44-6A64-4C5F-B6CD-13D2B9F2AA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25</vt:i4>
      </vt:variant>
    </vt:vector>
  </HeadingPairs>
  <TitlesOfParts>
    <vt:vector size="35" baseType="lpstr">
      <vt:lpstr>ATEI Form Instructions</vt:lpstr>
      <vt:lpstr>Facility Note</vt:lpstr>
      <vt:lpstr>1. Facility Information</vt:lpstr>
      <vt:lpstr>2. Emissions Units &amp; Activities</vt:lpstr>
      <vt:lpstr>3. Pollutant Emissions - EF</vt:lpstr>
      <vt:lpstr>4. Material Balance Activities</vt:lpstr>
      <vt:lpstr>5. Pollutant Emissions - MB</vt:lpstr>
      <vt:lpstr>DEQ Pollutant List</vt:lpstr>
      <vt:lpstr>constants</vt:lpstr>
      <vt:lpstr>RevHistory</vt:lpstr>
      <vt:lpstr>CAS_numbers</vt:lpstr>
      <vt:lpstr>chemical_names</vt:lpstr>
      <vt:lpstr>delimiter</vt:lpstr>
      <vt:lpstr>facility_address</vt:lpstr>
      <vt:lpstr>facility_city</vt:lpstr>
      <vt:lpstr>facility_contact</vt:lpstr>
      <vt:lpstr>facility_contact_phone</vt:lpstr>
      <vt:lpstr>facility_name</vt:lpstr>
      <vt:lpstr>facility_ZIP</vt:lpstr>
      <vt:lpstr>'ATEI Form Instructions'!OLE_LINK7</vt:lpstr>
      <vt:lpstr>'ATEI Form Instructions'!Print_Area</vt:lpstr>
      <vt:lpstr>'Facility Note'!Print_Area</vt:lpstr>
      <vt:lpstr>sequence_IDs</vt:lpstr>
      <vt:lpstr>source_number</vt:lpstr>
      <vt:lpstr>submittal_date</vt:lpstr>
      <vt:lpstr>version_date</vt:lpstr>
      <vt:lpstr>version_number</vt:lpstr>
      <vt:lpstr>ws_2</vt:lpstr>
      <vt:lpstr>ws_3</vt:lpstr>
      <vt:lpstr>ws_4</vt:lpstr>
      <vt:lpstr>ws_5</vt:lpstr>
      <vt:lpstr>ws3_EU_ID_blank</vt:lpstr>
      <vt:lpstr>ws3_matching_error_msg</vt:lpstr>
      <vt:lpstr>ws5_EU_ID_MaterialName_blank</vt:lpstr>
      <vt:lpstr>ws5_matching_error_msg</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WESTERSUND Joe</cp:lastModifiedBy>
  <cp:lastPrinted>2018-12-14T23:57:06Z</cp:lastPrinted>
  <dcterms:created xsi:type="dcterms:W3CDTF">2018-11-29T22:27:46Z</dcterms:created>
  <dcterms:modified xsi:type="dcterms:W3CDTF">2021-06-09T23:06:35Z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0x010100D22A613C8CF9DD46AC33D6D53A71F59F</vt:lpwstr>
  </property>
</Properties>
</file>