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mthomps\Desktop\"/>
    </mc:Choice>
  </mc:AlternateContent>
  <xr:revisionPtr revIDLastSave="0" documentId="8_{4F6CABF0-028B-411C-9939-CADD10283B46}" xr6:coauthVersionLast="47" xr6:coauthVersionMax="47" xr10:uidLastSave="{00000000-0000-0000-0000-000000000000}"/>
  <bookViews>
    <workbookView xWindow="29655" yWindow="195" windowWidth="27330" windowHeight="150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L11" i="1"/>
  <c r="L6" i="1"/>
  <c r="L7" i="1"/>
  <c r="L8" i="1"/>
  <c r="L9" i="1"/>
  <c r="L5" i="1"/>
  <c r="J11" i="1"/>
  <c r="I11" i="1"/>
  <c r="I6" i="1"/>
  <c r="I7" i="1"/>
  <c r="I8" i="1"/>
  <c r="I9" i="1"/>
  <c r="I5" i="1"/>
  <c r="K5" i="1"/>
  <c r="K6" i="1"/>
  <c r="K7" i="1"/>
  <c r="K8" i="1"/>
  <c r="K9" i="1"/>
  <c r="K11" i="1" l="1"/>
  <c r="G8" i="1"/>
  <c r="H8" i="1" s="1"/>
  <c r="G6" i="1"/>
  <c r="H6" i="1" s="1"/>
  <c r="G5" i="1"/>
  <c r="H5" i="1" s="1"/>
  <c r="H11" i="1" s="1"/>
  <c r="G7" i="1"/>
  <c r="H7" i="1" s="1"/>
  <c r="G9" i="1"/>
  <c r="H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Petrin</author>
  </authors>
  <commentList>
    <comment ref="K4" authorId="0" shapeId="0" xr:uid="{F791B21F-FDF0-464C-8A57-B3789EED95CD}">
      <text>
        <r>
          <rPr>
            <b/>
            <sz val="9"/>
            <color indexed="81"/>
            <rFont val="Tahoma"/>
            <charset val="1"/>
          </rPr>
          <t>Steven Petrin:</t>
        </r>
        <r>
          <rPr>
            <sz val="9"/>
            <color indexed="81"/>
            <rFont val="Tahoma"/>
            <charset val="1"/>
          </rPr>
          <t xml:space="preserve">
hours * 6 units * 2400 lbs/unit * % dry / 2000 lbs/ton</t>
        </r>
      </text>
    </comment>
  </commentList>
</comments>
</file>

<file path=xl/sharedStrings.xml><?xml version="1.0" encoding="utf-8"?>
<sst xmlns="http://schemas.openxmlformats.org/spreadsheetml/2006/main" count="31" uniqueCount="18">
  <si>
    <t>Month</t>
  </si>
  <si>
    <t>Dryer</t>
  </si>
  <si>
    <t>Burned</t>
  </si>
  <si>
    <t>hours</t>
  </si>
  <si>
    <t>total</t>
  </si>
  <si>
    <t>Fuel</t>
  </si>
  <si>
    <t>Dried?</t>
  </si>
  <si>
    <t>(MMBtu)</t>
  </si>
  <si>
    <t>(BDT)</t>
  </si>
  <si>
    <t>75% calculated basis</t>
  </si>
  <si>
    <t>Hourly</t>
  </si>
  <si>
    <t>throughput</t>
  </si>
  <si>
    <t>moisture</t>
  </si>
  <si>
    <t>basis*</t>
  </si>
  <si>
    <t>BDT/hr</t>
  </si>
  <si>
    <t>* 6 units/hr @2400 lbs/unit</t>
  </si>
  <si>
    <t>(average)</t>
  </si>
  <si>
    <t>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</si>
</sst>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;@"/>
    <numFmt numFmtId="165" formatCode="#,##0.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Century Gothic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64" fontId="0" fillId="0" borderId="0" xfId="0" applyNumberFormat="1" applyFont="1" applyAlignment="1">
      <alignment horizontal="left" vertical="center" indent="5"/>
    </xf>
    <xf numFmtId="164" fontId="0" fillId="0" borderId="0" xfId="0" applyNumberFormat="1" applyFont="1"/>
    <xf numFmtId="3" fontId="2" fillId="2" borderId="1" xfId="1" applyNumberFormat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/>
    </xf>
    <xf numFmtId="3" fontId="2" fillId="2" borderId="3" xfId="1" applyNumberFormat="1" applyFont="1" applyFill="1" applyBorder="1" applyAlignment="1">
      <alignment horizontal="center" vertical="center"/>
    </xf>
    <xf numFmtId="3" fontId="0" fillId="0" borderId="0" xfId="0" applyNumberFormat="1"/>
    <xf numFmtId="3" fontId="3" fillId="3" borderId="1" xfId="1" applyNumberFormat="1" applyFont="1" applyFill="1" applyBorder="1" applyAlignment="1">
      <alignment horizontal="center" vertical="center"/>
    </xf>
    <xf numFmtId="3" fontId="3" fillId="3" borderId="2" xfId="1" applyNumberFormat="1" applyFont="1" applyFill="1" applyBorder="1" applyAlignment="1">
      <alignment horizontal="center" vertical="center"/>
    </xf>
    <xf numFmtId="3" fontId="3" fillId="3" borderId="3" xfId="1" applyNumberFormat="1" applyFont="1" applyFill="1" applyBorder="1" applyAlignment="1">
      <alignment horizontal="center" vertical="center"/>
    </xf>
    <xf numFmtId="3" fontId="3" fillId="3" borderId="0" xfId="1" applyNumberFormat="1" applyFont="1" applyFill="1" applyBorder="1" applyAlignment="1">
      <alignment horizontal="center" vertical="center"/>
    </xf>
    <xf numFmtId="2" fontId="0" fillId="0" borderId="0" xfId="0" applyNumberFormat="1"/>
    <xf numFmtId="0" fontId="4" fillId="0" borderId="0" xfId="0" applyFont="1"/>
    <xf numFmtId="3" fontId="4" fillId="0" borderId="0" xfId="0" applyNumberFormat="1" applyFont="1"/>
    <xf numFmtId="3" fontId="5" fillId="3" borderId="1" xfId="1" applyNumberFormat="1" applyFont="1" applyFill="1" applyBorder="1" applyAlignment="1">
      <alignment horizontal="center" vertical="center"/>
    </xf>
    <xf numFmtId="165" fontId="4" fillId="0" borderId="0" xfId="0" applyNumberFormat="1" applyFont="1"/>
    <xf numFmtId="0" fontId="0" fillId="0" borderId="4" xfId="0" applyBorder="1"/>
    <xf numFmtId="2" fontId="0" fillId="0" borderId="5" xfId="0" applyNumberFormat="1" applyBorder="1"/>
    <xf numFmtId="0" fontId="4" fillId="0" borderId="4" xfId="0" applyFont="1" applyBorder="1"/>
    <xf numFmtId="165" fontId="4" fillId="0" borderId="4" xfId="0" applyNumberFormat="1" applyFont="1" applyBorder="1"/>
    <xf numFmtId="4" fontId="4" fillId="0" borderId="0" xfId="0" applyNumberFormat="1" applyFont="1"/>
    <xf numFmtId="0" fontId="4" fillId="0" borderId="0" xfId="0" applyFont="1" applyFill="1" applyBorder="1"/>
    <xf numFmtId="166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I3" sqref="I3"/>
    </sheetView>
  </sheetViews>
  <sheetFormatPr defaultRowHeight="15" x14ac:dyDescent="0.25"/>
  <cols>
    <col min="1" max="1" width="24.42578125" style="2" customWidth="1"/>
    <col min="10" max="10" width="10" style="11" customWidth="1"/>
    <col min="11" max="11" width="9.7109375" customWidth="1"/>
  </cols>
  <sheetData>
    <row r="1" spans="1:13" x14ac:dyDescent="0.25">
      <c r="G1" t="s">
        <v>9</v>
      </c>
      <c r="I1" s="16" t="s">
        <v>14</v>
      </c>
      <c r="J1" s="17" t="s">
        <v>12</v>
      </c>
      <c r="K1" s="12" t="s">
        <v>10</v>
      </c>
    </row>
    <row r="2" spans="1:13" x14ac:dyDescent="0.25">
      <c r="B2" t="s">
        <v>4</v>
      </c>
      <c r="C2" t="s">
        <v>1</v>
      </c>
      <c r="D2" t="s">
        <v>5</v>
      </c>
      <c r="E2" t="s">
        <v>5</v>
      </c>
      <c r="G2" t="s">
        <v>5</v>
      </c>
      <c r="H2" s="12" t="s">
        <v>5</v>
      </c>
      <c r="I2" s="18"/>
      <c r="J2" s="17"/>
      <c r="K2" s="12" t="s">
        <v>11</v>
      </c>
    </row>
    <row r="3" spans="1:13" x14ac:dyDescent="0.25">
      <c r="A3" s="2" t="s">
        <v>0</v>
      </c>
      <c r="B3" t="s">
        <v>3</v>
      </c>
      <c r="C3" t="s">
        <v>3</v>
      </c>
      <c r="D3" t="s">
        <v>2</v>
      </c>
      <c r="E3" t="s">
        <v>2</v>
      </c>
      <c r="G3" t="s">
        <v>6</v>
      </c>
      <c r="H3" s="12" t="s">
        <v>6</v>
      </c>
      <c r="I3" s="18"/>
      <c r="J3" s="17"/>
      <c r="K3" s="12" t="s">
        <v>13</v>
      </c>
    </row>
    <row r="4" spans="1:13" x14ac:dyDescent="0.25">
      <c r="D4" t="s">
        <v>7</v>
      </c>
      <c r="E4" t="s">
        <v>8</v>
      </c>
      <c r="G4" t="s">
        <v>7</v>
      </c>
      <c r="H4" s="12" t="s">
        <v>8</v>
      </c>
      <c r="I4" s="18"/>
      <c r="J4" s="17"/>
      <c r="K4" s="12" t="s">
        <v>8</v>
      </c>
      <c r="L4" s="21" t="s">
        <v>14</v>
      </c>
      <c r="M4" s="21"/>
    </row>
    <row r="5" spans="1:13" x14ac:dyDescent="0.25">
      <c r="A5" s="1">
        <v>43056</v>
      </c>
      <c r="B5">
        <v>648</v>
      </c>
      <c r="C5" s="3">
        <v>250</v>
      </c>
      <c r="D5" s="7">
        <v>55836</v>
      </c>
      <c r="E5" s="10">
        <v>3536</v>
      </c>
      <c r="F5" s="10"/>
      <c r="G5" s="6">
        <f>(C5/B5)*D5*0.75</f>
        <v>16156.25</v>
      </c>
      <c r="H5" s="13">
        <f>((G5*1000000)/8182)/2000</f>
        <v>987.30444879002698</v>
      </c>
      <c r="I5" s="19">
        <f>H5/C5</f>
        <v>3.949217795160108</v>
      </c>
      <c r="J5" s="17">
        <v>0.43</v>
      </c>
      <c r="K5" s="14">
        <f>C5*14400*(1-J5)/2000</f>
        <v>1026.0000000000002</v>
      </c>
      <c r="L5" s="22">
        <f>K5/C5</f>
        <v>4.104000000000001</v>
      </c>
    </row>
    <row r="6" spans="1:13" x14ac:dyDescent="0.25">
      <c r="A6" s="1">
        <v>43086</v>
      </c>
      <c r="B6">
        <v>744</v>
      </c>
      <c r="C6" s="4">
        <v>59</v>
      </c>
      <c r="D6" s="8">
        <v>56647</v>
      </c>
      <c r="E6" s="10">
        <v>3399</v>
      </c>
      <c r="F6" s="10"/>
      <c r="G6" s="6">
        <f t="shared" ref="G6:G9" si="0">(C6/B6)*D6*0.75</f>
        <v>3369.1260080645161</v>
      </c>
      <c r="H6" s="13">
        <f t="shared" ref="H6:H9" si="1">((G6*1000000)/8182)/2000</f>
        <v>205.88645857152994</v>
      </c>
      <c r="I6" s="19">
        <f t="shared" ref="I6:I9" si="2">H6/C6</f>
        <v>3.4896009927377958</v>
      </c>
      <c r="J6" s="17">
        <v>0.46</v>
      </c>
      <c r="K6" s="14">
        <f t="shared" ref="K6:K9" si="3">C6*14400*(1-J6)/2000</f>
        <v>229.39200000000002</v>
      </c>
      <c r="L6" s="22">
        <f t="shared" ref="L6:L9" si="4">K6/C6</f>
        <v>3.8880000000000003</v>
      </c>
    </row>
    <row r="7" spans="1:13" x14ac:dyDescent="0.25">
      <c r="A7" s="1">
        <v>43118</v>
      </c>
      <c r="B7">
        <v>744</v>
      </c>
      <c r="C7" s="5">
        <v>206.5</v>
      </c>
      <c r="D7" s="9">
        <v>59314</v>
      </c>
      <c r="E7" s="10">
        <v>3427</v>
      </c>
      <c r="F7" s="10"/>
      <c r="G7" s="6">
        <f t="shared" si="0"/>
        <v>12347.117943548386</v>
      </c>
      <c r="H7" s="13">
        <f t="shared" si="1"/>
        <v>754.52932923175172</v>
      </c>
      <c r="I7" s="19">
        <f t="shared" si="2"/>
        <v>3.6538950568123569</v>
      </c>
      <c r="J7" s="17">
        <v>0.48</v>
      </c>
      <c r="K7" s="14">
        <f t="shared" si="3"/>
        <v>773.13599999999997</v>
      </c>
      <c r="L7" s="22">
        <f t="shared" si="4"/>
        <v>3.7439999999999998</v>
      </c>
    </row>
    <row r="8" spans="1:13" x14ac:dyDescent="0.25">
      <c r="A8" s="1">
        <v>43149</v>
      </c>
      <c r="B8">
        <v>672</v>
      </c>
      <c r="C8" s="3">
        <v>94.5</v>
      </c>
      <c r="D8" s="7">
        <v>57946</v>
      </c>
      <c r="E8" s="10"/>
      <c r="F8" s="10"/>
      <c r="G8" s="6">
        <f t="shared" si="0"/>
        <v>6111.4921875</v>
      </c>
      <c r="H8" s="13">
        <f t="shared" si="1"/>
        <v>373.47177875213885</v>
      </c>
      <c r="I8" s="19">
        <f t="shared" si="2"/>
        <v>3.952082314837448</v>
      </c>
      <c r="J8" s="17">
        <v>0.46</v>
      </c>
      <c r="K8" s="14">
        <f t="shared" si="3"/>
        <v>367.416</v>
      </c>
      <c r="L8" s="22">
        <f t="shared" si="4"/>
        <v>3.8879999999999999</v>
      </c>
    </row>
    <row r="9" spans="1:13" x14ac:dyDescent="0.25">
      <c r="A9" s="1">
        <v>43177</v>
      </c>
      <c r="B9">
        <v>744</v>
      </c>
      <c r="C9" s="3">
        <v>482.5</v>
      </c>
      <c r="D9" s="7">
        <v>71270</v>
      </c>
      <c r="E9" s="10"/>
      <c r="F9" s="10"/>
      <c r="G9" s="6">
        <f t="shared" si="0"/>
        <v>34665.095766129038</v>
      </c>
      <c r="H9" s="13">
        <f t="shared" si="1"/>
        <v>2118.3754440313519</v>
      </c>
      <c r="I9" s="19">
        <f t="shared" si="2"/>
        <v>4.3904154280442524</v>
      </c>
      <c r="J9" s="17">
        <v>0.48</v>
      </c>
      <c r="K9" s="14">
        <f t="shared" si="3"/>
        <v>1806.48</v>
      </c>
      <c r="L9" s="22">
        <f t="shared" si="4"/>
        <v>3.7440000000000002</v>
      </c>
    </row>
    <row r="10" spans="1:13" x14ac:dyDescent="0.25">
      <c r="H10" s="12"/>
      <c r="I10" s="12"/>
      <c r="K10" s="12"/>
    </row>
    <row r="11" spans="1:13" x14ac:dyDescent="0.25">
      <c r="C11" s="6">
        <f>SUM(C5:C9)</f>
        <v>1092.5</v>
      </c>
      <c r="H11" s="13">
        <f>SUM(H5:H9)</f>
        <v>4439.5674593767999</v>
      </c>
      <c r="I11" s="15">
        <f>AVERAGE(I5:I9)</f>
        <v>3.8870423175183921</v>
      </c>
      <c r="J11" s="20">
        <f>AVERAGE(J5:J9)</f>
        <v>0.46200000000000002</v>
      </c>
      <c r="K11" s="13">
        <f t="shared" ref="K11" si="5">SUM(K5:K9)</f>
        <v>4202.4240000000009</v>
      </c>
      <c r="L11" s="22">
        <f>AVERAGE(L5:L9)</f>
        <v>3.8736000000000006</v>
      </c>
    </row>
    <row r="12" spans="1:13" x14ac:dyDescent="0.25">
      <c r="H12" t="s">
        <v>17</v>
      </c>
      <c r="I12" t="s">
        <v>16</v>
      </c>
      <c r="J12" s="11" t="s">
        <v>16</v>
      </c>
      <c r="K12" t="s">
        <v>17</v>
      </c>
      <c r="L12" t="s">
        <v>16</v>
      </c>
    </row>
    <row r="14" spans="1:13" x14ac:dyDescent="0.25">
      <c r="K14" t="s">
        <v>15</v>
      </c>
    </row>
  </sheetData>
  <pageMargins left="0.7" right="0.7" top="0.75" bottom="0.75" header="0.3" footer="0.3"/>
  <pageSetup orientation="landscape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D4B9B62E87C4191FB63136FA21716" ma:contentTypeVersion="3" ma:contentTypeDescription="Create a new document." ma:contentTypeScope="" ma:versionID="52f34a55bcb4604769b5b26f83c610df">
  <xsd:schema xmlns:xsd="http://www.w3.org/2001/XMLSchema" xmlns:xs="http://www.w3.org/2001/XMLSchema" xmlns:p="http://schemas.microsoft.com/office/2006/metadata/properties" xmlns:ns1="http://schemas.microsoft.com/sharepoint/v3" xmlns:ns2="89cdaa30-7b22-4a6a-9ff8-e919efaf11cd" xmlns:ns3="4d0624c3-f678-473a-aaed-aa14d03be472" targetNamespace="http://schemas.microsoft.com/office/2006/metadata/properties" ma:root="true" ma:fieldsID="2d7cf663f22e1939383caf4bb963b843" ns1:_="" ns2:_="" ns3:_="">
    <xsd:import namespace="http://schemas.microsoft.com/sharepoint/v3"/>
    <xsd:import namespace="89cdaa30-7b22-4a6a-9ff8-e919efaf11cd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acil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daa30-7b22-4a6a-9ff8-e919efaf11cd" elementFormDefault="qualified">
    <xsd:import namespace="http://schemas.microsoft.com/office/2006/documentManagement/types"/>
    <xsd:import namespace="http://schemas.microsoft.com/office/infopath/2007/PartnerControls"/>
    <xsd:element name="Facility" ma:index="10" nillable="true" ma:displayName="Facility" ma:default="select..." ma:format="Dropdown" ma:internalName="Facility">
      <xsd:simpleType>
        <xsd:union memberTypes="dms:Text">
          <xsd:simpleType>
            <xsd:restriction base="dms:Choice">
              <xsd:enumeration value="select..."/>
              <xsd:enumeration value="General document"/>
              <xsd:enumeration value="Permit document"/>
              <xsd:enumeration value="AmeriTies West"/>
              <xsd:enumeration value="Cascade Steel"/>
              <xsd:enumeration value="ChemWaste"/>
              <xsd:enumeration value="Collins Pine"/>
              <xsd:enumeration value="Columbia Steel"/>
              <xsd:enumeration value="Covanta"/>
              <xsd:enumeration value="Eagle"/>
              <xsd:enumeration value="EcoLube"/>
              <xsd:enumeration value="Entek"/>
              <xsd:enumeration value="Genentech"/>
              <xsd:enumeration value="HollingsworthVose"/>
              <xsd:enumeration value="Hydro Extrusion"/>
              <xsd:enumeration value="NEXT"/>
              <xsd:enumeration value="NWMetals"/>
              <xsd:enumeration value="ORRCO"/>
              <xsd:enumeration value="Owens Brockway"/>
              <xsd:enumeration value="Packaging Corporation of America"/>
              <xsd:enumeration value="PCC Structurals"/>
              <xsd:enumeration value="QTS"/>
              <xsd:enumeration value="Roseburg FP Medford"/>
              <xsd:enumeration value="Stimson Lumber"/>
              <xsd:enumeration value="Wolf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acility xmlns="89cdaa30-7b22-4a6a-9ff8-e919efaf11cd">Stimson Lumber</Facility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E0DDD74-F930-41FA-8247-2E01772B20AF}"/>
</file>

<file path=customXml/itemProps2.xml><?xml version="1.0" encoding="utf-8"?>
<ds:datastoreItem xmlns:ds="http://schemas.openxmlformats.org/officeDocument/2006/customXml" ds:itemID="{E778AB41-24C3-4BC1-A9EB-BF09C1EF6AE8}"/>
</file>

<file path=customXml/itemProps3.xml><?xml version="1.0" encoding="utf-8"?>
<ds:datastoreItem xmlns:ds="http://schemas.openxmlformats.org/officeDocument/2006/customXml" ds:itemID="{5BBE29BE-1ED5-4CDA-A4A6-157752EDFC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Dryer Throughput Approaches</dc:title>
  <dc:creator>Steven Petrin</dc:creator>
  <cp:lastModifiedBy>THOMPSON Michele</cp:lastModifiedBy>
  <cp:lastPrinted>2018-09-28T14:47:43Z</cp:lastPrinted>
  <dcterms:created xsi:type="dcterms:W3CDTF">2018-09-12T20:17:28Z</dcterms:created>
  <dcterms:modified xsi:type="dcterms:W3CDTF">2022-09-07T18:46:07Z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0x0101002D0D4B9B62E87C4191FB63136FA21716</vt:lpwstr>
  </property>
</Properties>
</file>