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homps\Desktop\nwmetals\"/>
    </mc:Choice>
  </mc:AlternateContent>
  <workbookProtection workbookAlgorithmName="SHA-512" workbookHashValue="Kp9ahpbV+Wyw9AkcnxMtG9e71GiD6rcqRN1eNc2RjC1SnIxLe75LTFWlPyqDyBX2OkP/8KQhLL5Ei03QF4op8Q==" workbookSaltValue="9WTCaBl6YN3z8sH/JVTx6Q==" workbookSpinCount="100000" lockStructure="1"/>
  <bookViews>
    <workbookView xWindow="0" yWindow="0" windowWidth="28800" windowHeight="12000" tabRatio="868"/>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 name="Regional Contacts" sheetId="17" state="hidden" r:id="rId9"/>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Instructions'!$A$1:$M$107</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7" i="9" l="1"/>
  <c r="N168" i="9"/>
  <c r="N169" i="9"/>
  <c r="N170" i="9"/>
  <c r="N171" i="9"/>
  <c r="N166" i="9"/>
  <c r="K167" i="9"/>
  <c r="K168" i="9"/>
  <c r="K169" i="9"/>
  <c r="K170" i="9"/>
  <c r="K171" i="9"/>
  <c r="K166" i="9"/>
  <c r="A167" i="9"/>
  <c r="A168" i="9"/>
  <c r="A169" i="9"/>
  <c r="A170" i="9"/>
  <c r="A171" i="9"/>
  <c r="A166" i="9"/>
  <c r="N122" i="9"/>
  <c r="N123" i="9"/>
  <c r="N124" i="9"/>
  <c r="N125" i="9"/>
  <c r="N126" i="9"/>
  <c r="N127" i="9"/>
  <c r="N128" i="9"/>
  <c r="N129" i="9"/>
  <c r="N130" i="9"/>
  <c r="N131" i="9"/>
  <c r="N132" i="9"/>
  <c r="N133" i="9"/>
  <c r="N134" i="9"/>
  <c r="N135" i="9"/>
  <c r="N136" i="9"/>
  <c r="N137" i="9"/>
  <c r="N138" i="9"/>
  <c r="N139" i="9"/>
  <c r="N140" i="9"/>
  <c r="N141" i="9"/>
  <c r="N121" i="9"/>
  <c r="N101" i="9"/>
  <c r="N102" i="9"/>
  <c r="N103" i="9"/>
  <c r="N104" i="9"/>
  <c r="N105" i="9"/>
  <c r="N106" i="9"/>
  <c r="N107" i="9"/>
  <c r="N108" i="9"/>
  <c r="N109" i="9"/>
  <c r="N110" i="9"/>
  <c r="N111" i="9"/>
  <c r="N112" i="9"/>
  <c r="N113" i="9"/>
  <c r="N114" i="9"/>
  <c r="N115" i="9"/>
  <c r="N116" i="9"/>
  <c r="N117" i="9"/>
  <c r="N118" i="9"/>
  <c r="N119" i="9"/>
  <c r="N120" i="9"/>
  <c r="N100" i="9"/>
  <c r="K122" i="9"/>
  <c r="K123" i="9"/>
  <c r="K124" i="9"/>
  <c r="K125" i="9"/>
  <c r="K126" i="9"/>
  <c r="K127" i="9"/>
  <c r="K128" i="9"/>
  <c r="K129" i="9"/>
  <c r="K130" i="9"/>
  <c r="K131" i="9"/>
  <c r="K132" i="9"/>
  <c r="K133" i="9"/>
  <c r="K134" i="9"/>
  <c r="K135" i="9"/>
  <c r="K136" i="9"/>
  <c r="K137" i="9"/>
  <c r="K138" i="9"/>
  <c r="K139" i="9"/>
  <c r="K140" i="9"/>
  <c r="K141" i="9"/>
  <c r="K121" i="9"/>
  <c r="K101" i="9"/>
  <c r="K102" i="9"/>
  <c r="K103" i="9"/>
  <c r="K104" i="9"/>
  <c r="K105" i="9"/>
  <c r="K106" i="9"/>
  <c r="K107" i="9"/>
  <c r="K108" i="9"/>
  <c r="K109" i="9"/>
  <c r="K110" i="9"/>
  <c r="K111" i="9"/>
  <c r="K112" i="9"/>
  <c r="K113" i="9"/>
  <c r="K114" i="9"/>
  <c r="K115" i="9"/>
  <c r="K116" i="9"/>
  <c r="K117" i="9"/>
  <c r="K118" i="9"/>
  <c r="K119" i="9"/>
  <c r="K120" i="9"/>
  <c r="K100" i="9"/>
  <c r="A126" i="9"/>
  <c r="A127" i="9"/>
  <c r="A128" i="9"/>
  <c r="A129" i="9"/>
  <c r="A130" i="9"/>
  <c r="A131" i="9"/>
  <c r="A132" i="9"/>
  <c r="A133" i="9"/>
  <c r="A134" i="9"/>
  <c r="A135" i="9"/>
  <c r="A136" i="9"/>
  <c r="A137" i="9"/>
  <c r="A138" i="9"/>
  <c r="A139" i="9"/>
  <c r="A140" i="9"/>
  <c r="A141" i="9"/>
  <c r="A125" i="9"/>
  <c r="A124" i="9"/>
  <c r="A123" i="9"/>
  <c r="A122" i="9"/>
  <c r="A121" i="9"/>
  <c r="D141" i="9"/>
  <c r="D140" i="9"/>
  <c r="D139" i="9"/>
  <c r="D138" i="9"/>
  <c r="D137" i="9"/>
  <c r="D136" i="9"/>
  <c r="D135" i="9"/>
  <c r="D134" i="9"/>
  <c r="D133" i="9"/>
  <c r="D132" i="9"/>
  <c r="D131" i="9"/>
  <c r="D130" i="9"/>
  <c r="D129" i="9"/>
  <c r="D128" i="9"/>
  <c r="D127" i="9"/>
  <c r="D126" i="9"/>
  <c r="D125" i="9"/>
  <c r="D124" i="9"/>
  <c r="D123" i="9"/>
  <c r="D122" i="9"/>
  <c r="D121" i="9"/>
  <c r="A120" i="9"/>
  <c r="A119" i="9"/>
  <c r="A118" i="9"/>
  <c r="A117" i="9"/>
  <c r="A116" i="9"/>
  <c r="A115" i="9"/>
  <c r="A114" i="9"/>
  <c r="A113" i="9"/>
  <c r="A112" i="9"/>
  <c r="A111" i="9"/>
  <c r="A110" i="9"/>
  <c r="A109" i="9"/>
  <c r="A108" i="9"/>
  <c r="A107" i="9"/>
  <c r="A106" i="9"/>
  <c r="A105" i="9"/>
  <c r="A104" i="9"/>
  <c r="A103" i="9"/>
  <c r="A102" i="9"/>
  <c r="A101" i="9"/>
  <c r="A100" i="9"/>
  <c r="D120" i="9"/>
  <c r="D119" i="9"/>
  <c r="D118" i="9"/>
  <c r="D117" i="9"/>
  <c r="D116" i="9"/>
  <c r="D115" i="9"/>
  <c r="D114" i="9"/>
  <c r="D113" i="9"/>
  <c r="D112" i="9"/>
  <c r="D111" i="9"/>
  <c r="D110" i="9"/>
  <c r="D109" i="9"/>
  <c r="D108" i="9"/>
  <c r="D107" i="9"/>
  <c r="D106" i="9"/>
  <c r="D105" i="9"/>
  <c r="D104" i="9"/>
  <c r="D103" i="9"/>
  <c r="D102" i="9"/>
  <c r="D101" i="9"/>
  <c r="D100" i="9"/>
  <c r="N76" i="9"/>
  <c r="N77" i="9"/>
  <c r="N78" i="9"/>
  <c r="N79" i="9"/>
  <c r="N80" i="9"/>
  <c r="N81" i="9"/>
  <c r="N82" i="9"/>
  <c r="N83" i="9"/>
  <c r="N84" i="9"/>
  <c r="N85" i="9"/>
  <c r="N86" i="9"/>
  <c r="N87" i="9"/>
  <c r="N88" i="9"/>
  <c r="N89" i="9"/>
  <c r="N90" i="9"/>
  <c r="N91" i="9"/>
  <c r="N92" i="9"/>
  <c r="N93" i="9"/>
  <c r="N94" i="9"/>
  <c r="N95" i="9"/>
  <c r="N96" i="9"/>
  <c r="N97" i="9"/>
  <c r="N98" i="9"/>
  <c r="N99" i="9"/>
  <c r="K76" i="9"/>
  <c r="K77" i="9"/>
  <c r="K78" i="9"/>
  <c r="K79" i="9"/>
  <c r="K80" i="9"/>
  <c r="K81" i="9"/>
  <c r="K82" i="9"/>
  <c r="K83" i="9"/>
  <c r="K84" i="9"/>
  <c r="K85" i="9"/>
  <c r="K86" i="9"/>
  <c r="K87" i="9"/>
  <c r="K88" i="9"/>
  <c r="K89" i="9"/>
  <c r="K90" i="9"/>
  <c r="K91" i="9"/>
  <c r="K92" i="9"/>
  <c r="K93" i="9"/>
  <c r="K94" i="9"/>
  <c r="K95" i="9"/>
  <c r="K96" i="9"/>
  <c r="K97" i="9"/>
  <c r="K98" i="9"/>
  <c r="K99" i="9"/>
  <c r="N75" i="9"/>
  <c r="K75" i="9"/>
  <c r="A76" i="9"/>
  <c r="A77" i="9"/>
  <c r="A78" i="9"/>
  <c r="A79" i="9"/>
  <c r="A80" i="9"/>
  <c r="A81" i="9"/>
  <c r="A82" i="9"/>
  <c r="A83" i="9"/>
  <c r="A84" i="9"/>
  <c r="A85" i="9"/>
  <c r="A86" i="9"/>
  <c r="A87" i="9"/>
  <c r="A88" i="9"/>
  <c r="A89" i="9"/>
  <c r="A90" i="9"/>
  <c r="A91" i="9"/>
  <c r="A92" i="9"/>
  <c r="A93" i="9"/>
  <c r="A94" i="9"/>
  <c r="A95" i="9"/>
  <c r="A96" i="9"/>
  <c r="A97" i="9"/>
  <c r="A98" i="9"/>
  <c r="A99" i="9"/>
  <c r="A75" i="9"/>
  <c r="D99" i="9"/>
  <c r="D98" i="9"/>
  <c r="D97" i="9"/>
  <c r="D96" i="9"/>
  <c r="D95" i="9"/>
  <c r="D94" i="9"/>
  <c r="D93" i="9"/>
  <c r="D92" i="9"/>
  <c r="D91" i="9"/>
  <c r="D90" i="9"/>
  <c r="D89" i="9"/>
  <c r="D88" i="9"/>
  <c r="D87" i="9"/>
  <c r="D86" i="9"/>
  <c r="D85" i="9"/>
  <c r="D84" i="9"/>
  <c r="D83" i="9"/>
  <c r="D82" i="9"/>
  <c r="D81" i="9"/>
  <c r="D80" i="9"/>
  <c r="D79" i="9"/>
  <c r="D78" i="9"/>
  <c r="D77" i="9"/>
  <c r="D76" i="9"/>
  <c r="D75" i="9"/>
  <c r="K38" i="9" l="1"/>
  <c r="K39" i="9"/>
  <c r="K40" i="9"/>
  <c r="N143" i="9" l="1"/>
  <c r="N144" i="9"/>
  <c r="N145" i="9"/>
  <c r="N146" i="9"/>
  <c r="N147" i="9"/>
  <c r="N148" i="9"/>
  <c r="N149" i="9"/>
  <c r="N150" i="9"/>
  <c r="N151" i="9"/>
  <c r="N152" i="9"/>
  <c r="N153" i="9"/>
  <c r="N154" i="9"/>
  <c r="N155" i="9"/>
  <c r="N156" i="9"/>
  <c r="N157" i="9"/>
  <c r="N158" i="9"/>
  <c r="N159" i="9"/>
  <c r="N160" i="9"/>
  <c r="N161" i="9"/>
  <c r="N162" i="9"/>
  <c r="N163" i="9"/>
  <c r="N164" i="9"/>
  <c r="N165" i="9"/>
  <c r="N142" i="9"/>
  <c r="K143" i="9"/>
  <c r="K144" i="9"/>
  <c r="K145" i="9"/>
  <c r="K146" i="9"/>
  <c r="K147" i="9"/>
  <c r="K148" i="9"/>
  <c r="K149" i="9"/>
  <c r="K150" i="9"/>
  <c r="K151" i="9"/>
  <c r="K152" i="9"/>
  <c r="K153" i="9"/>
  <c r="K154" i="9"/>
  <c r="K155" i="9"/>
  <c r="K156" i="9"/>
  <c r="K157" i="9"/>
  <c r="K158" i="9"/>
  <c r="K159" i="9"/>
  <c r="K160" i="9"/>
  <c r="K161" i="9"/>
  <c r="K162" i="9"/>
  <c r="K163" i="9"/>
  <c r="K164" i="9"/>
  <c r="K165" i="9"/>
  <c r="K142" i="9"/>
  <c r="A143" i="9"/>
  <c r="A144" i="9"/>
  <c r="A145" i="9"/>
  <c r="A146" i="9"/>
  <c r="A147" i="9"/>
  <c r="A148" i="9"/>
  <c r="A149" i="9"/>
  <c r="A150" i="9"/>
  <c r="A151" i="9"/>
  <c r="A152" i="9"/>
  <c r="A153" i="9"/>
  <c r="A154" i="9"/>
  <c r="A155" i="9"/>
  <c r="A156" i="9"/>
  <c r="A157" i="9"/>
  <c r="A158" i="9"/>
  <c r="A159" i="9"/>
  <c r="A160" i="9"/>
  <c r="A161" i="9"/>
  <c r="A162" i="9"/>
  <c r="A163" i="9"/>
  <c r="A164" i="9"/>
  <c r="A165" i="9"/>
  <c r="A142" i="9"/>
  <c r="N55" i="9"/>
  <c r="N56" i="9"/>
  <c r="N57" i="9"/>
  <c r="N58" i="9"/>
  <c r="N59" i="9"/>
  <c r="N60" i="9"/>
  <c r="N61" i="9"/>
  <c r="N62" i="9"/>
  <c r="N63" i="9"/>
  <c r="N64" i="9"/>
  <c r="N65" i="9"/>
  <c r="N66" i="9"/>
  <c r="N67" i="9"/>
  <c r="N68" i="9"/>
  <c r="N69" i="9"/>
  <c r="N70" i="9"/>
  <c r="N71" i="9"/>
  <c r="N72" i="9"/>
  <c r="N73" i="9"/>
  <c r="N74" i="9"/>
  <c r="N54" i="9"/>
  <c r="K55" i="9"/>
  <c r="K56" i="9"/>
  <c r="K57" i="9"/>
  <c r="K58" i="9"/>
  <c r="K59" i="9"/>
  <c r="K60" i="9"/>
  <c r="K61" i="9"/>
  <c r="K62" i="9"/>
  <c r="K63" i="9"/>
  <c r="K64" i="9"/>
  <c r="K65" i="9"/>
  <c r="K66" i="9"/>
  <c r="K67" i="9"/>
  <c r="K68" i="9"/>
  <c r="K69" i="9"/>
  <c r="K70" i="9"/>
  <c r="K71" i="9"/>
  <c r="K72" i="9"/>
  <c r="K73" i="9"/>
  <c r="K74" i="9"/>
  <c r="K54" i="9"/>
  <c r="A55" i="9"/>
  <c r="A56" i="9"/>
  <c r="A57" i="9"/>
  <c r="A58" i="9"/>
  <c r="A59" i="9"/>
  <c r="A60" i="9"/>
  <c r="A61" i="9"/>
  <c r="A62" i="9"/>
  <c r="A63" i="9"/>
  <c r="A64" i="9"/>
  <c r="A65" i="9"/>
  <c r="A66" i="9"/>
  <c r="A67" i="9"/>
  <c r="A68" i="9"/>
  <c r="A69" i="9"/>
  <c r="A70" i="9"/>
  <c r="A71" i="9"/>
  <c r="A72" i="9"/>
  <c r="A73" i="9"/>
  <c r="A74" i="9"/>
  <c r="A54"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16" i="9"/>
  <c r="K17" i="9"/>
  <c r="K18" i="9"/>
  <c r="K19" i="9"/>
  <c r="K20" i="9"/>
  <c r="K21" i="9"/>
  <c r="K22" i="9"/>
  <c r="K23" i="9"/>
  <c r="K24" i="9"/>
  <c r="K25" i="9"/>
  <c r="K26" i="9"/>
  <c r="K27" i="9"/>
  <c r="K28" i="9"/>
  <c r="K29" i="9"/>
  <c r="K30" i="9"/>
  <c r="K31" i="9"/>
  <c r="K32" i="9"/>
  <c r="K33" i="9"/>
  <c r="K34" i="9"/>
  <c r="K35" i="9"/>
  <c r="K36" i="9"/>
  <c r="K37" i="9"/>
  <c r="K41" i="9"/>
  <c r="K42" i="9"/>
  <c r="K43" i="9"/>
  <c r="K44" i="9"/>
  <c r="K45" i="9"/>
  <c r="K46" i="9"/>
  <c r="K47" i="9"/>
  <c r="K48" i="9"/>
  <c r="K49" i="9"/>
  <c r="K50" i="9"/>
  <c r="K51" i="9"/>
  <c r="K52" i="9"/>
  <c r="K53" i="9"/>
  <c r="K16" i="9"/>
  <c r="A28" i="9"/>
  <c r="A29" i="9"/>
  <c r="A30" i="9"/>
  <c r="A31" i="9"/>
  <c r="A32" i="9"/>
  <c r="A33" i="9"/>
  <c r="A34" i="9"/>
  <c r="A35" i="9"/>
  <c r="A36" i="9"/>
  <c r="A37" i="9"/>
  <c r="A38" i="9"/>
  <c r="A39" i="9"/>
  <c r="A40" i="9"/>
  <c r="A41" i="9"/>
  <c r="A42" i="9"/>
  <c r="A43" i="9"/>
  <c r="A44" i="9"/>
  <c r="A45" i="9"/>
  <c r="A46" i="9"/>
  <c r="A47" i="9"/>
  <c r="A48" i="9"/>
  <c r="A49" i="9"/>
  <c r="A50" i="9"/>
  <c r="A51" i="9"/>
  <c r="A52" i="9"/>
  <c r="A53" i="9"/>
  <c r="A18" i="9"/>
  <c r="A19" i="9"/>
  <c r="A20" i="9"/>
  <c r="A21" i="9"/>
  <c r="A22" i="9"/>
  <c r="A23" i="9"/>
  <c r="A24" i="9"/>
  <c r="A25" i="9"/>
  <c r="A26" i="9"/>
  <c r="A27" i="9"/>
  <c r="A17" i="9"/>
  <c r="A16" i="9"/>
  <c r="C3" i="17" l="1"/>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2" i="17"/>
  <c r="J3" i="1" l="1"/>
  <c r="E5" i="1"/>
  <c r="F4" i="1" s="1"/>
  <c r="C11" i="16" l="1"/>
  <c r="H10" i="16" s="1"/>
  <c r="D23" i="11" l="1"/>
  <c r="D21" i="11"/>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530" i="9"/>
  <c r="D530" i="9" s="1"/>
  <c r="C531" i="9"/>
  <c r="D531" i="9" s="1"/>
  <c r="C532" i="9"/>
  <c r="D532" i="9" s="1"/>
  <c r="C533" i="9"/>
  <c r="D533" i="9" s="1"/>
  <c r="C534" i="9"/>
  <c r="D534" i="9" s="1"/>
  <c r="C535" i="9"/>
  <c r="D535" i="9" s="1"/>
  <c r="C536" i="9"/>
  <c r="D536" i="9" s="1"/>
  <c r="C537" i="9"/>
  <c r="D537" i="9" s="1"/>
  <c r="C538" i="9"/>
  <c r="D538" i="9" s="1"/>
  <c r="C539" i="9"/>
  <c r="D539" i="9" s="1"/>
  <c r="C540" i="9"/>
  <c r="D540" i="9" s="1"/>
  <c r="C541" i="9"/>
  <c r="D541" i="9" s="1"/>
  <c r="C542" i="9"/>
  <c r="D542" i="9" s="1"/>
  <c r="C543" i="9"/>
  <c r="D543" i="9" s="1"/>
  <c r="C544" i="9"/>
  <c r="D544" i="9" s="1"/>
  <c r="C545" i="9"/>
  <c r="D545" i="9" s="1"/>
  <c r="C546" i="9"/>
  <c r="D546" i="9" s="1"/>
  <c r="C547" i="9"/>
  <c r="D547" i="9" s="1"/>
  <c r="C548" i="9"/>
  <c r="D548" i="9" s="1"/>
  <c r="C549" i="9"/>
  <c r="D549" i="9" s="1"/>
  <c r="C550" i="9"/>
  <c r="D550" i="9" s="1"/>
  <c r="C551" i="9"/>
  <c r="D551" i="9" s="1"/>
  <c r="C552" i="9"/>
  <c r="D552" i="9" s="1"/>
  <c r="C553" i="9"/>
  <c r="D553" i="9" s="1"/>
  <c r="C554" i="9"/>
  <c r="D554" i="9" s="1"/>
  <c r="C555" i="9"/>
  <c r="D555" i="9" s="1"/>
  <c r="C556" i="9"/>
  <c r="D556" i="9" s="1"/>
  <c r="K13" i="9"/>
  <c r="D18" i="9"/>
  <c r="D19" i="9"/>
  <c r="D20" i="9"/>
  <c r="D21" i="9"/>
  <c r="D22" i="9"/>
  <c r="D23" i="9"/>
  <c r="D24" i="9"/>
  <c r="D25" i="9"/>
  <c r="D26" i="9"/>
  <c r="D27" i="9"/>
  <c r="D28" i="9"/>
  <c r="D29" i="9"/>
  <c r="D30" i="9"/>
  <c r="D31" i="9"/>
  <c r="D32" i="9"/>
  <c r="D33" i="9"/>
  <c r="D34" i="9"/>
  <c r="D35" i="9"/>
  <c r="D36" i="9"/>
  <c r="D37" i="9"/>
  <c r="D38" i="9"/>
  <c r="D39" i="9"/>
  <c r="D19" i="11"/>
  <c r="E19" i="11" s="1"/>
  <c r="D20" i="11"/>
  <c r="E20" i="11" s="1"/>
  <c r="E21" i="11"/>
  <c r="D22" i="11"/>
  <c r="E22" i="11" s="1"/>
  <c r="E23" i="1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I17" i="11"/>
  <c r="N13" i="11"/>
  <c r="N12" i="11"/>
  <c r="M13" i="11"/>
  <c r="M12" i="11"/>
  <c r="L13" i="11"/>
  <c r="L12" i="11"/>
  <c r="K13" i="11"/>
  <c r="K12" i="11"/>
  <c r="J13" i="11"/>
  <c r="J12" i="11"/>
  <c r="I13" i="11"/>
  <c r="I12" i="11"/>
  <c r="N17" i="11"/>
  <c r="M17" i="11"/>
  <c r="L17" i="11"/>
  <c r="K17" i="11"/>
  <c r="J17" i="11"/>
  <c r="F14" i="11"/>
  <c r="K14" i="11"/>
  <c r="I14" i="11"/>
  <c r="N14" i="11"/>
  <c r="L14" i="11"/>
  <c r="M14" i="11"/>
  <c r="J14" i="11"/>
  <c r="C13" i="9"/>
  <c r="D13" i="9"/>
  <c r="E14" i="11"/>
  <c r="E13" i="11"/>
  <c r="E12" i="11"/>
  <c r="C15" i="9"/>
  <c r="D15" i="9" s="1"/>
  <c r="D14" i="9"/>
  <c r="C14" i="9"/>
  <c r="D16" i="9"/>
  <c r="D17" i="9"/>
  <c r="D13" i="11"/>
  <c r="D14" i="11"/>
  <c r="D15" i="11"/>
  <c r="E15" i="11"/>
  <c r="D16" i="11"/>
  <c r="E16" i="11"/>
  <c r="D17" i="11"/>
  <c r="E17" i="11"/>
  <c r="D18" i="11"/>
  <c r="E18" i="11" s="1"/>
  <c r="D12" i="11"/>
</calcChain>
</file>

<file path=xl/comments1.xml><?xml version="1.0" encoding="utf-8"?>
<comments xmlns="http://schemas.openxmlformats.org/spreadsheetml/2006/main">
  <authors>
    <author>GISKA J.R.</author>
  </authors>
  <commentList>
    <comment ref="F4" authorId="0" shapeId="0">
      <text>
        <r>
          <rPr>
            <sz val="16"/>
            <color indexed="81"/>
            <rFont val="Tahoma"/>
            <family val="2"/>
          </rPr>
          <t>Please be sure to attach your completed Emissions Inventory  Form to the email generated using this link.</t>
        </r>
      </text>
    </comment>
  </commentList>
</comments>
</file>

<file path=xl/comments2.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3.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4.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<sst xmlns="http://schemas.openxmlformats.org/spreadsheetml/2006/main" count="2722" uniqueCount="1508">
  <si>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</si>
  <si>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</si>
  <si>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</si>
  <si>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</si>
  <si>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</si>
  <si>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</si>
  <si>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</si>
  <si>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</si>
  <si>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</si>
  <si>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</si>
  <si>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</si>
  <si>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</si>
  <si>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</si>
  <si>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</si>
  <si>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</si>
  <si>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</si>
  <si>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</si>
  <si>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</si>
  <si>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</si>
  <si>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</si>
  <si>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</si>
  <si>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</si>
  <si>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</si>
  <si>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</si>
  <si>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</si>
  <si>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</si>
  <si>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</si>
  <si>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</si>
  <si>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</si>
  <si>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</si>
  <si>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</si>
  <si>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</si>
  <si>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</si>
  <si>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</si>
  <si>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</si>
  <si>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</si>
  <si>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</si>
  <si>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</si>
  <si>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</si>
  <si>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</si>
  <si>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</si>
  <si>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</si>
  <si>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</si>
  <si>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</si>
  <si>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</si>
  <si>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</si>
  <si>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</si>
  <si>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</si>
  <si>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</si>
  <si>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</si>
  <si>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</si>
  <si>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</si>
  <si>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</si>
  <si>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</si>
  <si>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</si>
  <si>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</si>
  <si>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</si>
  <si>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</si>
  <si>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</si>
  <si>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</si>
  <si>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</si>
  <si>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</si>
  <si>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</si>
  <si>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</si>
  <si>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</si>
  <si>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</si>
  <si>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</si>
  <si>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</si>
  <si>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</si>
  <si>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</si>
  <si>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</si>
  <si>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</si>
  <si>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</si>
  <si>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</si>
  <si>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</si>
  <si>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</si>
  <si>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</si>
  <si>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</si>
  <si>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</si>
  <si>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</si>
  <si>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</si>
  <si>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</si>
  <si>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</si>
  <si>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</si>
  <si>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</si>
  <si>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</si>
  <si>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</si>
  <si>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</si>
  <si>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</si>
  <si>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</si>
  <si>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</si>
  <si>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</si>
  <si>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</si>
  <si>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</si>
  <si>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</si>
  <si>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</si>
  <si>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</si>
  <si>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</si>
  <si>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</si>
  <si>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</si>
  <si>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</si>
  <si>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</si>
  <si>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</si>
  <si>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</si>
  <si>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</si>
  <si>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</si>
  <si>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</si>
  <si>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</si>
  <si>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</si>
  <si>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</si>
  <si>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</si>
  <si>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</si>
  <si>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</si>
  <si>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</si>
  <si>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</si>
  <si>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</si>
  <si>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</si>
  <si>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</si>
  <si>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</si>
  <si>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</si>
  <si>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</si>
  <si>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</si>
  <si>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</si>
  <si>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</si>
  <si>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</si>
  <si>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</si>
  <si>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</si>
  <si>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</si>
  <si>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</si>
  <si>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</si>
  <si>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</si>
  <si>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</si>
  <si>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</si>
  <si>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</si>
  <si>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</si>
  <si>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</si>
  <si>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</si>
  <si>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</si>
  <si>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</si>
  <si>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</si>
  <si>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</si>
  <si>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</si>
  <si>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</si>
  <si>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</si>
  <si>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</si>
  <si>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</si>
  <si>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</si>
  <si>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</si>
  <si>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</si>
  <si>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</si>
  <si>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</si>
  <si>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</si>
  <si>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</si>
  <si>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</si>
  <si>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</si>
  <si>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</si>
  <si>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</si>
  <si>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</si>
  <si>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</si>
  <si>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</si>
  <si>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</si>
  <si>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</si>
  <si>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</si>
  <si>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</si>
  <si>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</si>
  <si>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</si>
  <si>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</si>
  <si>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</si>
  <si>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</si>
  <si>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</si>
  <si>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</si>
  <si>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</si>
  <si>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</si>
  <si>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</si>
  <si>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</si>
  <si>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</si>
  <si>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</si>
  <si>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</si>
  <si>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</si>
  <si>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</si>
  <si>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</si>
  <si>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</si>
  <si>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</si>
  <si>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</si>
  <si>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</si>
  <si>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</si>
  <si>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</si>
  <si>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</si>
  <si>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</si>
  <si>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</si>
  <si>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</si>
  <si>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</si>
  <si>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</si>
  <si>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</si>
  <si>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</si>
  <si>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</si>
  <si>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</si>
  <si>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</si>
  <si>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</si>
  <si>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</si>
  <si>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</si>
  <si>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</si>
  <si>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</si>
  <si>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</si>
  <si>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</si>
  <si>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</si>
  <si>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</si>
  <si>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</si>
  <si>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</si>
  <si>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</si>
  <si>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</si>
  <si>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</si>
  <si>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</si>
  <si>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</si>
  <si>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</si>
  <si>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</si>
  <si>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</si>
  <si>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</si>
  <si>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</si>
  <si>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</si>
  <si>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</si>
  <si>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</si>
  <si>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</si>
  <si>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</si>
  <si>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</si>
  <si>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</si>
  <si>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</si>
  <si>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</si>
  <si>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</si>
  <si>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</si>
  <si>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</si>
  <si>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</si>
  <si>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</si>
  <si>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</si>
  <si>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</si>
  <si>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</si>
  <si>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</si>
  <si>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</si>
  <si>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</si>
  <si>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</si>
  <si>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</si>
  <si>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</si>
  <si>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</si>
  <si>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</si>
  <si>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</si>
  <si>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</si>
  <si>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</si>
  <si>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</si>
  <si>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</si>
  <si>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</si>
  <si>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</si>
  <si>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</si>
  <si>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</si>
  <si>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</si>
  <si>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</si>
  <si>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</si>
  <si>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</si>
  <si>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</si>
  <si>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</si>
  <si>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</si>
  <si>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</si>
  <si>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</si>
  <si>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</si>
  <si>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</si>
  <si>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</si>
  <si>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</si>
  <si>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</si>
  <si>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</si>
  <si>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</si>
  <si>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</si>
  <si>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</si>
  <si>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</si>
  <si>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</si>
  <si>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</si>
  <si>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</si>
  <si>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</si>
  <si>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</si>
  <si>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</si>
  <si>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</si>
  <si>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</si>
  <si>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</si>
  <si>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</si>
  <si>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</si>
  <si>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</si>
  <si>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</si>
  <si>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</si>
  <si>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</si>
  <si>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</si>
  <si>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</si>
  <si>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</si>
  <si>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</si>
  <si>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</si>
  <si>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</si>
  <si>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</si>
  <si>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</si>
  <si>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</si>
  <si>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</si>
  <si>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</si>
  <si>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</si>
  <si>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</si>
  <si>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</si>
  <si>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</si>
  <si>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</si>
  <si>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</si>
  <si>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</si>
  <si>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</si>
  <si>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</si>
  <si>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</si>
  <si>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</si>
  <si>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</si>
  <si>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</si>
  <si>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</si>
  <si>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</si>
  <si>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</si>
  <si>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</si>
  <si>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</si>
  <si>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</si>
  <si>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</si>
  <si>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</si>
  <si>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</si>
  <si>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</si>
  <si>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</si>
  <si>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</si>
  <si>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</si>
  <si>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</si>
  <si>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</si>
  <si>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</si>
  <si>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</si>
  <si>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</si>
  <si>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</si>
  <si>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</si>
  <si>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</si>
  <si>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</si>
  <si>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</si>
  <si>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</si>
  <si>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</si>
  <si>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</si>
  <si>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</si>
  <si>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</si>
  <si>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</si>
  <si>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</si>
  <si>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</si>
  <si>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</si>
  <si>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</si>
  <si>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</si>
  <si>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</si>
  <si>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</si>
  <si>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</si>
  <si>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</si>
  <si>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</si>
  <si>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</si>
  <si>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</si>
  <si>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</si>
  <si>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</si>
  <si>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</si>
  <si>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</si>
  <si>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</si>
  <si>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</si>
  <si>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</si>
  <si>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</si>
  <si>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</si>
  <si>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</si>
  <si>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</si>
  <si>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</si>
  <si>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</si>
  <si>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</si>
  <si>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</si>
  <si>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</si>
  <si>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</si>
  <si>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</si>
  <si>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</si>
  <si>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</si>
  <si>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</si>
  <si>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</si>
  <si>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</si>
  <si>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</si>
  <si>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</si>
  <si>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</si>
  <si>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</si>
  <si>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</si>
  <si>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</si>
  <si>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</si>
  <si>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</si>
  <si>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</si>
  <si>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</si>
  <si>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</si>
  <si>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</si>
  <si>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</si>
  <si>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</si>
  <si>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</si>
  <si>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</si>
  <si>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</si>
  <si>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</si>
  <si>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</si>
  <si>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</si>
  <si>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</si>
  <si>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</si>
  <si>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</si>
  <si>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</si>
  <si>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</si>
  <si>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</si>
  <si>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</si>
  <si>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</si>
  <si>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</si>
  <si>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</si>
  <si>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</si>
  <si>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</si>
  <si>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</si>
  <si>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</si>
  <si>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</si>
  <si>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</si>
  <si>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</si>
  <si>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</si>
  <si>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</si>
  <si>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</si>
  <si>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</si>
  <si>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</si>
  <si>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</si>
  <si>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</si>
  <si>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</si>
  <si>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</si>
  <si>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</si>
  <si>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</si>
  <si>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</si>
  <si>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</si>
  <si>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</si>
  <si>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</si>
  <si>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</si>
  <si>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</si>
  <si>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</si>
  <si>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</si>
  <si>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</si>
  <si>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</si>
  <si>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</si>
  <si>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</si>
  <si>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</si>
  <si>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</si>
  <si>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</si>
  <si>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</si>
  <si>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</si>
  <si>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</si>
  <si>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</si>
  <si>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</si>
  <si>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</si>
  <si>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</si>
  <si>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</si>
  <si>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</si>
  <si>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</si>
  <si>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</si>
  <si>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</si>
  <si>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</si>
  <si>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</si>
  <si>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</si>
  <si>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</si>
  <si>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</si>
  <si>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</si>
  <si>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</si>
  <si>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</si>
  <si>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</si>
  <si>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</si>
  <si>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</si>
  <si>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</si>
  <si>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</si>
  <si>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</si>
  <si>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</si>
  <si>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</si>
  <si>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</si>
  <si>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</si>
  <si>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</si>
  <si>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</si>
  <si>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</si>
  <si>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</si>
  <si>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</si>
  <si>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</si>
  <si>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</si>
  <si>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</si>
  <si>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</si>
  <si>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</si>
  <si>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</si>
  <si>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</si>
  <si>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</si>
  <si>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</si>
  <si>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</si>
  <si>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</si>
  <si>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</si>
  <si>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</si>
  <si>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</si>
  <si>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</si>
  <si>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</si>
  <si>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</si>
  <si>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</si>
  <si>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</si>
  <si>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</si>
  <si>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</si>
  <si>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</si>
  <si>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</si>
  <si>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</si>
  <si>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</si>
  <si>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</si>
  <si>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</si>
  <si>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</si>
  <si>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</si>
  <si>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</si>
  <si>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</si>
  <si>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</si>
  <si>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</si>
  <si>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</si>
  <si>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</si>
  <si>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</si>
  <si>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</si>
  <si>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</si>
  <si>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</si>
  <si>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</si>
  <si>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</si>
  <si>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</si>
  <si>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</si>
  <si>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</si>
  <si>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</si>
  <si>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</si>
  <si>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</si>
  <si>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</si>
  <si>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</si>
  <si>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</si>
  <si>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</si>
  <si>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</si>
  <si>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</si>
  <si>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</si>
  <si>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</si>
  <si>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</si>
  <si>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</si>
  <si>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</si>
  <si>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</si>
  <si>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</si>
  <si>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</si>
  <si>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</si>
  <si>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</si>
  <si>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</si>
  <si>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</si>
  <si>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</si>
  <si>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</si>
  <si>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</si>
  <si>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</si>
  <si>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</si>
  <si>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</si>
  <si>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</si>
  <si>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</si>
  <si>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</si>
  <si>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</si>
  <si>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</si>
  <si>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</si>
  <si>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</si>
  <si>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</si>
  <si>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</si>
  <si>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</si>
  <si>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</si>
  <si>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</si>
  <si>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</si>
  <si>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</si>
  <si>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</si>
  <si>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</si>
  <si>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</si>
  <si>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</si>
  <si>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</si>
  <si>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</si>
  <si>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</si>
  <si>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</si>
  <si>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</si>
  <si>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</si>
  <si>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</si>
  <si>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</si>
  <si>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</si>
  <si>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</si>
  <si>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</si>
  <si>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</si>
  <si>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</si>
  <si>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</si>
  <si>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</si>
  <si>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</si>
  <si>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</si>
  <si>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</si>
  <si>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</si>
  <si>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</si>
  <si>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</si>
  <si>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</si>
  <si>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</si>
  <si>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</si>
  <si>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</si>
  <si>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</si>
  <si>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</si>
  <si>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</si>
  <si>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</si>
  <si>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</si>
  <si>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</si>
  <si>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</si>
  <si>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</si>
  <si>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</si>
  <si>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</si>
  <si>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</si>
  <si>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</si>
  <si>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</si>
  <si>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</si>
  <si>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</si>
  <si>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</si>
  <si>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</si>
  <si>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</si>
  <si>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</si>
  <si>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</si>
  <si>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</si>
  <si>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</si>
  <si>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</si>
  <si>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</si>
  <si>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</si>
  <si>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</si>
  <si>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</si>
  <si>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</si>
  <si>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</si>
  <si>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</si>
  <si>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</si>
  <si>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</si>
  <si>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</si>
  <si>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</si>
  <si>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</si>
  <si>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</si>
  <si>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</si>
  <si>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</si>
  <si>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</si>
  <si>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</si>
  <si>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</si>
  <si>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</si>
  <si>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</si>
  <si>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</si>
  <si>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</si>
  <si>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</si>
  <si>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</si>
  <si>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</si>
  <si>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</si>
  <si>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</si>
  <si>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</si>
  <si>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</si>
  <si>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</si>
  <si>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</si>
  <si>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</si>
  <si>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</si>
  <si>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</si>
  <si>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</si>
  <si>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</si>
  <si>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</si>
  <si>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</si>
  <si>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</si>
  <si>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</si>
  <si>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</si>
  <si>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</si>
  <si>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</si>
  <si>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</si>
  <si>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</si>
  <si>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</si>
  <si>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</si>
  <si>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</si>
  <si>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</si>
  <si>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</si>
  <si>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</si>
  <si>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</si>
  <si>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</si>
  <si>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</si>
  <si>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</si>
  <si>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</si>
  <si>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</si>
  <si>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</si>
  <si>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</si>
  <si>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</si>
  <si>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</si>
  <si>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</si>
  <si>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</si>
  <si>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</si>
  <si>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</si>
  <si>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</si>
  <si>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</si>
  <si>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</si>
  <si>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</si>
  <si>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</si>
  <si>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</si>
  <si>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</si>
  <si>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</si>
  <si>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</si>
  <si>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</si>
  <si>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</si>
  <si>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</si>
  <si>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</si>
  <si>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</si>
  <si>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</si>
  <si>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</si>
  <si>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</si>
  <si>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</si>
  <si>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</si>
  <si>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</si>
  <si>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</si>
  <si>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</si>
  <si>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</si>
  <si>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</si>
  <si>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</si>
  <si>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</si>
  <si>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</si>
  <si>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</si>
  <si>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</si>
  <si>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</si>
  <si>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</si>
  <si>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</si>
  <si>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</si>
  <si>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</si>
  <si>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</si>
  <si>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</si>
  <si>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</si>
  <si>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</si>
  <si>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</si>
  <si>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</si>
  <si>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</si>
  <si>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</si>
  <si>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</si>
  <si>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</si>
  <si>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</si>
  <si>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</si>
  <si>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</si>
  <si>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</si>
  <si>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</si>
  <si>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</si>
  <si>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</si>
  <si>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</si>
  <si>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</si>
  <si>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</si>
  <si>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</si>
  <si>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</si>
  <si>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</si>
  <si>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</si>
  <si>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</si>
  <si>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</si>
  <si>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</si>
  <si>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</si>
  <si>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</si>
  <si>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</si>
  <si>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</si>
  <si>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</si>
  <si>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</si>
  <si>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</si>
  <si>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</si>
  <si>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</si>
  <si>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</si>
  <si>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</si>
  <si>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</si>
  <si>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</si>
  <si>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</si>
  <si>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</si>
  <si>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</si>
  <si>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</si>
  <si>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</si>
  <si>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</si>
  <si>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</si>
  <si>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</si>
  <si>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</si>
  <si>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</si>
  <si>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</si>
  <si>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</si>
  <si>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</si>
  <si>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</si>
  <si>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</si>
  <si>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</si>
  <si>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</si>
  <si>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</si>
  <si>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</si>
  <si>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</si>
  <si>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</si>
  <si>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</si>
  <si>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</si>
  <si>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</si>
  <si>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</si>
  <si>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</si>
  <si>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</si>
  <si>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</si>
  <si>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</si>
  <si>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</si>
  <si>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</si>
  <si>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</si>
  <si>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</si>
  <si>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</si>
  <si>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</si>
  <si>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</si>
  <si>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</si>
  <si>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</si>
  <si>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</si>
  <si>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</si>
  <si>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</si>
  <si>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</si>
  <si>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</si>
  <si>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</si>
  <si>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</si>
  <si>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</si>
  <si>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</si>
  <si>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</si>
  <si>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</si>
  <si>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</si>
  <si>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</si>
  <si>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</si>
  <si>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</si>
  <si>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</si>
  <si>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</si>
  <si>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</si>
  <si>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</si>
  <si>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</si>
  <si>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</si>
  <si>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</si>
  <si>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</si>
  <si>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</si>
  <si>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</si>
  <si>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</si>
  <si>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</si>
  <si>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</si>
  <si>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</si>
  <si>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</si>
  <si>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</si>
  <si>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</si>
  <si>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</si>
  <si>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</si>
  <si>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</si>
  <si>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</si>
  <si>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</si>
  <si>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</si>
  <si>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</si>
  <si>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</si>
  <si>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</si>
  <si>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</si>
  <si>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</si>
  <si>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</si>
  <si>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</si>
  <si>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</si>
  <si>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</si>
  <si>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</si>
  <si>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</si>
  <si>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</si>
  <si>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</si>
  <si>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</si>
  <si>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</si>
  <si>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</si>
  <si>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</si>
  <si>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</si>
  <si>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</si>
  <si>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</si>
  <si>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</si>
  <si>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</si>
  <si>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</si>
  <si>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</si>
  <si>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</si>
  <si>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</si>
  <si>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</si>
  <si>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</si>
  <si>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</si>
  <si>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</si>
  <si>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</si>
  <si>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</si>
  <si>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</si>
  <si>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</si>
  <si>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</si>
  <si>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</si>
  <si>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</si>
  <si>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</si>
  <si>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</si>
  <si>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</si>
  <si>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</si>
  <si>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</si>
  <si>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</si>
  <si>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</si>
  <si>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</si>
  <si>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</si>
  <si>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</si>
  <si>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</si>
  <si>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</si>
  <si>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</si>
  <si>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</si>
  <si>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</si>
  <si>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</si>
  <si>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</si>
  <si>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</si>
  <si>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</si>
  <si>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</si>
  <si>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</si>
  <si>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</si>
  <si>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</si>
  <si>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</si>
  <si>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</si>
  <si>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</si>
  <si>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</si>
  <si>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</si>
  <si>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</si>
  <si>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</si>
  <si>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</si>
  <si>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</si>
  <si>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</si>
  <si>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</si>
  <si>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</si>
  <si>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</si>
  <si>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</si>
  <si>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</si>
  <si>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</si>
  <si>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</si>
  <si>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</si>
  <si>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</si>
  <si>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</si>
  <si>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</si>
  <si>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</si>
  <si>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</si>
  <si>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</si>
  <si>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</si>
  <si>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</si>
  <si>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</si>
  <si>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</si>
  <si>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</si>
  <si>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</si>
  <si>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</si>
  <si>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</si>
  <si>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</si>
  <si>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</si>
  <si>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</si>
  <si>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</si>
  <si>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</si>
  <si>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</si>
  <si>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</si>
  <si>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</si>
  <si>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</si>
  <si>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</si>
  <si>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</si>
  <si>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</si>
  <si>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</si>
  <si>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</si>
  <si>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</si>
  <si>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</si>
  <si>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</si>
  <si>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</si>
  <si>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</si>
  <si>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</si>
  <si>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</si>
  <si>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</si>
  <si>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</si>
  <si>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</si>
  <si>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</si>
  <si>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</si>
  <si>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</si>
  <si>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</si>
  <si>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</si>
  <si>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</si>
  <si>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</si>
  <si>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</si>
  <si>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</si>
  <si>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</si>
  <si>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</si>
  <si>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</si>
  <si>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</si>
  <si>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</si>
  <si>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</si>
  <si>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</si>
  <si>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</si>
  <si>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</si>
  <si>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</si>
  <si>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</si>
  <si>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</si>
  <si>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</si>
  <si>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</si>
  <si>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</si>
  <si>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</si>
  <si>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</si>
  <si>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</si>
  <si>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</si>
  <si>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</si>
  <si>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</si>
  <si>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</si>
  <si>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</si>
  <si>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</si>
  <si>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</si>
  <si>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</si>
  <si>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</si>
  <si>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</si>
  <si>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</si>
  <si>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</si>
  <si>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</si>
  <si>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</si>
  <si>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</si>
  <si>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</si>
  <si>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</si>
  <si>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</si>
  <si>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</si>
  <si>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</si>
  <si>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</si>
  <si>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</si>
  <si>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</si>
  <si>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</si>
  <si>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</si>
  <si>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</si>
  <si>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</si>
  <si>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</si>
  <si>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</si>
  <si>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</si>
  <si>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</si>
  <si>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</si>
  <si>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</si>
  <si>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</si>
  <si>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</si>
  <si>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</si>
  <si>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</si>
  <si>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</si>
  <si>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</si>
  <si>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</si>
  <si>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</si>
  <si>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</si>
  <si>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</si>
  <si>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</si>
  <si>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</si>
  <si>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</si>
  <si>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</si>
  <si>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</si>
  <si>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</si>
  <si>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</si>
  <si>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</si>
  <si>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</si>
  <si>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</si>
  <si>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</si>
  <si>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</si>
  <si>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</si>
  <si>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</si>
  <si>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</si>
  <si>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</si>
  <si>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</si>
  <si>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</si>
  <si>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</si>
  <si>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</si>
  <si>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</si>
  <si>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</si>
  <si>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</si>
  <si>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</si>
  <si>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</si>
  <si>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</si>
  <si>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</si>
  <si>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</si>
  <si>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</si>
  <si>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</si>
  <si>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</si>
  <si>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</si>
  <si>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</si>
  <si>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</si>
  <si>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</si>
  <si>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</si>
  <si>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</si>
  <si>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</si>
  <si>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</si>
  <si>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</si>
  <si>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</si>
  <si>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</si>
  <si>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</si>
  <si>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</si>
  <si>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</si>
  <si>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</si>
  <si>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</si>
  <si>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</si>
  <si>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</si>
  <si>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</si>
  <si>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</si>
  <si>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</si>
  <si>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</si>
  <si>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</si>
  <si>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</si>
  <si>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</si>
  <si>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</si>
  <si>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</si>
  <si>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</si>
  <si>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</si>
  <si>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</si>
  <si>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</si>
  <si>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</si>
  <si>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</si>
  <si>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</si>
  <si>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</si>
  <si>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</si>
  <si>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</si>
  <si>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</si>
  <si>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</si>
  <si>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</si>
  <si>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</si>
  <si>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</si>
  <si>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</si>
  <si>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</si>
  <si>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</si>
  <si>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</si>
  <si>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</si>
  <si>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</si>
  <si>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</si>
  <si>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</si>
  <si>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</si>
  <si>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</si>
  <si>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</si>
  <si>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</si>
  <si>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</si>
  <si>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</si>
  <si>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</si>
  <si>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</si>
  <si>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</si>
  <si>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</si>
  <si>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</si>
  <si>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</si>
  <si>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</si>
  <si>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</si>
  <si>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</si>
  <si>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</si>
  <si>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</si>
  <si>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</si>
  <si>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</si>
  <si>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</si>
  <si>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</si>
  <si>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</si>
  <si>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</si>
  <si>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</si>
  <si>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</si>
  <si>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</si>
  <si>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</si>
  <si>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</si>
  <si>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</si>
  <si>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</si>
  <si>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</si>
  <si>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</si>
  <si>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</si>
  <si>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</si>
  <si>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</si>
  <si>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</si>
  <si>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</si>
  <si>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</si>
  <si>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</si>
  <si>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</si>
  <si>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</si>
  <si>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</si>
  <si>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</si>
  <si>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</si>
  <si>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</si>
  <si>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</si>
  <si>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</si>
  <si>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</si>
  <si>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</si>
  <si>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</si>
  <si>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</si>
  <si>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</si>
  <si>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</si>
  <si>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</si>
  <si>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</si>
  <si>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</si>
  <si>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</si>
  <si>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</si>
  <si>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</si>
  <si>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</si>
  <si>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</si>
  <si>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</si>
  <si>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</si>
  <si>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</si>
  <si>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</si>
  <si>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</si>
  <si>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</si>
  <si>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</si>
  <si>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</si>
  <si>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</si>
  <si>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</si>
  <si>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</si>
  <si>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</si>
  <si>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</si>
  <si>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</si>
  <si>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</si>
  <si>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</si>
  <si>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</si>
  <si>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</si>
  <si>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</si>
  <si>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</si>
  <si>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</si>
  <si>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</si>
  <si>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</si>
  <si>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</si>
  <si>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</si>
  <si>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</si>
  <si>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</si>
  <si>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</si>
  <si>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</si>
  <si>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</si>
  <si>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</si>
  <si>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</si>
  <si>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</si>
  <si>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</si>
  <si>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</si>
  <si>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</si>
  <si>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</si>
  <si>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</si>
  <si>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</si>
  <si>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</si>
  <si>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</si>
  <si>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</si>
  <si>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</si>
  <si>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</si>
  <si>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</si>
  <si>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</si>
  <si>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</si>
  <si>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</si>
  <si>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</si>
  <si>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</si>
  <si>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</si>
  <si>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</si>
  <si>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</si>
  <si>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</si>
  <si>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</si>
  <si>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</si>
  <si>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</si>
  <si>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</si>
  <si>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</si>
  <si>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</si>
  <si>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</si>
  <si>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</si>
  <si>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</si>
  <si>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</si>
  <si>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</si>
  <si>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</si>
  <si>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</si>
  <si>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</si>
  <si>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</si>
  <si>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</si>
  <si>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</si>
  <si>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</si>
  <si>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</si>
  <si>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</si>
  <si>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</si>
  <si>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</si>
  <si>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</si>
  <si>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</si>
  <si>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</si>
  <si>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</si>
  <si>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</si>
  <si>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</si>
  <si>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</si>
  <si>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</si>
  <si>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</si>
  <si>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</si>
  <si>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</si>
  <si>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</si>
  <si>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</si>
  <si>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</si>
  <si>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</si>
  <si>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</si>
  <si>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</si>
  <si>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</si>
  <si>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</si>
  <si>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</si>
  <si>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</si>
  <si>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</si>
  <si>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</si>
  <si>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</si>
  <si>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</si>
  <si>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</si>
  <si>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</si>
  <si>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</si>
  <si>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</si>
  <si>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</si>
  <si>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</si>
  <si>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</si>
  <si>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</si>
  <si>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</si>
  <si>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</si>
  <si>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</si>
  <si>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</si>
  <si>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</si>
  <si>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</si>
  <si>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</si>
  <si>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</si>
  <si>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</si>
  <si>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</si>
  <si>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</si>
  <si>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</si>
  <si>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</si>
  <si>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</si>
  <si>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</si>
  <si>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</si>
  <si>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</si>
  <si>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</si>
  <si>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</si>
  <si>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</si>
  <si>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</si>
  <si>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</si>
  <si>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</si>
  <si>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</si>
  <si>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</si>
  <si>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</si>
  <si>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</si>
  <si>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</si>
  <si>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</si>
  <si>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</si>
  <si>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</si>
  <si>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</si>
  <si>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</si>
  <si>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</si>
  <si>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</si>
  <si>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</si>
  <si>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</si>
  <si>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</si>
  <si>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</si>
  <si>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</si>
  <si>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</si>
  <si>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</si>
  <si>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</si>
  <si>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</si>
  <si>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</si>
  <si>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</si>
  <si>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</si>
  <si>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</si>
  <si>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</si>
  <si>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</si>
  <si>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</si>
  <si>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</si>
  <si>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</si>
  <si>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</si>
  <si>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</si>
  <si>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</si>
  <si>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</si>
  <si>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</si>
  <si>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</si>
  <si>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</si>
  <si>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</si>
  <si>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</si>
  <si>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</si>
  <si>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</si>
  <si>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</si>
  <si>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</si>
  <si>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</si>
  <si>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</si>
  <si>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</si>
  <si>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</si>
  <si>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</si>
  <si>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</si>
  <si>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</si>
  <si>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</si>
  <si>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</si>
  <si>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</si>
  <si>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</si>
  <si>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</si>
  <si>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</si>
  <si>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</si>
  <si>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</si>
  <si>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</si>
  <si>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</si>
  <si>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</si>
  <si>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</si>
  <si>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</si>
  <si>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</si>
  <si>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</si>
  <si>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</si>
  <si>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</si>
  <si>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</si>
  <si>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</si>
  <si>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</si>
  <si>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</si>
  <si>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</si>
  <si>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</si>
  <si>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</si>
  <si>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</si>
  <si>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</si>
  <si>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</si>
  <si>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</si>
  <si>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</si>
  <si>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</si>
  <si>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</si>
  <si>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</si>
  <si>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</si>
  <si>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</si>
  <si>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</si>
  <si>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</si>
  <si>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</si>
  <si>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</si>
  <si>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</si>
  <si>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</si>
  <si>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</si>
  <si>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</si>
  <si>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</si>
  <si>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</si>
  <si>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</si>
  <si>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</si>
  <si>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</si>
  <si>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</si>
  <si>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</si>
  <si>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</si>
  <si>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</si>
  <si>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</si>
  <si>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</si>
  <si>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</si>
  <si>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</si>
  <si>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</si>
  <si>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</si>
  <si>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</si>
  <si>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</si>
  <si>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</si>
  <si>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</si>
  <si>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</si>
  <si>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COUNTY</t>
  </si>
  <si>
    <t>REGION</t>
  </si>
  <si>
    <t>Baker</t>
  </si>
  <si>
    <t>ER</t>
  </si>
  <si>
    <t>Benton</t>
  </si>
  <si>
    <t>WR</t>
  </si>
  <si>
    <t>Clackamas</t>
  </si>
  <si>
    <t>NWR</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</si>
  <si>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</si>
  <si>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</si>
  <si>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</si>
  <si>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</si>
  <si>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</si>
  <si>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</si>
  <si>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</si>
  <si>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</si>
  <si>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</si>
  <si>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</si>
  <si>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</si>
  <si>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</si>
  <si>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</si>
  <si>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</si>
  <si>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</si>
  <si>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</si>
  <si>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</si>
  <si>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</si>
  <si>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</si>
  <si>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</si>
  <si>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</si>
  <si>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</si>
  <si>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</si>
  <si>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</si>
  <si>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</si>
  <si>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</si>
  <si>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</si>
  <si>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</si>
  <si>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</si>
  <si>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</si>
  <si>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</si>
  <si>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</si>
  <si>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</si>
  <si>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CONTACT</t>
  </si>
  <si>
    <t>County</t>
  </si>
  <si>
    <t>Regional Contact</t>
  </si>
  <si>
    <r>
      <t xml:space="preserve">Select County
</t>
    </r>
    <r>
      <rPr>
        <sz val="11"/>
        <color theme="1"/>
        <rFont val="Calibri"/>
        <family val="2"/>
      </rPr>
      <t>Dropdown in highlighted cell</t>
    </r>
  </si>
  <si>
    <t>H.Wilkinson</t>
  </si>
  <si>
    <t>Added regional contact lookup to instructions and facility info worksheets for new facility submittals.</t>
  </si>
  <si>
    <t>ERAQPermits@deq.state.or.us</t>
  </si>
  <si>
    <t>WRAQPermits@deq.state.or.us</t>
  </si>
  <si>
    <t>NWRAQPermits@deq.state.or.us</t>
  </si>
  <si>
    <t>*</t>
  </si>
  <si>
    <t>CC</t>
  </si>
  <si>
    <t>Subject</t>
  </si>
  <si>
    <t>Mailing Instructions</t>
  </si>
  <si>
    <t>LRAPA</t>
  </si>
  <si>
    <r>
      <rPr>
        <b/>
        <u/>
        <sz val="16"/>
        <color theme="1"/>
        <rFont val="Calibri"/>
        <family val="2"/>
      </rPr>
      <t>Existing Facilities:</t>
    </r>
    <r>
      <rPr>
        <b/>
        <sz val="14"/>
        <color theme="1"/>
        <rFont val="Calibri"/>
        <family val="2"/>
      </rPr>
      <t xml:space="preserve"> Submit completed form electronically to the contact listed on your call-in letter.</t>
    </r>
  </si>
  <si>
    <t>cleanerair@deq.state.or.us</t>
  </si>
  <si>
    <t>Where to electronically submit this form:</t>
  </si>
  <si>
    <r>
      <t>New facilities:</t>
    </r>
    <r>
      <rPr>
        <b/>
        <sz val="16"/>
        <color theme="1"/>
        <rFont val="Calibri"/>
        <family val="2"/>
      </rPr>
      <t xml:space="preserve"> </t>
    </r>
    <r>
      <rPr>
        <sz val="16"/>
        <color theme="1"/>
        <rFont val="Calibri"/>
        <family val="2"/>
      </rPr>
      <t>Submit completed form electronically to your regional contact (select county below).</t>
    </r>
  </si>
  <si>
    <t>Form Instructions:</t>
  </si>
  <si>
    <r>
      <t>Existing Facilities</t>
    </r>
    <r>
      <rPr>
        <b/>
        <sz val="16"/>
        <color theme="1"/>
        <rFont val="Calibri"/>
        <family val="2"/>
      </rPr>
      <t xml:space="preserve">: </t>
    </r>
    <r>
      <rPr>
        <sz val="16"/>
        <color theme="1"/>
        <rFont val="Calibri"/>
        <family val="2"/>
      </rPr>
      <t>Submit completed form electronically to the contact listed on your call-in letter.</t>
    </r>
  </si>
  <si>
    <r>
      <rPr>
        <b/>
        <u/>
        <sz val="16"/>
        <color theme="1"/>
        <rFont val="Calibri"/>
        <family val="2"/>
      </rPr>
      <t>New facilities</t>
    </r>
    <r>
      <rPr>
        <b/>
        <u/>
        <sz val="14"/>
        <color theme="1"/>
        <rFont val="Calibri"/>
        <family val="2"/>
      </rPr>
      <t>:</t>
    </r>
    <r>
      <rPr>
        <b/>
        <sz val="14"/>
        <color theme="1"/>
        <rFont val="Calibri"/>
        <family val="2"/>
      </rPr>
      <t xml:space="preserve"> Submit completed form electronically to your regional contact. (select county below)</t>
    </r>
  </si>
  <si>
    <t xml:space="preserve">* For submitting an EI, or any supporting documentation, that is &gt;20MB, or a hard copy, please inquire with the regional contact above. </t>
  </si>
  <si>
    <t>Shredder-1</t>
  </si>
  <si>
    <t>Auto shredder</t>
  </si>
  <si>
    <t>Fugitive</t>
  </si>
  <si>
    <t>SH-1</t>
  </si>
  <si>
    <t>hours of operation</t>
  </si>
  <si>
    <t>Diesel-1</t>
  </si>
  <si>
    <t>Diesel engine for shredder</t>
  </si>
  <si>
    <t>DE-1</t>
  </si>
  <si>
    <t>M gal</t>
  </si>
  <si>
    <t>Chromium VI, chromate and dichromate particulate</t>
  </si>
  <si>
    <t>Vinyl Chloride</t>
  </si>
  <si>
    <t>PAHs</t>
  </si>
  <si>
    <t>lb/hour</t>
  </si>
  <si>
    <t>Polychlorinated naphthalenes</t>
  </si>
  <si>
    <t>PBDDs/PBDFs</t>
  </si>
  <si>
    <t>Tetrabromobisphenol A</t>
  </si>
  <si>
    <t>Hexabromocyclododecane</t>
  </si>
  <si>
    <t>2,4,6-Tribromophenol</t>
  </si>
  <si>
    <t>79-94-7</t>
  </si>
  <si>
    <t>3194-55-6</t>
  </si>
  <si>
    <t>118-79-6</t>
  </si>
  <si>
    <t>NW Metals Inc.</t>
  </si>
  <si>
    <t>9537 N Columbia Blvd.</t>
  </si>
  <si>
    <t>Portland</t>
  </si>
  <si>
    <t>26-0315</t>
  </si>
  <si>
    <t>Mo Anotta</t>
  </si>
  <si>
    <t>(503) 367-6955</t>
  </si>
  <si>
    <t>diesel fuel</t>
  </si>
  <si>
    <t>PAHs (excluding Naphthalene)*</t>
  </si>
  <si>
    <t>Benzo[a]pyrene*</t>
  </si>
  <si>
    <t>Ammonia**</t>
  </si>
  <si>
    <t>Ethylbenzene</t>
  </si>
  <si>
    <t>Diesel exhaust particulates (PM 2.5)^^</t>
  </si>
  <si>
    <t>lb/M gal</t>
  </si>
  <si>
    <t>ASR-1 CON</t>
  </si>
  <si>
    <t>ASR-1 UNCON</t>
  </si>
  <si>
    <t>Automotive Shredder Residue material handling - Controlled</t>
  </si>
  <si>
    <t>Automotive Shredder Residue material handling - Uncontrolled</t>
  </si>
  <si>
    <t>3-sided bin</t>
  </si>
  <si>
    <t>EPA Tier 4 emissions standards</t>
  </si>
  <si>
    <t>Drain</t>
  </si>
  <si>
    <t>Fluid draining operations</t>
  </si>
  <si>
    <t>ASR-2 CON</t>
  </si>
  <si>
    <t>ASR-2 UNCON</t>
  </si>
  <si>
    <t>Automotive Shredder Residue material handling - Piles Controlled</t>
  </si>
  <si>
    <t>Automotive Shredder Residue material handling - Piles Uncontrolled</t>
  </si>
  <si>
    <t>2,2,4 Trimethylpentane</t>
  </si>
  <si>
    <t>lb/hr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</si>
</sst>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6"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b/>
      <sz val="12"/>
      <color theme="1"/>
      <name val="Calibri"/>
      <family val="2"/>
      <scheme val="minor"/>
    </font>
    <font>
      <b/>
      <sz val="16"/>
      <color theme="1"/>
      <name val="Calibri"/>
      <family val="2"/>
    </font>
    <font>
      <sz val="16"/>
      <color theme="1"/>
      <name val="Calibri"/>
      <family val="2"/>
    </font>
    <font>
      <b/>
      <sz val="11"/>
      <color theme="1"/>
      <name val="Calibri"/>
      <family val="2"/>
    </font>
    <font>
      <sz val="18"/>
      <color theme="1"/>
      <name val="Wingdings"/>
      <charset val="2"/>
    </font>
    <font>
      <b/>
      <u/>
      <sz val="14"/>
      <color theme="1"/>
      <name val="Calibri"/>
      <family val="2"/>
    </font>
    <font>
      <sz val="14"/>
      <name val="Calibri"/>
      <family val="2"/>
    </font>
    <font>
      <b/>
      <sz val="18"/>
      <color theme="1"/>
      <name val="Calibri"/>
      <family val="2"/>
    </font>
    <font>
      <b/>
      <sz val="18"/>
      <color theme="1"/>
      <name val="Calibri"/>
      <family val="2"/>
      <scheme val="minor"/>
    </font>
    <font>
      <u/>
      <sz val="18"/>
      <color theme="10"/>
      <name val="Calibri"/>
      <family val="2"/>
    </font>
    <font>
      <sz val="16"/>
      <color indexed="81"/>
      <name val="Tahoma"/>
      <family val="2"/>
    </font>
    <font>
      <u/>
      <sz val="14"/>
      <color rgb="FF0070C0"/>
      <name val="Calibri"/>
      <family val="2"/>
      <scheme val="minor"/>
    </font>
    <font>
      <sz val="14"/>
      <color rgb="FF000000"/>
      <name val="Calibri"/>
      <family val="2"/>
    </font>
    <font>
      <b/>
      <u/>
      <sz val="20"/>
      <color theme="0"/>
      <name val="Calibri"/>
      <family val="2"/>
    </font>
    <font>
      <b/>
      <sz val="36"/>
      <color theme="1"/>
      <name val="Calibri"/>
      <family val="2"/>
      <scheme val="minor"/>
    </font>
    <font>
      <b/>
      <sz val="10"/>
      <color theme="1"/>
      <name val="Calibri"/>
      <family val="2"/>
    </font>
  </fonts>
  <fills count="20">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theme="4" tint="0.59999389629810485"/>
        <bgColor indexed="64"/>
      </patternFill>
    </fill>
    <fill>
      <patternFill patternType="solid">
        <fgColor rgb="FF75ADFF"/>
        <bgColor indexed="64"/>
      </patternFill>
    </fill>
    <fill>
      <patternFill patternType="solid">
        <fgColor theme="0" tint="-4.9989318521683403E-2"/>
        <bgColor indexed="64"/>
      </patternFill>
    </fill>
    <fill>
      <patternFill patternType="solid">
        <fgColor theme="1" tint="0.499984740745262"/>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cellStyleXfs>
  <cellXfs count="356">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0" fontId="24" fillId="5" borderId="0" xfId="0" applyFont="1" applyFill="1" applyAlignment="1">
      <alignment horizontal="left" wrapText="1"/>
    </xf>
    <xf numFmtId="0" fontId="24" fillId="5" borderId="0" xfId="0" applyFont="1" applyFill="1" applyAlignment="1">
      <alignment horizontal="left" wrapText="1"/>
    </xf>
    <xf numFmtId="0" fontId="40" fillId="16" borderId="38" xfId="0" applyFont="1" applyFill="1" applyBorder="1" applyAlignment="1">
      <alignment horizontal="center" vertical="center"/>
    </xf>
    <xf numFmtId="0" fontId="6" fillId="0" borderId="38" xfId="0" applyFont="1" applyBorder="1"/>
    <xf numFmtId="0" fontId="6" fillId="0" borderId="38" xfId="0" quotePrefix="1" applyFont="1" applyBorder="1"/>
    <xf numFmtId="0" fontId="13" fillId="0" borderId="0" xfId="2" applyAlignment="1" applyProtection="1">
      <alignment vertical="center"/>
    </xf>
    <xf numFmtId="0" fontId="0" fillId="0" borderId="38" xfId="0" applyBorder="1"/>
    <xf numFmtId="0" fontId="0" fillId="0" borderId="0" xfId="0" applyAlignment="1"/>
    <xf numFmtId="0" fontId="43" fillId="5" borderId="0" xfId="0" applyFont="1" applyFill="1" applyAlignment="1">
      <alignment vertical="top" wrapText="1"/>
    </xf>
    <xf numFmtId="0" fontId="24" fillId="5" borderId="0" xfId="0" applyFont="1" applyFill="1" applyAlignment="1">
      <alignment horizontal="left" wrapText="1"/>
    </xf>
    <xf numFmtId="0" fontId="37" fillId="5" borderId="0" xfId="0" applyFont="1" applyFill="1" applyAlignment="1"/>
    <xf numFmtId="0" fontId="0" fillId="0" borderId="0" xfId="0" applyAlignment="1"/>
    <xf numFmtId="0" fontId="44" fillId="0" borderId="0" xfId="0" applyFont="1"/>
    <xf numFmtId="0" fontId="45" fillId="5" borderId="0" xfId="0" applyFont="1" applyFill="1" applyAlignment="1"/>
    <xf numFmtId="0" fontId="7" fillId="0" borderId="0" xfId="0" applyFont="1" applyAlignment="1"/>
    <xf numFmtId="0" fontId="13" fillId="16" borderId="46" xfId="2" applyFill="1" applyBorder="1" applyAlignment="1" applyProtection="1">
      <alignment horizontal="center" vertical="center"/>
    </xf>
    <xf numFmtId="0" fontId="30" fillId="5" borderId="0" xfId="0" applyFont="1" applyFill="1" applyAlignment="1">
      <alignment horizontal="left" wrapText="1"/>
    </xf>
    <xf numFmtId="0" fontId="6" fillId="0" borderId="0" xfId="0" applyFont="1" applyAlignment="1">
      <alignment vertical="center"/>
    </xf>
    <xf numFmtId="0" fontId="16" fillId="12" borderId="38" xfId="0" applyFont="1" applyFill="1" applyBorder="1" applyAlignment="1">
      <alignment horizontal="right" vertical="center" wrapText="1"/>
    </xf>
    <xf numFmtId="0" fontId="24" fillId="5" borderId="0" xfId="0" applyFont="1" applyFill="1" applyAlignment="1">
      <alignment horizontal="left" wrapText="1"/>
    </xf>
    <xf numFmtId="0" fontId="37" fillId="5" borderId="0" xfId="0" applyFont="1" applyFill="1" applyAlignment="1"/>
    <xf numFmtId="0" fontId="0" fillId="0" borderId="0" xfId="0" applyAlignment="1"/>
    <xf numFmtId="0" fontId="46" fillId="5" borderId="56" xfId="2" applyFont="1" applyFill="1" applyBorder="1" applyAlignment="1" applyProtection="1">
      <alignment horizontal="center" vertical="center"/>
    </xf>
    <xf numFmtId="0" fontId="47" fillId="18" borderId="7" xfId="0" applyFont="1" applyFill="1" applyBorder="1" applyAlignment="1">
      <alignment horizontal="center" vertical="center"/>
    </xf>
    <xf numFmtId="0" fontId="47" fillId="18" borderId="56" xfId="0" applyFont="1" applyFill="1" applyBorder="1" applyAlignment="1">
      <alignment horizontal="center" vertical="center"/>
    </xf>
    <xf numFmtId="0" fontId="45" fillId="5" borderId="0" xfId="0" applyFont="1" applyFill="1" applyAlignment="1">
      <alignment vertical="center"/>
    </xf>
    <xf numFmtId="0" fontId="48" fillId="0" borderId="0" xfId="0" applyFont="1" applyAlignment="1">
      <alignment vertical="center" wrapText="1"/>
    </xf>
    <xf numFmtId="0" fontId="24" fillId="5" borderId="0" xfId="0" applyFont="1" applyFill="1" applyAlignment="1">
      <alignment horizontal="left" vertical="center" wrapText="1"/>
    </xf>
    <xf numFmtId="0" fontId="20" fillId="5" borderId="0" xfId="0" applyFont="1" applyFill="1" applyAlignment="1">
      <alignment vertical="center"/>
    </xf>
    <xf numFmtId="0" fontId="0" fillId="19" borderId="0" xfId="0" applyFill="1" applyAlignment="1"/>
    <xf numFmtId="0" fontId="24" fillId="19" borderId="0" xfId="0" applyFont="1" applyFill="1" applyAlignment="1">
      <alignment horizontal="left" wrapText="1"/>
    </xf>
    <xf numFmtId="0" fontId="20" fillId="19" borderId="0" xfId="0" applyFont="1" applyFill="1" applyAlignment="1"/>
    <xf numFmtId="0" fontId="38" fillId="19" borderId="0" xfId="2" applyFont="1" applyFill="1" applyAlignment="1" applyProtection="1">
      <alignment horizontal="left" vertical="center"/>
    </xf>
    <xf numFmtId="0" fontId="53" fillId="19" borderId="0" xfId="2" applyFont="1" applyFill="1" applyAlignment="1" applyProtection="1">
      <alignment horizontal="left" vertical="center"/>
    </xf>
    <xf numFmtId="0" fontId="42" fillId="5" borderId="0" xfId="0" applyFont="1" applyFill="1" applyBorder="1" applyAlignment="1">
      <alignment horizontal="center" vertical="center"/>
    </xf>
    <xf numFmtId="0" fontId="51" fillId="0" borderId="0" xfId="0" applyFont="1" applyBorder="1" applyAlignment="1">
      <alignment horizontal="center" vertical="center"/>
    </xf>
    <xf numFmtId="0" fontId="53" fillId="19" borderId="0" xfId="0" applyFont="1" applyFill="1" applyAlignment="1">
      <alignment vertical="center"/>
    </xf>
    <xf numFmtId="0" fontId="42" fillId="8" borderId="14" xfId="0" applyFont="1" applyFill="1" applyBorder="1" applyAlignment="1" applyProtection="1">
      <alignment horizontal="center" vertical="center"/>
      <protection locked="0"/>
    </xf>
    <xf numFmtId="0" fontId="42" fillId="8" borderId="4" xfId="0" applyFont="1" applyFill="1" applyBorder="1" applyAlignment="1" applyProtection="1">
      <alignment horizontal="center" vertical="center"/>
      <protection locked="0"/>
    </xf>
    <xf numFmtId="0" fontId="0" fillId="0" borderId="38" xfId="0" applyFont="1" applyBorder="1" applyProtection="1">
      <protection locked="0"/>
    </xf>
    <xf numFmtId="0" fontId="55" fillId="0" borderId="0" xfId="0" applyFont="1" applyFill="1" applyBorder="1" applyAlignment="1">
      <alignment horizontal="left" vertical="center"/>
    </xf>
    <xf numFmtId="11" fontId="0" fillId="0" borderId="33" xfId="0" applyNumberFormat="1" applyBorder="1" applyAlignment="1" applyProtection="1">
      <alignment horizontal="center"/>
      <protection locked="0"/>
    </xf>
    <xf numFmtId="11" fontId="0" fillId="0" borderId="52" xfId="0" applyNumberFormat="1" applyBorder="1" applyAlignment="1" applyProtection="1">
      <alignment horizontal="center"/>
      <protection locked="0"/>
    </xf>
    <xf numFmtId="11" fontId="0" fillId="0" borderId="36"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38" xfId="0" applyFont="1" applyFill="1" applyBorder="1" applyAlignment="1">
      <alignment horizontal="left" vertical="center" wrapText="1"/>
    </xf>
    <xf numFmtId="0" fontId="24" fillId="5" borderId="0" xfId="0" applyFont="1" applyFill="1" applyAlignment="1">
      <alignment horizontal="left" wrapText="1"/>
    </xf>
    <xf numFmtId="0" fontId="52" fillId="8" borderId="11" xfId="0" applyFont="1" applyFill="1" applyBorder="1" applyAlignment="1">
      <alignment vertical="top" wrapText="1"/>
    </xf>
    <xf numFmtId="0" fontId="52" fillId="8" borderId="0" xfId="0" applyFont="1" applyFill="1" applyBorder="1" applyAlignment="1">
      <alignment vertical="top" wrapText="1"/>
    </xf>
    <xf numFmtId="0" fontId="25" fillId="5" borderId="0" xfId="0" applyFont="1" applyFill="1" applyBorder="1" applyAlignment="1">
      <alignment horizontal="left" vertical="top"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47" fillId="18" borderId="8" xfId="0" applyFont="1" applyFill="1" applyBorder="1" applyAlignment="1">
      <alignment horizontal="center" vertical="center"/>
    </xf>
    <xf numFmtId="0" fontId="5" fillId="18" borderId="8" xfId="0" applyFont="1" applyFill="1" applyBorder="1" applyAlignment="1">
      <alignment horizontal="center" vertical="center"/>
    </xf>
    <xf numFmtId="0" fontId="5" fillId="18" borderId="9" xfId="0" applyFont="1" applyFill="1" applyBorder="1" applyAlignment="1">
      <alignment horizontal="center" vertical="center"/>
    </xf>
    <xf numFmtId="0" fontId="37" fillId="5" borderId="0" xfId="0" applyFont="1" applyFill="1" applyAlignment="1">
      <alignment vertical="center"/>
    </xf>
    <xf numFmtId="0" fontId="0" fillId="0" borderId="0" xfId="0" applyAlignment="1">
      <alignment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37" fillId="5" borderId="0" xfId="0" applyFont="1" applyFill="1" applyAlignment="1"/>
    <xf numFmtId="0" fontId="0" fillId="0" borderId="0" xfId="0" applyAlignment="1"/>
    <xf numFmtId="0" fontId="49" fillId="9" borderId="13" xfId="2" applyFont="1" applyFill="1" applyBorder="1" applyAlignment="1" applyProtection="1">
      <alignment horizontal="center" vertical="center"/>
      <protection hidden="1"/>
    </xf>
    <xf numFmtId="0" fontId="49" fillId="9" borderId="14" xfId="2" applyFont="1" applyFill="1" applyBorder="1" applyAlignment="1" applyProtection="1">
      <alignment horizontal="center" vertical="center"/>
      <protection hidden="1"/>
    </xf>
    <xf numFmtId="0" fontId="54" fillId="17" borderId="38" xfId="0" applyFont="1" applyFill="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4">
    <cellStyle name="Hyperlink" xfId="2" builtinId="8"/>
    <cellStyle name="Normal" xfId="0" builtinId="0"/>
    <cellStyle name="Normal_Sheet1" xfId="1"/>
    <cellStyle name="Percent" xfId="3" builtinId="5"/>
  </cellStyles>
  <dxfs count="11">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75ADFF"/>
      <color rgb="FFFFE05D"/>
      <color rgb="FFFFE579"/>
      <color rgb="FFABDB77"/>
      <color rgb="FFB2B2B2"/>
      <color rgb="FF9BC3FF"/>
      <color rgb="FF9CEA00"/>
      <color rgb="FF8CD200"/>
      <color rgb="FFFFD54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95250</xdr:rowOff>
        </xdr:from>
        <xdr:to>
          <xdr:col>9</xdr:col>
          <xdr:colOff>590550</xdr:colOff>
          <xdr:row>4</xdr:row>
          <xdr:rowOff>161925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158750</xdr:colOff>
      <xdr:row>0</xdr:row>
      <xdr:rowOff>47625</xdr:rowOff>
    </xdr:from>
    <xdr:ext cx="3167525" cy="655949"/>
    <xdr:sp macro="" textlink="">
      <xdr:nvSpPr>
        <xdr:cNvPr id="2" name="TextBox 1"/>
        <xdr:cNvSpPr txBox="1"/>
      </xdr:nvSpPr>
      <xdr:spPr>
        <a:xfrm>
          <a:off x="158750" y="47625"/>
          <a:ext cx="31675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1.55</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6/5/2020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hyperlink" Target="mailto:NWRAQPermits@deq.state.or.us?subject=[Facility%20Name]%20CAO%20Emissions%20Inventory%20Submittal" TargetMode="External"/><Relationship Id="rId13" Type="http://schemas.openxmlformats.org/officeDocument/2006/relationships/hyperlink" Target="mailto:ERAQPermits@deq.state.or.us?subject=[Facility%20Name]%20CAO%20Emissions%20Inventory%20Submittal" TargetMode="External"/><Relationship Id="rId18" Type="http://schemas.openxmlformats.org/officeDocument/2006/relationships/hyperlink" Target="mailto:ERAQPermits@deq.state.or.us?subject=[Facility%20Name]%20CAO%20Emissions%20Inventory%20Submittal" TargetMode="External"/><Relationship Id="rId26" Type="http://schemas.openxmlformats.org/officeDocument/2006/relationships/hyperlink" Target="mailto:WRAQPermits@deq.state.or.us?subject=[Facility%20Name]%20CAO%20Emissions%20Inventory%20Submittal" TargetMode="External"/><Relationship Id="rId3" Type="http://schemas.openxmlformats.org/officeDocument/2006/relationships/hyperlink" Target="mailto:WRAQPermits@deq.state.or.us?subject=[Facility%20Name]%20CAO%20Emissions%20Inventory%20Submittal" TargetMode="External"/><Relationship Id="rId21" Type="http://schemas.openxmlformats.org/officeDocument/2006/relationships/hyperlink" Target="mailto:ERAQPermits@deq.state.or.us?subject=[Facility%20Name]%20CAO%20Emissions%20Inventory%20Submittal" TargetMode="External"/><Relationship Id="rId34" Type="http://schemas.openxmlformats.org/officeDocument/2006/relationships/hyperlink" Target="mailto:WRAQPermits@deq.state.or.us?subject=[Facility%20Name]%20CAO%20Emissions%20Inventory%20Submittal" TargetMode="External"/><Relationship Id="rId7" Type="http://schemas.openxmlformats.org/officeDocument/2006/relationships/hyperlink" Target="mailto:NWRAQPermits@deq.state.or.us?subject=[Facility%20Name]%20CAO%20Emissions%20Inventory%20Submittal" TargetMode="External"/><Relationship Id="rId12" Type="http://schemas.openxmlformats.org/officeDocument/2006/relationships/hyperlink" Target="mailto:ERAQPermits@deq.state.or.us?subject=[Facility%20Name]%20CAO%20Emissions%20Inventory%20Submittal" TargetMode="External"/><Relationship Id="rId17" Type="http://schemas.openxmlformats.org/officeDocument/2006/relationships/hyperlink" Target="mailto:ERAQPermits@deq.state.or.us?subject=[Facility%20Name]%20CAO%20Emissions%20Inventory%20Submittal" TargetMode="External"/><Relationship Id="rId25" Type="http://schemas.openxmlformats.org/officeDocument/2006/relationships/hyperlink" Target="mailto:ERAQPermits@deq.state.or.us?subject=[Facility%20Name]%20CAO%20Emissions%20Inventory%20Submittal" TargetMode="External"/><Relationship Id="rId33" Type="http://schemas.openxmlformats.org/officeDocument/2006/relationships/hyperlink" Target="mailto:WRAQPermits@deq.state.or.us?subject=[Facility%20Name]%20CAO%20Emissions%20Inventory%20Submittal" TargetMode="External"/><Relationship Id="rId2" Type="http://schemas.openxmlformats.org/officeDocument/2006/relationships/hyperlink" Target="mailto:ERAQPermits@deq.state.or.us?subject=[Facility%20Name]%20CAO%20Emissions%20Inventory%20Submittal" TargetMode="External"/><Relationship Id="rId16" Type="http://schemas.openxmlformats.org/officeDocument/2006/relationships/hyperlink" Target="mailto:ERAQPermits@deq.state.or.us?subject=[Facility%20Name]%20CAO%20Emissions%20Inventory%20Submittal" TargetMode="External"/><Relationship Id="rId20" Type="http://schemas.openxmlformats.org/officeDocument/2006/relationships/hyperlink" Target="mailto:ERAQPermits@deq.state.or.us?subject=[Facility%20Name]%20CAO%20Emissions%20Inventory%20Submittal" TargetMode="External"/><Relationship Id="rId29" Type="http://schemas.openxmlformats.org/officeDocument/2006/relationships/hyperlink" Target="mailto:WRAQPermits@deq.state.or.us?subject=[Facility%20Name]%20CAO%20Emissions%20Inventory%20Submittal" TargetMode="External"/><Relationship Id="rId1" Type="http://schemas.openxmlformats.org/officeDocument/2006/relationships/hyperlink" Target="mailto:NWRAQPermits@deq.state.or.us?subject=[Facility%20Name]%20CAO%20Emissions%20Inventory%20Submittal" TargetMode="External"/><Relationship Id="rId6" Type="http://schemas.openxmlformats.org/officeDocument/2006/relationships/hyperlink" Target="mailto:NWRAQPermits@deq.state.or.us?subject=[Facility%20Name]%20CAO%20Emissions%20Inventory%20Submittal" TargetMode="External"/><Relationship Id="rId11" Type="http://schemas.openxmlformats.org/officeDocument/2006/relationships/hyperlink" Target="mailto:ERAQPermits@deq.state.or.us?subject=[Facility%20Name]%20CAO%20Emissions%20Inventory%20Submittal" TargetMode="External"/><Relationship Id="rId24" Type="http://schemas.openxmlformats.org/officeDocument/2006/relationships/hyperlink" Target="mailto:ERAQPermits@deq.state.or.us?subject=[Facility%20Name]%20CAO%20Emissions%20Inventory%20Submittal" TargetMode="External"/><Relationship Id="rId32" Type="http://schemas.openxmlformats.org/officeDocument/2006/relationships/hyperlink" Target="mailto:WRAQPermits@deq.state.or.us?subject=[Facility%20Name]%20CAO%20Emissions%20Inventory%20Submittal" TargetMode="External"/><Relationship Id="rId37" Type="http://schemas.openxmlformats.org/officeDocument/2006/relationships/printerSettings" Target="../printerSettings/printerSettings7.bin"/><Relationship Id="rId5" Type="http://schemas.openxmlformats.org/officeDocument/2006/relationships/hyperlink" Target="mailto:NWRAQPermits@deq.state.or.us?subject=[Facility%20Name]%20CAO%20Emissions%20Inventory%20Submittal" TargetMode="External"/><Relationship Id="rId15" Type="http://schemas.openxmlformats.org/officeDocument/2006/relationships/hyperlink" Target="mailto:ERAQPermits@deq.state.or.us?subject=[Facility%20Name]%20CAO%20Emissions%20Inventory%20Submittal" TargetMode="External"/><Relationship Id="rId23" Type="http://schemas.openxmlformats.org/officeDocument/2006/relationships/hyperlink" Target="mailto:ERAQPermits@deq.state.or.us?subject=[Facility%20Name]%20CAO%20Emissions%20Inventory%20Submittal" TargetMode="External"/><Relationship Id="rId28" Type="http://schemas.openxmlformats.org/officeDocument/2006/relationships/hyperlink" Target="mailto:WRAQPermits@deq.state.or.us?subject=[Facility%20Name]%20CAO%20Emissions%20Inventory%20Submittal" TargetMode="External"/><Relationship Id="rId36" Type="http://schemas.openxmlformats.org/officeDocument/2006/relationships/hyperlink" Target="mailto:WRAQPermits@deq.state.or.us?subject=[Facility%20Name]%20CAO%20Emissions%20Inventory%20Submittal" TargetMode="External"/><Relationship Id="rId10" Type="http://schemas.openxmlformats.org/officeDocument/2006/relationships/hyperlink" Target="mailto:ERAQPermits@deq.state.or.us?subject=[Facility%20Name]%20CAO%20Emissions%20Inventory%20Submittal" TargetMode="External"/><Relationship Id="rId19" Type="http://schemas.openxmlformats.org/officeDocument/2006/relationships/hyperlink" Target="mailto:ERAQPermits@deq.state.or.us?subject=[Facility%20Name]%20CAO%20Emissions%20Inventory%20Submittal" TargetMode="External"/><Relationship Id="rId31" Type="http://schemas.openxmlformats.org/officeDocument/2006/relationships/hyperlink" Target="mailto:WRAQPermits@deq.state.or.us?subject=[Facility%20Name]%20CAO%20Emissions%20Inventory%20Submittal" TargetMode="External"/><Relationship Id="rId4" Type="http://schemas.openxmlformats.org/officeDocument/2006/relationships/hyperlink" Target="mailto:NWRAQPermits@deq.state.or.us?subject=[Facility%20Name]%20CAO%20Emissions%20Inventory%20Submittal" TargetMode="External"/><Relationship Id="rId9" Type="http://schemas.openxmlformats.org/officeDocument/2006/relationships/hyperlink" Target="mailto:ERAQPermits@deq.state.or.us?subject=[Facility%20Name]%20CAO%20Emissions%20Inventory%20Submittal" TargetMode="External"/><Relationship Id="rId14" Type="http://schemas.openxmlformats.org/officeDocument/2006/relationships/hyperlink" Target="mailto:ERAQPermits@deq.state.or.us?subject=[Facility%20Name]%20CAO%20Emissions%20Inventory%20Submittal" TargetMode="External"/><Relationship Id="rId22" Type="http://schemas.openxmlformats.org/officeDocument/2006/relationships/hyperlink" Target="mailto:ERAQPermits@deq.state.or.us?subject=[Facility%20Name]%20CAO%20Emissions%20Inventory%20Submittal" TargetMode="External"/><Relationship Id="rId27" Type="http://schemas.openxmlformats.org/officeDocument/2006/relationships/hyperlink" Target="mailto:WRAQPermits@deq.state.or.us?subject=[Facility%20Name]%20CAO%20Emissions%20Inventory%20Submittal" TargetMode="External"/><Relationship Id="rId30" Type="http://schemas.openxmlformats.org/officeDocument/2006/relationships/hyperlink" Target="mailto:WRAQPermits@deq.state.or.us?subject=[Facility%20Name]%20CAO%20Emissions%20Inventory%20Submittal" TargetMode="External"/><Relationship Id="rId35" Type="http://schemas.openxmlformats.org/officeDocument/2006/relationships/hyperlink" Target="mailto:WRAQPermits@deq.state.or.us?subject=[Facility%20Name]%20CAO%20Emissions%20Inventory%20Submit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8"/>
  <sheetViews>
    <sheetView showGridLines="0" tabSelected="1" zoomScale="80" zoomScaleNormal="80" workbookViewId="0">
      <selection activeCell="B11" sqref="B11"/>
    </sheetView>
  </sheetViews>
  <sheetFormatPr defaultColWidth="9.140625" defaultRowHeight="15" x14ac:dyDescent="0.25"/>
  <cols>
    <col min="1" max="1" width="14" style="132" customWidth="1"/>
    <col min="2" max="2" width="32" style="132" customWidth="1"/>
    <col min="3" max="7" width="9.140625" style="132"/>
    <col min="8" max="8" width="15.85546875" style="132" customWidth="1"/>
    <col min="9" max="16384" width="9.140625" style="132"/>
  </cols>
  <sheetData>
    <row r="1" spans="1:18" ht="18.75" x14ac:dyDescent="0.3">
      <c r="A1" s="130"/>
      <c r="B1" s="131"/>
      <c r="C1" s="130"/>
      <c r="D1" s="130"/>
      <c r="E1" s="130"/>
      <c r="F1" s="130"/>
      <c r="G1" s="130"/>
    </row>
    <row r="2" spans="1:18" ht="63.75" customHeight="1" x14ac:dyDescent="0.25">
      <c r="A2" s="130"/>
      <c r="B2" s="133"/>
      <c r="C2" s="133"/>
      <c r="D2" s="133"/>
      <c r="E2" s="133"/>
      <c r="F2" s="133"/>
      <c r="G2" s="133"/>
      <c r="H2" s="133"/>
      <c r="I2" s="133"/>
      <c r="J2" s="133"/>
      <c r="K2" s="133"/>
      <c r="L2" s="133"/>
    </row>
    <row r="3" spans="1:18" ht="63.75" customHeight="1" x14ac:dyDescent="0.25">
      <c r="A3" s="130"/>
      <c r="B3" s="133"/>
      <c r="C3" s="133"/>
      <c r="D3" s="133"/>
      <c r="E3" s="133"/>
      <c r="F3" s="133"/>
      <c r="G3" s="133"/>
      <c r="H3" s="133"/>
      <c r="I3" s="133"/>
      <c r="J3" s="133"/>
      <c r="K3" s="133"/>
      <c r="L3" s="133"/>
      <c r="N3" s="176"/>
      <c r="O3" s="138"/>
      <c r="P3" s="138"/>
      <c r="Q3" s="138"/>
      <c r="R3" s="138"/>
    </row>
    <row r="4" spans="1:18" ht="18" customHeight="1" x14ac:dyDescent="0.7">
      <c r="A4" s="130"/>
      <c r="B4" s="134"/>
      <c r="C4" s="130"/>
      <c r="D4" s="130"/>
      <c r="E4" s="130"/>
      <c r="F4" s="130"/>
      <c r="G4" s="130"/>
    </row>
    <row r="5" spans="1:18" s="130" customFormat="1" ht="34.5" customHeight="1" x14ac:dyDescent="0.35">
      <c r="A5" s="253" t="s">
        <v>1248</v>
      </c>
      <c r="B5" s="253"/>
      <c r="C5" s="253"/>
      <c r="D5" s="253"/>
      <c r="E5" s="253"/>
      <c r="F5" s="253"/>
      <c r="G5" s="253"/>
      <c r="H5" s="253"/>
      <c r="I5" s="253"/>
      <c r="J5" s="253"/>
      <c r="K5" s="253"/>
      <c r="L5" s="253"/>
      <c r="M5" s="253"/>
    </row>
    <row r="6" spans="1:18" s="130" customFormat="1" ht="34.5" customHeight="1" x14ac:dyDescent="0.35">
      <c r="A6" s="178" t="s">
        <v>1349</v>
      </c>
      <c r="B6" s="177"/>
      <c r="C6" s="177"/>
      <c r="D6" s="177"/>
      <c r="E6" s="177"/>
      <c r="F6" s="177"/>
      <c r="G6" s="177"/>
      <c r="H6" s="177"/>
      <c r="I6" s="177"/>
      <c r="J6" s="177"/>
      <c r="K6" s="177"/>
      <c r="L6" s="177"/>
      <c r="M6" s="177"/>
    </row>
    <row r="7" spans="1:18" s="130" customFormat="1" ht="41.1" customHeight="1" x14ac:dyDescent="0.35">
      <c r="A7" s="259" t="s">
        <v>1319</v>
      </c>
      <c r="B7" s="259"/>
      <c r="C7" s="259"/>
      <c r="D7" s="259"/>
      <c r="E7" s="259"/>
      <c r="F7" s="177"/>
      <c r="G7" s="177"/>
      <c r="H7" s="177"/>
      <c r="I7" s="177"/>
      <c r="J7" s="177"/>
      <c r="K7" s="177"/>
      <c r="L7" s="177"/>
      <c r="M7" s="177"/>
    </row>
    <row r="8" spans="1:18" s="236" customFormat="1" ht="41.1" customHeight="1" x14ac:dyDescent="0.35">
      <c r="A8" s="238" t="s">
        <v>1454</v>
      </c>
      <c r="B8" s="237"/>
      <c r="C8" s="237"/>
      <c r="D8" s="237"/>
      <c r="E8" s="237"/>
      <c r="F8" s="235"/>
      <c r="G8" s="235"/>
      <c r="H8" s="235"/>
      <c r="I8" s="235"/>
      <c r="J8" s="235"/>
      <c r="K8" s="235"/>
      <c r="L8" s="235"/>
      <c r="M8" s="235"/>
    </row>
    <row r="9" spans="1:18" s="233" customFormat="1" ht="32.450000000000003" customHeight="1" thickBot="1" x14ac:dyDescent="0.3">
      <c r="A9" s="263" t="s">
        <v>1455</v>
      </c>
      <c r="B9" s="264"/>
      <c r="C9" s="264"/>
      <c r="D9" s="264"/>
      <c r="E9" s="264"/>
      <c r="F9" s="264"/>
      <c r="G9" s="264"/>
      <c r="H9" s="264"/>
      <c r="I9" s="264"/>
      <c r="J9" s="264"/>
      <c r="K9" s="264"/>
      <c r="L9" s="264"/>
      <c r="M9" s="232"/>
    </row>
    <row r="10" spans="1:18" s="130" customFormat="1" ht="34.5" customHeight="1" thickBot="1" x14ac:dyDescent="0.4">
      <c r="B10" s="229" t="s">
        <v>1439</v>
      </c>
      <c r="C10" s="260" t="s">
        <v>1440</v>
      </c>
      <c r="D10" s="261"/>
      <c r="E10" s="261"/>
      <c r="F10" s="261"/>
      <c r="G10" s="262"/>
      <c r="H10" s="269" t="str">
        <f>IF($B$11="Lane",HYPERLINK("mailto:"&amp;$C$11&amp;"?"&amp;"subject="&amp;'1. Facility Information'!$J$3,"Send Email"),HYPERLINK("mailto:"&amp;$C$11&amp;"?"&amp;"cc="&amp;'1. Facility Information'!$J$2&amp;"&amp;subject="&amp;'1. Facility Information'!$J$3, "Send Email"))</f>
        <v>Send Email</v>
      </c>
      <c r="I10" s="212"/>
      <c r="J10" s="205"/>
      <c r="K10" s="205"/>
      <c r="L10" s="205"/>
      <c r="M10" s="205"/>
    </row>
    <row r="11" spans="1:18" s="130" customFormat="1" ht="44.45" customHeight="1" thickBot="1" x14ac:dyDescent="0.4">
      <c r="A11" s="213" t="s">
        <v>1441</v>
      </c>
      <c r="B11" s="242" t="s">
        <v>1427</v>
      </c>
      <c r="C11" s="265" t="str">
        <f>VLOOKUP(B11,'Regional Contacts'!A2:C37,3, FALSE)</f>
        <v>NWRAQPermits@deq.state.or.us</v>
      </c>
      <c r="D11" s="265"/>
      <c r="E11" s="265"/>
      <c r="F11" s="265"/>
      <c r="G11" s="266"/>
      <c r="H11" s="270"/>
      <c r="I11" s="212"/>
      <c r="J11" s="205"/>
      <c r="K11" s="205"/>
      <c r="L11" s="205"/>
      <c r="M11" s="205"/>
    </row>
    <row r="12" spans="1:18" s="130" customFormat="1" ht="24.95" customHeight="1" x14ac:dyDescent="0.35">
      <c r="A12" s="213"/>
      <c r="B12" s="245" t="s">
        <v>1459</v>
      </c>
      <c r="C12" s="239"/>
      <c r="D12" s="239"/>
      <c r="E12" s="239"/>
      <c r="F12" s="239"/>
      <c r="G12" s="239"/>
      <c r="H12" s="240"/>
      <c r="I12" s="226"/>
      <c r="J12" s="224"/>
      <c r="K12" s="224"/>
      <c r="L12" s="224"/>
      <c r="M12" s="224"/>
    </row>
    <row r="13" spans="1:18" s="130" customFormat="1" ht="34.5" customHeight="1" x14ac:dyDescent="0.35">
      <c r="A13" s="267" t="s">
        <v>1457</v>
      </c>
      <c r="B13" s="268"/>
      <c r="C13" s="268"/>
      <c r="D13" s="268"/>
      <c r="E13" s="268"/>
      <c r="F13" s="268"/>
      <c r="G13" s="268"/>
      <c r="H13" s="268"/>
      <c r="I13" s="268"/>
      <c r="J13" s="268"/>
      <c r="K13" s="268"/>
      <c r="L13" s="268"/>
      <c r="M13" s="206"/>
    </row>
    <row r="14" spans="1:18" s="130" customFormat="1" ht="34.5" customHeight="1" x14ac:dyDescent="0.35">
      <c r="A14" s="225"/>
      <c r="B14" s="226"/>
      <c r="C14" s="226"/>
      <c r="D14" s="226"/>
      <c r="E14" s="226"/>
      <c r="F14" s="226"/>
      <c r="G14" s="226"/>
      <c r="H14" s="226"/>
      <c r="I14" s="226"/>
      <c r="J14" s="226"/>
      <c r="K14" s="226"/>
      <c r="L14" s="226"/>
      <c r="M14" s="224"/>
    </row>
    <row r="15" spans="1:18" s="236" customFormat="1" ht="34.5" customHeight="1" x14ac:dyDescent="0.35">
      <c r="A15" s="241" t="s">
        <v>1456</v>
      </c>
      <c r="B15" s="234"/>
      <c r="C15" s="234"/>
      <c r="D15" s="234"/>
      <c r="E15" s="234"/>
      <c r="F15" s="234"/>
      <c r="G15" s="234"/>
      <c r="H15" s="234"/>
      <c r="I15" s="234"/>
      <c r="J15" s="234"/>
      <c r="K15" s="234"/>
      <c r="L15" s="234"/>
      <c r="M15" s="235"/>
    </row>
    <row r="16" spans="1:18" s="136" customFormat="1" ht="15.75" thickBot="1" x14ac:dyDescent="0.3">
      <c r="A16" s="257"/>
      <c r="B16" s="258"/>
      <c r="C16" s="258"/>
      <c r="D16" s="258"/>
      <c r="E16" s="258"/>
      <c r="F16" s="135"/>
      <c r="G16" s="135"/>
      <c r="H16" s="135"/>
      <c r="I16" s="135"/>
      <c r="J16" s="135"/>
      <c r="K16" s="135"/>
      <c r="L16" s="135"/>
    </row>
    <row r="17" spans="1:21" s="138" customFormat="1" ht="15.75" x14ac:dyDescent="0.25">
      <c r="A17" s="254" t="s">
        <v>1271</v>
      </c>
      <c r="B17" s="254"/>
      <c r="C17" s="254"/>
      <c r="D17" s="254"/>
      <c r="E17" s="254"/>
      <c r="F17" s="254"/>
      <c r="G17" s="254"/>
      <c r="H17" s="254"/>
      <c r="I17" s="254"/>
      <c r="J17" s="254"/>
      <c r="K17" s="254"/>
      <c r="L17" s="254"/>
      <c r="M17" s="137"/>
      <c r="N17" s="137"/>
      <c r="O17" s="137"/>
      <c r="P17" s="137"/>
      <c r="Q17" s="137"/>
      <c r="R17" s="137"/>
      <c r="S17" s="137"/>
      <c r="T17" s="137"/>
      <c r="U17" s="137"/>
    </row>
    <row r="18" spans="1:21" s="138" customFormat="1" ht="21.75" customHeight="1" x14ac:dyDescent="0.25">
      <c r="A18" s="255"/>
      <c r="B18" s="255"/>
      <c r="C18" s="255"/>
      <c r="D18" s="255"/>
      <c r="E18" s="255"/>
      <c r="F18" s="255"/>
      <c r="G18" s="255"/>
      <c r="H18" s="255"/>
      <c r="I18" s="255"/>
      <c r="J18" s="255"/>
      <c r="K18" s="255"/>
      <c r="L18" s="255"/>
      <c r="M18" s="137"/>
      <c r="N18" s="137"/>
      <c r="O18" s="137"/>
      <c r="P18" s="137"/>
      <c r="Q18" s="137"/>
      <c r="R18" s="137"/>
      <c r="S18" s="137"/>
      <c r="T18" s="137"/>
      <c r="U18" s="137"/>
    </row>
    <row r="19" spans="1:21" s="138" customFormat="1" ht="15.75" x14ac:dyDescent="0.25">
      <c r="A19" s="139"/>
      <c r="B19" s="139"/>
      <c r="C19" s="139"/>
      <c r="D19" s="139"/>
      <c r="E19" s="139"/>
      <c r="F19" s="139"/>
      <c r="G19" s="139"/>
      <c r="H19" s="139"/>
      <c r="I19" s="139"/>
      <c r="J19" s="139"/>
      <c r="K19" s="139"/>
      <c r="L19" s="139"/>
      <c r="M19" s="137"/>
      <c r="N19" s="137"/>
      <c r="O19" s="137"/>
      <c r="P19" s="137"/>
      <c r="Q19" s="137"/>
      <c r="R19" s="137"/>
      <c r="S19" s="137"/>
      <c r="T19" s="137"/>
      <c r="U19" s="137"/>
    </row>
    <row r="20" spans="1:21" s="138" customFormat="1" ht="18.75" customHeight="1" x14ac:dyDescent="0.25">
      <c r="A20" s="256" t="s">
        <v>1272</v>
      </c>
      <c r="B20" s="256"/>
      <c r="C20" s="256"/>
      <c r="D20" s="256"/>
      <c r="E20" s="256"/>
      <c r="F20" s="256"/>
      <c r="G20" s="256"/>
      <c r="H20" s="256"/>
      <c r="I20" s="256"/>
      <c r="J20" s="256"/>
      <c r="K20" s="256"/>
      <c r="L20" s="256"/>
      <c r="M20" s="137"/>
      <c r="N20" s="137"/>
      <c r="O20" s="137"/>
      <c r="P20" s="137"/>
      <c r="Q20" s="137"/>
      <c r="R20" s="137"/>
      <c r="S20" s="137"/>
      <c r="T20" s="137"/>
      <c r="U20" s="137"/>
    </row>
    <row r="21" spans="1:21" s="138" customFormat="1" ht="15.75" x14ac:dyDescent="0.25">
      <c r="A21" s="140"/>
    </row>
    <row r="22" spans="1:21" s="138" customFormat="1" ht="35.25" customHeight="1" x14ac:dyDescent="0.25">
      <c r="A22" s="141" t="s">
        <v>1249</v>
      </c>
      <c r="B22" s="141" t="s">
        <v>1250</v>
      </c>
      <c r="C22" s="252" t="s">
        <v>1251</v>
      </c>
      <c r="D22" s="252"/>
      <c r="E22" s="252"/>
      <c r="F22" s="252"/>
      <c r="G22" s="252"/>
      <c r="H22" s="252"/>
      <c r="I22" s="252"/>
      <c r="J22" s="252"/>
      <c r="K22" s="252"/>
      <c r="L22" s="252"/>
      <c r="M22" s="142"/>
      <c r="N22" s="142"/>
      <c r="O22" s="142"/>
      <c r="P22" s="142"/>
    </row>
    <row r="23" spans="1:21" s="138" customFormat="1" ht="69" customHeight="1" x14ac:dyDescent="0.25">
      <c r="A23" s="141" t="s">
        <v>1252</v>
      </c>
      <c r="B23" s="141" t="s">
        <v>1276</v>
      </c>
      <c r="C23" s="252" t="s">
        <v>1324</v>
      </c>
      <c r="D23" s="252"/>
      <c r="E23" s="252"/>
      <c r="F23" s="252"/>
      <c r="G23" s="252"/>
      <c r="H23" s="252"/>
      <c r="I23" s="252"/>
      <c r="J23" s="252"/>
      <c r="K23" s="252"/>
      <c r="L23" s="252"/>
      <c r="M23" s="142"/>
      <c r="N23" s="142"/>
      <c r="O23" s="142"/>
      <c r="P23" s="142"/>
    </row>
    <row r="24" spans="1:21" s="138" customFormat="1" ht="46.5" customHeight="1" x14ac:dyDescent="0.25">
      <c r="A24" s="143" t="s">
        <v>1253</v>
      </c>
      <c r="B24" s="143" t="s">
        <v>1278</v>
      </c>
      <c r="C24" s="252" t="s">
        <v>1393</v>
      </c>
      <c r="D24" s="252"/>
      <c r="E24" s="252"/>
      <c r="F24" s="252"/>
      <c r="G24" s="252"/>
      <c r="H24" s="252"/>
      <c r="I24" s="252"/>
      <c r="J24" s="252"/>
      <c r="K24" s="252"/>
      <c r="L24" s="252"/>
      <c r="M24" s="144"/>
      <c r="N24" s="144"/>
      <c r="O24" s="144"/>
      <c r="P24" s="144"/>
    </row>
    <row r="25" spans="1:21" s="138" customFormat="1" ht="69" customHeight="1" x14ac:dyDescent="0.25">
      <c r="A25" s="143" t="s">
        <v>1254</v>
      </c>
      <c r="B25" s="143" t="s">
        <v>1279</v>
      </c>
      <c r="C25" s="252" t="s">
        <v>1325</v>
      </c>
      <c r="D25" s="252"/>
      <c r="E25" s="252"/>
      <c r="F25" s="252"/>
      <c r="G25" s="252"/>
      <c r="H25" s="252"/>
      <c r="I25" s="252"/>
      <c r="J25" s="252"/>
      <c r="K25" s="252"/>
      <c r="L25" s="252"/>
      <c r="M25" s="142"/>
      <c r="N25" s="142"/>
      <c r="O25" s="142"/>
      <c r="P25" s="142"/>
    </row>
    <row r="26" spans="1:21" s="138" customFormat="1" ht="46.5" customHeight="1" x14ac:dyDescent="0.25">
      <c r="A26" s="143" t="s">
        <v>1277</v>
      </c>
      <c r="B26" s="143" t="s">
        <v>1280</v>
      </c>
      <c r="C26" s="252" t="s">
        <v>1394</v>
      </c>
      <c r="D26" s="252"/>
      <c r="E26" s="252"/>
      <c r="F26" s="252"/>
      <c r="G26" s="252"/>
      <c r="H26" s="252"/>
      <c r="I26" s="252"/>
      <c r="J26" s="252"/>
      <c r="K26" s="252"/>
      <c r="L26" s="252"/>
      <c r="M26" s="142"/>
      <c r="N26" s="142"/>
      <c r="O26" s="142"/>
      <c r="P26" s="142"/>
    </row>
    <row r="27" spans="1:21" s="138" customFormat="1" ht="15.75" x14ac:dyDescent="0.25"/>
    <row r="28" spans="1:21" s="145" customFormat="1" ht="18.75" x14ac:dyDescent="0.3">
      <c r="A28" s="145" t="s">
        <v>1326</v>
      </c>
    </row>
    <row r="29" spans="1:21" s="138" customFormat="1" ht="15.75" x14ac:dyDescent="0.25"/>
    <row r="30" spans="1:21" s="138" customFormat="1" ht="15.75" x14ac:dyDescent="0.25">
      <c r="A30" s="147"/>
    </row>
    <row r="31" spans="1:21" s="138" customFormat="1" ht="15.75" x14ac:dyDescent="0.25">
      <c r="A31" s="148" t="s">
        <v>1320</v>
      </c>
      <c r="B31" s="149"/>
      <c r="C31" s="149"/>
      <c r="D31" s="149"/>
      <c r="E31" s="149"/>
      <c r="F31" s="149"/>
      <c r="G31" s="149"/>
      <c r="H31" s="149"/>
      <c r="I31" s="149"/>
      <c r="J31" s="149"/>
      <c r="K31" s="149"/>
      <c r="L31" s="150"/>
    </row>
    <row r="32" spans="1:21" s="154" customFormat="1" ht="15.75" x14ac:dyDescent="0.25">
      <c r="A32" s="151" t="s">
        <v>1255</v>
      </c>
      <c r="B32" s="152"/>
      <c r="C32" s="152"/>
      <c r="D32" s="152"/>
      <c r="E32" s="152"/>
      <c r="F32" s="152"/>
      <c r="G32" s="152"/>
      <c r="H32" s="152"/>
      <c r="I32" s="152"/>
      <c r="J32" s="152"/>
      <c r="K32" s="152"/>
      <c r="L32" s="153"/>
    </row>
    <row r="33" spans="1:23" s="154" customFormat="1" ht="15.75" x14ac:dyDescent="0.25">
      <c r="A33" s="151" t="s">
        <v>1256</v>
      </c>
      <c r="B33" s="152"/>
      <c r="C33" s="152"/>
      <c r="D33" s="152"/>
      <c r="E33" s="152"/>
      <c r="F33" s="152"/>
      <c r="G33" s="152"/>
      <c r="H33" s="152"/>
      <c r="I33" s="152"/>
      <c r="J33" s="152"/>
      <c r="K33" s="152"/>
      <c r="L33" s="153"/>
    </row>
    <row r="34" spans="1:23" s="154" customFormat="1" ht="15.75" x14ac:dyDescent="0.25">
      <c r="A34" s="151" t="s">
        <v>1257</v>
      </c>
      <c r="B34" s="152"/>
      <c r="C34" s="152"/>
      <c r="D34" s="152"/>
      <c r="E34" s="152"/>
      <c r="F34" s="152"/>
      <c r="G34" s="152"/>
      <c r="H34" s="152"/>
      <c r="I34" s="152"/>
      <c r="J34" s="152"/>
      <c r="K34" s="152"/>
      <c r="L34" s="153"/>
    </row>
    <row r="35" spans="1:23" s="154" customFormat="1" ht="15.75" x14ac:dyDescent="0.25">
      <c r="A35" s="151" t="s">
        <v>1303</v>
      </c>
      <c r="B35" s="152"/>
      <c r="C35" s="152"/>
      <c r="D35" s="152"/>
      <c r="E35" s="152"/>
      <c r="F35" s="152"/>
      <c r="G35" s="152"/>
      <c r="H35" s="152"/>
      <c r="I35" s="152"/>
      <c r="J35" s="152"/>
      <c r="K35" s="152"/>
      <c r="L35" s="153"/>
    </row>
    <row r="36" spans="1:23" s="154" customFormat="1" ht="15.75" x14ac:dyDescent="0.25">
      <c r="A36" s="155" t="s">
        <v>1321</v>
      </c>
      <c r="B36" s="156"/>
      <c r="C36" s="156"/>
      <c r="D36" s="156"/>
      <c r="E36" s="156"/>
      <c r="F36" s="156"/>
      <c r="G36" s="156"/>
      <c r="H36" s="156"/>
      <c r="I36" s="156"/>
      <c r="J36" s="156"/>
      <c r="K36" s="156"/>
      <c r="L36" s="157"/>
    </row>
    <row r="37" spans="1:23" s="138" customFormat="1" ht="15.75" x14ac:dyDescent="0.25"/>
    <row r="38" spans="1:23" s="159" customFormat="1" ht="15.75" x14ac:dyDescent="0.25">
      <c r="A38" s="158" t="s">
        <v>1258</v>
      </c>
    </row>
    <row r="39" spans="1:23" s="162" customFormat="1" ht="15.75" x14ac:dyDescent="0.25">
      <c r="A39" s="160"/>
      <c r="B39" s="161"/>
      <c r="C39" s="161"/>
      <c r="D39" s="161"/>
      <c r="E39" s="161"/>
      <c r="F39" s="161"/>
      <c r="G39" s="161"/>
      <c r="H39" s="161"/>
      <c r="I39" s="161"/>
      <c r="J39" s="161"/>
      <c r="K39" s="161"/>
      <c r="L39" s="161"/>
    </row>
    <row r="40" spans="1:23" s="159" customFormat="1" ht="32.25" customHeight="1" x14ac:dyDescent="0.25">
      <c r="A40" s="251" t="s">
        <v>1304</v>
      </c>
      <c r="B40" s="251"/>
      <c r="C40" s="251"/>
      <c r="D40" s="251"/>
      <c r="E40" s="251"/>
      <c r="F40" s="251"/>
      <c r="G40" s="251"/>
      <c r="H40" s="251"/>
      <c r="I40" s="251"/>
      <c r="J40" s="251"/>
      <c r="K40" s="251"/>
      <c r="L40" s="251"/>
    </row>
    <row r="41" spans="1:23" s="159" customFormat="1" ht="15.75" x14ac:dyDescent="0.25"/>
    <row r="42" spans="1:23" s="138" customFormat="1" ht="15.75" x14ac:dyDescent="0.25">
      <c r="A42" s="163" t="s">
        <v>1306</v>
      </c>
    </row>
    <row r="43" spans="1:23" s="138" customFormat="1" ht="15.75" x14ac:dyDescent="0.25">
      <c r="A43" s="164"/>
    </row>
    <row r="44" spans="1:23" s="138" customFormat="1" ht="39" customHeight="1" x14ac:dyDescent="0.25">
      <c r="A44" s="250" t="s">
        <v>1327</v>
      </c>
      <c r="B44" s="250"/>
      <c r="C44" s="250"/>
      <c r="D44" s="250"/>
      <c r="E44" s="250"/>
      <c r="F44" s="250"/>
      <c r="G44" s="250"/>
      <c r="H44" s="250"/>
      <c r="I44" s="250"/>
      <c r="J44" s="250"/>
      <c r="K44" s="250"/>
      <c r="L44" s="250"/>
    </row>
    <row r="45" spans="1:23" s="138" customFormat="1" ht="46.5" customHeight="1" x14ac:dyDescent="0.25">
      <c r="A45" s="250" t="s">
        <v>1308</v>
      </c>
      <c r="B45" s="250"/>
      <c r="C45" s="250"/>
      <c r="D45" s="250"/>
      <c r="E45" s="250"/>
      <c r="F45" s="250"/>
      <c r="G45" s="250"/>
      <c r="H45" s="250"/>
      <c r="I45" s="250"/>
      <c r="J45" s="250"/>
      <c r="K45" s="250"/>
      <c r="L45" s="250"/>
      <c r="M45" s="165"/>
      <c r="N45" s="165"/>
      <c r="O45" s="165"/>
      <c r="P45" s="165"/>
      <c r="Q45" s="165"/>
      <c r="R45" s="165"/>
      <c r="S45" s="165"/>
      <c r="T45" s="165"/>
      <c r="U45" s="165"/>
      <c r="V45" s="165"/>
      <c r="W45" s="165"/>
    </row>
    <row r="46" spans="1:23" s="138" customFormat="1" ht="37.5" customHeight="1" x14ac:dyDescent="0.25">
      <c r="A46" s="250" t="s">
        <v>1328</v>
      </c>
      <c r="B46" s="250"/>
      <c r="C46" s="250"/>
      <c r="D46" s="250"/>
      <c r="E46" s="250"/>
      <c r="F46" s="250"/>
      <c r="G46" s="250"/>
      <c r="H46" s="250"/>
      <c r="I46" s="250"/>
      <c r="J46" s="250"/>
      <c r="K46" s="250"/>
      <c r="L46" s="250"/>
    </row>
    <row r="47" spans="1:23" s="138" customFormat="1" ht="15.75" customHeight="1" x14ac:dyDescent="0.25">
      <c r="A47" s="166"/>
      <c r="B47" s="166"/>
      <c r="C47" s="166"/>
      <c r="D47" s="166"/>
      <c r="E47" s="166"/>
      <c r="F47" s="166"/>
      <c r="G47" s="166"/>
      <c r="H47" s="166"/>
      <c r="I47" s="166"/>
      <c r="J47" s="166"/>
      <c r="K47" s="166"/>
      <c r="L47" s="166"/>
    </row>
    <row r="48" spans="1:23" s="138" customFormat="1" ht="34.5" customHeight="1" x14ac:dyDescent="0.25">
      <c r="A48" s="250" t="s">
        <v>1329</v>
      </c>
      <c r="B48" s="250"/>
      <c r="C48" s="250"/>
      <c r="D48" s="250"/>
      <c r="E48" s="250"/>
      <c r="F48" s="250"/>
      <c r="G48" s="250"/>
      <c r="H48" s="250"/>
      <c r="I48" s="250"/>
      <c r="J48" s="250"/>
      <c r="K48" s="250"/>
      <c r="L48" s="250"/>
    </row>
    <row r="49" spans="1:23" s="138" customFormat="1" ht="15.75" x14ac:dyDescent="0.25">
      <c r="A49" s="165"/>
    </row>
    <row r="50" spans="1:23" s="138" customFormat="1" ht="15.75" x14ac:dyDescent="0.25">
      <c r="A50" s="165"/>
      <c r="B50" s="167" t="s">
        <v>1330</v>
      </c>
    </row>
    <row r="51" spans="1:23" s="138" customFormat="1" ht="15.75" x14ac:dyDescent="0.25">
      <c r="A51" s="165"/>
      <c r="B51" s="138" t="s">
        <v>1331</v>
      </c>
    </row>
    <row r="52" spans="1:23" s="138" customFormat="1" ht="15.75" customHeight="1" x14ac:dyDescent="0.25">
      <c r="A52" s="168"/>
      <c r="B52" s="165"/>
      <c r="C52" s="165"/>
      <c r="D52" s="165"/>
      <c r="E52" s="165"/>
      <c r="F52" s="165"/>
      <c r="G52" s="165"/>
      <c r="H52" s="165"/>
      <c r="I52" s="165"/>
      <c r="J52" s="165"/>
      <c r="K52" s="165"/>
      <c r="L52" s="165"/>
      <c r="M52" s="165"/>
      <c r="N52" s="165"/>
      <c r="O52" s="165"/>
      <c r="P52" s="165"/>
      <c r="Q52" s="165"/>
      <c r="R52" s="165"/>
      <c r="S52" s="165"/>
      <c r="T52" s="165"/>
      <c r="U52" s="165"/>
      <c r="V52" s="165"/>
      <c r="W52" s="165"/>
    </row>
    <row r="53" spans="1:23" s="138" customFormat="1" ht="15.75" customHeight="1" x14ac:dyDescent="0.25">
      <c r="A53" s="163" t="s">
        <v>1305</v>
      </c>
      <c r="B53" s="165"/>
      <c r="C53" s="165"/>
      <c r="D53" s="165"/>
      <c r="E53" s="165"/>
      <c r="F53" s="165"/>
      <c r="G53" s="165"/>
      <c r="H53" s="165"/>
      <c r="I53" s="165"/>
      <c r="J53" s="165"/>
      <c r="K53" s="165"/>
      <c r="L53" s="165"/>
      <c r="M53" s="165"/>
      <c r="N53" s="165"/>
      <c r="O53" s="165"/>
      <c r="P53" s="165"/>
      <c r="Q53" s="165"/>
      <c r="R53" s="165"/>
      <c r="S53" s="165"/>
      <c r="T53" s="165"/>
      <c r="U53" s="165"/>
      <c r="V53" s="165"/>
      <c r="W53" s="165"/>
    </row>
    <row r="54" spans="1:23" s="138" customFormat="1" ht="15.75" customHeight="1" x14ac:dyDescent="0.25">
      <c r="A54" s="163"/>
      <c r="B54" s="165"/>
      <c r="C54" s="165"/>
      <c r="D54" s="165"/>
      <c r="E54" s="165"/>
      <c r="F54" s="165"/>
      <c r="G54" s="165"/>
      <c r="H54" s="165"/>
      <c r="I54" s="165"/>
      <c r="J54" s="165"/>
      <c r="K54" s="165"/>
      <c r="L54" s="165"/>
      <c r="M54" s="165"/>
      <c r="N54" s="165"/>
      <c r="O54" s="165"/>
      <c r="P54" s="165"/>
      <c r="Q54" s="165"/>
      <c r="R54" s="165"/>
      <c r="S54" s="165"/>
      <c r="T54" s="165"/>
      <c r="U54" s="165"/>
      <c r="V54" s="165"/>
      <c r="W54" s="165"/>
    </row>
    <row r="55" spans="1:23" s="138" customFormat="1" ht="39" customHeight="1" x14ac:dyDescent="0.25">
      <c r="A55" s="250" t="s">
        <v>1396</v>
      </c>
      <c r="B55" s="250"/>
      <c r="C55" s="250"/>
      <c r="D55" s="250"/>
      <c r="E55" s="250"/>
      <c r="F55" s="250"/>
      <c r="G55" s="250"/>
      <c r="H55" s="250"/>
      <c r="I55" s="250"/>
      <c r="J55" s="250"/>
      <c r="K55" s="250"/>
      <c r="L55" s="250"/>
    </row>
    <row r="56" spans="1:23" s="138" customFormat="1" ht="15.75" customHeight="1" x14ac:dyDescent="0.25">
      <c r="A56" s="166"/>
      <c r="B56" s="166"/>
      <c r="C56" s="166"/>
      <c r="D56" s="166"/>
      <c r="E56" s="166"/>
      <c r="F56" s="166"/>
      <c r="G56" s="166"/>
      <c r="H56" s="166"/>
      <c r="I56" s="166"/>
      <c r="J56" s="166"/>
      <c r="K56" s="166"/>
      <c r="L56" s="166"/>
    </row>
    <row r="57" spans="1:23" s="138" customFormat="1" ht="43.5" customHeight="1" x14ac:dyDescent="0.25">
      <c r="A57" s="250" t="s">
        <v>1332</v>
      </c>
      <c r="B57" s="250"/>
      <c r="C57" s="250"/>
      <c r="D57" s="250"/>
      <c r="E57" s="250"/>
      <c r="F57" s="250"/>
      <c r="G57" s="250"/>
      <c r="H57" s="250"/>
      <c r="I57" s="250"/>
      <c r="J57" s="250"/>
      <c r="K57" s="250"/>
      <c r="L57" s="250"/>
    </row>
    <row r="58" spans="1:23" s="138" customFormat="1" ht="15.75" customHeight="1" x14ac:dyDescent="0.25">
      <c r="A58" s="163"/>
      <c r="B58" s="165"/>
      <c r="C58" s="165"/>
      <c r="D58" s="165"/>
      <c r="E58" s="165"/>
      <c r="F58" s="165"/>
      <c r="G58" s="165"/>
      <c r="H58" s="165"/>
      <c r="I58" s="165"/>
      <c r="J58" s="165"/>
      <c r="K58" s="165"/>
      <c r="L58" s="165"/>
      <c r="M58" s="165"/>
      <c r="N58" s="165"/>
      <c r="O58" s="165"/>
      <c r="P58" s="165"/>
      <c r="Q58" s="165"/>
      <c r="R58" s="165"/>
      <c r="S58" s="165"/>
      <c r="T58" s="165"/>
      <c r="U58" s="165"/>
      <c r="V58" s="165"/>
      <c r="W58" s="165"/>
    </row>
    <row r="59" spans="1:23" s="138" customFormat="1" ht="46.5" customHeight="1" x14ac:dyDescent="0.25">
      <c r="A59" s="250" t="s">
        <v>1333</v>
      </c>
      <c r="B59" s="250"/>
      <c r="C59" s="250"/>
      <c r="D59" s="250"/>
      <c r="E59" s="250"/>
      <c r="F59" s="250"/>
      <c r="G59" s="250"/>
      <c r="H59" s="250"/>
      <c r="I59" s="250"/>
      <c r="J59" s="250"/>
      <c r="K59" s="250"/>
      <c r="L59" s="250"/>
    </row>
    <row r="60" spans="1:23" s="138" customFormat="1" ht="15.75" customHeight="1" x14ac:dyDescent="0.25">
      <c r="A60" s="163"/>
      <c r="B60" s="165"/>
      <c r="C60" s="165"/>
      <c r="D60" s="165"/>
      <c r="E60" s="165"/>
      <c r="F60" s="165"/>
      <c r="G60" s="165"/>
      <c r="H60" s="165"/>
      <c r="I60" s="165"/>
      <c r="J60" s="165"/>
      <c r="K60" s="165"/>
      <c r="L60" s="165"/>
      <c r="M60" s="165"/>
      <c r="N60" s="165"/>
      <c r="O60" s="165"/>
      <c r="P60" s="165"/>
      <c r="Q60" s="165"/>
      <c r="R60" s="165"/>
      <c r="S60" s="165"/>
      <c r="T60" s="165"/>
      <c r="U60" s="165"/>
      <c r="V60" s="165"/>
      <c r="W60" s="165"/>
    </row>
    <row r="61" spans="1:23" s="138" customFormat="1" ht="39" customHeight="1" x14ac:dyDescent="0.25">
      <c r="A61" s="250" t="s">
        <v>1334</v>
      </c>
      <c r="B61" s="250"/>
      <c r="C61" s="250"/>
      <c r="D61" s="250"/>
      <c r="E61" s="250"/>
      <c r="F61" s="250"/>
      <c r="G61" s="250"/>
      <c r="H61" s="250"/>
      <c r="I61" s="250"/>
      <c r="J61" s="250"/>
      <c r="K61" s="250"/>
      <c r="L61" s="250"/>
    </row>
    <row r="62" spans="1:23" s="138" customFormat="1" ht="18.75" x14ac:dyDescent="0.35">
      <c r="A62" s="167"/>
      <c r="B62" s="163" t="s">
        <v>1335</v>
      </c>
    </row>
    <row r="63" spans="1:23" s="138" customFormat="1" ht="15.75" x14ac:dyDescent="0.25">
      <c r="A63" s="167"/>
      <c r="B63" s="138" t="s">
        <v>1259</v>
      </c>
      <c r="C63" s="169" t="s">
        <v>1260</v>
      </c>
      <c r="D63" s="167" t="s">
        <v>1336</v>
      </c>
    </row>
    <row r="64" spans="1:23" s="138" customFormat="1" ht="15.75" x14ac:dyDescent="0.25">
      <c r="A64" s="167"/>
      <c r="B64" s="138" t="s">
        <v>1261</v>
      </c>
      <c r="C64" s="169" t="s">
        <v>1260</v>
      </c>
      <c r="D64" s="138" t="s">
        <v>1337</v>
      </c>
    </row>
    <row r="65" spans="1:12" s="138" customFormat="1" ht="15.75" x14ac:dyDescent="0.25">
      <c r="A65" s="167"/>
      <c r="B65" s="138" t="s">
        <v>1262</v>
      </c>
      <c r="C65" s="169" t="s">
        <v>1260</v>
      </c>
      <c r="D65" s="138" t="s">
        <v>1338</v>
      </c>
    </row>
    <row r="66" spans="1:12" s="138" customFormat="1" ht="15.75" x14ac:dyDescent="0.25">
      <c r="A66" s="167"/>
      <c r="B66" s="138" t="s">
        <v>1263</v>
      </c>
      <c r="C66" s="169" t="s">
        <v>1260</v>
      </c>
      <c r="D66" s="138" t="s">
        <v>1339</v>
      </c>
    </row>
    <row r="67" spans="1:12" s="138" customFormat="1" ht="15.75" x14ac:dyDescent="0.25">
      <c r="A67" s="167"/>
    </row>
    <row r="68" spans="1:12" s="138" customFormat="1" ht="15.75" x14ac:dyDescent="0.25">
      <c r="A68" s="170" t="s">
        <v>1307</v>
      </c>
    </row>
    <row r="69" spans="1:12" s="138" customFormat="1" ht="15.75" x14ac:dyDescent="0.25">
      <c r="A69" s="171"/>
    </row>
    <row r="70" spans="1:12" s="138" customFormat="1" ht="15.75" x14ac:dyDescent="0.25">
      <c r="A70" s="165" t="s">
        <v>1340</v>
      </c>
    </row>
    <row r="71" spans="1:12" s="138" customFormat="1" ht="15.75" x14ac:dyDescent="0.25">
      <c r="A71" s="165"/>
    </row>
    <row r="72" spans="1:12" s="138" customFormat="1" ht="15.75" x14ac:dyDescent="0.25">
      <c r="A72" s="165" t="s">
        <v>1310</v>
      </c>
    </row>
    <row r="73" spans="1:12" s="138" customFormat="1" ht="15.75" x14ac:dyDescent="0.25">
      <c r="A73" s="165"/>
    </row>
    <row r="74" spans="1:12" s="138" customFormat="1" ht="15.75" customHeight="1" x14ac:dyDescent="0.25">
      <c r="A74" s="250" t="s">
        <v>1309</v>
      </c>
      <c r="B74" s="250"/>
      <c r="C74" s="250"/>
      <c r="D74" s="250"/>
      <c r="E74" s="250"/>
      <c r="F74" s="250"/>
      <c r="G74" s="250"/>
      <c r="H74" s="250"/>
      <c r="I74" s="250"/>
      <c r="J74" s="250"/>
      <c r="K74" s="250"/>
      <c r="L74" s="250"/>
    </row>
    <row r="75" spans="1:12" s="138" customFormat="1" ht="15.75" x14ac:dyDescent="0.25">
      <c r="A75" s="165"/>
    </row>
    <row r="76" spans="1:12" s="138" customFormat="1" ht="34.5" customHeight="1" x14ac:dyDescent="0.25">
      <c r="A76" s="250" t="s">
        <v>1341</v>
      </c>
      <c r="B76" s="250"/>
      <c r="C76" s="250"/>
      <c r="D76" s="250"/>
      <c r="E76" s="250"/>
      <c r="F76" s="250"/>
      <c r="G76" s="250"/>
      <c r="H76" s="250"/>
      <c r="I76" s="250"/>
      <c r="J76" s="250"/>
      <c r="K76" s="250"/>
      <c r="L76" s="250"/>
    </row>
    <row r="77" spans="1:12" s="138" customFormat="1" ht="15.75" x14ac:dyDescent="0.25">
      <c r="A77" s="165"/>
    </row>
    <row r="78" spans="1:12" s="138" customFormat="1" ht="15.75" x14ac:dyDescent="0.25">
      <c r="A78" s="165"/>
      <c r="B78" s="167" t="s">
        <v>1330</v>
      </c>
    </row>
    <row r="79" spans="1:12" s="138" customFormat="1" ht="15.75" x14ac:dyDescent="0.25">
      <c r="A79" s="165"/>
      <c r="B79" s="138" t="s">
        <v>1331</v>
      </c>
    </row>
    <row r="80" spans="1:12" s="138" customFormat="1" ht="15.75" x14ac:dyDescent="0.25">
      <c r="A80" s="165"/>
    </row>
    <row r="81" spans="1:12" s="138" customFormat="1" ht="15.75" x14ac:dyDescent="0.25">
      <c r="A81" s="165" t="s">
        <v>1315</v>
      </c>
    </row>
    <row r="82" spans="1:12" s="138" customFormat="1" ht="15.75" x14ac:dyDescent="0.25">
      <c r="A82" s="165"/>
    </row>
    <row r="83" spans="1:12" s="138" customFormat="1" ht="15.75" x14ac:dyDescent="0.25">
      <c r="A83" s="165"/>
      <c r="B83" s="138" t="s">
        <v>1342</v>
      </c>
    </row>
    <row r="84" spans="1:12" s="138" customFormat="1" ht="15.75" x14ac:dyDescent="0.25">
      <c r="A84" s="165"/>
      <c r="B84" s="138" t="s">
        <v>1311</v>
      </c>
    </row>
    <row r="85" spans="1:12" s="138" customFormat="1" ht="15.75" x14ac:dyDescent="0.25">
      <c r="A85" s="172"/>
    </row>
    <row r="86" spans="1:12" s="138" customFormat="1" ht="15.75" x14ac:dyDescent="0.25">
      <c r="A86" s="170" t="s">
        <v>1312</v>
      </c>
    </row>
    <row r="87" spans="1:12" s="138" customFormat="1" ht="15.75" x14ac:dyDescent="0.25">
      <c r="A87" s="165"/>
    </row>
    <row r="88" spans="1:12" s="138" customFormat="1" ht="39" customHeight="1" x14ac:dyDescent="0.25">
      <c r="A88" s="250" t="s">
        <v>1395</v>
      </c>
      <c r="B88" s="250"/>
      <c r="C88" s="250"/>
      <c r="D88" s="250"/>
      <c r="E88" s="250"/>
      <c r="F88" s="250"/>
      <c r="G88" s="250"/>
      <c r="H88" s="250"/>
      <c r="I88" s="250"/>
      <c r="J88" s="250"/>
      <c r="K88" s="250"/>
      <c r="L88" s="250"/>
    </row>
    <row r="89" spans="1:12" s="138" customFormat="1" ht="15.75" customHeight="1" x14ac:dyDescent="0.25">
      <c r="A89" s="166"/>
      <c r="B89" s="166"/>
      <c r="C89" s="166"/>
      <c r="D89" s="166"/>
      <c r="E89" s="166"/>
      <c r="F89" s="166"/>
      <c r="G89" s="166"/>
      <c r="H89" s="166"/>
      <c r="I89" s="166"/>
      <c r="J89" s="166"/>
      <c r="K89" s="166"/>
      <c r="L89" s="166"/>
    </row>
    <row r="90" spans="1:12" s="138" customFormat="1" ht="45.75" customHeight="1" x14ac:dyDescent="0.25">
      <c r="A90" s="250" t="s">
        <v>1343</v>
      </c>
      <c r="B90" s="250"/>
      <c r="C90" s="250"/>
      <c r="D90" s="250"/>
      <c r="E90" s="250"/>
      <c r="F90" s="250"/>
      <c r="G90" s="250"/>
      <c r="H90" s="250"/>
      <c r="I90" s="250"/>
      <c r="J90" s="250"/>
      <c r="K90" s="250"/>
      <c r="L90" s="250"/>
    </row>
    <row r="91" spans="1:12" s="138" customFormat="1" ht="15.75" customHeight="1" x14ac:dyDescent="0.25">
      <c r="A91" s="166"/>
      <c r="B91" s="166"/>
      <c r="C91" s="166"/>
      <c r="D91" s="166"/>
      <c r="E91" s="166"/>
      <c r="F91" s="166"/>
      <c r="G91" s="166"/>
      <c r="H91" s="166"/>
      <c r="I91" s="166"/>
      <c r="J91" s="166"/>
      <c r="K91" s="166"/>
      <c r="L91" s="166"/>
    </row>
    <row r="92" spans="1:12" s="138" customFormat="1" ht="39" customHeight="1" x14ac:dyDescent="0.25">
      <c r="A92" s="250" t="s">
        <v>1317</v>
      </c>
      <c r="B92" s="250"/>
      <c r="C92" s="250"/>
      <c r="D92" s="250"/>
      <c r="E92" s="250"/>
      <c r="F92" s="250"/>
      <c r="G92" s="250"/>
      <c r="H92" s="250"/>
      <c r="I92" s="250"/>
      <c r="J92" s="250"/>
      <c r="K92" s="250"/>
      <c r="L92" s="250"/>
    </row>
    <row r="93" spans="1:12" s="138" customFormat="1" ht="15.75" x14ac:dyDescent="0.25">
      <c r="A93" s="165"/>
      <c r="B93" s="146" t="s">
        <v>1264</v>
      </c>
    </row>
    <row r="94" spans="1:12" s="138" customFormat="1" ht="15.75" customHeight="1" x14ac:dyDescent="0.25">
      <c r="A94" s="165"/>
      <c r="B94" s="251" t="s">
        <v>1316</v>
      </c>
      <c r="C94" s="251"/>
      <c r="D94" s="251"/>
      <c r="E94" s="251"/>
      <c r="F94" s="251"/>
      <c r="G94" s="251"/>
      <c r="H94" s="251"/>
      <c r="I94" s="251"/>
      <c r="J94" s="251"/>
      <c r="K94" s="251"/>
      <c r="L94" s="251"/>
    </row>
    <row r="95" spans="1:12" s="138" customFormat="1" ht="15.75" customHeight="1" x14ac:dyDescent="0.25">
      <c r="A95" s="165"/>
      <c r="B95" s="173"/>
      <c r="C95" s="173"/>
      <c r="D95" s="173"/>
      <c r="E95" s="173"/>
      <c r="F95" s="173"/>
      <c r="G95" s="173"/>
      <c r="H95" s="173"/>
      <c r="I95" s="173"/>
      <c r="J95" s="173"/>
      <c r="K95" s="173"/>
      <c r="L95" s="173"/>
    </row>
    <row r="96" spans="1:12" s="138" customFormat="1" ht="39" customHeight="1" x14ac:dyDescent="0.25">
      <c r="A96" s="250" t="s">
        <v>1322</v>
      </c>
      <c r="B96" s="250"/>
      <c r="C96" s="250"/>
      <c r="D96" s="250"/>
      <c r="E96" s="250"/>
      <c r="F96" s="250"/>
      <c r="G96" s="250"/>
      <c r="H96" s="250"/>
      <c r="I96" s="250"/>
      <c r="J96" s="250"/>
      <c r="K96" s="250"/>
      <c r="L96" s="250"/>
    </row>
    <row r="97" spans="1:12" s="138" customFormat="1" ht="15.75" customHeight="1" x14ac:dyDescent="0.25">
      <c r="A97" s="165"/>
      <c r="B97" s="173"/>
      <c r="C97" s="173"/>
      <c r="D97" s="173"/>
      <c r="E97" s="173"/>
      <c r="F97" s="173"/>
      <c r="G97" s="173"/>
      <c r="H97" s="173"/>
      <c r="I97" s="173"/>
      <c r="J97" s="173"/>
      <c r="K97" s="173"/>
      <c r="L97" s="173"/>
    </row>
    <row r="98" spans="1:12" s="138" customFormat="1" ht="39" customHeight="1" x14ac:dyDescent="0.25">
      <c r="A98" s="250" t="s">
        <v>1344</v>
      </c>
      <c r="B98" s="250"/>
      <c r="C98" s="250"/>
      <c r="D98" s="250"/>
      <c r="E98" s="250"/>
      <c r="F98" s="250"/>
      <c r="G98" s="250"/>
      <c r="H98" s="250"/>
      <c r="I98" s="250"/>
      <c r="J98" s="250"/>
      <c r="K98" s="250"/>
      <c r="L98" s="250"/>
    </row>
    <row r="99" spans="1:12" s="138" customFormat="1" ht="18.75" x14ac:dyDescent="0.35">
      <c r="A99" s="167"/>
      <c r="B99" s="163" t="s">
        <v>1345</v>
      </c>
    </row>
    <row r="100" spans="1:12" s="138" customFormat="1" ht="15.75" x14ac:dyDescent="0.25">
      <c r="A100" s="167"/>
      <c r="B100" s="167" t="s">
        <v>1259</v>
      </c>
      <c r="C100" s="169" t="s">
        <v>1260</v>
      </c>
      <c r="D100" s="167" t="s">
        <v>1346</v>
      </c>
    </row>
    <row r="101" spans="1:12" s="138" customFormat="1" ht="15.75" x14ac:dyDescent="0.25">
      <c r="A101" s="167"/>
      <c r="B101" s="167" t="s">
        <v>1268</v>
      </c>
      <c r="C101" s="169" t="s">
        <v>1260</v>
      </c>
      <c r="D101" s="167" t="s">
        <v>1269</v>
      </c>
    </row>
    <row r="102" spans="1:12" s="138" customFormat="1" ht="15.75" x14ac:dyDescent="0.25">
      <c r="A102" s="167"/>
      <c r="B102" s="167" t="s">
        <v>1265</v>
      </c>
      <c r="C102" s="169" t="s">
        <v>1260</v>
      </c>
      <c r="D102" s="167" t="s">
        <v>1347</v>
      </c>
    </row>
    <row r="103" spans="1:12" s="138" customFormat="1" ht="15.75" x14ac:dyDescent="0.25">
      <c r="A103" s="167"/>
      <c r="B103" s="167" t="s">
        <v>1270</v>
      </c>
      <c r="C103" s="169" t="s">
        <v>1260</v>
      </c>
      <c r="D103" s="167" t="s">
        <v>1348</v>
      </c>
    </row>
    <row r="104" spans="1:12" s="138" customFormat="1" ht="15.75" x14ac:dyDescent="0.25">
      <c r="A104" s="167"/>
      <c r="B104" s="167" t="s">
        <v>1266</v>
      </c>
      <c r="C104" s="169" t="s">
        <v>1260</v>
      </c>
      <c r="D104" s="167" t="s">
        <v>1267</v>
      </c>
    </row>
    <row r="105" spans="1:12" s="138" customFormat="1" ht="15.75" x14ac:dyDescent="0.25">
      <c r="A105" s="167"/>
      <c r="B105" s="167" t="s">
        <v>1263</v>
      </c>
      <c r="C105" s="169" t="s">
        <v>1260</v>
      </c>
      <c r="D105" s="167" t="s">
        <v>1318</v>
      </c>
    </row>
    <row r="106" spans="1:12" s="138" customFormat="1" ht="15.75" x14ac:dyDescent="0.25">
      <c r="A106" s="167"/>
      <c r="B106" s="170"/>
    </row>
    <row r="107" spans="1:12" s="138" customFormat="1" ht="21" x14ac:dyDescent="0.35">
      <c r="A107" s="174"/>
    </row>
    <row r="108" spans="1:12" s="138" customFormat="1" ht="15.75" x14ac:dyDescent="0.25"/>
  </sheetData>
  <sheetProtection algorithmName="SHA-512" hashValue="2HCx4V8FPhMfHPlxwYhQUPdAZu6SwdIqIp+N3hc4joiCeZR11Afq57RaN4vwe4YoR6XtdVNyZRzp9bVk/AQILw==" saltValue="QozE4HxxUIn2MTwtjz/DMw==" spinCount="100000" sheet="1" objects="1" scenarios="1"/>
  <mergeCells count="32">
    <mergeCell ref="A5:M5"/>
    <mergeCell ref="A17:L18"/>
    <mergeCell ref="A20:L20"/>
    <mergeCell ref="C22:L22"/>
    <mergeCell ref="C23:L23"/>
    <mergeCell ref="A16:E16"/>
    <mergeCell ref="A7:E7"/>
    <mergeCell ref="C10:G10"/>
    <mergeCell ref="A9:L9"/>
    <mergeCell ref="C11:G11"/>
    <mergeCell ref="A13:L13"/>
    <mergeCell ref="H10:H11"/>
    <mergeCell ref="A44:L44"/>
    <mergeCell ref="A48:L48"/>
    <mergeCell ref="C24:L24"/>
    <mergeCell ref="C26:L26"/>
    <mergeCell ref="A46:L46"/>
    <mergeCell ref="A45:L45"/>
    <mergeCell ref="C25:L25"/>
    <mergeCell ref="A40:L40"/>
    <mergeCell ref="A98:L98"/>
    <mergeCell ref="A59:L59"/>
    <mergeCell ref="A61:L61"/>
    <mergeCell ref="A74:L74"/>
    <mergeCell ref="A76:L76"/>
    <mergeCell ref="A88:L88"/>
    <mergeCell ref="B94:L94"/>
    <mergeCell ref="A55:L55"/>
    <mergeCell ref="A57:L57"/>
    <mergeCell ref="A90:L90"/>
    <mergeCell ref="A92:L92"/>
    <mergeCell ref="A96:L96"/>
  </mergeCells>
  <hyperlinks>
    <hyperlink ref="A7" r:id="rId1"/>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85725</xdr:colOff>
                <xdr:row>0</xdr:row>
                <xdr:rowOff>95250</xdr:rowOff>
              </from>
              <to>
                <xdr:col>9</xdr:col>
                <xdr:colOff>590550</xdr:colOff>
                <xdr:row>4</xdr:row>
                <xdr:rowOff>161925</xdr:rowOff>
              </to>
            </anchor>
          </objectPr>
        </oleObject>
      </mc:Choice>
      <mc:Fallback>
        <oleObject progId="Word.Document.12" shapeId="11265"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'Regional Contacts'!$A$2:$A$37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2:L12"/>
  <sheetViews>
    <sheetView showGridLines="0" zoomScale="80" zoomScaleNormal="80" workbookViewId="0">
      <selection activeCell="D11" sqref="D11"/>
    </sheetView>
  </sheetViews>
  <sheetFormatPr defaultColWidth="9.140625" defaultRowHeight="15" x14ac:dyDescent="0.25"/>
  <cols>
    <col min="1" max="1" width="30.7109375" style="175" customWidth="1"/>
    <col min="2" max="2" width="55.28515625" style="175" customWidth="1"/>
    <col min="3" max="3" width="6" style="175" customWidth="1"/>
    <col min="4" max="4" width="44.140625" style="175" customWidth="1"/>
    <col min="5" max="5" width="34.42578125" style="175" bestFit="1" customWidth="1"/>
    <col min="6" max="6" width="23" style="175" customWidth="1"/>
    <col min="7" max="7" width="16" style="175" bestFit="1" customWidth="1"/>
    <col min="8" max="8" width="9.140625" style="175" customWidth="1"/>
    <col min="9" max="9" width="9.140625" style="175" hidden="1" customWidth="1"/>
    <col min="10" max="10" width="39.85546875" style="175" hidden="1" customWidth="1"/>
    <col min="11" max="16384" width="9.140625" style="175"/>
  </cols>
  <sheetData>
    <row r="2" spans="1:12" ht="23.25" x14ac:dyDescent="0.3">
      <c r="C2" s="217" t="s">
        <v>1447</v>
      </c>
      <c r="D2" s="231" t="s">
        <v>1450</v>
      </c>
      <c r="I2" s="175" t="s">
        <v>1448</v>
      </c>
      <c r="J2" t="s">
        <v>1453</v>
      </c>
    </row>
    <row r="3" spans="1:12" ht="33" customHeight="1" thickBot="1" x14ac:dyDescent="0.4">
      <c r="D3" s="230" t="s">
        <v>1458</v>
      </c>
      <c r="E3" s="219"/>
      <c r="F3" s="219"/>
      <c r="G3" s="219"/>
      <c r="H3" s="219"/>
      <c r="I3" s="167" t="s">
        <v>1449</v>
      </c>
      <c r="J3" s="167" t="str">
        <f>$B$5&amp;" CAO Emissions Inventory AQ405CAO Form"</f>
        <v>NW Metals Inc. CAO Emissions Inventory AQ405CAO Form</v>
      </c>
      <c r="K3" s="215"/>
      <c r="L3" s="215"/>
    </row>
    <row r="4" spans="1:12" ht="44.45" customHeight="1" thickBot="1" x14ac:dyDescent="0.75">
      <c r="A4" s="271" t="s">
        <v>1295</v>
      </c>
      <c r="B4" s="271"/>
      <c r="D4" s="228" t="s">
        <v>1439</v>
      </c>
      <c r="E4" s="229" t="s">
        <v>1440</v>
      </c>
      <c r="F4" s="269" t="str">
        <f>IF($D$5="Lane",HYPERLINK("mailto:"&amp;$E$5&amp;"?"&amp;"subject="&amp;$J$3,"Send Email"),HYPERLINK("mailto:"&amp;$E$5&amp;"?"&amp;"cc="&amp;$J$2&amp;"&amp;subject="&amp;$J$3, "Send Email"))</f>
        <v>Send Email</v>
      </c>
      <c r="G4" s="216"/>
      <c r="H4" s="222"/>
      <c r="I4" s="221"/>
      <c r="J4" s="214"/>
      <c r="K4" s="214"/>
    </row>
    <row r="5" spans="1:12" ht="21.6" customHeight="1" thickBot="1" x14ac:dyDescent="0.4">
      <c r="A5" s="223" t="s">
        <v>0</v>
      </c>
      <c r="B5" s="202" t="s">
        <v>1481</v>
      </c>
      <c r="D5" s="243" t="s">
        <v>1427</v>
      </c>
      <c r="E5" s="227" t="str">
        <f>VLOOKUP(D5, 'Regional Contacts'!$A$2:$E$37, 3, FALSE)</f>
        <v>NWRAQPermits@deq.state.or.us</v>
      </c>
      <c r="F5" s="270"/>
      <c r="G5" s="216"/>
      <c r="H5" s="216"/>
      <c r="I5" s="214"/>
      <c r="J5" s="214"/>
      <c r="K5" s="214"/>
    </row>
    <row r="6" spans="1:12" ht="21.95" customHeight="1" x14ac:dyDescent="0.35">
      <c r="A6" s="223" t="s">
        <v>1</v>
      </c>
      <c r="B6" s="202" t="s">
        <v>1482</v>
      </c>
      <c r="D6" s="245" t="s">
        <v>1459</v>
      </c>
      <c r="I6" s="215"/>
      <c r="J6"/>
      <c r="K6" s="215"/>
      <c r="L6" s="215"/>
    </row>
    <row r="7" spans="1:12" ht="21.95" customHeight="1" x14ac:dyDescent="0.3">
      <c r="A7" s="223" t="s">
        <v>2</v>
      </c>
      <c r="B7" s="202" t="s">
        <v>1483</v>
      </c>
      <c r="E7" s="219"/>
      <c r="F7" s="219"/>
      <c r="G7" s="219"/>
      <c r="H7" s="219"/>
    </row>
    <row r="8" spans="1:12" ht="21.95" customHeight="1" x14ac:dyDescent="0.35">
      <c r="A8" s="223" t="s">
        <v>1439</v>
      </c>
      <c r="B8" s="202" t="s">
        <v>1427</v>
      </c>
      <c r="D8" s="218" t="s">
        <v>1452</v>
      </c>
    </row>
    <row r="9" spans="1:12" ht="21.95" customHeight="1" x14ac:dyDescent="0.25">
      <c r="A9" s="223" t="s">
        <v>3</v>
      </c>
      <c r="B9" s="244">
        <v>97203</v>
      </c>
    </row>
    <row r="10" spans="1:12" ht="42" x14ac:dyDescent="0.25">
      <c r="A10" s="223" t="s">
        <v>1296</v>
      </c>
      <c r="B10" s="244" t="s">
        <v>1484</v>
      </c>
    </row>
    <row r="11" spans="1:12" ht="21.95" customHeight="1" x14ac:dyDescent="0.25">
      <c r="A11" s="223" t="s">
        <v>4</v>
      </c>
      <c r="B11" s="202" t="s">
        <v>1485</v>
      </c>
    </row>
    <row r="12" spans="1:12" ht="21.95" customHeight="1" x14ac:dyDescent="0.25">
      <c r="A12" s="223" t="s">
        <v>5</v>
      </c>
      <c r="B12" s="202" t="s">
        <v>1486</v>
      </c>
    </row>
  </sheetData>
  <sheetProtection algorithmName="SHA-512" hashValue="iSYwuvxy6uD/gj0GIi1qcsHft96MREKT962FBR9IUsV5eE9QtdePkPmKKLkxOmV5vzqXSNpXDqfXd6Y7yZ5fXQ==" saltValue="42uoaLQ51Sv9Kjo16FaQIA==" spinCount="100000" sheet="1" objects="1" scenarios="1"/>
  <mergeCells count="2">
    <mergeCell ref="A4:B4"/>
    <mergeCell ref="F4:F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'Regional Contacts'!$A$2:$A$37</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204"/>
  <sheetViews>
    <sheetView topLeftCell="A12" zoomScaleNormal="100" workbookViewId="0">
      <selection activeCell="B20" sqref="B20"/>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75" t="s">
        <v>13</v>
      </c>
      <c r="B10" s="276"/>
      <c r="C10" s="276"/>
      <c r="D10" s="291" t="s">
        <v>1160</v>
      </c>
      <c r="E10" s="292"/>
      <c r="F10" s="275" t="s">
        <v>6</v>
      </c>
      <c r="G10" s="276"/>
      <c r="H10" s="276"/>
      <c r="I10" s="276"/>
      <c r="J10" s="276"/>
      <c r="K10" s="276"/>
      <c r="L10" s="276"/>
      <c r="M10" s="277"/>
    </row>
    <row r="11" spans="1:13" ht="20.100000000000001" customHeight="1" thickBot="1" x14ac:dyDescent="0.3">
      <c r="A11" s="293" t="s">
        <v>1227</v>
      </c>
      <c r="B11" s="278" t="s">
        <v>9</v>
      </c>
      <c r="C11" s="280" t="s">
        <v>12</v>
      </c>
      <c r="D11" s="289" t="s">
        <v>11</v>
      </c>
      <c r="E11" s="282" t="s">
        <v>1159</v>
      </c>
      <c r="F11" s="284" t="s">
        <v>1161</v>
      </c>
      <c r="G11" s="282" t="s">
        <v>10</v>
      </c>
      <c r="H11" s="286" t="s">
        <v>1242</v>
      </c>
      <c r="I11" s="287"/>
      <c r="J11" s="288"/>
      <c r="K11" s="272" t="s">
        <v>1288</v>
      </c>
      <c r="L11" s="273"/>
      <c r="M11" s="274"/>
    </row>
    <row r="12" spans="1:13" ht="48" customHeight="1" thickBot="1" x14ac:dyDescent="0.3">
      <c r="A12" s="294"/>
      <c r="B12" s="279"/>
      <c r="C12" s="281"/>
      <c r="D12" s="290"/>
      <c r="E12" s="283"/>
      <c r="F12" s="285"/>
      <c r="G12" s="283"/>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0"/>
      <c r="B14" s="127"/>
      <c r="C14" s="122"/>
      <c r="D14" s="124"/>
      <c r="E14" s="125"/>
      <c r="F14" s="124"/>
      <c r="G14" s="123"/>
      <c r="H14" s="128"/>
      <c r="I14" s="129"/>
      <c r="J14" s="125"/>
      <c r="K14" s="128"/>
      <c r="L14" s="129"/>
      <c r="M14" s="125"/>
    </row>
    <row r="15" spans="1:13" x14ac:dyDescent="0.25">
      <c r="A15" s="59" t="s">
        <v>1460</v>
      </c>
      <c r="B15" s="188" t="s">
        <v>1461</v>
      </c>
      <c r="C15" s="61"/>
      <c r="D15" s="189" t="s">
        <v>1462</v>
      </c>
      <c r="E15" s="79" t="s">
        <v>1463</v>
      </c>
      <c r="F15" s="189" t="s">
        <v>1464</v>
      </c>
      <c r="G15" s="190"/>
      <c r="H15" s="191"/>
      <c r="I15" s="192">
        <v>2265</v>
      </c>
      <c r="J15" s="79"/>
      <c r="K15" s="191"/>
      <c r="L15" s="192">
        <v>6.6</v>
      </c>
      <c r="M15" s="79"/>
    </row>
    <row r="16" spans="1:13" x14ac:dyDescent="0.25">
      <c r="A16" s="59" t="s">
        <v>1494</v>
      </c>
      <c r="B16" s="188" t="s">
        <v>1496</v>
      </c>
      <c r="C16" s="61" t="s">
        <v>1498</v>
      </c>
      <c r="D16" s="189" t="s">
        <v>1462</v>
      </c>
      <c r="E16" s="79" t="s">
        <v>1494</v>
      </c>
      <c r="F16" s="189" t="s">
        <v>1464</v>
      </c>
      <c r="G16" s="190"/>
      <c r="H16" s="191"/>
      <c r="I16" s="192">
        <v>2265</v>
      </c>
      <c r="J16" s="79"/>
      <c r="K16" s="191"/>
      <c r="L16" s="192">
        <v>6.6</v>
      </c>
      <c r="M16" s="79"/>
    </row>
    <row r="17" spans="1:13" x14ac:dyDescent="0.25">
      <c r="A17" s="59" t="s">
        <v>1495</v>
      </c>
      <c r="B17" s="188" t="s">
        <v>1497</v>
      </c>
      <c r="C17" s="61"/>
      <c r="D17" s="189" t="s">
        <v>1462</v>
      </c>
      <c r="E17" s="79" t="s">
        <v>1495</v>
      </c>
      <c r="F17" s="189" t="s">
        <v>1464</v>
      </c>
      <c r="G17" s="190"/>
      <c r="H17" s="191"/>
      <c r="I17" s="192">
        <v>2265</v>
      </c>
      <c r="J17" s="79"/>
      <c r="K17" s="191"/>
      <c r="L17" s="192">
        <v>6.6</v>
      </c>
      <c r="M17" s="79"/>
    </row>
    <row r="18" spans="1:13" x14ac:dyDescent="0.25">
      <c r="A18" s="59" t="s">
        <v>1502</v>
      </c>
      <c r="B18" s="188" t="s">
        <v>1504</v>
      </c>
      <c r="C18" s="61" t="s">
        <v>1498</v>
      </c>
      <c r="D18" s="189" t="s">
        <v>1462</v>
      </c>
      <c r="E18" s="79" t="s">
        <v>1502</v>
      </c>
      <c r="F18" s="189" t="s">
        <v>1464</v>
      </c>
      <c r="G18" s="190"/>
      <c r="H18" s="191"/>
      <c r="I18" s="192">
        <v>8760</v>
      </c>
      <c r="J18" s="79"/>
      <c r="K18" s="191"/>
      <c r="L18" s="192">
        <v>24</v>
      </c>
      <c r="M18" s="79"/>
    </row>
    <row r="19" spans="1:13" x14ac:dyDescent="0.25">
      <c r="A19" s="59" t="s">
        <v>1503</v>
      </c>
      <c r="B19" s="188" t="s">
        <v>1505</v>
      </c>
      <c r="C19" s="61"/>
      <c r="D19" s="189" t="s">
        <v>1462</v>
      </c>
      <c r="E19" s="79" t="s">
        <v>1503</v>
      </c>
      <c r="F19" s="189" t="s">
        <v>1464</v>
      </c>
      <c r="G19" s="190"/>
      <c r="H19" s="191"/>
      <c r="I19" s="192">
        <v>8760</v>
      </c>
      <c r="J19" s="79"/>
      <c r="K19" s="191"/>
      <c r="L19" s="192">
        <v>24</v>
      </c>
      <c r="M19" s="79"/>
    </row>
    <row r="20" spans="1:13" x14ac:dyDescent="0.25">
      <c r="A20" s="59" t="s">
        <v>1465</v>
      </c>
      <c r="B20" s="188" t="s">
        <v>1466</v>
      </c>
      <c r="C20" s="61" t="s">
        <v>1499</v>
      </c>
      <c r="D20" s="189" t="s">
        <v>1216</v>
      </c>
      <c r="E20" s="79" t="s">
        <v>1467</v>
      </c>
      <c r="F20" s="189" t="s">
        <v>1468</v>
      </c>
      <c r="G20" s="190" t="s">
        <v>1487</v>
      </c>
      <c r="H20" s="191"/>
      <c r="I20" s="192">
        <v>72.48</v>
      </c>
      <c r="J20" s="79"/>
      <c r="K20" s="191"/>
      <c r="L20" s="192">
        <v>0.21</v>
      </c>
      <c r="M20" s="79"/>
    </row>
    <row r="21" spans="1:13" x14ac:dyDescent="0.25">
      <c r="A21" s="59" t="s">
        <v>1500</v>
      </c>
      <c r="B21" s="188" t="s">
        <v>1501</v>
      </c>
      <c r="C21" s="61"/>
      <c r="D21" s="189" t="s">
        <v>1462</v>
      </c>
      <c r="E21" s="79" t="s">
        <v>1500</v>
      </c>
      <c r="F21" s="189" t="s">
        <v>1464</v>
      </c>
      <c r="G21" s="190"/>
      <c r="H21" s="191"/>
      <c r="I21" s="192">
        <v>2265</v>
      </c>
      <c r="J21" s="79"/>
      <c r="K21" s="191"/>
      <c r="L21" s="192">
        <v>6.6</v>
      </c>
      <c r="M21" s="79"/>
    </row>
    <row r="22" spans="1:13" x14ac:dyDescent="0.25">
      <c r="A22" s="59"/>
      <c r="B22" s="188"/>
      <c r="C22" s="61"/>
      <c r="D22" s="189"/>
      <c r="E22" s="79"/>
      <c r="F22" s="189"/>
      <c r="G22" s="190"/>
      <c r="H22" s="191"/>
      <c r="I22" s="192"/>
      <c r="J22" s="79"/>
      <c r="K22" s="191"/>
      <c r="L22" s="192"/>
      <c r="M22" s="79"/>
    </row>
    <row r="23" spans="1:13" x14ac:dyDescent="0.25">
      <c r="A23" s="59"/>
      <c r="B23" s="188"/>
      <c r="C23" s="61"/>
      <c r="D23" s="189"/>
      <c r="E23" s="79"/>
      <c r="F23" s="189"/>
      <c r="G23" s="190"/>
      <c r="H23" s="191"/>
      <c r="I23" s="192"/>
      <c r="J23" s="79"/>
      <c r="K23" s="191"/>
      <c r="L23" s="192"/>
      <c r="M23" s="79"/>
    </row>
    <row r="24" spans="1:13" x14ac:dyDescent="0.25">
      <c r="A24" s="59"/>
      <c r="B24" s="188"/>
      <c r="C24" s="61"/>
      <c r="D24" s="189"/>
      <c r="E24" s="79"/>
      <c r="F24" s="189"/>
      <c r="G24" s="190"/>
      <c r="H24" s="191"/>
      <c r="I24" s="192"/>
      <c r="J24" s="79"/>
      <c r="K24" s="191"/>
      <c r="L24" s="192"/>
      <c r="M24" s="79"/>
    </row>
    <row r="25" spans="1:13" x14ac:dyDescent="0.25">
      <c r="A25" s="59"/>
      <c r="B25" s="188"/>
      <c r="C25" s="61"/>
      <c r="D25" s="189"/>
      <c r="E25" s="79"/>
      <c r="F25" s="189"/>
      <c r="G25" s="190"/>
      <c r="H25" s="191"/>
      <c r="I25" s="192"/>
      <c r="J25" s="79"/>
      <c r="K25" s="191"/>
      <c r="L25" s="192"/>
      <c r="M25" s="79"/>
    </row>
    <row r="26" spans="1:13" x14ac:dyDescent="0.25">
      <c r="A26" s="59"/>
      <c r="B26" s="188"/>
      <c r="C26" s="61"/>
      <c r="D26" s="189"/>
      <c r="E26" s="79"/>
      <c r="F26" s="189"/>
      <c r="G26" s="190"/>
      <c r="H26" s="191"/>
      <c r="I26" s="192"/>
      <c r="J26" s="79"/>
      <c r="K26" s="191"/>
      <c r="L26" s="192"/>
      <c r="M26" s="79"/>
    </row>
    <row r="27" spans="1:13" x14ac:dyDescent="0.25">
      <c r="A27" s="59"/>
      <c r="B27" s="188"/>
      <c r="C27" s="61"/>
      <c r="D27" s="189"/>
      <c r="E27" s="79"/>
      <c r="F27" s="189"/>
      <c r="G27" s="190"/>
      <c r="H27" s="191"/>
      <c r="I27" s="192"/>
      <c r="J27" s="79"/>
      <c r="K27" s="191"/>
      <c r="L27" s="192"/>
      <c r="M27" s="79"/>
    </row>
    <row r="28" spans="1:13" x14ac:dyDescent="0.25">
      <c r="A28" s="59"/>
      <c r="B28" s="188"/>
      <c r="C28" s="61"/>
      <c r="D28" s="189"/>
      <c r="E28" s="79"/>
      <c r="F28" s="189"/>
      <c r="G28" s="190"/>
      <c r="H28" s="191"/>
      <c r="I28" s="192"/>
      <c r="J28" s="79"/>
      <c r="K28" s="191"/>
      <c r="L28" s="192"/>
      <c r="M28" s="79"/>
    </row>
    <row r="29" spans="1:13" x14ac:dyDescent="0.25">
      <c r="A29" s="59"/>
      <c r="B29" s="188"/>
      <c r="C29" s="61"/>
      <c r="D29" s="189"/>
      <c r="E29" s="79"/>
      <c r="F29" s="189"/>
      <c r="G29" s="190"/>
      <c r="H29" s="191"/>
      <c r="I29" s="192"/>
      <c r="J29" s="79"/>
      <c r="K29" s="191"/>
      <c r="L29" s="192"/>
      <c r="M29" s="79"/>
    </row>
    <row r="30" spans="1:13" x14ac:dyDescent="0.25">
      <c r="A30" s="59"/>
      <c r="B30" s="188"/>
      <c r="C30" s="61"/>
      <c r="D30" s="189"/>
      <c r="E30" s="79"/>
      <c r="F30" s="189"/>
      <c r="G30" s="190"/>
      <c r="H30" s="191"/>
      <c r="I30" s="192"/>
      <c r="J30" s="79"/>
      <c r="K30" s="191"/>
      <c r="L30" s="192"/>
      <c r="M30" s="79"/>
    </row>
    <row r="31" spans="1:13" x14ac:dyDescent="0.25">
      <c r="A31" s="59"/>
      <c r="B31" s="188"/>
      <c r="C31" s="61"/>
      <c r="D31" s="189"/>
      <c r="E31" s="79"/>
      <c r="F31" s="189"/>
      <c r="G31" s="190"/>
      <c r="H31" s="191"/>
      <c r="I31" s="192"/>
      <c r="J31" s="79"/>
      <c r="K31" s="191"/>
      <c r="L31" s="192"/>
      <c r="M31" s="79"/>
    </row>
    <row r="32" spans="1:13" x14ac:dyDescent="0.25">
      <c r="A32" s="59"/>
      <c r="B32" s="188"/>
      <c r="C32" s="61"/>
      <c r="D32" s="189"/>
      <c r="E32" s="79"/>
      <c r="F32" s="189"/>
      <c r="G32" s="190"/>
      <c r="H32" s="191"/>
      <c r="I32" s="192"/>
      <c r="J32" s="79"/>
      <c r="K32" s="191"/>
      <c r="L32" s="192"/>
      <c r="M32" s="79"/>
    </row>
    <row r="33" spans="1:13" x14ac:dyDescent="0.25">
      <c r="A33" s="59"/>
      <c r="B33" s="188"/>
      <c r="C33" s="61"/>
      <c r="D33" s="189"/>
      <c r="E33" s="79"/>
      <c r="F33" s="189"/>
      <c r="G33" s="190"/>
      <c r="H33" s="191"/>
      <c r="I33" s="192"/>
      <c r="J33" s="79"/>
      <c r="K33" s="191"/>
      <c r="L33" s="192"/>
      <c r="M33" s="79"/>
    </row>
    <row r="34" spans="1:13" x14ac:dyDescent="0.25">
      <c r="A34" s="59"/>
      <c r="B34" s="188"/>
      <c r="C34" s="61"/>
      <c r="D34" s="189"/>
      <c r="E34" s="79"/>
      <c r="F34" s="189"/>
      <c r="G34" s="190"/>
      <c r="H34" s="191"/>
      <c r="I34" s="192"/>
      <c r="J34" s="79"/>
      <c r="K34" s="191"/>
      <c r="L34" s="192"/>
      <c r="M34" s="79"/>
    </row>
    <row r="35" spans="1:13" x14ac:dyDescent="0.25">
      <c r="A35" s="59"/>
      <c r="B35" s="188"/>
      <c r="C35" s="61"/>
      <c r="D35" s="189"/>
      <c r="E35" s="79"/>
      <c r="F35" s="189"/>
      <c r="G35" s="190"/>
      <c r="H35" s="191"/>
      <c r="I35" s="192"/>
      <c r="J35" s="79"/>
      <c r="K35" s="191"/>
      <c r="L35" s="192"/>
      <c r="M35" s="79"/>
    </row>
    <row r="36" spans="1:13" x14ac:dyDescent="0.25">
      <c r="A36" s="59"/>
      <c r="B36" s="188"/>
      <c r="C36" s="61"/>
      <c r="D36" s="189"/>
      <c r="E36" s="79"/>
      <c r="F36" s="189"/>
      <c r="G36" s="190"/>
      <c r="H36" s="191"/>
      <c r="I36" s="192"/>
      <c r="J36" s="79"/>
      <c r="K36" s="191"/>
      <c r="L36" s="192"/>
      <c r="M36" s="79"/>
    </row>
    <row r="37" spans="1:13" x14ac:dyDescent="0.25">
      <c r="A37" s="59"/>
      <c r="B37" s="188"/>
      <c r="C37" s="61"/>
      <c r="D37" s="189"/>
      <c r="E37" s="79"/>
      <c r="F37" s="189"/>
      <c r="G37" s="190"/>
      <c r="H37" s="191"/>
      <c r="I37" s="192"/>
      <c r="J37" s="79"/>
      <c r="K37" s="191"/>
      <c r="L37" s="192"/>
      <c r="M37" s="79"/>
    </row>
    <row r="38" spans="1:13" x14ac:dyDescent="0.25">
      <c r="A38" s="59"/>
      <c r="B38" s="188"/>
      <c r="C38" s="61"/>
      <c r="D38" s="189"/>
      <c r="E38" s="79"/>
      <c r="F38" s="189"/>
      <c r="G38" s="190"/>
      <c r="H38" s="191"/>
      <c r="I38" s="192"/>
      <c r="J38" s="79"/>
      <c r="K38" s="191"/>
      <c r="L38" s="192"/>
      <c r="M38" s="79"/>
    </row>
    <row r="39" spans="1:13" x14ac:dyDescent="0.25">
      <c r="A39" s="59"/>
      <c r="B39" s="188"/>
      <c r="C39" s="61"/>
      <c r="D39" s="189"/>
      <c r="E39" s="79"/>
      <c r="F39" s="189"/>
      <c r="G39" s="190"/>
      <c r="H39" s="191"/>
      <c r="I39" s="192"/>
      <c r="J39" s="79"/>
      <c r="K39" s="191"/>
      <c r="L39" s="192"/>
      <c r="M39" s="79"/>
    </row>
    <row r="40" spans="1:13" x14ac:dyDescent="0.25">
      <c r="A40" s="59"/>
      <c r="B40" s="188"/>
      <c r="C40" s="61"/>
      <c r="D40" s="189"/>
      <c r="E40" s="79"/>
      <c r="F40" s="189"/>
      <c r="G40" s="190"/>
      <c r="H40" s="191"/>
      <c r="I40" s="192"/>
      <c r="J40" s="79"/>
      <c r="K40" s="191"/>
      <c r="L40" s="192"/>
      <c r="M40" s="79"/>
    </row>
    <row r="41" spans="1:13" x14ac:dyDescent="0.25">
      <c r="A41" s="59"/>
      <c r="B41" s="188"/>
      <c r="C41" s="61"/>
      <c r="D41" s="189"/>
      <c r="E41" s="79"/>
      <c r="F41" s="189"/>
      <c r="G41" s="190"/>
      <c r="H41" s="191"/>
      <c r="I41" s="192"/>
      <c r="J41" s="79"/>
      <c r="K41" s="191"/>
      <c r="L41" s="192"/>
      <c r="M41" s="79"/>
    </row>
    <row r="42" spans="1:13" x14ac:dyDescent="0.25">
      <c r="A42" s="59"/>
      <c r="B42" s="188"/>
      <c r="C42" s="61"/>
      <c r="D42" s="189"/>
      <c r="E42" s="79"/>
      <c r="F42" s="189"/>
      <c r="G42" s="190"/>
      <c r="H42" s="191"/>
      <c r="I42" s="192"/>
      <c r="J42" s="79"/>
      <c r="K42" s="191"/>
      <c r="L42" s="192"/>
      <c r="M42" s="79"/>
    </row>
    <row r="43" spans="1:13" x14ac:dyDescent="0.25">
      <c r="A43" s="59"/>
      <c r="B43" s="188"/>
      <c r="C43" s="61"/>
      <c r="D43" s="189"/>
      <c r="E43" s="79"/>
      <c r="F43" s="189"/>
      <c r="G43" s="190"/>
      <c r="H43" s="191"/>
      <c r="I43" s="192"/>
      <c r="J43" s="79"/>
      <c r="K43" s="191"/>
      <c r="L43" s="192"/>
      <c r="M43" s="79"/>
    </row>
    <row r="44" spans="1:13" x14ac:dyDescent="0.25">
      <c r="A44" s="59"/>
      <c r="B44" s="188"/>
      <c r="C44" s="61"/>
      <c r="D44" s="189"/>
      <c r="E44" s="79"/>
      <c r="F44" s="189"/>
      <c r="G44" s="190"/>
      <c r="H44" s="191"/>
      <c r="I44" s="192"/>
      <c r="J44" s="79"/>
      <c r="K44" s="191"/>
      <c r="L44" s="192"/>
      <c r="M44" s="79"/>
    </row>
    <row r="45" spans="1:13" x14ac:dyDescent="0.25">
      <c r="A45" s="59"/>
      <c r="B45" s="188"/>
      <c r="C45" s="61"/>
      <c r="D45" s="189"/>
      <c r="E45" s="79"/>
      <c r="F45" s="189"/>
      <c r="G45" s="190"/>
      <c r="H45" s="191"/>
      <c r="I45" s="192"/>
      <c r="J45" s="79"/>
      <c r="K45" s="191"/>
      <c r="L45" s="192"/>
      <c r="M45" s="79"/>
    </row>
    <row r="46" spans="1:13" x14ac:dyDescent="0.25">
      <c r="A46" s="59"/>
      <c r="B46" s="188"/>
      <c r="C46" s="61"/>
      <c r="D46" s="189"/>
      <c r="E46" s="79"/>
      <c r="F46" s="189"/>
      <c r="G46" s="190"/>
      <c r="H46" s="191"/>
      <c r="I46" s="192"/>
      <c r="J46" s="79"/>
      <c r="K46" s="191"/>
      <c r="L46" s="192"/>
      <c r="M46" s="79"/>
    </row>
    <row r="47" spans="1:13" x14ac:dyDescent="0.25">
      <c r="A47" s="59"/>
      <c r="B47" s="188"/>
      <c r="C47" s="61"/>
      <c r="D47" s="189"/>
      <c r="E47" s="79"/>
      <c r="F47" s="189"/>
      <c r="G47" s="190"/>
      <c r="H47" s="191"/>
      <c r="I47" s="192"/>
      <c r="J47" s="79"/>
      <c r="K47" s="191"/>
      <c r="L47" s="192"/>
      <c r="M47" s="79"/>
    </row>
    <row r="48" spans="1:13" x14ac:dyDescent="0.25">
      <c r="A48" s="59"/>
      <c r="B48" s="188"/>
      <c r="C48" s="61"/>
      <c r="D48" s="189"/>
      <c r="E48" s="79"/>
      <c r="F48" s="189"/>
      <c r="G48" s="190"/>
      <c r="H48" s="191"/>
      <c r="I48" s="192"/>
      <c r="J48" s="79"/>
      <c r="K48" s="191"/>
      <c r="L48" s="192"/>
      <c r="M48" s="79"/>
    </row>
    <row r="49" spans="1:13" x14ac:dyDescent="0.25">
      <c r="A49" s="59"/>
      <c r="B49" s="188"/>
      <c r="C49" s="61"/>
      <c r="D49" s="189"/>
      <c r="E49" s="79"/>
      <c r="F49" s="189"/>
      <c r="G49" s="190"/>
      <c r="H49" s="191"/>
      <c r="I49" s="192"/>
      <c r="J49" s="79"/>
      <c r="K49" s="191"/>
      <c r="L49" s="192"/>
      <c r="M49" s="79"/>
    </row>
    <row r="50" spans="1:13" x14ac:dyDescent="0.25">
      <c r="A50" s="59"/>
      <c r="B50" s="188"/>
      <c r="C50" s="61"/>
      <c r="D50" s="189"/>
      <c r="E50" s="79"/>
      <c r="F50" s="189"/>
      <c r="G50" s="190"/>
      <c r="H50" s="191"/>
      <c r="I50" s="192"/>
      <c r="J50" s="79"/>
      <c r="K50" s="191"/>
      <c r="L50" s="192"/>
      <c r="M50" s="79"/>
    </row>
    <row r="51" spans="1:13" x14ac:dyDescent="0.25">
      <c r="A51" s="59"/>
      <c r="B51" s="188"/>
      <c r="C51" s="61"/>
      <c r="D51" s="189"/>
      <c r="E51" s="79"/>
      <c r="F51" s="189"/>
      <c r="G51" s="190"/>
      <c r="H51" s="191"/>
      <c r="I51" s="192"/>
      <c r="J51" s="79"/>
      <c r="K51" s="191"/>
      <c r="L51" s="192"/>
      <c r="M51" s="79"/>
    </row>
    <row r="52" spans="1:13" x14ac:dyDescent="0.25">
      <c r="A52" s="59"/>
      <c r="B52" s="188"/>
      <c r="C52" s="61"/>
      <c r="D52" s="189"/>
      <c r="E52" s="79"/>
      <c r="F52" s="189"/>
      <c r="G52" s="190"/>
      <c r="H52" s="191"/>
      <c r="I52" s="192"/>
      <c r="J52" s="79"/>
      <c r="K52" s="191"/>
      <c r="L52" s="192"/>
      <c r="M52" s="79"/>
    </row>
    <row r="53" spans="1:13" x14ac:dyDescent="0.25">
      <c r="A53" s="59"/>
      <c r="B53" s="188"/>
      <c r="C53" s="61"/>
      <c r="D53" s="189"/>
      <c r="E53" s="79"/>
      <c r="F53" s="189"/>
      <c r="G53" s="190"/>
      <c r="H53" s="191"/>
      <c r="I53" s="192"/>
      <c r="J53" s="79"/>
      <c r="K53" s="191"/>
      <c r="L53" s="192"/>
      <c r="M53" s="79"/>
    </row>
    <row r="54" spans="1:13" x14ac:dyDescent="0.25">
      <c r="A54" s="59"/>
      <c r="B54" s="188"/>
      <c r="C54" s="61"/>
      <c r="D54" s="189"/>
      <c r="E54" s="79"/>
      <c r="F54" s="189"/>
      <c r="G54" s="190"/>
      <c r="H54" s="191"/>
      <c r="I54" s="192"/>
      <c r="J54" s="79"/>
      <c r="K54" s="191"/>
      <c r="L54" s="192"/>
      <c r="M54" s="79"/>
    </row>
    <row r="55" spans="1:13" x14ac:dyDescent="0.25">
      <c r="A55" s="59"/>
      <c r="B55" s="188"/>
      <c r="C55" s="61"/>
      <c r="D55" s="189"/>
      <c r="E55" s="79"/>
      <c r="F55" s="189"/>
      <c r="G55" s="190"/>
      <c r="H55" s="191"/>
      <c r="I55" s="192"/>
      <c r="J55" s="79"/>
      <c r="K55" s="191"/>
      <c r="L55" s="192"/>
      <c r="M55" s="79"/>
    </row>
    <row r="56" spans="1:13" x14ac:dyDescent="0.25">
      <c r="A56" s="59"/>
      <c r="B56" s="188"/>
      <c r="C56" s="61"/>
      <c r="D56" s="189"/>
      <c r="E56" s="79"/>
      <c r="F56" s="189"/>
      <c r="G56" s="190"/>
      <c r="H56" s="191"/>
      <c r="I56" s="192"/>
      <c r="J56" s="79"/>
      <c r="K56" s="191"/>
      <c r="L56" s="192"/>
      <c r="M56" s="79"/>
    </row>
    <row r="57" spans="1:13" x14ac:dyDescent="0.25">
      <c r="A57" s="59"/>
      <c r="B57" s="188"/>
      <c r="C57" s="61"/>
      <c r="D57" s="189"/>
      <c r="E57" s="79"/>
      <c r="F57" s="189"/>
      <c r="G57" s="190"/>
      <c r="H57" s="191"/>
      <c r="I57" s="192"/>
      <c r="J57" s="79"/>
      <c r="K57" s="191"/>
      <c r="L57" s="192"/>
      <c r="M57" s="79"/>
    </row>
    <row r="58" spans="1:13" x14ac:dyDescent="0.25">
      <c r="A58" s="59"/>
      <c r="B58" s="188"/>
      <c r="C58" s="61"/>
      <c r="D58" s="189"/>
      <c r="E58" s="79"/>
      <c r="F58" s="189"/>
      <c r="G58" s="190"/>
      <c r="H58" s="191"/>
      <c r="I58" s="192"/>
      <c r="J58" s="79"/>
      <c r="K58" s="191"/>
      <c r="L58" s="192"/>
      <c r="M58" s="79"/>
    </row>
    <row r="59" spans="1:13" x14ac:dyDescent="0.25">
      <c r="A59" s="59"/>
      <c r="B59" s="188"/>
      <c r="C59" s="61"/>
      <c r="D59" s="189"/>
      <c r="E59" s="79"/>
      <c r="F59" s="189"/>
      <c r="G59" s="190"/>
      <c r="H59" s="191"/>
      <c r="I59" s="192"/>
      <c r="J59" s="79"/>
      <c r="K59" s="191"/>
      <c r="L59" s="192"/>
      <c r="M59" s="79"/>
    </row>
    <row r="60" spans="1:13" x14ac:dyDescent="0.25">
      <c r="A60" s="59"/>
      <c r="B60" s="188"/>
      <c r="C60" s="61"/>
      <c r="D60" s="189"/>
      <c r="E60" s="79"/>
      <c r="F60" s="189"/>
      <c r="G60" s="190"/>
      <c r="H60" s="191"/>
      <c r="I60" s="192"/>
      <c r="J60" s="79"/>
      <c r="K60" s="191"/>
      <c r="L60" s="192"/>
      <c r="M60" s="79"/>
    </row>
    <row r="61" spans="1:13" x14ac:dyDescent="0.25">
      <c r="A61" s="59"/>
      <c r="B61" s="188"/>
      <c r="C61" s="61"/>
      <c r="D61" s="189"/>
      <c r="E61" s="79"/>
      <c r="F61" s="189"/>
      <c r="G61" s="190"/>
      <c r="H61" s="191"/>
      <c r="I61" s="192"/>
      <c r="J61" s="79"/>
      <c r="K61" s="191"/>
      <c r="L61" s="192"/>
      <c r="M61" s="79"/>
    </row>
    <row r="62" spans="1:13" x14ac:dyDescent="0.25">
      <c r="A62" s="59"/>
      <c r="B62" s="188"/>
      <c r="C62" s="61"/>
      <c r="D62" s="189"/>
      <c r="E62" s="79"/>
      <c r="F62" s="189"/>
      <c r="G62" s="190"/>
      <c r="H62" s="191"/>
      <c r="I62" s="192"/>
      <c r="J62" s="79"/>
      <c r="K62" s="191"/>
      <c r="L62" s="192"/>
      <c r="M62" s="79"/>
    </row>
    <row r="63" spans="1:13" x14ac:dyDescent="0.25">
      <c r="A63" s="59"/>
      <c r="B63" s="188"/>
      <c r="C63" s="61"/>
      <c r="D63" s="189"/>
      <c r="E63" s="79"/>
      <c r="F63" s="189"/>
      <c r="G63" s="190"/>
      <c r="H63" s="191"/>
      <c r="I63" s="192"/>
      <c r="J63" s="79"/>
      <c r="K63" s="191"/>
      <c r="L63" s="192"/>
      <c r="M63" s="79"/>
    </row>
    <row r="64" spans="1:13" x14ac:dyDescent="0.25">
      <c r="A64" s="59"/>
      <c r="B64" s="188"/>
      <c r="C64" s="61"/>
      <c r="D64" s="189"/>
      <c r="E64" s="79"/>
      <c r="F64" s="189"/>
      <c r="G64" s="190"/>
      <c r="H64" s="191"/>
      <c r="I64" s="192"/>
      <c r="J64" s="79"/>
      <c r="K64" s="191"/>
      <c r="L64" s="192"/>
      <c r="M64" s="79"/>
    </row>
    <row r="65" spans="1:13" x14ac:dyDescent="0.25">
      <c r="A65" s="59"/>
      <c r="B65" s="188"/>
      <c r="C65" s="61"/>
      <c r="D65" s="189"/>
      <c r="E65" s="79"/>
      <c r="F65" s="189"/>
      <c r="G65" s="190"/>
      <c r="H65" s="191"/>
      <c r="I65" s="192"/>
      <c r="J65" s="79"/>
      <c r="K65" s="191"/>
      <c r="L65" s="192"/>
      <c r="M65" s="79"/>
    </row>
    <row r="66" spans="1:13" x14ac:dyDescent="0.25">
      <c r="A66" s="59"/>
      <c r="B66" s="188"/>
      <c r="C66" s="61"/>
      <c r="D66" s="189"/>
      <c r="E66" s="79"/>
      <c r="F66" s="189"/>
      <c r="G66" s="190"/>
      <c r="H66" s="191"/>
      <c r="I66" s="192"/>
      <c r="J66" s="79"/>
      <c r="K66" s="191"/>
      <c r="L66" s="192"/>
      <c r="M66" s="79"/>
    </row>
    <row r="67" spans="1:13" x14ac:dyDescent="0.25">
      <c r="A67" s="59"/>
      <c r="B67" s="188"/>
      <c r="C67" s="61"/>
      <c r="D67" s="189"/>
      <c r="E67" s="79"/>
      <c r="F67" s="189"/>
      <c r="G67" s="190"/>
      <c r="H67" s="191"/>
      <c r="I67" s="192"/>
      <c r="J67" s="79"/>
      <c r="K67" s="191"/>
      <c r="L67" s="192"/>
      <c r="M67" s="79"/>
    </row>
    <row r="68" spans="1:13" x14ac:dyDescent="0.25">
      <c r="A68" s="59"/>
      <c r="B68" s="188"/>
      <c r="C68" s="61"/>
      <c r="D68" s="189"/>
      <c r="E68" s="79"/>
      <c r="F68" s="189"/>
      <c r="G68" s="190"/>
      <c r="H68" s="191"/>
      <c r="I68" s="192"/>
      <c r="J68" s="79"/>
      <c r="K68" s="191"/>
      <c r="L68" s="192"/>
      <c r="M68" s="79"/>
    </row>
    <row r="69" spans="1:13" x14ac:dyDescent="0.25">
      <c r="A69" s="59"/>
      <c r="B69" s="188"/>
      <c r="C69" s="61"/>
      <c r="D69" s="189"/>
      <c r="E69" s="79"/>
      <c r="F69" s="189"/>
      <c r="G69" s="190"/>
      <c r="H69" s="191"/>
      <c r="I69" s="192"/>
      <c r="J69" s="79"/>
      <c r="K69" s="191"/>
      <c r="L69" s="192"/>
      <c r="M69" s="79"/>
    </row>
    <row r="70" spans="1:13" x14ac:dyDescent="0.25">
      <c r="A70" s="59"/>
      <c r="B70" s="188"/>
      <c r="C70" s="61"/>
      <c r="D70" s="189"/>
      <c r="E70" s="79"/>
      <c r="F70" s="189"/>
      <c r="G70" s="190"/>
      <c r="H70" s="191"/>
      <c r="I70" s="192"/>
      <c r="J70" s="79"/>
      <c r="K70" s="191"/>
      <c r="L70" s="192"/>
      <c r="M70" s="79"/>
    </row>
    <row r="71" spans="1:13" x14ac:dyDescent="0.25">
      <c r="A71" s="59"/>
      <c r="B71" s="188"/>
      <c r="C71" s="61"/>
      <c r="D71" s="189"/>
      <c r="E71" s="79"/>
      <c r="F71" s="189"/>
      <c r="G71" s="190"/>
      <c r="H71" s="191"/>
      <c r="I71" s="192"/>
      <c r="J71" s="79"/>
      <c r="K71" s="191"/>
      <c r="L71" s="192"/>
      <c r="M71" s="79"/>
    </row>
    <row r="72" spans="1:13" x14ac:dyDescent="0.25">
      <c r="A72" s="59"/>
      <c r="B72" s="188"/>
      <c r="C72" s="61"/>
      <c r="D72" s="189"/>
      <c r="E72" s="79"/>
      <c r="F72" s="189"/>
      <c r="G72" s="190"/>
      <c r="H72" s="191"/>
      <c r="I72" s="192"/>
      <c r="J72" s="79"/>
      <c r="K72" s="191"/>
      <c r="L72" s="192"/>
      <c r="M72" s="79"/>
    </row>
    <row r="73" spans="1:13" x14ac:dyDescent="0.25">
      <c r="A73" s="59"/>
      <c r="B73" s="188"/>
      <c r="C73" s="61"/>
      <c r="D73" s="189"/>
      <c r="E73" s="79"/>
      <c r="F73" s="189"/>
      <c r="G73" s="190"/>
      <c r="H73" s="191"/>
      <c r="I73" s="192"/>
      <c r="J73" s="79"/>
      <c r="K73" s="191"/>
      <c r="L73" s="192"/>
      <c r="M73" s="79"/>
    </row>
    <row r="74" spans="1:13" x14ac:dyDescent="0.25">
      <c r="A74" s="59"/>
      <c r="B74" s="188"/>
      <c r="C74" s="61"/>
      <c r="D74" s="189"/>
      <c r="E74" s="79"/>
      <c r="F74" s="189"/>
      <c r="G74" s="190"/>
      <c r="H74" s="191"/>
      <c r="I74" s="192"/>
      <c r="J74" s="79"/>
      <c r="K74" s="191"/>
      <c r="L74" s="192"/>
      <c r="M74" s="79"/>
    </row>
    <row r="75" spans="1:13" x14ac:dyDescent="0.25">
      <c r="A75" s="59"/>
      <c r="B75" s="188"/>
      <c r="C75" s="61"/>
      <c r="D75" s="189"/>
      <c r="E75" s="79"/>
      <c r="F75" s="189"/>
      <c r="G75" s="190"/>
      <c r="H75" s="191"/>
      <c r="I75" s="192"/>
      <c r="J75" s="79"/>
      <c r="K75" s="191"/>
      <c r="L75" s="192"/>
      <c r="M75" s="79"/>
    </row>
    <row r="76" spans="1:13" x14ac:dyDescent="0.25">
      <c r="A76" s="59"/>
      <c r="B76" s="188"/>
      <c r="C76" s="61"/>
      <c r="D76" s="189"/>
      <c r="E76" s="79"/>
      <c r="F76" s="189"/>
      <c r="G76" s="190"/>
      <c r="H76" s="191"/>
      <c r="I76" s="192"/>
      <c r="J76" s="79"/>
      <c r="K76" s="191"/>
      <c r="L76" s="192"/>
      <c r="M76" s="79"/>
    </row>
    <row r="77" spans="1:13" x14ac:dyDescent="0.25">
      <c r="A77" s="59"/>
      <c r="B77" s="188"/>
      <c r="C77" s="61"/>
      <c r="D77" s="189"/>
      <c r="E77" s="79"/>
      <c r="F77" s="189"/>
      <c r="G77" s="190"/>
      <c r="H77" s="191"/>
      <c r="I77" s="192"/>
      <c r="J77" s="79"/>
      <c r="K77" s="191"/>
      <c r="L77" s="192"/>
      <c r="M77" s="79"/>
    </row>
    <row r="78" spans="1:13" x14ac:dyDescent="0.25">
      <c r="A78" s="59"/>
      <c r="B78" s="188"/>
      <c r="C78" s="61"/>
      <c r="D78" s="189"/>
      <c r="E78" s="79"/>
      <c r="F78" s="189"/>
      <c r="G78" s="190"/>
      <c r="H78" s="191"/>
      <c r="I78" s="192"/>
      <c r="J78" s="79"/>
      <c r="K78" s="191"/>
      <c r="L78" s="192"/>
      <c r="M78" s="79"/>
    </row>
    <row r="79" spans="1:13" x14ac:dyDescent="0.25">
      <c r="A79" s="59"/>
      <c r="B79" s="188"/>
      <c r="C79" s="61"/>
      <c r="D79" s="189"/>
      <c r="E79" s="79"/>
      <c r="F79" s="189"/>
      <c r="G79" s="190"/>
      <c r="H79" s="191"/>
      <c r="I79" s="192"/>
      <c r="J79" s="79"/>
      <c r="K79" s="191"/>
      <c r="L79" s="192"/>
      <c r="M79" s="79"/>
    </row>
    <row r="80" spans="1:13" x14ac:dyDescent="0.25">
      <c r="A80" s="59"/>
      <c r="B80" s="188"/>
      <c r="C80" s="61"/>
      <c r="D80" s="189"/>
      <c r="E80" s="79"/>
      <c r="F80" s="189"/>
      <c r="G80" s="190"/>
      <c r="H80" s="191"/>
      <c r="I80" s="192"/>
      <c r="J80" s="79"/>
      <c r="K80" s="191"/>
      <c r="L80" s="192"/>
      <c r="M80" s="79"/>
    </row>
    <row r="81" spans="1:13" x14ac:dyDescent="0.25">
      <c r="A81" s="59"/>
      <c r="B81" s="188"/>
      <c r="C81" s="61"/>
      <c r="D81" s="189"/>
      <c r="E81" s="79"/>
      <c r="F81" s="189"/>
      <c r="G81" s="190"/>
      <c r="H81" s="191"/>
      <c r="I81" s="192"/>
      <c r="J81" s="79"/>
      <c r="K81" s="191"/>
      <c r="L81" s="192"/>
      <c r="M81" s="79"/>
    </row>
    <row r="82" spans="1:13" x14ac:dyDescent="0.25">
      <c r="A82" s="59"/>
      <c r="B82" s="188"/>
      <c r="C82" s="61"/>
      <c r="D82" s="189"/>
      <c r="E82" s="79"/>
      <c r="F82" s="189"/>
      <c r="G82" s="190"/>
      <c r="H82" s="191"/>
      <c r="I82" s="192"/>
      <c r="J82" s="79"/>
      <c r="K82" s="191"/>
      <c r="L82" s="192"/>
      <c r="M82" s="79"/>
    </row>
    <row r="83" spans="1:13" x14ac:dyDescent="0.25">
      <c r="A83" s="59"/>
      <c r="B83" s="188"/>
      <c r="C83" s="61"/>
      <c r="D83" s="189"/>
      <c r="E83" s="79"/>
      <c r="F83" s="189"/>
      <c r="G83" s="190"/>
      <c r="H83" s="191"/>
      <c r="I83" s="192"/>
      <c r="J83" s="79"/>
      <c r="K83" s="191"/>
      <c r="L83" s="192"/>
      <c r="M83" s="79"/>
    </row>
    <row r="84" spans="1:13" x14ac:dyDescent="0.25">
      <c r="A84" s="59"/>
      <c r="B84" s="188"/>
      <c r="C84" s="61"/>
      <c r="D84" s="189"/>
      <c r="E84" s="79"/>
      <c r="F84" s="189"/>
      <c r="G84" s="190"/>
      <c r="H84" s="191"/>
      <c r="I84" s="192"/>
      <c r="J84" s="79"/>
      <c r="K84" s="191"/>
      <c r="L84" s="192"/>
      <c r="M84" s="79"/>
    </row>
    <row r="85" spans="1:13" x14ac:dyDescent="0.25">
      <c r="A85" s="59"/>
      <c r="B85" s="188"/>
      <c r="C85" s="61"/>
      <c r="D85" s="189"/>
      <c r="E85" s="79"/>
      <c r="F85" s="189"/>
      <c r="G85" s="190"/>
      <c r="H85" s="191"/>
      <c r="I85" s="192"/>
      <c r="J85" s="79"/>
      <c r="K85" s="191"/>
      <c r="L85" s="192"/>
      <c r="M85" s="79"/>
    </row>
    <row r="86" spans="1:13" x14ac:dyDescent="0.25">
      <c r="A86" s="59"/>
      <c r="B86" s="188"/>
      <c r="C86" s="61"/>
      <c r="D86" s="189"/>
      <c r="E86" s="79"/>
      <c r="F86" s="189"/>
      <c r="G86" s="190"/>
      <c r="H86" s="191"/>
      <c r="I86" s="192"/>
      <c r="J86" s="79"/>
      <c r="K86" s="191"/>
      <c r="L86" s="192"/>
      <c r="M86" s="79"/>
    </row>
    <row r="87" spans="1:13" x14ac:dyDescent="0.25">
      <c r="A87" s="59"/>
      <c r="B87" s="188"/>
      <c r="C87" s="61"/>
      <c r="D87" s="189"/>
      <c r="E87" s="79"/>
      <c r="F87" s="189"/>
      <c r="G87" s="190"/>
      <c r="H87" s="191"/>
      <c r="I87" s="192"/>
      <c r="J87" s="79"/>
      <c r="K87" s="191"/>
      <c r="L87" s="192"/>
      <c r="M87" s="79"/>
    </row>
    <row r="88" spans="1:13" x14ac:dyDescent="0.25">
      <c r="A88" s="59"/>
      <c r="B88" s="188"/>
      <c r="C88" s="61"/>
      <c r="D88" s="189"/>
      <c r="E88" s="79"/>
      <c r="F88" s="189"/>
      <c r="G88" s="190"/>
      <c r="H88" s="191"/>
      <c r="I88" s="192"/>
      <c r="J88" s="79"/>
      <c r="K88" s="191"/>
      <c r="L88" s="192"/>
      <c r="M88" s="79"/>
    </row>
    <row r="89" spans="1:13" x14ac:dyDescent="0.25">
      <c r="A89" s="59"/>
      <c r="B89" s="188"/>
      <c r="C89" s="61"/>
      <c r="D89" s="189"/>
      <c r="E89" s="79"/>
      <c r="F89" s="189"/>
      <c r="G89" s="190"/>
      <c r="H89" s="191"/>
      <c r="I89" s="192"/>
      <c r="J89" s="79"/>
      <c r="K89" s="191"/>
      <c r="L89" s="192"/>
      <c r="M89" s="79"/>
    </row>
    <row r="90" spans="1:13" x14ac:dyDescent="0.25">
      <c r="A90" s="59"/>
      <c r="B90" s="188"/>
      <c r="C90" s="61"/>
      <c r="D90" s="189"/>
      <c r="E90" s="79"/>
      <c r="F90" s="189"/>
      <c r="G90" s="190"/>
      <c r="H90" s="191"/>
      <c r="I90" s="192"/>
      <c r="J90" s="79"/>
      <c r="K90" s="191"/>
      <c r="L90" s="192"/>
      <c r="M90" s="79"/>
    </row>
    <row r="91" spans="1:13" x14ac:dyDescent="0.25">
      <c r="A91" s="59"/>
      <c r="B91" s="188"/>
      <c r="C91" s="61"/>
      <c r="D91" s="189"/>
      <c r="E91" s="79"/>
      <c r="F91" s="189"/>
      <c r="G91" s="190"/>
      <c r="H91" s="191"/>
      <c r="I91" s="192"/>
      <c r="J91" s="79"/>
      <c r="K91" s="191"/>
      <c r="L91" s="192"/>
      <c r="M91" s="79"/>
    </row>
    <row r="92" spans="1:13" x14ac:dyDescent="0.25">
      <c r="A92" s="59"/>
      <c r="B92" s="188"/>
      <c r="C92" s="61"/>
      <c r="D92" s="189"/>
      <c r="E92" s="79"/>
      <c r="F92" s="189"/>
      <c r="G92" s="190"/>
      <c r="H92" s="191"/>
      <c r="I92" s="192"/>
      <c r="J92" s="79"/>
      <c r="K92" s="191"/>
      <c r="L92" s="192"/>
      <c r="M92" s="79"/>
    </row>
    <row r="93" spans="1:13" x14ac:dyDescent="0.25">
      <c r="A93" s="59"/>
      <c r="B93" s="188"/>
      <c r="C93" s="61"/>
      <c r="D93" s="189"/>
      <c r="E93" s="79"/>
      <c r="F93" s="189"/>
      <c r="G93" s="190"/>
      <c r="H93" s="191"/>
      <c r="I93" s="192"/>
      <c r="J93" s="79"/>
      <c r="K93" s="191"/>
      <c r="L93" s="192"/>
      <c r="M93" s="79"/>
    </row>
    <row r="94" spans="1:13" x14ac:dyDescent="0.25">
      <c r="A94" s="59"/>
      <c r="B94" s="188"/>
      <c r="C94" s="61"/>
      <c r="D94" s="189"/>
      <c r="E94" s="79"/>
      <c r="F94" s="189"/>
      <c r="G94" s="190"/>
      <c r="H94" s="191"/>
      <c r="I94" s="192"/>
      <c r="J94" s="79"/>
      <c r="K94" s="191"/>
      <c r="L94" s="192"/>
      <c r="M94" s="79"/>
    </row>
    <row r="95" spans="1:13" x14ac:dyDescent="0.25">
      <c r="A95" s="59"/>
      <c r="B95" s="188"/>
      <c r="C95" s="61"/>
      <c r="D95" s="189"/>
      <c r="E95" s="79"/>
      <c r="F95" s="189"/>
      <c r="G95" s="190"/>
      <c r="H95" s="191"/>
      <c r="I95" s="192"/>
      <c r="J95" s="79"/>
      <c r="K95" s="191"/>
      <c r="L95" s="192"/>
      <c r="M95" s="79"/>
    </row>
    <row r="96" spans="1:13" x14ac:dyDescent="0.25">
      <c r="A96" s="59"/>
      <c r="B96" s="188"/>
      <c r="C96" s="61"/>
      <c r="D96" s="189"/>
      <c r="E96" s="79"/>
      <c r="F96" s="189"/>
      <c r="G96" s="190"/>
      <c r="H96" s="191"/>
      <c r="I96" s="192"/>
      <c r="J96" s="79"/>
      <c r="K96" s="191"/>
      <c r="L96" s="192"/>
      <c r="M96" s="79"/>
    </row>
    <row r="97" spans="1:13" x14ac:dyDescent="0.25">
      <c r="A97" s="59"/>
      <c r="B97" s="188"/>
      <c r="C97" s="61"/>
      <c r="D97" s="189"/>
      <c r="E97" s="79"/>
      <c r="F97" s="189"/>
      <c r="G97" s="190"/>
      <c r="H97" s="191"/>
      <c r="I97" s="192"/>
      <c r="J97" s="79"/>
      <c r="K97" s="191"/>
      <c r="L97" s="192"/>
      <c r="M97" s="79"/>
    </row>
    <row r="98" spans="1:13" x14ac:dyDescent="0.25">
      <c r="A98" s="59"/>
      <c r="B98" s="188"/>
      <c r="C98" s="61"/>
      <c r="D98" s="189"/>
      <c r="E98" s="79"/>
      <c r="F98" s="189"/>
      <c r="G98" s="190"/>
      <c r="H98" s="191"/>
      <c r="I98" s="192"/>
      <c r="J98" s="79"/>
      <c r="K98" s="191"/>
      <c r="L98" s="192"/>
      <c r="M98" s="79"/>
    </row>
    <row r="99" spans="1:13" x14ac:dyDescent="0.25">
      <c r="A99" s="59"/>
      <c r="B99" s="188"/>
      <c r="C99" s="61"/>
      <c r="D99" s="189"/>
      <c r="E99" s="79"/>
      <c r="F99" s="189"/>
      <c r="G99" s="190"/>
      <c r="H99" s="191"/>
      <c r="I99" s="192"/>
      <c r="J99" s="79"/>
      <c r="K99" s="191"/>
      <c r="L99" s="192"/>
      <c r="M99" s="79"/>
    </row>
    <row r="100" spans="1:13" x14ac:dyDescent="0.25">
      <c r="A100" s="59"/>
      <c r="B100" s="188"/>
      <c r="C100" s="61"/>
      <c r="D100" s="189"/>
      <c r="E100" s="79"/>
      <c r="F100" s="189"/>
      <c r="G100" s="190"/>
      <c r="H100" s="191"/>
      <c r="I100" s="192"/>
      <c r="J100" s="79"/>
      <c r="K100" s="191"/>
      <c r="L100" s="192"/>
      <c r="M100" s="79"/>
    </row>
    <row r="101" spans="1:13" x14ac:dyDescent="0.25">
      <c r="A101" s="59"/>
      <c r="B101" s="188"/>
      <c r="C101" s="61"/>
      <c r="D101" s="189"/>
      <c r="E101" s="79"/>
      <c r="F101" s="189"/>
      <c r="G101" s="190"/>
      <c r="H101" s="191"/>
      <c r="I101" s="192"/>
      <c r="J101" s="79"/>
      <c r="K101" s="191"/>
      <c r="L101" s="192"/>
      <c r="M101" s="79"/>
    </row>
    <row r="102" spans="1:13" x14ac:dyDescent="0.25">
      <c r="A102" s="59"/>
      <c r="B102" s="188"/>
      <c r="C102" s="61"/>
      <c r="D102" s="189"/>
      <c r="E102" s="79"/>
      <c r="F102" s="189"/>
      <c r="G102" s="190"/>
      <c r="H102" s="191"/>
      <c r="I102" s="192"/>
      <c r="J102" s="79"/>
      <c r="K102" s="191"/>
      <c r="L102" s="192"/>
      <c r="M102" s="79"/>
    </row>
    <row r="103" spans="1:13" x14ac:dyDescent="0.25">
      <c r="A103" s="59"/>
      <c r="B103" s="188"/>
      <c r="C103" s="61"/>
      <c r="D103" s="189"/>
      <c r="E103" s="79"/>
      <c r="F103" s="189"/>
      <c r="G103" s="190"/>
      <c r="H103" s="191"/>
      <c r="I103" s="192"/>
      <c r="J103" s="79"/>
      <c r="K103" s="191"/>
      <c r="L103" s="192"/>
      <c r="M103" s="79"/>
    </row>
    <row r="104" spans="1:13" x14ac:dyDescent="0.25">
      <c r="A104" s="59"/>
      <c r="B104" s="188"/>
      <c r="C104" s="61"/>
      <c r="D104" s="189"/>
      <c r="E104" s="79"/>
      <c r="F104" s="189"/>
      <c r="G104" s="190"/>
      <c r="H104" s="191"/>
      <c r="I104" s="192"/>
      <c r="J104" s="79"/>
      <c r="K104" s="191"/>
      <c r="L104" s="192"/>
      <c r="M104" s="79"/>
    </row>
    <row r="105" spans="1:13" x14ac:dyDescent="0.25">
      <c r="A105" s="59"/>
      <c r="B105" s="188"/>
      <c r="C105" s="61"/>
      <c r="D105" s="189"/>
      <c r="E105" s="79"/>
      <c r="F105" s="189"/>
      <c r="G105" s="190"/>
      <c r="H105" s="191"/>
      <c r="I105" s="192"/>
      <c r="J105" s="79"/>
      <c r="K105" s="191"/>
      <c r="L105" s="192"/>
      <c r="M105" s="79"/>
    </row>
    <row r="106" spans="1:13" x14ac:dyDescent="0.25">
      <c r="A106" s="59"/>
      <c r="B106" s="188"/>
      <c r="C106" s="61"/>
      <c r="D106" s="189"/>
      <c r="E106" s="79"/>
      <c r="F106" s="189"/>
      <c r="G106" s="190"/>
      <c r="H106" s="191"/>
      <c r="I106" s="192"/>
      <c r="J106" s="79"/>
      <c r="K106" s="191"/>
      <c r="L106" s="192"/>
      <c r="M106" s="79"/>
    </row>
    <row r="107" spans="1:13" x14ac:dyDescent="0.25">
      <c r="A107" s="59"/>
      <c r="B107" s="188"/>
      <c r="C107" s="61"/>
      <c r="D107" s="189"/>
      <c r="E107" s="79"/>
      <c r="F107" s="189"/>
      <c r="G107" s="190"/>
      <c r="H107" s="191"/>
      <c r="I107" s="192"/>
      <c r="J107" s="79"/>
      <c r="K107" s="191"/>
      <c r="L107" s="192"/>
      <c r="M107" s="79"/>
    </row>
    <row r="108" spans="1:13" x14ac:dyDescent="0.25">
      <c r="A108" s="59"/>
      <c r="B108" s="188"/>
      <c r="C108" s="61"/>
      <c r="D108" s="189"/>
      <c r="E108" s="79"/>
      <c r="F108" s="189"/>
      <c r="G108" s="190"/>
      <c r="H108" s="191"/>
      <c r="I108" s="192"/>
      <c r="J108" s="79"/>
      <c r="K108" s="191"/>
      <c r="L108" s="192"/>
      <c r="M108" s="79"/>
    </row>
    <row r="109" spans="1:13" x14ac:dyDescent="0.25">
      <c r="A109" s="59"/>
      <c r="B109" s="188"/>
      <c r="C109" s="61"/>
      <c r="D109" s="189"/>
      <c r="E109" s="79"/>
      <c r="F109" s="189"/>
      <c r="G109" s="190"/>
      <c r="H109" s="191"/>
      <c r="I109" s="192"/>
      <c r="J109" s="79"/>
      <c r="K109" s="191"/>
      <c r="L109" s="192"/>
      <c r="M109" s="79"/>
    </row>
    <row r="110" spans="1:13" x14ac:dyDescent="0.25">
      <c r="A110" s="59"/>
      <c r="B110" s="188"/>
      <c r="C110" s="61"/>
      <c r="D110" s="189"/>
      <c r="E110" s="79"/>
      <c r="F110" s="189"/>
      <c r="G110" s="190"/>
      <c r="H110" s="191"/>
      <c r="I110" s="192"/>
      <c r="J110" s="79"/>
      <c r="K110" s="191"/>
      <c r="L110" s="192"/>
      <c r="M110" s="79"/>
    </row>
    <row r="111" spans="1:13" x14ac:dyDescent="0.25">
      <c r="A111" s="59"/>
      <c r="B111" s="188"/>
      <c r="C111" s="61"/>
      <c r="D111" s="189"/>
      <c r="E111" s="79"/>
      <c r="F111" s="189"/>
      <c r="G111" s="190"/>
      <c r="H111" s="191"/>
      <c r="I111" s="192"/>
      <c r="J111" s="79"/>
      <c r="K111" s="191"/>
      <c r="L111" s="192"/>
      <c r="M111" s="79"/>
    </row>
    <row r="112" spans="1:13" x14ac:dyDescent="0.25">
      <c r="A112" s="59"/>
      <c r="B112" s="188"/>
      <c r="C112" s="61"/>
      <c r="D112" s="189"/>
      <c r="E112" s="79"/>
      <c r="F112" s="189"/>
      <c r="G112" s="190"/>
      <c r="H112" s="191"/>
      <c r="I112" s="192"/>
      <c r="J112" s="79"/>
      <c r="K112" s="191"/>
      <c r="L112" s="192"/>
      <c r="M112" s="79"/>
    </row>
    <row r="113" spans="1:13" x14ac:dyDescent="0.25">
      <c r="A113" s="59"/>
      <c r="B113" s="188"/>
      <c r="C113" s="61"/>
      <c r="D113" s="189"/>
      <c r="E113" s="79"/>
      <c r="F113" s="189"/>
      <c r="G113" s="190"/>
      <c r="H113" s="191"/>
      <c r="I113" s="192"/>
      <c r="J113" s="79"/>
      <c r="K113" s="191"/>
      <c r="L113" s="192"/>
      <c r="M113" s="79"/>
    </row>
    <row r="114" spans="1:13" x14ac:dyDescent="0.25">
      <c r="A114" s="59"/>
      <c r="B114" s="188"/>
      <c r="C114" s="61"/>
      <c r="D114" s="189"/>
      <c r="E114" s="79"/>
      <c r="F114" s="189"/>
      <c r="G114" s="190"/>
      <c r="H114" s="191"/>
      <c r="I114" s="192"/>
      <c r="J114" s="79"/>
      <c r="K114" s="191"/>
      <c r="L114" s="192"/>
      <c r="M114" s="79"/>
    </row>
    <row r="115" spans="1:13" x14ac:dyDescent="0.25">
      <c r="A115" s="59"/>
      <c r="B115" s="188"/>
      <c r="C115" s="61"/>
      <c r="D115" s="189"/>
      <c r="E115" s="79"/>
      <c r="F115" s="189"/>
      <c r="G115" s="190"/>
      <c r="H115" s="191"/>
      <c r="I115" s="192"/>
      <c r="J115" s="79"/>
      <c r="K115" s="191"/>
      <c r="L115" s="192"/>
      <c r="M115" s="79"/>
    </row>
    <row r="116" spans="1:13" x14ac:dyDescent="0.25">
      <c r="A116" s="59"/>
      <c r="B116" s="188"/>
      <c r="C116" s="61"/>
      <c r="D116" s="189"/>
      <c r="E116" s="79"/>
      <c r="F116" s="189"/>
      <c r="G116" s="190"/>
      <c r="H116" s="191"/>
      <c r="I116" s="192"/>
      <c r="J116" s="79"/>
      <c r="K116" s="191"/>
      <c r="L116" s="192"/>
      <c r="M116" s="79"/>
    </row>
    <row r="117" spans="1:13" x14ac:dyDescent="0.25">
      <c r="A117" s="59"/>
      <c r="B117" s="188"/>
      <c r="C117" s="61"/>
      <c r="D117" s="189"/>
      <c r="E117" s="79"/>
      <c r="F117" s="189"/>
      <c r="G117" s="190"/>
      <c r="H117" s="191"/>
      <c r="I117" s="192"/>
      <c r="J117" s="79"/>
      <c r="K117" s="191"/>
      <c r="L117" s="192"/>
      <c r="M117" s="79"/>
    </row>
    <row r="118" spans="1:13" x14ac:dyDescent="0.25">
      <c r="A118" s="59"/>
      <c r="B118" s="188"/>
      <c r="C118" s="61"/>
      <c r="D118" s="189"/>
      <c r="E118" s="79"/>
      <c r="F118" s="189"/>
      <c r="G118" s="190"/>
      <c r="H118" s="191"/>
      <c r="I118" s="192"/>
      <c r="J118" s="79"/>
      <c r="K118" s="191"/>
      <c r="L118" s="192"/>
      <c r="M118" s="79"/>
    </row>
    <row r="119" spans="1:13" x14ac:dyDescent="0.25">
      <c r="A119" s="59"/>
      <c r="B119" s="188"/>
      <c r="C119" s="61"/>
      <c r="D119" s="189"/>
      <c r="E119" s="79"/>
      <c r="F119" s="189"/>
      <c r="G119" s="190"/>
      <c r="H119" s="191"/>
      <c r="I119" s="192"/>
      <c r="J119" s="79"/>
      <c r="K119" s="191"/>
      <c r="L119" s="192"/>
      <c r="M119" s="79"/>
    </row>
    <row r="120" spans="1:13" x14ac:dyDescent="0.25">
      <c r="A120" s="59"/>
      <c r="B120" s="188"/>
      <c r="C120" s="61"/>
      <c r="D120" s="189"/>
      <c r="E120" s="79"/>
      <c r="F120" s="189"/>
      <c r="G120" s="190"/>
      <c r="H120" s="191"/>
      <c r="I120" s="192"/>
      <c r="J120" s="79"/>
      <c r="K120" s="191"/>
      <c r="L120" s="192"/>
      <c r="M120" s="79"/>
    </row>
    <row r="121" spans="1:13" x14ac:dyDescent="0.25">
      <c r="A121" s="59"/>
      <c r="B121" s="188"/>
      <c r="C121" s="61"/>
      <c r="D121" s="189"/>
      <c r="E121" s="79"/>
      <c r="F121" s="189"/>
      <c r="G121" s="190"/>
      <c r="H121" s="191"/>
      <c r="I121" s="192"/>
      <c r="J121" s="79"/>
      <c r="K121" s="191"/>
      <c r="L121" s="192"/>
      <c r="M121" s="79"/>
    </row>
    <row r="122" spans="1:13" x14ac:dyDescent="0.25">
      <c r="A122" s="59"/>
      <c r="B122" s="188"/>
      <c r="C122" s="61"/>
      <c r="D122" s="189"/>
      <c r="E122" s="79"/>
      <c r="F122" s="189"/>
      <c r="G122" s="190"/>
      <c r="H122" s="191"/>
      <c r="I122" s="192"/>
      <c r="J122" s="79"/>
      <c r="K122" s="191"/>
      <c r="L122" s="192"/>
      <c r="M122" s="79"/>
    </row>
    <row r="123" spans="1:13" x14ac:dyDescent="0.25">
      <c r="A123" s="59"/>
      <c r="B123" s="188"/>
      <c r="C123" s="61"/>
      <c r="D123" s="189"/>
      <c r="E123" s="79"/>
      <c r="F123" s="189"/>
      <c r="G123" s="190"/>
      <c r="H123" s="191"/>
      <c r="I123" s="192"/>
      <c r="J123" s="79"/>
      <c r="K123" s="191"/>
      <c r="L123" s="192"/>
      <c r="M123" s="79"/>
    </row>
    <row r="124" spans="1:13" x14ac:dyDescent="0.25">
      <c r="A124" s="59"/>
      <c r="B124" s="188"/>
      <c r="C124" s="61"/>
      <c r="D124" s="189"/>
      <c r="E124" s="79"/>
      <c r="F124" s="189"/>
      <c r="G124" s="190"/>
      <c r="H124" s="191"/>
      <c r="I124" s="192"/>
      <c r="J124" s="79"/>
      <c r="K124" s="191"/>
      <c r="L124" s="192"/>
      <c r="M124" s="79"/>
    </row>
    <row r="125" spans="1:13" x14ac:dyDescent="0.25">
      <c r="A125" s="59"/>
      <c r="B125" s="188"/>
      <c r="C125" s="61"/>
      <c r="D125" s="189"/>
      <c r="E125" s="79"/>
      <c r="F125" s="189"/>
      <c r="G125" s="190"/>
      <c r="H125" s="191"/>
      <c r="I125" s="192"/>
      <c r="J125" s="79"/>
      <c r="K125" s="191"/>
      <c r="L125" s="192"/>
      <c r="M125" s="79"/>
    </row>
    <row r="126" spans="1:13" x14ac:dyDescent="0.25">
      <c r="A126" s="59"/>
      <c r="B126" s="188"/>
      <c r="C126" s="61"/>
      <c r="D126" s="189"/>
      <c r="E126" s="79"/>
      <c r="F126" s="189"/>
      <c r="G126" s="190"/>
      <c r="H126" s="191"/>
      <c r="I126" s="192"/>
      <c r="J126" s="79"/>
      <c r="K126" s="191"/>
      <c r="L126" s="192"/>
      <c r="M126" s="79"/>
    </row>
    <row r="127" spans="1:13" x14ac:dyDescent="0.25">
      <c r="A127" s="59"/>
      <c r="B127" s="188"/>
      <c r="C127" s="61"/>
      <c r="D127" s="189"/>
      <c r="E127" s="79"/>
      <c r="F127" s="189"/>
      <c r="G127" s="190"/>
      <c r="H127" s="191"/>
      <c r="I127" s="192"/>
      <c r="J127" s="79"/>
      <c r="K127" s="191"/>
      <c r="L127" s="192"/>
      <c r="M127" s="79"/>
    </row>
    <row r="128" spans="1:13" x14ac:dyDescent="0.25">
      <c r="A128" s="59"/>
      <c r="B128" s="188"/>
      <c r="C128" s="61"/>
      <c r="D128" s="189"/>
      <c r="E128" s="79"/>
      <c r="F128" s="189"/>
      <c r="G128" s="190"/>
      <c r="H128" s="191"/>
      <c r="I128" s="192"/>
      <c r="J128" s="79"/>
      <c r="K128" s="191"/>
      <c r="L128" s="192"/>
      <c r="M128" s="79"/>
    </row>
    <row r="129" spans="1:13" x14ac:dyDescent="0.25">
      <c r="A129" s="59"/>
      <c r="B129" s="188"/>
      <c r="C129" s="61"/>
      <c r="D129" s="189"/>
      <c r="E129" s="79"/>
      <c r="F129" s="189"/>
      <c r="G129" s="190"/>
      <c r="H129" s="191"/>
      <c r="I129" s="192"/>
      <c r="J129" s="79"/>
      <c r="K129" s="191"/>
      <c r="L129" s="192"/>
      <c r="M129" s="79"/>
    </row>
    <row r="130" spans="1:13" x14ac:dyDescent="0.25">
      <c r="A130" s="59"/>
      <c r="B130" s="188"/>
      <c r="C130" s="61"/>
      <c r="D130" s="189"/>
      <c r="E130" s="79"/>
      <c r="F130" s="189"/>
      <c r="G130" s="190"/>
      <c r="H130" s="191"/>
      <c r="I130" s="192"/>
      <c r="J130" s="79"/>
      <c r="K130" s="191"/>
      <c r="L130" s="192"/>
      <c r="M130" s="79"/>
    </row>
    <row r="131" spans="1:13" x14ac:dyDescent="0.25">
      <c r="A131" s="59"/>
      <c r="B131" s="188"/>
      <c r="C131" s="61"/>
      <c r="D131" s="189"/>
      <c r="E131" s="79"/>
      <c r="F131" s="189"/>
      <c r="G131" s="190"/>
      <c r="H131" s="191"/>
      <c r="I131" s="192"/>
      <c r="J131" s="79"/>
      <c r="K131" s="191"/>
      <c r="L131" s="192"/>
      <c r="M131" s="79"/>
    </row>
    <row r="132" spans="1:13" x14ac:dyDescent="0.25">
      <c r="A132" s="59"/>
      <c r="B132" s="188"/>
      <c r="C132" s="61"/>
      <c r="D132" s="189"/>
      <c r="E132" s="79"/>
      <c r="F132" s="189"/>
      <c r="G132" s="190"/>
      <c r="H132" s="191"/>
      <c r="I132" s="192"/>
      <c r="J132" s="79"/>
      <c r="K132" s="191"/>
      <c r="L132" s="192"/>
      <c r="M132" s="79"/>
    </row>
    <row r="133" spans="1:13" x14ac:dyDescent="0.25">
      <c r="A133" s="59"/>
      <c r="B133" s="188"/>
      <c r="C133" s="61"/>
      <c r="D133" s="189"/>
      <c r="E133" s="79"/>
      <c r="F133" s="189"/>
      <c r="G133" s="190"/>
      <c r="H133" s="191"/>
      <c r="I133" s="192"/>
      <c r="J133" s="79"/>
      <c r="K133" s="191"/>
      <c r="L133" s="192"/>
      <c r="M133" s="79"/>
    </row>
    <row r="134" spans="1:13" x14ac:dyDescent="0.25">
      <c r="A134" s="59"/>
      <c r="B134" s="188"/>
      <c r="C134" s="61"/>
      <c r="D134" s="189"/>
      <c r="E134" s="79"/>
      <c r="F134" s="189"/>
      <c r="G134" s="190"/>
      <c r="H134" s="191"/>
      <c r="I134" s="192"/>
      <c r="J134" s="79"/>
      <c r="K134" s="191"/>
      <c r="L134" s="192"/>
      <c r="M134" s="79"/>
    </row>
    <row r="135" spans="1:13" x14ac:dyDescent="0.25">
      <c r="A135" s="59"/>
      <c r="B135" s="188"/>
      <c r="C135" s="61"/>
      <c r="D135" s="189"/>
      <c r="E135" s="79"/>
      <c r="F135" s="189"/>
      <c r="G135" s="190"/>
      <c r="H135" s="191"/>
      <c r="I135" s="192"/>
      <c r="J135" s="79"/>
      <c r="K135" s="191"/>
      <c r="L135" s="192"/>
      <c r="M135" s="79"/>
    </row>
    <row r="136" spans="1:13" x14ac:dyDescent="0.25">
      <c r="A136" s="59"/>
      <c r="B136" s="188"/>
      <c r="C136" s="61"/>
      <c r="D136" s="189"/>
      <c r="E136" s="79"/>
      <c r="F136" s="189"/>
      <c r="G136" s="190"/>
      <c r="H136" s="191"/>
      <c r="I136" s="192"/>
      <c r="J136" s="79"/>
      <c r="K136" s="191"/>
      <c r="L136" s="192"/>
      <c r="M136" s="79"/>
    </row>
    <row r="137" spans="1:13" x14ac:dyDescent="0.25">
      <c r="A137" s="59"/>
      <c r="B137" s="188"/>
      <c r="C137" s="61"/>
      <c r="D137" s="189"/>
      <c r="E137" s="79"/>
      <c r="F137" s="189"/>
      <c r="G137" s="190"/>
      <c r="H137" s="191"/>
      <c r="I137" s="192"/>
      <c r="J137" s="79"/>
      <c r="K137" s="191"/>
      <c r="L137" s="192"/>
      <c r="M137" s="79"/>
    </row>
    <row r="138" spans="1:13" x14ac:dyDescent="0.25">
      <c r="A138" s="59"/>
      <c r="B138" s="188"/>
      <c r="C138" s="61"/>
      <c r="D138" s="189"/>
      <c r="E138" s="79"/>
      <c r="F138" s="189"/>
      <c r="G138" s="190"/>
      <c r="H138" s="191"/>
      <c r="I138" s="192"/>
      <c r="J138" s="79"/>
      <c r="K138" s="191"/>
      <c r="L138" s="192"/>
      <c r="M138" s="79"/>
    </row>
    <row r="139" spans="1:13" x14ac:dyDescent="0.25">
      <c r="A139" s="59"/>
      <c r="B139" s="188"/>
      <c r="C139" s="61"/>
      <c r="D139" s="189"/>
      <c r="E139" s="79"/>
      <c r="F139" s="189"/>
      <c r="G139" s="190"/>
      <c r="H139" s="191"/>
      <c r="I139" s="192"/>
      <c r="J139" s="79"/>
      <c r="K139" s="191"/>
      <c r="L139" s="192"/>
      <c r="M139" s="79"/>
    </row>
    <row r="140" spans="1:13" x14ac:dyDescent="0.25">
      <c r="A140" s="59"/>
      <c r="B140" s="188"/>
      <c r="C140" s="61"/>
      <c r="D140" s="189"/>
      <c r="E140" s="79"/>
      <c r="F140" s="189"/>
      <c r="G140" s="190"/>
      <c r="H140" s="191"/>
      <c r="I140" s="192"/>
      <c r="J140" s="79"/>
      <c r="K140" s="191"/>
      <c r="L140" s="192"/>
      <c r="M140" s="79"/>
    </row>
    <row r="141" spans="1:13" x14ac:dyDescent="0.25">
      <c r="A141" s="59"/>
      <c r="B141" s="188"/>
      <c r="C141" s="61"/>
      <c r="D141" s="189"/>
      <c r="E141" s="79"/>
      <c r="F141" s="189"/>
      <c r="G141" s="190"/>
      <c r="H141" s="191"/>
      <c r="I141" s="192"/>
      <c r="J141" s="79"/>
      <c r="K141" s="191"/>
      <c r="L141" s="192"/>
      <c r="M141" s="79"/>
    </row>
    <row r="142" spans="1:13" x14ac:dyDescent="0.25">
      <c r="A142" s="59"/>
      <c r="B142" s="188"/>
      <c r="C142" s="61"/>
      <c r="D142" s="189"/>
      <c r="E142" s="79"/>
      <c r="F142" s="189"/>
      <c r="G142" s="190"/>
      <c r="H142" s="191"/>
      <c r="I142" s="192"/>
      <c r="J142" s="79"/>
      <c r="K142" s="191"/>
      <c r="L142" s="192"/>
      <c r="M142" s="79"/>
    </row>
    <row r="143" spans="1:13" x14ac:dyDescent="0.25">
      <c r="A143" s="59"/>
      <c r="B143" s="188"/>
      <c r="C143" s="61"/>
      <c r="D143" s="189"/>
      <c r="E143" s="79"/>
      <c r="F143" s="189"/>
      <c r="G143" s="190"/>
      <c r="H143" s="191"/>
      <c r="I143" s="192"/>
      <c r="J143" s="79"/>
      <c r="K143" s="191"/>
      <c r="L143" s="192"/>
      <c r="M143" s="79"/>
    </row>
    <row r="144" spans="1:13" x14ac:dyDescent="0.25">
      <c r="A144" s="59"/>
      <c r="B144" s="188"/>
      <c r="C144" s="61"/>
      <c r="D144" s="189"/>
      <c r="E144" s="79"/>
      <c r="F144" s="189"/>
      <c r="G144" s="190"/>
      <c r="H144" s="191"/>
      <c r="I144" s="192"/>
      <c r="J144" s="79"/>
      <c r="K144" s="191"/>
      <c r="L144" s="192"/>
      <c r="M144" s="79"/>
    </row>
    <row r="145" spans="1:13" x14ac:dyDescent="0.25">
      <c r="A145" s="59"/>
      <c r="B145" s="188"/>
      <c r="C145" s="61"/>
      <c r="D145" s="189"/>
      <c r="E145" s="79"/>
      <c r="F145" s="189"/>
      <c r="G145" s="190"/>
      <c r="H145" s="191"/>
      <c r="I145" s="192"/>
      <c r="J145" s="79"/>
      <c r="K145" s="191"/>
      <c r="L145" s="192"/>
      <c r="M145" s="79"/>
    </row>
    <row r="146" spans="1:13" x14ac:dyDescent="0.25">
      <c r="A146" s="59"/>
      <c r="B146" s="188"/>
      <c r="C146" s="61"/>
      <c r="D146" s="189"/>
      <c r="E146" s="79"/>
      <c r="F146" s="189"/>
      <c r="G146" s="190"/>
      <c r="H146" s="191"/>
      <c r="I146" s="192"/>
      <c r="J146" s="79"/>
      <c r="K146" s="191"/>
      <c r="L146" s="192"/>
      <c r="M146" s="79"/>
    </row>
    <row r="147" spans="1:13" x14ac:dyDescent="0.25">
      <c r="A147" s="59"/>
      <c r="B147" s="188"/>
      <c r="C147" s="61"/>
      <c r="D147" s="189"/>
      <c r="E147" s="79"/>
      <c r="F147" s="189"/>
      <c r="G147" s="190"/>
      <c r="H147" s="191"/>
      <c r="I147" s="192"/>
      <c r="J147" s="79"/>
      <c r="K147" s="191"/>
      <c r="L147" s="192"/>
      <c r="M147" s="79"/>
    </row>
    <row r="148" spans="1:13" x14ac:dyDescent="0.25">
      <c r="A148" s="59"/>
      <c r="B148" s="188"/>
      <c r="C148" s="61"/>
      <c r="D148" s="189"/>
      <c r="E148" s="79"/>
      <c r="F148" s="189"/>
      <c r="G148" s="190"/>
      <c r="H148" s="191"/>
      <c r="I148" s="192"/>
      <c r="J148" s="79"/>
      <c r="K148" s="191"/>
      <c r="L148" s="192"/>
      <c r="M148" s="79"/>
    </row>
    <row r="149" spans="1:13" x14ac:dyDescent="0.25">
      <c r="A149" s="59"/>
      <c r="B149" s="188"/>
      <c r="C149" s="61"/>
      <c r="D149" s="189"/>
      <c r="E149" s="79"/>
      <c r="F149" s="189"/>
      <c r="G149" s="190"/>
      <c r="H149" s="191"/>
      <c r="I149" s="192"/>
      <c r="J149" s="79"/>
      <c r="K149" s="191"/>
      <c r="L149" s="192"/>
      <c r="M149" s="79"/>
    </row>
    <row r="150" spans="1:13" x14ac:dyDescent="0.25">
      <c r="A150" s="59"/>
      <c r="B150" s="188"/>
      <c r="C150" s="61"/>
      <c r="D150" s="189"/>
      <c r="E150" s="79"/>
      <c r="F150" s="189"/>
      <c r="G150" s="190"/>
      <c r="H150" s="191"/>
      <c r="I150" s="192"/>
      <c r="J150" s="79"/>
      <c r="K150" s="191"/>
      <c r="L150" s="192"/>
      <c r="M150" s="79"/>
    </row>
    <row r="151" spans="1:13" x14ac:dyDescent="0.25">
      <c r="A151" s="59"/>
      <c r="B151" s="188"/>
      <c r="C151" s="61"/>
      <c r="D151" s="189"/>
      <c r="E151" s="79"/>
      <c r="F151" s="189"/>
      <c r="G151" s="190"/>
      <c r="H151" s="191"/>
      <c r="I151" s="192"/>
      <c r="J151" s="79"/>
      <c r="K151" s="191"/>
      <c r="L151" s="192"/>
      <c r="M151" s="79"/>
    </row>
    <row r="152" spans="1:13" x14ac:dyDescent="0.25">
      <c r="A152" s="59"/>
      <c r="B152" s="188"/>
      <c r="C152" s="61"/>
      <c r="D152" s="189"/>
      <c r="E152" s="79"/>
      <c r="F152" s="189"/>
      <c r="G152" s="190"/>
      <c r="H152" s="191"/>
      <c r="I152" s="192"/>
      <c r="J152" s="79"/>
      <c r="K152" s="191"/>
      <c r="L152" s="192"/>
      <c r="M152" s="79"/>
    </row>
    <row r="153" spans="1:13" x14ac:dyDescent="0.25">
      <c r="A153" s="59"/>
      <c r="B153" s="188"/>
      <c r="C153" s="61"/>
      <c r="D153" s="189"/>
      <c r="E153" s="79"/>
      <c r="F153" s="189"/>
      <c r="G153" s="190"/>
      <c r="H153" s="191"/>
      <c r="I153" s="192"/>
      <c r="J153" s="79"/>
      <c r="K153" s="191"/>
      <c r="L153" s="192"/>
      <c r="M153" s="79"/>
    </row>
    <row r="154" spans="1:13" x14ac:dyDescent="0.25">
      <c r="A154" s="59"/>
      <c r="B154" s="188"/>
      <c r="C154" s="61"/>
      <c r="D154" s="189"/>
      <c r="E154" s="79"/>
      <c r="F154" s="189"/>
      <c r="G154" s="190"/>
      <c r="H154" s="191"/>
      <c r="I154" s="192"/>
      <c r="J154" s="79"/>
      <c r="K154" s="191"/>
      <c r="L154" s="192"/>
      <c r="M154" s="79"/>
    </row>
    <row r="155" spans="1:13" x14ac:dyDescent="0.25">
      <c r="A155" s="59"/>
      <c r="B155" s="188"/>
      <c r="C155" s="61"/>
      <c r="D155" s="189"/>
      <c r="E155" s="79"/>
      <c r="F155" s="189"/>
      <c r="G155" s="190"/>
      <c r="H155" s="191"/>
      <c r="I155" s="192"/>
      <c r="J155" s="79"/>
      <c r="K155" s="191"/>
      <c r="L155" s="192"/>
      <c r="M155" s="79"/>
    </row>
    <row r="156" spans="1:13" x14ac:dyDescent="0.25">
      <c r="A156" s="59"/>
      <c r="B156" s="188"/>
      <c r="C156" s="61"/>
      <c r="D156" s="189"/>
      <c r="E156" s="79"/>
      <c r="F156" s="189"/>
      <c r="G156" s="190"/>
      <c r="H156" s="191"/>
      <c r="I156" s="192"/>
      <c r="J156" s="79"/>
      <c r="K156" s="191"/>
      <c r="L156" s="192"/>
      <c r="M156" s="79"/>
    </row>
    <row r="157" spans="1:13" x14ac:dyDescent="0.25">
      <c r="A157" s="59"/>
      <c r="B157" s="188"/>
      <c r="C157" s="61"/>
      <c r="D157" s="189"/>
      <c r="E157" s="79"/>
      <c r="F157" s="189"/>
      <c r="G157" s="190"/>
      <c r="H157" s="191"/>
      <c r="I157" s="192"/>
      <c r="J157" s="79"/>
      <c r="K157" s="191"/>
      <c r="L157" s="192"/>
      <c r="M157" s="79"/>
    </row>
    <row r="158" spans="1:13" x14ac:dyDescent="0.25">
      <c r="A158" s="59"/>
      <c r="B158" s="188"/>
      <c r="C158" s="61"/>
      <c r="D158" s="189"/>
      <c r="E158" s="79"/>
      <c r="F158" s="189"/>
      <c r="G158" s="190"/>
      <c r="H158" s="191"/>
      <c r="I158" s="192"/>
      <c r="J158" s="79"/>
      <c r="K158" s="191"/>
      <c r="L158" s="192"/>
      <c r="M158" s="79"/>
    </row>
    <row r="159" spans="1:13" x14ac:dyDescent="0.25">
      <c r="A159" s="59"/>
      <c r="B159" s="188"/>
      <c r="C159" s="61"/>
      <c r="D159" s="189"/>
      <c r="E159" s="79"/>
      <c r="F159" s="189"/>
      <c r="G159" s="190"/>
      <c r="H159" s="191"/>
      <c r="I159" s="192"/>
      <c r="J159" s="79"/>
      <c r="K159" s="191"/>
      <c r="L159" s="192"/>
      <c r="M159" s="79"/>
    </row>
    <row r="160" spans="1:13" x14ac:dyDescent="0.25">
      <c r="A160" s="59"/>
      <c r="B160" s="188"/>
      <c r="C160" s="61"/>
      <c r="D160" s="189"/>
      <c r="E160" s="79"/>
      <c r="F160" s="189"/>
      <c r="G160" s="190"/>
      <c r="H160" s="191"/>
      <c r="I160" s="192"/>
      <c r="J160" s="79"/>
      <c r="K160" s="191"/>
      <c r="L160" s="192"/>
      <c r="M160" s="79"/>
    </row>
    <row r="161" spans="1:13" x14ac:dyDescent="0.25">
      <c r="A161" s="59"/>
      <c r="B161" s="188"/>
      <c r="C161" s="61"/>
      <c r="D161" s="189"/>
      <c r="E161" s="79"/>
      <c r="F161" s="189"/>
      <c r="G161" s="190"/>
      <c r="H161" s="191"/>
      <c r="I161" s="192"/>
      <c r="J161" s="79"/>
      <c r="K161" s="191"/>
      <c r="L161" s="192"/>
      <c r="M161" s="79"/>
    </row>
    <row r="162" spans="1:13" x14ac:dyDescent="0.25">
      <c r="A162" s="59"/>
      <c r="B162" s="188"/>
      <c r="C162" s="61"/>
      <c r="D162" s="189"/>
      <c r="E162" s="79"/>
      <c r="F162" s="189"/>
      <c r="G162" s="190"/>
      <c r="H162" s="191"/>
      <c r="I162" s="192"/>
      <c r="J162" s="79"/>
      <c r="K162" s="191"/>
      <c r="L162" s="192"/>
      <c r="M162" s="79"/>
    </row>
    <row r="163" spans="1:13" x14ac:dyDescent="0.25">
      <c r="A163" s="59"/>
      <c r="B163" s="188"/>
      <c r="C163" s="61"/>
      <c r="D163" s="189"/>
      <c r="E163" s="79"/>
      <c r="F163" s="189"/>
      <c r="G163" s="190"/>
      <c r="H163" s="191"/>
      <c r="I163" s="192"/>
      <c r="J163" s="79"/>
      <c r="K163" s="191"/>
      <c r="L163" s="192"/>
      <c r="M163" s="79"/>
    </row>
    <row r="164" spans="1:13" x14ac:dyDescent="0.25">
      <c r="A164" s="59"/>
      <c r="B164" s="188"/>
      <c r="C164" s="61"/>
      <c r="D164" s="189"/>
      <c r="E164" s="79"/>
      <c r="F164" s="189"/>
      <c r="G164" s="190"/>
      <c r="H164" s="191"/>
      <c r="I164" s="192"/>
      <c r="J164" s="79"/>
      <c r="K164" s="191"/>
      <c r="L164" s="192"/>
      <c r="M164" s="79"/>
    </row>
    <row r="165" spans="1:13" x14ac:dyDescent="0.25">
      <c r="A165" s="59"/>
      <c r="B165" s="188"/>
      <c r="C165" s="61"/>
      <c r="D165" s="189"/>
      <c r="E165" s="79"/>
      <c r="F165" s="189"/>
      <c r="G165" s="190"/>
      <c r="H165" s="191"/>
      <c r="I165" s="192"/>
      <c r="J165" s="79"/>
      <c r="K165" s="191"/>
      <c r="L165" s="192"/>
      <c r="M165" s="79"/>
    </row>
    <row r="166" spans="1:13" x14ac:dyDescent="0.25">
      <c r="A166" s="59"/>
      <c r="B166" s="188"/>
      <c r="C166" s="61"/>
      <c r="D166" s="189"/>
      <c r="E166" s="79"/>
      <c r="F166" s="189"/>
      <c r="G166" s="190"/>
      <c r="H166" s="191"/>
      <c r="I166" s="192"/>
      <c r="J166" s="79"/>
      <c r="K166" s="191"/>
      <c r="L166" s="192"/>
      <c r="M166" s="79"/>
    </row>
    <row r="167" spans="1:13" x14ac:dyDescent="0.25">
      <c r="A167" s="59"/>
      <c r="B167" s="188"/>
      <c r="C167" s="61"/>
      <c r="D167" s="189"/>
      <c r="E167" s="79"/>
      <c r="F167" s="189"/>
      <c r="G167" s="190"/>
      <c r="H167" s="191"/>
      <c r="I167" s="192"/>
      <c r="J167" s="79"/>
      <c r="K167" s="191"/>
      <c r="L167" s="192"/>
      <c r="M167" s="79"/>
    </row>
    <row r="168" spans="1:13" x14ac:dyDescent="0.25">
      <c r="A168" s="59"/>
      <c r="B168" s="188"/>
      <c r="C168" s="61"/>
      <c r="D168" s="189"/>
      <c r="E168" s="79"/>
      <c r="F168" s="189"/>
      <c r="G168" s="190"/>
      <c r="H168" s="191"/>
      <c r="I168" s="192"/>
      <c r="J168" s="79"/>
      <c r="K168" s="191"/>
      <c r="L168" s="192"/>
      <c r="M168" s="79"/>
    </row>
    <row r="169" spans="1:13" x14ac:dyDescent="0.25">
      <c r="A169" s="59"/>
      <c r="B169" s="188"/>
      <c r="C169" s="61"/>
      <c r="D169" s="189"/>
      <c r="E169" s="79"/>
      <c r="F169" s="189"/>
      <c r="G169" s="190"/>
      <c r="H169" s="191"/>
      <c r="I169" s="192"/>
      <c r="J169" s="79"/>
      <c r="K169" s="191"/>
      <c r="L169" s="192"/>
      <c r="M169" s="79"/>
    </row>
    <row r="170" spans="1:13" x14ac:dyDescent="0.25">
      <c r="A170" s="59"/>
      <c r="B170" s="188"/>
      <c r="C170" s="61"/>
      <c r="D170" s="189"/>
      <c r="E170" s="79"/>
      <c r="F170" s="189"/>
      <c r="G170" s="190"/>
      <c r="H170" s="191"/>
      <c r="I170" s="192"/>
      <c r="J170" s="79"/>
      <c r="K170" s="191"/>
      <c r="L170" s="192"/>
      <c r="M170" s="79"/>
    </row>
    <row r="171" spans="1:13" x14ac:dyDescent="0.25">
      <c r="A171" s="59"/>
      <c r="B171" s="188"/>
      <c r="C171" s="61"/>
      <c r="D171" s="189"/>
      <c r="E171" s="79"/>
      <c r="F171" s="189"/>
      <c r="G171" s="190"/>
      <c r="H171" s="191"/>
      <c r="I171" s="192"/>
      <c r="J171" s="79"/>
      <c r="K171" s="191"/>
      <c r="L171" s="192"/>
      <c r="M171" s="79"/>
    </row>
    <row r="172" spans="1:13" x14ac:dyDescent="0.25">
      <c r="A172" s="59"/>
      <c r="B172" s="188"/>
      <c r="C172" s="61"/>
      <c r="D172" s="189"/>
      <c r="E172" s="79"/>
      <c r="F172" s="189"/>
      <c r="G172" s="190"/>
      <c r="H172" s="191"/>
      <c r="I172" s="192"/>
      <c r="J172" s="79"/>
      <c r="K172" s="191"/>
      <c r="L172" s="192"/>
      <c r="M172" s="79"/>
    </row>
    <row r="173" spans="1:13" x14ac:dyDescent="0.25">
      <c r="A173" s="59"/>
      <c r="B173" s="188"/>
      <c r="C173" s="61"/>
      <c r="D173" s="189"/>
      <c r="E173" s="79"/>
      <c r="F173" s="189"/>
      <c r="G173" s="190"/>
      <c r="H173" s="191"/>
      <c r="I173" s="192"/>
      <c r="J173" s="79"/>
      <c r="K173" s="191"/>
      <c r="L173" s="192"/>
      <c r="M173" s="79"/>
    </row>
    <row r="174" spans="1:13" x14ac:dyDescent="0.25">
      <c r="A174" s="59"/>
      <c r="B174" s="188"/>
      <c r="C174" s="61"/>
      <c r="D174" s="189"/>
      <c r="E174" s="79"/>
      <c r="F174" s="189"/>
      <c r="G174" s="190"/>
      <c r="H174" s="191"/>
      <c r="I174" s="192"/>
      <c r="J174" s="79"/>
      <c r="K174" s="191"/>
      <c r="L174" s="192"/>
      <c r="M174" s="79"/>
    </row>
    <row r="175" spans="1:13" x14ac:dyDescent="0.25">
      <c r="A175" s="59"/>
      <c r="B175" s="188"/>
      <c r="C175" s="61"/>
      <c r="D175" s="189"/>
      <c r="E175" s="79"/>
      <c r="F175" s="189"/>
      <c r="G175" s="190"/>
      <c r="H175" s="191"/>
      <c r="I175" s="192"/>
      <c r="J175" s="79"/>
      <c r="K175" s="191"/>
      <c r="L175" s="192"/>
      <c r="M175" s="79"/>
    </row>
    <row r="176" spans="1:13" x14ac:dyDescent="0.25">
      <c r="A176" s="59"/>
      <c r="B176" s="188"/>
      <c r="C176" s="61"/>
      <c r="D176" s="189"/>
      <c r="E176" s="79"/>
      <c r="F176" s="189"/>
      <c r="G176" s="190"/>
      <c r="H176" s="191"/>
      <c r="I176" s="192"/>
      <c r="J176" s="79"/>
      <c r="K176" s="191"/>
      <c r="L176" s="192"/>
      <c r="M176" s="79"/>
    </row>
    <row r="177" spans="1:13" x14ac:dyDescent="0.25">
      <c r="A177" s="59"/>
      <c r="B177" s="188"/>
      <c r="C177" s="61"/>
      <c r="D177" s="189"/>
      <c r="E177" s="79"/>
      <c r="F177" s="189"/>
      <c r="G177" s="190"/>
      <c r="H177" s="191"/>
      <c r="I177" s="192"/>
      <c r="J177" s="79"/>
      <c r="K177" s="191"/>
      <c r="L177" s="192"/>
      <c r="M177" s="79"/>
    </row>
    <row r="178" spans="1:13" x14ac:dyDescent="0.25">
      <c r="A178" s="59"/>
      <c r="B178" s="188"/>
      <c r="C178" s="61"/>
      <c r="D178" s="189"/>
      <c r="E178" s="79"/>
      <c r="F178" s="189"/>
      <c r="G178" s="190"/>
      <c r="H178" s="191"/>
      <c r="I178" s="192"/>
      <c r="J178" s="79"/>
      <c r="K178" s="191"/>
      <c r="L178" s="192"/>
      <c r="M178" s="79"/>
    </row>
    <row r="179" spans="1:13" x14ac:dyDescent="0.25">
      <c r="A179" s="59"/>
      <c r="B179" s="188"/>
      <c r="C179" s="61"/>
      <c r="D179" s="189"/>
      <c r="E179" s="79"/>
      <c r="F179" s="189"/>
      <c r="G179" s="190"/>
      <c r="H179" s="191"/>
      <c r="I179" s="192"/>
      <c r="J179" s="79"/>
      <c r="K179" s="191"/>
      <c r="L179" s="192"/>
      <c r="M179" s="79"/>
    </row>
    <row r="180" spans="1:13" x14ac:dyDescent="0.25">
      <c r="A180" s="59"/>
      <c r="B180" s="188"/>
      <c r="C180" s="61"/>
      <c r="D180" s="189"/>
      <c r="E180" s="79"/>
      <c r="F180" s="189"/>
      <c r="G180" s="190"/>
      <c r="H180" s="191"/>
      <c r="I180" s="192"/>
      <c r="J180" s="79"/>
      <c r="K180" s="191"/>
      <c r="L180" s="192"/>
      <c r="M180" s="79"/>
    </row>
    <row r="181" spans="1:13" x14ac:dyDescent="0.25">
      <c r="A181" s="59"/>
      <c r="B181" s="188"/>
      <c r="C181" s="61"/>
      <c r="D181" s="189"/>
      <c r="E181" s="79"/>
      <c r="F181" s="189"/>
      <c r="G181" s="190"/>
      <c r="H181" s="191"/>
      <c r="I181" s="192"/>
      <c r="J181" s="79"/>
      <c r="K181" s="191"/>
      <c r="L181" s="192"/>
      <c r="M181" s="79"/>
    </row>
    <row r="182" spans="1:13" x14ac:dyDescent="0.25">
      <c r="A182" s="59"/>
      <c r="B182" s="188"/>
      <c r="C182" s="61"/>
      <c r="D182" s="189"/>
      <c r="E182" s="79"/>
      <c r="F182" s="189"/>
      <c r="G182" s="190"/>
      <c r="H182" s="191"/>
      <c r="I182" s="192"/>
      <c r="J182" s="79"/>
      <c r="K182" s="191"/>
      <c r="L182" s="192"/>
      <c r="M182" s="79"/>
    </row>
    <row r="183" spans="1:13" x14ac:dyDescent="0.25">
      <c r="A183" s="59"/>
      <c r="B183" s="188"/>
      <c r="C183" s="61"/>
      <c r="D183" s="189"/>
      <c r="E183" s="79"/>
      <c r="F183" s="189"/>
      <c r="G183" s="190"/>
      <c r="H183" s="191"/>
      <c r="I183" s="192"/>
      <c r="J183" s="79"/>
      <c r="K183" s="191"/>
      <c r="L183" s="192"/>
      <c r="M183" s="79"/>
    </row>
    <row r="184" spans="1:13" x14ac:dyDescent="0.25">
      <c r="A184" s="59"/>
      <c r="B184" s="188"/>
      <c r="C184" s="61"/>
      <c r="D184" s="189"/>
      <c r="E184" s="79"/>
      <c r="F184" s="189"/>
      <c r="G184" s="190"/>
      <c r="H184" s="191"/>
      <c r="I184" s="192"/>
      <c r="J184" s="79"/>
      <c r="K184" s="191"/>
      <c r="L184" s="192"/>
      <c r="M184" s="79"/>
    </row>
    <row r="185" spans="1:13" x14ac:dyDescent="0.25">
      <c r="A185" s="59"/>
      <c r="B185" s="188"/>
      <c r="C185" s="61"/>
      <c r="D185" s="189"/>
      <c r="E185" s="79"/>
      <c r="F185" s="189"/>
      <c r="G185" s="190"/>
      <c r="H185" s="191"/>
      <c r="I185" s="192"/>
      <c r="J185" s="79"/>
      <c r="K185" s="191"/>
      <c r="L185" s="192"/>
      <c r="M185" s="79"/>
    </row>
    <row r="186" spans="1:13" x14ac:dyDescent="0.25">
      <c r="A186" s="59"/>
      <c r="B186" s="188"/>
      <c r="C186" s="61"/>
      <c r="D186" s="189"/>
      <c r="E186" s="79"/>
      <c r="F186" s="189"/>
      <c r="G186" s="190"/>
      <c r="H186" s="191"/>
      <c r="I186" s="192"/>
      <c r="J186" s="79"/>
      <c r="K186" s="191"/>
      <c r="L186" s="192"/>
      <c r="M186" s="79"/>
    </row>
    <row r="187" spans="1:13" x14ac:dyDescent="0.25">
      <c r="A187" s="59"/>
      <c r="B187" s="188"/>
      <c r="C187" s="61"/>
      <c r="D187" s="189"/>
      <c r="E187" s="79"/>
      <c r="F187" s="189"/>
      <c r="G187" s="190"/>
      <c r="H187" s="191"/>
      <c r="I187" s="192"/>
      <c r="J187" s="79"/>
      <c r="K187" s="191"/>
      <c r="L187" s="192"/>
      <c r="M187" s="79"/>
    </row>
    <row r="188" spans="1:13" x14ac:dyDescent="0.25">
      <c r="A188" s="59"/>
      <c r="B188" s="188"/>
      <c r="C188" s="61"/>
      <c r="D188" s="189"/>
      <c r="E188" s="79"/>
      <c r="F188" s="189"/>
      <c r="G188" s="190"/>
      <c r="H188" s="191"/>
      <c r="I188" s="192"/>
      <c r="J188" s="79"/>
      <c r="K188" s="191"/>
      <c r="L188" s="192"/>
      <c r="M188" s="79"/>
    </row>
    <row r="189" spans="1:13" x14ac:dyDescent="0.25">
      <c r="A189" s="59"/>
      <c r="B189" s="188"/>
      <c r="C189" s="61"/>
      <c r="D189" s="189"/>
      <c r="E189" s="79"/>
      <c r="F189" s="189"/>
      <c r="G189" s="190"/>
      <c r="H189" s="191"/>
      <c r="I189" s="192"/>
      <c r="J189" s="79"/>
      <c r="K189" s="191"/>
      <c r="L189" s="192"/>
      <c r="M189" s="79"/>
    </row>
    <row r="190" spans="1:13" x14ac:dyDescent="0.25">
      <c r="A190" s="59"/>
      <c r="B190" s="188"/>
      <c r="C190" s="61"/>
      <c r="D190" s="189"/>
      <c r="E190" s="79"/>
      <c r="F190" s="189"/>
      <c r="G190" s="190"/>
      <c r="H190" s="191"/>
      <c r="I190" s="192"/>
      <c r="J190" s="79"/>
      <c r="K190" s="191"/>
      <c r="L190" s="192"/>
      <c r="M190" s="79"/>
    </row>
    <row r="191" spans="1:13" x14ac:dyDescent="0.25">
      <c r="A191" s="59"/>
      <c r="B191" s="188"/>
      <c r="C191" s="61"/>
      <c r="D191" s="189"/>
      <c r="E191" s="79"/>
      <c r="F191" s="189"/>
      <c r="G191" s="190"/>
      <c r="H191" s="191"/>
      <c r="I191" s="192"/>
      <c r="J191" s="79"/>
      <c r="K191" s="191"/>
      <c r="L191" s="192"/>
      <c r="M191" s="79"/>
    </row>
    <row r="192" spans="1:13" x14ac:dyDescent="0.25">
      <c r="A192" s="59"/>
      <c r="B192" s="188"/>
      <c r="C192" s="61"/>
      <c r="D192" s="189"/>
      <c r="E192" s="79"/>
      <c r="F192" s="189"/>
      <c r="G192" s="190"/>
      <c r="H192" s="191"/>
      <c r="I192" s="192"/>
      <c r="J192" s="79"/>
      <c r="K192" s="191"/>
      <c r="L192" s="192"/>
      <c r="M192" s="79"/>
    </row>
    <row r="193" spans="1:13" x14ac:dyDescent="0.25">
      <c r="A193" s="59"/>
      <c r="B193" s="188"/>
      <c r="C193" s="61"/>
      <c r="D193" s="189"/>
      <c r="E193" s="79"/>
      <c r="F193" s="189"/>
      <c r="G193" s="190"/>
      <c r="H193" s="191"/>
      <c r="I193" s="192"/>
      <c r="J193" s="79"/>
      <c r="K193" s="191"/>
      <c r="L193" s="192"/>
      <c r="M193" s="79"/>
    </row>
    <row r="194" spans="1:13" x14ac:dyDescent="0.25">
      <c r="A194" s="59"/>
      <c r="B194" s="188"/>
      <c r="C194" s="61"/>
      <c r="D194" s="189"/>
      <c r="E194" s="79"/>
      <c r="F194" s="189"/>
      <c r="G194" s="190"/>
      <c r="H194" s="191"/>
      <c r="I194" s="192"/>
      <c r="J194" s="79"/>
      <c r="K194" s="191"/>
      <c r="L194" s="192"/>
      <c r="M194" s="79"/>
    </row>
    <row r="195" spans="1:13" x14ac:dyDescent="0.25">
      <c r="A195" s="59"/>
      <c r="B195" s="188"/>
      <c r="C195" s="61"/>
      <c r="D195" s="189"/>
      <c r="E195" s="79"/>
      <c r="F195" s="189"/>
      <c r="G195" s="190"/>
      <c r="H195" s="191"/>
      <c r="I195" s="192"/>
      <c r="J195" s="79"/>
      <c r="K195" s="191"/>
      <c r="L195" s="192"/>
      <c r="M195" s="79"/>
    </row>
    <row r="196" spans="1:13" x14ac:dyDescent="0.25">
      <c r="A196" s="59"/>
      <c r="B196" s="188"/>
      <c r="C196" s="61"/>
      <c r="D196" s="189"/>
      <c r="E196" s="79"/>
      <c r="F196" s="189"/>
      <c r="G196" s="190"/>
      <c r="H196" s="191"/>
      <c r="I196" s="192"/>
      <c r="J196" s="79"/>
      <c r="K196" s="191"/>
      <c r="L196" s="192"/>
      <c r="M196" s="79"/>
    </row>
    <row r="197" spans="1:13" x14ac:dyDescent="0.25">
      <c r="A197" s="59"/>
      <c r="B197" s="188"/>
      <c r="C197" s="61"/>
      <c r="D197" s="189"/>
      <c r="E197" s="79"/>
      <c r="F197" s="189"/>
      <c r="G197" s="190"/>
      <c r="H197" s="191"/>
      <c r="I197" s="192"/>
      <c r="J197" s="79"/>
      <c r="K197" s="191"/>
      <c r="L197" s="192"/>
      <c r="M197" s="79"/>
    </row>
    <row r="198" spans="1:13" x14ac:dyDescent="0.25">
      <c r="A198" s="59"/>
      <c r="B198" s="188"/>
      <c r="C198" s="61"/>
      <c r="D198" s="189"/>
      <c r="E198" s="79"/>
      <c r="F198" s="189"/>
      <c r="G198" s="190"/>
      <c r="H198" s="191"/>
      <c r="I198" s="192"/>
      <c r="J198" s="79"/>
      <c r="K198" s="191"/>
      <c r="L198" s="192"/>
      <c r="M198" s="79"/>
    </row>
    <row r="199" spans="1:13" x14ac:dyDescent="0.25">
      <c r="A199" s="59"/>
      <c r="B199" s="188"/>
      <c r="C199" s="61"/>
      <c r="D199" s="189"/>
      <c r="E199" s="79"/>
      <c r="F199" s="189"/>
      <c r="G199" s="190"/>
      <c r="H199" s="191"/>
      <c r="I199" s="192"/>
      <c r="J199" s="79"/>
      <c r="K199" s="191"/>
      <c r="L199" s="192"/>
      <c r="M199" s="79"/>
    </row>
    <row r="200" spans="1:13" x14ac:dyDescent="0.25">
      <c r="A200" s="59"/>
      <c r="B200" s="188"/>
      <c r="C200" s="61"/>
      <c r="D200" s="189"/>
      <c r="E200" s="79"/>
      <c r="F200" s="189"/>
      <c r="G200" s="190"/>
      <c r="H200" s="191"/>
      <c r="I200" s="192"/>
      <c r="J200" s="79"/>
      <c r="K200" s="191"/>
      <c r="L200" s="192"/>
      <c r="M200" s="79"/>
    </row>
    <row r="201" spans="1:13" x14ac:dyDescent="0.25">
      <c r="A201" s="59"/>
      <c r="B201" s="188"/>
      <c r="C201" s="61"/>
      <c r="D201" s="189"/>
      <c r="E201" s="79"/>
      <c r="F201" s="189"/>
      <c r="G201" s="190"/>
      <c r="H201" s="191"/>
      <c r="I201" s="192"/>
      <c r="J201" s="79"/>
      <c r="K201" s="191"/>
      <c r="L201" s="192"/>
      <c r="M201" s="79"/>
    </row>
    <row r="202" spans="1:13" x14ac:dyDescent="0.25">
      <c r="A202" s="59"/>
      <c r="B202" s="188"/>
      <c r="C202" s="61"/>
      <c r="D202" s="189"/>
      <c r="E202" s="79"/>
      <c r="F202" s="189"/>
      <c r="G202" s="190"/>
      <c r="H202" s="191"/>
      <c r="I202" s="192"/>
      <c r="J202" s="79"/>
      <c r="K202" s="191"/>
      <c r="L202" s="192"/>
      <c r="M202" s="79"/>
    </row>
    <row r="203" spans="1:13" ht="15.75" thickBot="1" x14ac:dyDescent="0.3">
      <c r="A203" s="62"/>
      <c r="B203" s="193"/>
      <c r="C203" s="64"/>
      <c r="D203" s="194"/>
      <c r="E203" s="85"/>
      <c r="F203" s="194"/>
      <c r="G203" s="195"/>
      <c r="H203" s="196"/>
      <c r="I203" s="197"/>
      <c r="J203" s="85"/>
      <c r="K203" s="196"/>
      <c r="L203" s="197"/>
      <c r="M203" s="85"/>
    </row>
    <row r="204" spans="1:13" ht="39.950000000000003" customHeight="1" thickBot="1" x14ac:dyDescent="0.3">
      <c r="A204" s="99"/>
      <c r="B204" s="100"/>
      <c r="C204" s="100"/>
      <c r="D204" s="101"/>
      <c r="E204" s="101"/>
      <c r="F204" s="101"/>
      <c r="G204" s="100"/>
      <c r="H204" s="101"/>
      <c r="I204" s="101"/>
      <c r="J204" s="101"/>
      <c r="K204" s="101"/>
      <c r="L204" s="101"/>
      <c r="M204" s="102"/>
    </row>
  </sheetData>
  <sheetProtection algorithmName="SHA-512" hashValue="IPMUaVAhxgHpMUz5Ij0XjnMZK23xpV584uzuH79HMDqktG1oRXe9PwcWzmLACH9Eh1J1NmK7E++/sjGgVaukjg==" saltValue="yjGJyLAqXXx29P1408ttvQ=="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59"/>
  <sheetViews>
    <sheetView zoomScale="70" zoomScaleNormal="70" workbookViewId="0">
      <selection activeCell="I173" sqref="I173"/>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95" t="s">
        <v>1283</v>
      </c>
      <c r="K9" s="296"/>
      <c r="L9" s="296"/>
      <c r="M9" s="296"/>
      <c r="N9" s="296"/>
      <c r="O9" s="297"/>
    </row>
    <row r="10" spans="1:15" ht="21.75" thickBot="1" x14ac:dyDescent="0.3">
      <c r="A10" s="310" t="s">
        <v>1239</v>
      </c>
      <c r="B10" s="316" t="s">
        <v>1156</v>
      </c>
      <c r="C10" s="280"/>
      <c r="D10" s="317"/>
      <c r="E10" s="313" t="s">
        <v>1294</v>
      </c>
      <c r="F10" s="298" t="s">
        <v>1291</v>
      </c>
      <c r="G10" s="299"/>
      <c r="H10" s="299"/>
      <c r="I10" s="300"/>
      <c r="J10" s="326" t="s">
        <v>1284</v>
      </c>
      <c r="K10" s="327"/>
      <c r="L10" s="328"/>
      <c r="M10" s="332" t="s">
        <v>1287</v>
      </c>
      <c r="N10" s="333"/>
      <c r="O10" s="334"/>
    </row>
    <row r="11" spans="1:15" ht="19.5" thickBot="1" x14ac:dyDescent="0.3">
      <c r="A11" s="311"/>
      <c r="B11" s="318"/>
      <c r="C11" s="281"/>
      <c r="D11" s="319"/>
      <c r="E11" s="314"/>
      <c r="F11" s="320" t="s">
        <v>1292</v>
      </c>
      <c r="G11" s="321"/>
      <c r="H11" s="322" t="s">
        <v>1163</v>
      </c>
      <c r="I11" s="324" t="s">
        <v>1162</v>
      </c>
      <c r="J11" s="329"/>
      <c r="K11" s="330"/>
      <c r="L11" s="331"/>
      <c r="M11" s="335"/>
      <c r="N11" s="336"/>
      <c r="O11" s="337"/>
    </row>
    <row r="12" spans="1:15" ht="20.100000000000001" customHeight="1" thickBot="1" x14ac:dyDescent="0.3">
      <c r="A12" s="312"/>
      <c r="B12" s="4" t="s">
        <v>1392</v>
      </c>
      <c r="C12" s="28" t="s">
        <v>1174</v>
      </c>
      <c r="D12" s="20" t="s">
        <v>1238</v>
      </c>
      <c r="E12" s="315"/>
      <c r="F12" s="97" t="s">
        <v>1285</v>
      </c>
      <c r="G12" s="98" t="s">
        <v>1286</v>
      </c>
      <c r="H12" s="323"/>
      <c r="I12" s="325"/>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5"/>
      <c r="B15" s="116"/>
      <c r="C15" s="108" t="str">
        <f>IFERROR(IF(B15="No CAS","",INDEX('DEQ Pollutant List'!$C$7:$C$614,MATCH('3. Pollutant Emissions - EF'!B15,'DEQ Pollutant List'!$B$7:$B$614,0))),"")</f>
        <v/>
      </c>
      <c r="D15" s="117" t="str">
        <f>IFERROR(IF(OR($B15="",$B15="No CAS"),INDEX('DEQ Pollutant List'!$A$7:$A$614,MATCH($C15,'DEQ Pollutant List'!$C$7:$C$614,0)),INDEX('DEQ Pollutant List'!$A$7:$A$614,MATCH($B15,'DEQ Pollutant List'!$B$7:$B$614,0))),"")</f>
        <v/>
      </c>
      <c r="E15" s="118"/>
      <c r="F15" s="113"/>
      <c r="G15" s="119"/>
      <c r="H15" s="115"/>
      <c r="I15" s="112"/>
      <c r="J15" s="113"/>
      <c r="K15" s="114"/>
      <c r="L15" s="115"/>
      <c r="M15" s="113"/>
      <c r="N15" s="114"/>
      <c r="O15" s="115"/>
    </row>
    <row r="16" spans="1:15" x14ac:dyDescent="0.25">
      <c r="A16" s="59" t="str">
        <f>'2. Emissions Units &amp; Activities'!$A$15</f>
        <v>Shredder-1</v>
      </c>
      <c r="B16" s="60" t="s">
        <v>77</v>
      </c>
      <c r="C16" s="61" t="s">
        <v>78</v>
      </c>
      <c r="D16" s="68">
        <f>IFERROR(IF(OR($B16="",$B16="No CAS"),INDEX('DEQ Pollutant List'!$A$7:$A$614,MATCH($C16,'DEQ Pollutant List'!$C$7:$C$614,0)),INDEX('DEQ Pollutant List'!$A$7:$A$614,MATCH($B16,'DEQ Pollutant List'!$B$7:$B$614,0))),"")</f>
        <v>33</v>
      </c>
      <c r="E16" s="76"/>
      <c r="F16" s="246">
        <v>2.2299999999999998E-6</v>
      </c>
      <c r="G16" s="247">
        <v>2.2299999999999998E-6</v>
      </c>
      <c r="H16" s="79" t="s">
        <v>1472</v>
      </c>
      <c r="I16" s="80"/>
      <c r="J16" s="77"/>
      <c r="K16" s="248">
        <f>F16*'2. Emissions Units &amp; Activities'!$I$15</f>
        <v>5.0509499999999994E-3</v>
      </c>
      <c r="L16" s="79"/>
      <c r="M16" s="77"/>
      <c r="N16" s="248">
        <f>G16*'2. Emissions Units &amp; Activities'!$L$15</f>
        <v>1.4717999999999999E-5</v>
      </c>
      <c r="O16" s="79"/>
    </row>
    <row r="17" spans="1:15" x14ac:dyDescent="0.25">
      <c r="A17" s="59" t="str">
        <f>'2. Emissions Units &amp; Activities'!$A$15</f>
        <v>Shredder-1</v>
      </c>
      <c r="B17" s="60" t="s">
        <v>83</v>
      </c>
      <c r="C17" s="61" t="s">
        <v>84</v>
      </c>
      <c r="D17" s="68">
        <f>IFERROR(IF(OR($B17="",$B17="No CAS"),INDEX('DEQ Pollutant List'!$A$7:$A$614,MATCH($C17,'DEQ Pollutant List'!$C$7:$C$614,0)),INDEX('DEQ Pollutant List'!$A$7:$A$614,MATCH($B17,'DEQ Pollutant List'!$B$7:$B$614,0))),"")</f>
        <v>37</v>
      </c>
      <c r="E17" s="76"/>
      <c r="F17" s="246">
        <v>7.0016883503823624E-7</v>
      </c>
      <c r="G17" s="247">
        <v>7.0016883503823624E-7</v>
      </c>
      <c r="H17" s="79" t="s">
        <v>1472</v>
      </c>
      <c r="I17" s="80"/>
      <c r="J17" s="77"/>
      <c r="K17" s="248">
        <f>F17*'2. Emissions Units &amp; Activities'!$I$15</f>
        <v>1.5858824113616052E-3</v>
      </c>
      <c r="L17" s="79"/>
      <c r="M17" s="77"/>
      <c r="N17" s="248">
        <f>G17*'2. Emissions Units &amp; Activities'!$L$15</f>
        <v>4.6211143112523587E-6</v>
      </c>
      <c r="O17" s="79"/>
    </row>
    <row r="18" spans="1:15" x14ac:dyDescent="0.25">
      <c r="A18" s="59" t="str">
        <f>'2. Emissions Units &amp; Activities'!$A$15</f>
        <v>Shredder-1</v>
      </c>
      <c r="B18" s="60" t="s">
        <v>99</v>
      </c>
      <c r="C18" s="61" t="s">
        <v>100</v>
      </c>
      <c r="D18" s="68">
        <f>IFERROR(IF(OR($B18="",$B18="No CAS"),INDEX('DEQ Pollutant List'!$A$7:$A$614,MATCH($C18,'DEQ Pollutant List'!$C$7:$C$614,0)),INDEX('DEQ Pollutant List'!$A$7:$A$614,MATCH($B18,'DEQ Pollutant List'!$B$7:$B$614,0))),"")</f>
        <v>45</v>
      </c>
      <c r="E18" s="76"/>
      <c r="F18" s="246">
        <v>1.5642069718939322E-5</v>
      </c>
      <c r="G18" s="247">
        <v>1.5642069718939322E-5</v>
      </c>
      <c r="H18" s="79" t="s">
        <v>1472</v>
      </c>
      <c r="I18" s="80"/>
      <c r="J18" s="77"/>
      <c r="K18" s="248">
        <f>F18*'2. Emissions Units &amp; Activities'!$I$15</f>
        <v>3.5429287913397563E-2</v>
      </c>
      <c r="L18" s="79"/>
      <c r="M18" s="77"/>
      <c r="N18" s="248">
        <f>G18*'2. Emissions Units &amp; Activities'!$L$15</f>
        <v>1.0323766014499951E-4</v>
      </c>
      <c r="O18" s="79"/>
    </row>
    <row r="19" spans="1:15" x14ac:dyDescent="0.25">
      <c r="A19" s="59" t="str">
        <f>'2. Emissions Units &amp; Activities'!$A$15</f>
        <v>Shredder-1</v>
      </c>
      <c r="B19" s="60" t="s">
        <v>117</v>
      </c>
      <c r="C19" s="61" t="s">
        <v>118</v>
      </c>
      <c r="D19" s="68">
        <f>IFERROR(IF(OR($B19="",$B19="No CAS"),INDEX('DEQ Pollutant List'!$A$7:$A$614,MATCH($C19,'DEQ Pollutant List'!$C$7:$C$614,0)),INDEX('DEQ Pollutant List'!$A$7:$A$614,MATCH($B19,'DEQ Pollutant List'!$B$7:$B$614,0))),"")</f>
        <v>58</v>
      </c>
      <c r="E19" s="76"/>
      <c r="F19" s="246">
        <v>1.4648922435197139E-7</v>
      </c>
      <c r="G19" s="247">
        <v>1.4648922435197139E-7</v>
      </c>
      <c r="H19" s="79" t="s">
        <v>1472</v>
      </c>
      <c r="I19" s="80"/>
      <c r="J19" s="77"/>
      <c r="K19" s="248">
        <f>F19*'2. Emissions Units &amp; Activities'!$I$15</f>
        <v>3.3179809315721519E-4</v>
      </c>
      <c r="L19" s="79"/>
      <c r="M19" s="77"/>
      <c r="N19" s="248">
        <f>G19*'2. Emissions Units &amp; Activities'!$L$15</f>
        <v>9.6682888072301117E-7</v>
      </c>
      <c r="O19" s="79"/>
    </row>
    <row r="20" spans="1:15" x14ac:dyDescent="0.25">
      <c r="A20" s="59" t="str">
        <f>'2. Emissions Units &amp; Activities'!$A$15</f>
        <v>Shredder-1</v>
      </c>
      <c r="B20" s="60" t="s">
        <v>167</v>
      </c>
      <c r="C20" s="61" t="s">
        <v>168</v>
      </c>
      <c r="D20" s="68">
        <f>IFERROR(IF(OR($B20="",$B20="No CAS"),INDEX('DEQ Pollutant List'!$A$7:$A$614,MATCH($C20,'DEQ Pollutant List'!$C$7:$C$614,0)),INDEX('DEQ Pollutant List'!$A$7:$A$614,MATCH($B20,'DEQ Pollutant List'!$B$7:$B$614,0))),"")</f>
        <v>83</v>
      </c>
      <c r="E20" s="76"/>
      <c r="F20" s="246">
        <v>7.7100000000000004E-5</v>
      </c>
      <c r="G20" s="247">
        <v>7.7100000000000004E-5</v>
      </c>
      <c r="H20" s="79" t="s">
        <v>1472</v>
      </c>
      <c r="I20" s="80"/>
      <c r="J20" s="77"/>
      <c r="K20" s="248">
        <f>F20*'2. Emissions Units &amp; Activities'!$I$15</f>
        <v>0.1746315</v>
      </c>
      <c r="L20" s="79"/>
      <c r="M20" s="77"/>
      <c r="N20" s="248">
        <f>G20*'2. Emissions Units &amp; Activities'!$L$15</f>
        <v>5.0885999999999998E-4</v>
      </c>
      <c r="O20" s="79"/>
    </row>
    <row r="21" spans="1:15" x14ac:dyDescent="0.25">
      <c r="A21" s="59" t="str">
        <f>'2. Emissions Units &amp; Activities'!$A$15</f>
        <v>Shredder-1</v>
      </c>
      <c r="B21" s="60" t="s">
        <v>250</v>
      </c>
      <c r="C21" s="61" t="s">
        <v>1469</v>
      </c>
      <c r="D21" s="68">
        <f>IFERROR(IF(OR($B21="",$B21="No CAS"),INDEX('DEQ Pollutant List'!$A$7:$A$614,MATCH($C21,'DEQ Pollutant List'!$C$7:$C$614,0)),INDEX('DEQ Pollutant List'!$A$7:$A$614,MATCH($B21,'DEQ Pollutant List'!$B$7:$B$614,0))),"")</f>
        <v>136</v>
      </c>
      <c r="E21" s="76"/>
      <c r="F21" s="246">
        <v>1.65E-4</v>
      </c>
      <c r="G21" s="247">
        <v>1.65E-4</v>
      </c>
      <c r="H21" s="79" t="s">
        <v>1472</v>
      </c>
      <c r="I21" s="80"/>
      <c r="J21" s="77"/>
      <c r="K21" s="248">
        <f>F21*'2. Emissions Units &amp; Activities'!$I$15</f>
        <v>0.37372499999999997</v>
      </c>
      <c r="L21" s="79"/>
      <c r="M21" s="77"/>
      <c r="N21" s="248">
        <f>G21*'2. Emissions Units &amp; Activities'!$L$15</f>
        <v>1.0889999999999999E-3</v>
      </c>
      <c r="O21" s="79"/>
    </row>
    <row r="22" spans="1:15" x14ac:dyDescent="0.25">
      <c r="A22" s="59" t="str">
        <f>'2. Emissions Units &amp; Activities'!$A$15</f>
        <v>Shredder-1</v>
      </c>
      <c r="B22" s="60" t="s">
        <v>255</v>
      </c>
      <c r="C22" s="61" t="s">
        <v>256</v>
      </c>
      <c r="D22" s="68">
        <f>IFERROR(IF(OR($B22="",$B22="No CAS"),INDEX('DEQ Pollutant List'!$A$7:$A$614,MATCH($C22,'DEQ Pollutant List'!$C$7:$C$614,0)),INDEX('DEQ Pollutant List'!$A$7:$A$614,MATCH($B22,'DEQ Pollutant List'!$B$7:$B$614,0))),"")</f>
        <v>146</v>
      </c>
      <c r="E22" s="76"/>
      <c r="F22" s="246">
        <v>1.3400000000000001E-6</v>
      </c>
      <c r="G22" s="247">
        <v>1.3400000000000001E-6</v>
      </c>
      <c r="H22" s="79" t="s">
        <v>1472</v>
      </c>
      <c r="I22" s="80"/>
      <c r="J22" s="77"/>
      <c r="K22" s="248">
        <f>F22*'2. Emissions Units &amp; Activities'!$I$15</f>
        <v>3.0351000000000002E-3</v>
      </c>
      <c r="L22" s="79"/>
      <c r="M22" s="77"/>
      <c r="N22" s="248">
        <f>G22*'2. Emissions Units &amp; Activities'!$L$15</f>
        <v>8.8440000000000004E-6</v>
      </c>
      <c r="O22" s="79"/>
    </row>
    <row r="23" spans="1:15" x14ac:dyDescent="0.25">
      <c r="A23" s="59" t="str">
        <f>'2. Emissions Units &amp; Activities'!$A$15</f>
        <v>Shredder-1</v>
      </c>
      <c r="B23" s="60" t="s">
        <v>258</v>
      </c>
      <c r="C23" s="61" t="s">
        <v>259</v>
      </c>
      <c r="D23" s="68">
        <f>IFERROR(IF(OR($B23="",$B23="No CAS"),INDEX('DEQ Pollutant List'!$A$7:$A$614,MATCH($C23,'DEQ Pollutant List'!$C$7:$C$614,0)),INDEX('DEQ Pollutant List'!$A$7:$A$614,MATCH($B23,'DEQ Pollutant List'!$B$7:$B$614,0))),"")</f>
        <v>149</v>
      </c>
      <c r="E23" s="76"/>
      <c r="F23" s="246">
        <v>1.5443440262190885E-5</v>
      </c>
      <c r="G23" s="247">
        <v>1.5443440262190885E-5</v>
      </c>
      <c r="H23" s="79" t="s">
        <v>1472</v>
      </c>
      <c r="I23" s="80"/>
      <c r="J23" s="77"/>
      <c r="K23" s="248">
        <f>F23*'2. Emissions Units &amp; Activities'!$I$15</f>
        <v>3.4979392193862355E-2</v>
      </c>
      <c r="L23" s="79"/>
      <c r="M23" s="77"/>
      <c r="N23" s="248">
        <f>G23*'2. Emissions Units &amp; Activities'!$L$15</f>
        <v>1.0192670573045983E-4</v>
      </c>
      <c r="O23" s="79"/>
    </row>
    <row r="24" spans="1:15" x14ac:dyDescent="0.25">
      <c r="A24" s="59" t="str">
        <f>'2. Emissions Units &amp; Activities'!$A$15</f>
        <v>Shredder-1</v>
      </c>
      <c r="B24" s="60" t="s">
        <v>556</v>
      </c>
      <c r="C24" s="61" t="s">
        <v>557</v>
      </c>
      <c r="D24" s="68">
        <f>IFERROR(IF(OR($B24="",$B24="No CAS"),INDEX('DEQ Pollutant List'!$A$7:$A$614,MATCH($C24,'DEQ Pollutant List'!$C$7:$C$614,0)),INDEX('DEQ Pollutant List'!$A$7:$A$614,MATCH($B24,'DEQ Pollutant List'!$B$7:$B$614,0))),"")</f>
        <v>305</v>
      </c>
      <c r="E24" s="76"/>
      <c r="F24" s="246">
        <v>7.7200000000000012E-4</v>
      </c>
      <c r="G24" s="247">
        <v>7.7200000000000012E-4</v>
      </c>
      <c r="H24" s="79" t="s">
        <v>1472</v>
      </c>
      <c r="I24" s="80"/>
      <c r="J24" s="77"/>
      <c r="K24" s="248">
        <f>F24*'2. Emissions Units &amp; Activities'!$I$15</f>
        <v>1.7485800000000002</v>
      </c>
      <c r="L24" s="79"/>
      <c r="M24" s="77"/>
      <c r="N24" s="248">
        <f>G24*'2. Emissions Units &amp; Activities'!$L$15</f>
        <v>5.0952000000000002E-3</v>
      </c>
      <c r="O24" s="79"/>
    </row>
    <row r="25" spans="1:15" x14ac:dyDescent="0.25">
      <c r="A25" s="59" t="str">
        <f>'2. Emissions Units &amp; Activities'!$A$15</f>
        <v>Shredder-1</v>
      </c>
      <c r="B25" s="60" t="s">
        <v>562</v>
      </c>
      <c r="C25" s="61" t="s">
        <v>563</v>
      </c>
      <c r="D25" s="68">
        <f>IFERROR(IF(OR($B25="",$B25="No CAS"),INDEX('DEQ Pollutant List'!$A$7:$A$614,MATCH($C25,'DEQ Pollutant List'!$C$7:$C$614,0)),INDEX('DEQ Pollutant List'!$A$7:$A$614,MATCH($B25,'DEQ Pollutant List'!$B$7:$B$614,0))),"")</f>
        <v>312</v>
      </c>
      <c r="E25" s="76"/>
      <c r="F25" s="246">
        <v>2.3860363491905851E-5</v>
      </c>
      <c r="G25" s="247">
        <v>2.3860363491905851E-5</v>
      </c>
      <c r="H25" s="79" t="s">
        <v>1472</v>
      </c>
      <c r="I25" s="80"/>
      <c r="J25" s="77"/>
      <c r="K25" s="248">
        <f>F25*'2. Emissions Units &amp; Activities'!$I$15</f>
        <v>5.404372330916675E-2</v>
      </c>
      <c r="L25" s="79"/>
      <c r="M25" s="77"/>
      <c r="N25" s="248">
        <f>G25*'2. Emissions Units &amp; Activities'!$L$15</f>
        <v>1.5747839904657862E-4</v>
      </c>
      <c r="O25" s="79"/>
    </row>
    <row r="26" spans="1:15" x14ac:dyDescent="0.25">
      <c r="A26" s="59" t="str">
        <f>'2. Emissions Units &amp; Activities'!$A$15</f>
        <v>Shredder-1</v>
      </c>
      <c r="B26" s="60" t="s">
        <v>568</v>
      </c>
      <c r="C26" s="61" t="s">
        <v>569</v>
      </c>
      <c r="D26" s="68">
        <f>IFERROR(IF(OR($B26="",$B26="No CAS"),INDEX('DEQ Pollutant List'!$A$7:$A$614,MATCH($C26,'DEQ Pollutant List'!$C$7:$C$614,0)),INDEX('DEQ Pollutant List'!$A$7:$A$614,MATCH($B26,'DEQ Pollutant List'!$B$7:$B$614,0))),"")</f>
        <v>316</v>
      </c>
      <c r="E26" s="76"/>
      <c r="F26" s="246">
        <v>4.9657364187108953E-4</v>
      </c>
      <c r="G26" s="247">
        <v>4.9657364187108953E-4</v>
      </c>
      <c r="H26" s="79" t="s">
        <v>1472</v>
      </c>
      <c r="I26" s="80"/>
      <c r="J26" s="77"/>
      <c r="K26" s="248">
        <f>F26*'2. Emissions Units &amp; Activities'!$I$15</f>
        <v>1.1247392988380178</v>
      </c>
      <c r="L26" s="79"/>
      <c r="M26" s="77"/>
      <c r="N26" s="248">
        <f>G26*'2. Emissions Units &amp; Activities'!$L$15</f>
        <v>3.2773860363491908E-3</v>
      </c>
      <c r="O26" s="79"/>
    </row>
    <row r="27" spans="1:15" x14ac:dyDescent="0.25">
      <c r="A27" s="59" t="str">
        <f>'2. Emissions Units &amp; Activities'!$A$15</f>
        <v>Shredder-1</v>
      </c>
      <c r="B27" s="60" t="s">
        <v>1377</v>
      </c>
      <c r="C27" s="61" t="s">
        <v>1165</v>
      </c>
      <c r="D27" s="68">
        <f>IFERROR(IF(OR($B27="",$B27="No CAS"),INDEX('DEQ Pollutant List'!$A$7:$A$614,MATCH($C27,'DEQ Pollutant List'!$C$7:$C$614,0)),INDEX('DEQ Pollutant List'!$A$7:$A$614,MATCH($B27,'DEQ Pollutant List'!$B$7:$B$614,0))),"")</f>
        <v>365</v>
      </c>
      <c r="E27" s="76"/>
      <c r="F27" s="246">
        <v>8.8141821432118382E-6</v>
      </c>
      <c r="G27" s="247">
        <v>8.8141821432118382E-6</v>
      </c>
      <c r="H27" s="79" t="s">
        <v>1472</v>
      </c>
      <c r="I27" s="80"/>
      <c r="J27" s="77"/>
      <c r="K27" s="248">
        <f>F27*'2. Emissions Units &amp; Activities'!$I$15</f>
        <v>1.9964122554374814E-2</v>
      </c>
      <c r="L27" s="79"/>
      <c r="M27" s="77"/>
      <c r="N27" s="248">
        <f>G27*'2. Emissions Units &amp; Activities'!$L$15</f>
        <v>5.8173602145198131E-5</v>
      </c>
      <c r="O27" s="79"/>
    </row>
    <row r="28" spans="1:15" x14ac:dyDescent="0.25">
      <c r="A28" s="59" t="str">
        <f>'2. Emissions Units &amp; Activities'!$A$15</f>
        <v>Shredder-1</v>
      </c>
      <c r="B28" s="60" t="s">
        <v>1281</v>
      </c>
      <c r="C28" s="61" t="s">
        <v>1168</v>
      </c>
      <c r="D28" s="68">
        <f>IFERROR(IF(OR($B28="",$B28="No CAS"),INDEX('DEQ Pollutant List'!$A$7:$A$614,MATCH($C28,'DEQ Pollutant List'!$C$7:$C$614,0)),INDEX('DEQ Pollutant List'!$A$7:$A$614,MATCH($B28,'DEQ Pollutant List'!$B$7:$B$614,0))),"")</f>
        <v>504</v>
      </c>
      <c r="E28" s="76"/>
      <c r="F28" s="246">
        <v>90.128115999602741</v>
      </c>
      <c r="G28" s="247">
        <v>90.128115999602741</v>
      </c>
      <c r="H28" s="79" t="s">
        <v>1472</v>
      </c>
      <c r="I28" s="80"/>
      <c r="J28" s="77"/>
      <c r="K28" s="248">
        <f>F28*'2. Emissions Units &amp; Activities'!$I$15</f>
        <v>204140.18273910022</v>
      </c>
      <c r="L28" s="79"/>
      <c r="M28" s="77"/>
      <c r="N28" s="248">
        <f>G28*'2. Emissions Units &amp; Activities'!$L$15</f>
        <v>594.84556559737803</v>
      </c>
      <c r="O28" s="79"/>
    </row>
    <row r="29" spans="1:15" x14ac:dyDescent="0.25">
      <c r="A29" s="59" t="str">
        <f>'2. Emissions Units &amp; Activities'!$A$15</f>
        <v>Shredder-1</v>
      </c>
      <c r="B29" s="60" t="s">
        <v>1009</v>
      </c>
      <c r="C29" s="61" t="s">
        <v>1010</v>
      </c>
      <c r="D29" s="68">
        <f>IFERROR(IF(OR($B29="",$B29="No CAS"),INDEX('DEQ Pollutant List'!$A$7:$A$614,MATCH($C29,'DEQ Pollutant List'!$C$7:$C$614,0)),INDEX('DEQ Pollutant List'!$A$7:$A$614,MATCH($B29,'DEQ Pollutant List'!$B$7:$B$614,0))),"")</f>
        <v>575</v>
      </c>
      <c r="E29" s="76"/>
      <c r="F29" s="246">
        <v>3.0042705333200911E-6</v>
      </c>
      <c r="G29" s="247">
        <v>3.0042705333200911E-6</v>
      </c>
      <c r="H29" s="79" t="s">
        <v>1472</v>
      </c>
      <c r="I29" s="80"/>
      <c r="J29" s="77"/>
      <c r="K29" s="248">
        <f>F29*'2. Emissions Units &amp; Activities'!$I$15</f>
        <v>6.8046727579700065E-3</v>
      </c>
      <c r="L29" s="79"/>
      <c r="M29" s="77"/>
      <c r="N29" s="248">
        <f>G29*'2. Emissions Units &amp; Activities'!$L$15</f>
        <v>1.9828185519912601E-5</v>
      </c>
      <c r="O29" s="79"/>
    </row>
    <row r="30" spans="1:15" x14ac:dyDescent="0.25">
      <c r="A30" s="59" t="str">
        <f>'2. Emissions Units &amp; Activities'!$A$15</f>
        <v>Shredder-1</v>
      </c>
      <c r="B30" s="60" t="s">
        <v>1051</v>
      </c>
      <c r="C30" s="61" t="s">
        <v>1052</v>
      </c>
      <c r="D30" s="68">
        <f>IFERROR(IF(OR($B30="",$B30="No CAS"),INDEX('DEQ Pollutant List'!$A$7:$A$614,MATCH($C30,'DEQ Pollutant List'!$C$7:$C$614,0)),INDEX('DEQ Pollutant List'!$A$7:$A$614,MATCH($B30,'DEQ Pollutant List'!$B$7:$B$614,0))),"")</f>
        <v>595</v>
      </c>
      <c r="E30" s="76"/>
      <c r="F30" s="246">
        <v>5.8347402919853015E-7</v>
      </c>
      <c r="G30" s="247">
        <v>5.8347402919853015E-7</v>
      </c>
      <c r="H30" s="79" t="s">
        <v>1472</v>
      </c>
      <c r="I30" s="80"/>
      <c r="J30" s="77"/>
      <c r="K30" s="248">
        <f>F30*'2. Emissions Units &amp; Activities'!$I$15</f>
        <v>1.3215686761346708E-3</v>
      </c>
      <c r="L30" s="79"/>
      <c r="M30" s="77"/>
      <c r="N30" s="248">
        <f>G30*'2. Emissions Units &amp; Activities'!$L$15</f>
        <v>3.8509285927102992E-6</v>
      </c>
      <c r="O30" s="79"/>
    </row>
    <row r="31" spans="1:15" x14ac:dyDescent="0.25">
      <c r="A31" s="59" t="str">
        <f>'2. Emissions Units &amp; Activities'!$A$15</f>
        <v>Shredder-1</v>
      </c>
      <c r="B31" s="60" t="s">
        <v>1015</v>
      </c>
      <c r="C31" s="61" t="s">
        <v>1016</v>
      </c>
      <c r="D31" s="68">
        <f>IFERROR(IF(OR($B31="",$B31="No CAS"),INDEX('DEQ Pollutant List'!$A$7:$A$614,MATCH($C31,'DEQ Pollutant List'!$C$7:$C$614,0)),INDEX('DEQ Pollutant List'!$A$7:$A$614,MATCH($B31,'DEQ Pollutant List'!$B$7:$B$614,0))),"")</f>
        <v>580</v>
      </c>
      <c r="E31" s="76"/>
      <c r="F31" s="246">
        <v>2.5325255735425562E-6</v>
      </c>
      <c r="G31" s="247">
        <v>2.5325255735425562E-6</v>
      </c>
      <c r="H31" s="79" t="s">
        <v>1472</v>
      </c>
      <c r="I31" s="80"/>
      <c r="J31" s="77"/>
      <c r="K31" s="248">
        <f>F31*'2. Emissions Units &amp; Activities'!$I$15</f>
        <v>5.7361704240738894E-3</v>
      </c>
      <c r="L31" s="79"/>
      <c r="M31" s="77"/>
      <c r="N31" s="248">
        <f>G31*'2. Emissions Units &amp; Activities'!$L$15</f>
        <v>1.6714668785380868E-5</v>
      </c>
      <c r="O31" s="79"/>
    </row>
    <row r="32" spans="1:15" x14ac:dyDescent="0.25">
      <c r="A32" s="59" t="str">
        <f>'2. Emissions Units &amp; Activities'!$A$15</f>
        <v>Shredder-1</v>
      </c>
      <c r="B32" s="60" t="s">
        <v>1149</v>
      </c>
      <c r="C32" s="61" t="s">
        <v>1150</v>
      </c>
      <c r="D32" s="68">
        <f>IFERROR(IF(OR($B32="",$B32="No CAS"),INDEX('DEQ Pollutant List'!$A$7:$A$614,MATCH($C32,'DEQ Pollutant List'!$C$7:$C$614,0)),INDEX('DEQ Pollutant List'!$A$7:$A$614,MATCH($B32,'DEQ Pollutant List'!$B$7:$B$614,0))),"")</f>
        <v>632</v>
      </c>
      <c r="E32" s="76"/>
      <c r="F32" s="246">
        <v>1.6858675141523489E-3</v>
      </c>
      <c r="G32" s="247">
        <v>1.6858675141523489E-3</v>
      </c>
      <c r="H32" s="79" t="s">
        <v>1472</v>
      </c>
      <c r="I32" s="80"/>
      <c r="J32" s="77"/>
      <c r="K32" s="248">
        <f>F32*'2. Emissions Units &amp; Activities'!$I$15</f>
        <v>3.8184899195550703</v>
      </c>
      <c r="L32" s="79"/>
      <c r="M32" s="77"/>
      <c r="N32" s="248">
        <f>G32*'2. Emissions Units &amp; Activities'!$L$15</f>
        <v>1.1126725593405502E-2</v>
      </c>
      <c r="O32" s="79"/>
    </row>
    <row r="33" spans="1:15" x14ac:dyDescent="0.25">
      <c r="A33" s="59" t="str">
        <f>'2. Emissions Units &amp; Activities'!$A$15</f>
        <v>Shredder-1</v>
      </c>
      <c r="B33" s="60" t="s">
        <v>340</v>
      </c>
      <c r="C33" s="61" t="s">
        <v>341</v>
      </c>
      <c r="D33" s="68">
        <f>IFERROR(IF(OR($B33="",$B33="No CAS"),INDEX('DEQ Pollutant List'!$A$7:$A$614,MATCH($C33,'DEQ Pollutant List'!$C$7:$C$614,0)),INDEX('DEQ Pollutant List'!$A$7:$A$614,MATCH($B33,'DEQ Pollutant List'!$B$7:$B$614,0))),"")</f>
        <v>193</v>
      </c>
      <c r="E33" s="76"/>
      <c r="F33" s="246">
        <v>1.3300000000000001E-4</v>
      </c>
      <c r="G33" s="247">
        <v>1.3300000000000001E-4</v>
      </c>
      <c r="H33" s="79" t="s">
        <v>1472</v>
      </c>
      <c r="I33" s="80"/>
      <c r="J33" s="77"/>
      <c r="K33" s="248">
        <f>F33*'2. Emissions Units &amp; Activities'!$I$15</f>
        <v>0.30124500000000004</v>
      </c>
      <c r="L33" s="79"/>
      <c r="M33" s="77"/>
      <c r="N33" s="248">
        <f>G33*'2. Emissions Units &amp; Activities'!$L$15</f>
        <v>8.7779999999999998E-4</v>
      </c>
      <c r="O33" s="79"/>
    </row>
    <row r="34" spans="1:15" x14ac:dyDescent="0.25">
      <c r="A34" s="59" t="str">
        <f>'2. Emissions Units &amp; Activities'!$A$15</f>
        <v>Shredder-1</v>
      </c>
      <c r="B34" s="60" t="s">
        <v>101</v>
      </c>
      <c r="C34" s="61" t="s">
        <v>102</v>
      </c>
      <c r="D34" s="68">
        <f>IFERROR(IF(OR($B34="",$B34="No CAS"),INDEX('DEQ Pollutant List'!$A$7:$A$614,MATCH($C34,'DEQ Pollutant List'!$C$7:$C$614,0)),INDEX('DEQ Pollutant List'!$A$7:$A$614,MATCH($B34,'DEQ Pollutant List'!$B$7:$B$614,0))),"")</f>
        <v>46</v>
      </c>
      <c r="E34" s="76"/>
      <c r="F34" s="246">
        <v>1.1388836684833679E-2</v>
      </c>
      <c r="G34" s="247">
        <v>1.1388836684833679E-2</v>
      </c>
      <c r="H34" s="79" t="s">
        <v>1472</v>
      </c>
      <c r="I34" s="80"/>
      <c r="J34" s="77"/>
      <c r="K34" s="248">
        <f>F34*'2. Emissions Units &amp; Activities'!$I$15</f>
        <v>25.795715091148281</v>
      </c>
      <c r="L34" s="79"/>
      <c r="M34" s="77"/>
      <c r="N34" s="248">
        <f>G34*'2. Emissions Units &amp; Activities'!$L$15</f>
        <v>7.5166322119902276E-2</v>
      </c>
      <c r="O34" s="79"/>
    </row>
    <row r="35" spans="1:15" x14ac:dyDescent="0.25">
      <c r="A35" s="59" t="str">
        <f>'2. Emissions Units &amp; Activities'!$A$15</f>
        <v>Shredder-1</v>
      </c>
      <c r="B35" s="60" t="s">
        <v>444</v>
      </c>
      <c r="C35" s="61" t="s">
        <v>445</v>
      </c>
      <c r="D35" s="68">
        <f>IFERROR(IF(OR($B35="",$B35="No CAS"),INDEX('DEQ Pollutant List'!$A$7:$A$614,MATCH($C35,'DEQ Pollutant List'!$C$7:$C$614,0)),INDEX('DEQ Pollutant List'!$A$7:$A$614,MATCH($B35,'DEQ Pollutant List'!$B$7:$B$614,0))),"")</f>
        <v>229</v>
      </c>
      <c r="E35" s="76"/>
      <c r="F35" s="246">
        <v>1.0486750610787448E-2</v>
      </c>
      <c r="G35" s="247">
        <v>1.0486750610787448E-2</v>
      </c>
      <c r="H35" s="79" t="s">
        <v>1472</v>
      </c>
      <c r="I35" s="80"/>
      <c r="J35" s="77"/>
      <c r="K35" s="248">
        <f>F35*'2. Emissions Units &amp; Activities'!$I$15</f>
        <v>23.752490133433568</v>
      </c>
      <c r="L35" s="79"/>
      <c r="M35" s="77"/>
      <c r="N35" s="248">
        <f>G35*'2. Emissions Units &amp; Activities'!$L$15</f>
        <v>6.9212554031197152E-2</v>
      </c>
      <c r="O35" s="79"/>
    </row>
    <row r="36" spans="1:15" x14ac:dyDescent="0.25">
      <c r="A36" s="59" t="str">
        <f>'2. Emissions Units &amp; Activities'!$A$15</f>
        <v>Shredder-1</v>
      </c>
      <c r="B36" s="60" t="s">
        <v>524</v>
      </c>
      <c r="C36" s="61" t="s">
        <v>525</v>
      </c>
      <c r="D36" s="68">
        <f>IFERROR(IF(OR($B36="",$B36="No CAS"),INDEX('DEQ Pollutant List'!$A$7:$A$614,MATCH($C36,'DEQ Pollutant List'!$C$7:$C$614,0)),INDEX('DEQ Pollutant List'!$A$7:$A$614,MATCH($B36,'DEQ Pollutant List'!$B$7:$B$614,0))),"")</f>
        <v>289</v>
      </c>
      <c r="E36" s="76"/>
      <c r="F36" s="246">
        <v>3.4204096974252959E-2</v>
      </c>
      <c r="G36" s="247">
        <v>3.4204096974252959E-2</v>
      </c>
      <c r="H36" s="79" t="s">
        <v>1472</v>
      </c>
      <c r="I36" s="80"/>
      <c r="J36" s="77"/>
      <c r="K36" s="248">
        <f>F36*'2. Emissions Units &amp; Activities'!$I$15</f>
        <v>77.472279646682949</v>
      </c>
      <c r="L36" s="79"/>
      <c r="M36" s="77"/>
      <c r="N36" s="248">
        <f>G36*'2. Emissions Units &amp; Activities'!$L$15</f>
        <v>0.22574704003006951</v>
      </c>
      <c r="O36" s="79"/>
    </row>
    <row r="37" spans="1:15" x14ac:dyDescent="0.25">
      <c r="A37" s="59" t="str">
        <f>'2. Emissions Units &amp; Activities'!$A$15</f>
        <v>Shredder-1</v>
      </c>
      <c r="B37" s="60" t="s">
        <v>141</v>
      </c>
      <c r="C37" s="61" t="s">
        <v>142</v>
      </c>
      <c r="D37" s="68">
        <f>IFERROR(IF(OR($B37="",$B37="No CAS"),INDEX('DEQ Pollutant List'!$A$7:$A$614,MATCH($C37,'DEQ Pollutant List'!$C$7:$C$614,0)),INDEX('DEQ Pollutant List'!$A$7:$A$614,MATCH($B37,'DEQ Pollutant List'!$B$7:$B$614,0))),"")</f>
        <v>324</v>
      </c>
      <c r="E37" s="76"/>
      <c r="F37" s="246">
        <v>1.2967487314414581E-5</v>
      </c>
      <c r="G37" s="247">
        <v>1.2967487314414581E-5</v>
      </c>
      <c r="H37" s="79" t="s">
        <v>1472</v>
      </c>
      <c r="I37" s="80"/>
      <c r="J37" s="77"/>
      <c r="K37" s="248">
        <f>F37*'2. Emissions Units &amp; Activities'!$I$15</f>
        <v>2.9371358767149029E-2</v>
      </c>
      <c r="L37" s="79"/>
      <c r="M37" s="77"/>
      <c r="N37" s="248">
        <f>G37*'2. Emissions Units &amp; Activities'!$L$15</f>
        <v>8.558541627513623E-5</v>
      </c>
      <c r="O37" s="79"/>
    </row>
    <row r="38" spans="1:15" x14ac:dyDescent="0.25">
      <c r="A38" s="59" t="str">
        <f>'2. Emissions Units &amp; Activities'!$A$15</f>
        <v>Shredder-1</v>
      </c>
      <c r="B38" s="60" t="s">
        <v>1087</v>
      </c>
      <c r="C38" s="61" t="s">
        <v>1088</v>
      </c>
      <c r="D38" s="68">
        <f>IFERROR(IF(OR($B38="",$B38="No CAS"),INDEX('DEQ Pollutant List'!$A$7:$A$614,MATCH($C38,'DEQ Pollutant List'!$C$7:$C$614,0)),INDEX('DEQ Pollutant List'!$A$7:$A$614,MATCH($B38,'DEQ Pollutant List'!$B$7:$B$614,0))),"")</f>
        <v>326</v>
      </c>
      <c r="E38" s="76"/>
      <c r="F38" s="246">
        <v>2E-3</v>
      </c>
      <c r="G38" s="247">
        <v>2E-3</v>
      </c>
      <c r="H38" s="79" t="s">
        <v>1472</v>
      </c>
      <c r="I38" s="80"/>
      <c r="J38" s="77"/>
      <c r="K38" s="248">
        <f>F38*'2. Emissions Units &amp; Activities'!$I$15</f>
        <v>4.53</v>
      </c>
      <c r="L38" s="79"/>
      <c r="M38" s="77"/>
      <c r="N38" s="248">
        <f>G38*'2. Emissions Units &amp; Activities'!$L$15</f>
        <v>1.32E-2</v>
      </c>
      <c r="O38" s="79"/>
    </row>
    <row r="39" spans="1:15" x14ac:dyDescent="0.25">
      <c r="A39" s="59" t="str">
        <f>'2. Emissions Units &amp; Activities'!$A$15</f>
        <v>Shredder-1</v>
      </c>
      <c r="B39" s="60" t="s">
        <v>149</v>
      </c>
      <c r="C39" s="61" t="s">
        <v>150</v>
      </c>
      <c r="D39" s="68">
        <f>IFERROR(IF(OR($B39="",$B39="No CAS"),INDEX('DEQ Pollutant List'!$A$7:$A$614,MATCH($C39,'DEQ Pollutant List'!$C$7:$C$614,0)),INDEX('DEQ Pollutant List'!$A$7:$A$614,MATCH($B39,'DEQ Pollutant List'!$B$7:$B$614,0))),"")</f>
        <v>333</v>
      </c>
      <c r="E39" s="76"/>
      <c r="F39" s="246">
        <v>5.3299999999999995E-5</v>
      </c>
      <c r="G39" s="247">
        <v>5.3299999999999995E-5</v>
      </c>
      <c r="H39" s="79" t="s">
        <v>1472</v>
      </c>
      <c r="I39" s="80"/>
      <c r="J39" s="77"/>
      <c r="K39" s="248">
        <f>F39*'2. Emissions Units &amp; Activities'!$I$15</f>
        <v>0.12072449999999998</v>
      </c>
      <c r="L39" s="79"/>
      <c r="M39" s="77"/>
      <c r="N39" s="248">
        <f>G39*'2. Emissions Units &amp; Activities'!$L$15</f>
        <v>3.5177999999999994E-4</v>
      </c>
      <c r="O39" s="79"/>
    </row>
    <row r="40" spans="1:15" x14ac:dyDescent="0.25">
      <c r="A40" s="59" t="str">
        <f>'2. Emissions Units &amp; Activities'!$A$15</f>
        <v>Shredder-1</v>
      </c>
      <c r="B40" s="60" t="s">
        <v>597</v>
      </c>
      <c r="C40" s="61" t="s">
        <v>598</v>
      </c>
      <c r="D40" s="68">
        <f>IFERROR(IF(OR($B40="",$B40="No CAS"),INDEX('DEQ Pollutant List'!$A$7:$A$614,MATCH($C40,'DEQ Pollutant List'!$C$7:$C$614,0)),INDEX('DEQ Pollutant List'!$A$7:$A$614,MATCH($B40,'DEQ Pollutant List'!$B$7:$B$614,0))),"")</f>
        <v>337</v>
      </c>
      <c r="E40" s="76"/>
      <c r="F40" s="246">
        <v>8.569817703439202E-4</v>
      </c>
      <c r="G40" s="247">
        <v>8.569817703439202E-4</v>
      </c>
      <c r="H40" s="79" t="s">
        <v>1472</v>
      </c>
      <c r="I40" s="80"/>
      <c r="J40" s="77"/>
      <c r="K40" s="248">
        <f>F40*'2. Emissions Units &amp; Activities'!$I$15</f>
        <v>1.9410637098289794</v>
      </c>
      <c r="L40" s="79"/>
      <c r="M40" s="77"/>
      <c r="N40" s="248">
        <f>G40*'2. Emissions Units &amp; Activities'!$L$15</f>
        <v>5.656079684269873E-3</v>
      </c>
      <c r="O40" s="79"/>
    </row>
    <row r="41" spans="1:15" x14ac:dyDescent="0.25">
      <c r="A41" s="59" t="str">
        <f>'2. Emissions Units &amp; Activities'!$A$15</f>
        <v>Shredder-1</v>
      </c>
      <c r="B41" s="60" t="s">
        <v>344</v>
      </c>
      <c r="C41" s="61" t="s">
        <v>345</v>
      </c>
      <c r="D41" s="68">
        <f>IFERROR(IF(OR($B41="",$B41="No CAS"),INDEX('DEQ Pollutant List'!$A$7:$A$614,MATCH($C41,'DEQ Pollutant List'!$C$7:$C$614,0)),INDEX('DEQ Pollutant List'!$A$7:$A$614,MATCH($B41,'DEQ Pollutant List'!$B$7:$B$614,0))),"")</f>
        <v>328</v>
      </c>
      <c r="E41" s="76"/>
      <c r="F41" s="246">
        <v>2.3679759443713585E-3</v>
      </c>
      <c r="G41" s="247">
        <v>2.3679759443713585E-3</v>
      </c>
      <c r="H41" s="79" t="s">
        <v>1472</v>
      </c>
      <c r="I41" s="80"/>
      <c r="J41" s="77"/>
      <c r="K41" s="248">
        <f>F41*'2. Emissions Units &amp; Activities'!$I$15</f>
        <v>5.3634655140011267</v>
      </c>
      <c r="L41" s="79"/>
      <c r="M41" s="77"/>
      <c r="N41" s="248">
        <f>G41*'2. Emissions Units &amp; Activities'!$L$15</f>
        <v>1.5628641232850966E-2</v>
      </c>
      <c r="O41" s="79"/>
    </row>
    <row r="42" spans="1:15" x14ac:dyDescent="0.25">
      <c r="A42" s="59" t="str">
        <f>'2. Emissions Units &amp; Activities'!$A$15</f>
        <v>Shredder-1</v>
      </c>
      <c r="B42" s="60" t="s">
        <v>632</v>
      </c>
      <c r="C42" s="61" t="s">
        <v>633</v>
      </c>
      <c r="D42" s="68">
        <f>IFERROR(IF(OR($B42="",$B42="No CAS"),INDEX('DEQ Pollutant List'!$A$7:$A$614,MATCH($C42,'DEQ Pollutant List'!$C$7:$C$614,0)),INDEX('DEQ Pollutant List'!$A$7:$A$614,MATCH($B42,'DEQ Pollutant List'!$B$7:$B$614,0))),"")</f>
        <v>428</v>
      </c>
      <c r="E42" s="76"/>
      <c r="F42" s="246">
        <v>3.4392031573012596E-4</v>
      </c>
      <c r="G42" s="247">
        <v>3.4392031573012596E-4</v>
      </c>
      <c r="H42" s="79" t="s">
        <v>1472</v>
      </c>
      <c r="I42" s="80"/>
      <c r="J42" s="77"/>
      <c r="K42" s="248">
        <f>F42*'2. Emissions Units &amp; Activities'!$I$15</f>
        <v>0.77897951512873531</v>
      </c>
      <c r="L42" s="79"/>
      <c r="M42" s="77"/>
      <c r="N42" s="248">
        <f>G42*'2. Emissions Units &amp; Activities'!$L$15</f>
        <v>2.2698740838188311E-3</v>
      </c>
      <c r="O42" s="79"/>
    </row>
    <row r="43" spans="1:15" x14ac:dyDescent="0.25">
      <c r="A43" s="59" t="str">
        <f>'2. Emissions Units &amp; Activities'!$A$15</f>
        <v>Shredder-1</v>
      </c>
      <c r="B43" s="60" t="s">
        <v>1024</v>
      </c>
      <c r="C43" s="61" t="s">
        <v>1025</v>
      </c>
      <c r="D43" s="68">
        <f>IFERROR(IF(OR($B43="",$B43="No CAS"),INDEX('DEQ Pollutant List'!$A$7:$A$614,MATCH($C43,'DEQ Pollutant List'!$C$7:$C$614,0)),INDEX('DEQ Pollutant List'!$A$7:$A$614,MATCH($B43,'DEQ Pollutant List'!$B$7:$B$614,0))),"")</f>
        <v>585</v>
      </c>
      <c r="E43" s="76"/>
      <c r="F43" s="246">
        <v>3.5895508363089643E-3</v>
      </c>
      <c r="G43" s="247">
        <v>3.5895508363089643E-3</v>
      </c>
      <c r="H43" s="79" t="s">
        <v>1472</v>
      </c>
      <c r="I43" s="80"/>
      <c r="J43" s="77"/>
      <c r="K43" s="248">
        <f>F43*'2. Emissions Units &amp; Activities'!$I$15</f>
        <v>8.1303326442398038</v>
      </c>
      <c r="L43" s="79"/>
      <c r="M43" s="77"/>
      <c r="N43" s="248">
        <f>G43*'2. Emissions Units &amp; Activities'!$L$15</f>
        <v>2.3691035519639164E-2</v>
      </c>
      <c r="O43" s="79"/>
    </row>
    <row r="44" spans="1:15" x14ac:dyDescent="0.25">
      <c r="A44" s="59" t="str">
        <f>'2. Emissions Units &amp; Activities'!$A$15</f>
        <v>Shredder-1</v>
      </c>
      <c r="B44" s="60" t="s">
        <v>1045</v>
      </c>
      <c r="C44" s="61" t="s">
        <v>1046</v>
      </c>
      <c r="D44" s="68">
        <f>IFERROR(IF(OR($B44="",$B44="No CAS"),INDEX('DEQ Pollutant List'!$A$7:$A$614,MATCH($C44,'DEQ Pollutant List'!$C$7:$C$614,0)),INDEX('DEQ Pollutant List'!$A$7:$A$614,MATCH($B44,'DEQ Pollutant List'!$B$7:$B$614,0))),"")</f>
        <v>488</v>
      </c>
      <c r="E44" s="76"/>
      <c r="F44" s="246">
        <v>2.0296936666040218E-4</v>
      </c>
      <c r="G44" s="247">
        <v>2.0296936666040218E-4</v>
      </c>
      <c r="H44" s="79" t="s">
        <v>1472</v>
      </c>
      <c r="I44" s="80"/>
      <c r="J44" s="77"/>
      <c r="K44" s="248">
        <f>F44*'2. Emissions Units &amp; Activities'!$I$15</f>
        <v>0.45972561548581092</v>
      </c>
      <c r="L44" s="79"/>
      <c r="M44" s="77"/>
      <c r="N44" s="248">
        <f>G44*'2. Emissions Units &amp; Activities'!$L$15</f>
        <v>1.3395978199586542E-3</v>
      </c>
      <c r="O44" s="79"/>
    </row>
    <row r="45" spans="1:15" x14ac:dyDescent="0.25">
      <c r="A45" s="59" t="str">
        <f>'2. Emissions Units &amp; Activities'!$A$15</f>
        <v>Shredder-1</v>
      </c>
      <c r="B45" s="60" t="s">
        <v>1061</v>
      </c>
      <c r="C45" s="61" t="s">
        <v>1062</v>
      </c>
      <c r="D45" s="68">
        <f>IFERROR(IF(OR($B45="",$B45="No CAS"),INDEX('DEQ Pollutant List'!$A$7:$A$614,MATCH($C45,'DEQ Pollutant List'!$C$7:$C$614,0)),INDEX('DEQ Pollutant List'!$A$7:$A$614,MATCH($B45,'DEQ Pollutant List'!$B$7:$B$614,0))),"")</f>
        <v>600</v>
      </c>
      <c r="E45" s="76"/>
      <c r="F45" s="246">
        <v>5.3561360646495013E-2</v>
      </c>
      <c r="G45" s="247">
        <v>5.3561360646495013E-2</v>
      </c>
      <c r="H45" s="79" t="s">
        <v>1472</v>
      </c>
      <c r="I45" s="80"/>
      <c r="J45" s="77"/>
      <c r="K45" s="248">
        <f>F45*'2. Emissions Units &amp; Activities'!$I$15</f>
        <v>121.3164818643112</v>
      </c>
      <c r="L45" s="79"/>
      <c r="M45" s="77"/>
      <c r="N45" s="248">
        <f>G45*'2. Emissions Units &amp; Activities'!$L$15</f>
        <v>0.35350498026686705</v>
      </c>
      <c r="O45" s="79"/>
    </row>
    <row r="46" spans="1:15" x14ac:dyDescent="0.25">
      <c r="A46" s="59" t="str">
        <f>'2. Emissions Units &amp; Activities'!$A$15</f>
        <v>Shredder-1</v>
      </c>
      <c r="B46" s="60" t="s">
        <v>1091</v>
      </c>
      <c r="C46" s="61" t="s">
        <v>1092</v>
      </c>
      <c r="D46" s="68">
        <f>IFERROR(IF(OR($B46="",$B46="No CAS"),INDEX('DEQ Pollutant List'!$A$7:$A$614,MATCH($C46,'DEQ Pollutant List'!$C$7:$C$614,0)),INDEX('DEQ Pollutant List'!$A$7:$A$614,MATCH($B46,'DEQ Pollutant List'!$B$7:$B$614,0))),"")</f>
        <v>608</v>
      </c>
      <c r="E46" s="76"/>
      <c r="F46" s="246">
        <v>6.6699999999999995E-4</v>
      </c>
      <c r="G46" s="247">
        <v>6.6699999999999995E-4</v>
      </c>
      <c r="H46" s="79" t="s">
        <v>1472</v>
      </c>
      <c r="I46" s="80"/>
      <c r="J46" s="77"/>
      <c r="K46" s="248">
        <f>F46*'2. Emissions Units &amp; Activities'!$I$15</f>
        <v>1.5107549999999998</v>
      </c>
      <c r="L46" s="79"/>
      <c r="M46" s="77"/>
      <c r="N46" s="248">
        <f>G46*'2. Emissions Units &amp; Activities'!$L$15</f>
        <v>4.4021999999999993E-3</v>
      </c>
      <c r="O46" s="79"/>
    </row>
    <row r="47" spans="1:15" x14ac:dyDescent="0.25">
      <c r="A47" s="59" t="str">
        <f>'2. Emissions Units &amp; Activities'!$A$15</f>
        <v>Shredder-1</v>
      </c>
      <c r="B47" s="60" t="s">
        <v>1136</v>
      </c>
      <c r="C47" s="61" t="s">
        <v>1470</v>
      </c>
      <c r="D47" s="68">
        <f>IFERROR(IF(OR($B47="",$B47="No CAS"),INDEX('DEQ Pollutant List'!$A$7:$A$614,MATCH($C47,'DEQ Pollutant List'!$C$7:$C$614,0)),INDEX('DEQ Pollutant List'!$A$7:$A$614,MATCH($B47,'DEQ Pollutant List'!$B$7:$B$614,0))),"")</f>
        <v>624</v>
      </c>
      <c r="E47" s="76"/>
      <c r="F47" s="246">
        <v>3.4392031573012588E-5</v>
      </c>
      <c r="G47" s="247">
        <v>3.4392031573012588E-5</v>
      </c>
      <c r="H47" s="79" t="s">
        <v>1472</v>
      </c>
      <c r="I47" s="80"/>
      <c r="J47" s="77"/>
      <c r="K47" s="248">
        <f>F47*'2. Emissions Units &amp; Activities'!$I$15</f>
        <v>7.7897951512873514E-2</v>
      </c>
      <c r="L47" s="79"/>
      <c r="M47" s="77"/>
      <c r="N47" s="248">
        <f>G47*'2. Emissions Units &amp; Activities'!$L$15</f>
        <v>2.2698740838188308E-4</v>
      </c>
      <c r="O47" s="79"/>
    </row>
    <row r="48" spans="1:15" x14ac:dyDescent="0.25">
      <c r="A48" s="59" t="str">
        <f>'2. Emissions Units &amp; Activities'!$A$15</f>
        <v>Shredder-1</v>
      </c>
      <c r="B48" s="60" t="s">
        <v>1142</v>
      </c>
      <c r="C48" s="61" t="s">
        <v>1143</v>
      </c>
      <c r="D48" s="68">
        <f>IFERROR(IF(OR($B48="",$B48="No CAS"),INDEX('DEQ Pollutant List'!$A$7:$A$614,MATCH($C48,'DEQ Pollutant List'!$C$7:$C$614,0)),INDEX('DEQ Pollutant List'!$A$7:$A$614,MATCH($B48,'DEQ Pollutant List'!$B$7:$B$614,0))),"")</f>
        <v>627</v>
      </c>
      <c r="E48" s="76"/>
      <c r="F48" s="246">
        <v>2.6686713023867694E-4</v>
      </c>
      <c r="G48" s="247">
        <v>2.6686713023867694E-4</v>
      </c>
      <c r="H48" s="79" t="s">
        <v>1472</v>
      </c>
      <c r="I48" s="80"/>
      <c r="J48" s="77"/>
      <c r="K48" s="248">
        <f>F48*'2. Emissions Units &amp; Activities'!$I$15</f>
        <v>0.60445404999060326</v>
      </c>
      <c r="L48" s="79"/>
      <c r="M48" s="77"/>
      <c r="N48" s="248">
        <f>G48*'2. Emissions Units &amp; Activities'!$L$15</f>
        <v>1.7613230595752676E-3</v>
      </c>
      <c r="O48" s="79"/>
    </row>
    <row r="49" spans="1:15" x14ac:dyDescent="0.25">
      <c r="A49" s="59" t="str">
        <f>'2. Emissions Units &amp; Activities'!$A$15</f>
        <v>Shredder-1</v>
      </c>
      <c r="B49" s="60" t="s">
        <v>1144</v>
      </c>
      <c r="C49" s="61" t="s">
        <v>1145</v>
      </c>
      <c r="D49" s="68">
        <f>IFERROR(IF(OR($B49="",$B49="No CAS"),INDEX('DEQ Pollutant List'!$A$7:$A$614,MATCH($C49,'DEQ Pollutant List'!$C$7:$C$614,0)),INDEX('DEQ Pollutant List'!$A$7:$A$614,MATCH($B49,'DEQ Pollutant List'!$B$7:$B$614,0))),"")</f>
        <v>628</v>
      </c>
      <c r="E49" s="76"/>
      <c r="F49" s="246">
        <v>4.8923134749107311E-2</v>
      </c>
      <c r="G49" s="247">
        <v>4.8923134749107311E-2</v>
      </c>
      <c r="H49" s="79" t="s">
        <v>1472</v>
      </c>
      <c r="I49" s="80"/>
      <c r="J49" s="77"/>
      <c r="K49" s="248">
        <f>F49*'2. Emissions Units &amp; Activities'!$I$15</f>
        <v>110.81090020672806</v>
      </c>
      <c r="L49" s="79"/>
      <c r="M49" s="77"/>
      <c r="N49" s="248">
        <f>G49*'2. Emissions Units &amp; Activities'!$L$15</f>
        <v>0.32289268934410825</v>
      </c>
      <c r="O49" s="79"/>
    </row>
    <row r="50" spans="1:15" x14ac:dyDescent="0.25">
      <c r="A50" s="59" t="str">
        <f>'2. Emissions Units &amp; Activities'!$A$15</f>
        <v>Shredder-1</v>
      </c>
      <c r="B50" s="60" t="s">
        <v>790</v>
      </c>
      <c r="C50" s="61" t="s">
        <v>791</v>
      </c>
      <c r="D50" s="68">
        <f>IFERROR(IF(OR($B50="",$B50="No CAS"),INDEX('DEQ Pollutant List'!$A$7:$A$614,MATCH($C50,'DEQ Pollutant List'!$C$7:$C$614,0)),INDEX('DEQ Pollutant List'!$A$7:$A$614,MATCH($B50,'DEQ Pollutant List'!$B$7:$B$614,0))),"")</f>
        <v>456</v>
      </c>
      <c r="E50" s="76"/>
      <c r="F50" s="246">
        <v>1.5100000000000001E-3</v>
      </c>
      <c r="G50" s="247">
        <v>1.5100000000000001E-3</v>
      </c>
      <c r="H50" s="79" t="s">
        <v>1472</v>
      </c>
      <c r="I50" s="80"/>
      <c r="J50" s="77"/>
      <c r="K50" s="248">
        <f>F50*'2. Emissions Units &amp; Activities'!$I$15</f>
        <v>3.42015</v>
      </c>
      <c r="L50" s="79"/>
      <c r="M50" s="77"/>
      <c r="N50" s="248">
        <f>G50*'2. Emissions Units &amp; Activities'!$L$15</f>
        <v>9.9659999999999992E-3</v>
      </c>
      <c r="O50" s="79"/>
    </row>
    <row r="51" spans="1:15" x14ac:dyDescent="0.25">
      <c r="A51" s="59" t="str">
        <f>'2. Emissions Units &amp; Activities'!$A$15</f>
        <v>Shredder-1</v>
      </c>
      <c r="B51" s="60" t="s">
        <v>1382</v>
      </c>
      <c r="C51" s="61" t="s">
        <v>1170</v>
      </c>
      <c r="D51" s="68">
        <f>IFERROR(IF(OR($B51="",$B51="No CAS"),INDEX('DEQ Pollutant List'!$A$7:$A$614,MATCH($C51,'DEQ Pollutant List'!$C$7:$C$614,0)),INDEX('DEQ Pollutant List'!$A$7:$A$614,MATCH($B51,'DEQ Pollutant List'!$B$7:$B$614,0))),"")</f>
        <v>645</v>
      </c>
      <c r="E51" s="76"/>
      <c r="F51" s="246">
        <v>2.6099999999999999E-9</v>
      </c>
      <c r="G51" s="247">
        <v>2.6099999999999999E-9</v>
      </c>
      <c r="H51" s="79" t="s">
        <v>1472</v>
      </c>
      <c r="I51" s="80"/>
      <c r="J51" s="77"/>
      <c r="K51" s="248">
        <f>F51*'2. Emissions Units &amp; Activities'!$I$15</f>
        <v>5.9116499999999995E-6</v>
      </c>
      <c r="L51" s="79"/>
      <c r="M51" s="77"/>
      <c r="N51" s="248">
        <f>G51*'2. Emissions Units &amp; Activities'!$L$15</f>
        <v>1.7225999999999998E-8</v>
      </c>
      <c r="O51" s="79"/>
    </row>
    <row r="52" spans="1:15" x14ac:dyDescent="0.25">
      <c r="A52" s="59" t="str">
        <f>'2. Emissions Units &amp; Activities'!$A$15</f>
        <v>Shredder-1</v>
      </c>
      <c r="B52" s="60" t="s">
        <v>1383</v>
      </c>
      <c r="C52" s="61" t="s">
        <v>1171</v>
      </c>
      <c r="D52" s="68">
        <f>IFERROR(IF(OR($B52="",$B52="No CAS"),INDEX('DEQ Pollutant List'!$A$7:$A$614,MATCH($C52,'DEQ Pollutant List'!$C$7:$C$614,0)),INDEX('DEQ Pollutant List'!$A$7:$A$614,MATCH($B52,'DEQ Pollutant List'!$B$7:$B$614,0))),"")</f>
        <v>646</v>
      </c>
      <c r="E52" s="76"/>
      <c r="F52" s="246">
        <v>1.7399999999999999E-10</v>
      </c>
      <c r="G52" s="247">
        <v>1.7399999999999999E-10</v>
      </c>
      <c r="H52" s="79" t="s">
        <v>1472</v>
      </c>
      <c r="I52" s="80"/>
      <c r="J52" s="77"/>
      <c r="K52" s="248">
        <f>F52*'2. Emissions Units &amp; Activities'!$I$15</f>
        <v>3.9410999999999997E-7</v>
      </c>
      <c r="L52" s="79"/>
      <c r="M52" s="77"/>
      <c r="N52" s="248">
        <f>G52*'2. Emissions Units &amp; Activities'!$L$15</f>
        <v>1.1483999999999999E-9</v>
      </c>
      <c r="O52" s="79"/>
    </row>
    <row r="53" spans="1:15" x14ac:dyDescent="0.25">
      <c r="A53" s="59" t="str">
        <f>'2. Emissions Units &amp; Activities'!$A$15</f>
        <v>Shredder-1</v>
      </c>
      <c r="B53" s="60" t="s">
        <v>1384</v>
      </c>
      <c r="C53" s="61" t="s">
        <v>1471</v>
      </c>
      <c r="D53" s="68">
        <f>IFERROR(IF(OR($B53="",$B53="No CAS"),INDEX('DEQ Pollutant List'!$A$7:$A$614,MATCH($C53,'DEQ Pollutant List'!$C$7:$C$614,0)),INDEX('DEQ Pollutant List'!$A$7:$A$614,MATCH($B53,'DEQ Pollutant List'!$B$7:$B$614,0))),"")</f>
        <v>401</v>
      </c>
      <c r="E53" s="76"/>
      <c r="F53" s="246">
        <v>8.9849999999999988E-5</v>
      </c>
      <c r="G53" s="247">
        <v>8.9849999999999988E-5</v>
      </c>
      <c r="H53" s="79" t="s">
        <v>1472</v>
      </c>
      <c r="I53" s="80"/>
      <c r="J53" s="77"/>
      <c r="K53" s="248">
        <f>F53*'2. Emissions Units &amp; Activities'!$I$15</f>
        <v>0.20351024999999998</v>
      </c>
      <c r="L53" s="79"/>
      <c r="M53" s="77"/>
      <c r="N53" s="248">
        <f>G53*'2. Emissions Units &amp; Activities'!$L$15</f>
        <v>5.9300999999999993E-4</v>
      </c>
      <c r="O53" s="79"/>
    </row>
    <row r="54" spans="1:15" x14ac:dyDescent="0.25">
      <c r="A54" s="59" t="str">
        <f>'2. Emissions Units &amp; Activities'!$A$16</f>
        <v>ASR-1 CON</v>
      </c>
      <c r="B54" s="60" t="s">
        <v>41</v>
      </c>
      <c r="C54" s="61" t="s">
        <v>42</v>
      </c>
      <c r="D54" s="68">
        <f>IFERROR(IF(OR($B54="",$B54="No CAS"),INDEX('DEQ Pollutant List'!$A$7:$A$614,MATCH($C54,'DEQ Pollutant List'!$C$7:$C$614,0)),INDEX('DEQ Pollutant List'!$A$7:$A$614,MATCH($B54,'DEQ Pollutant List'!$B$7:$B$614,0))),"")</f>
        <v>13</v>
      </c>
      <c r="E54" s="76"/>
      <c r="F54" s="246">
        <v>2.2607433153380965E-4</v>
      </c>
      <c r="G54" s="247">
        <v>2.2607433153380965E-4</v>
      </c>
      <c r="H54" s="79" t="s">
        <v>1472</v>
      </c>
      <c r="I54" s="80"/>
      <c r="J54" s="77"/>
      <c r="K54" s="248">
        <f>F54*'2. Emissions Units &amp; Activities'!$I$16</f>
        <v>0.51205836092407886</v>
      </c>
      <c r="L54" s="79"/>
      <c r="M54" s="77"/>
      <c r="N54" s="248">
        <f>G54*'2. Emissions Units &amp; Activities'!$L$16</f>
        <v>1.4920905881231437E-3</v>
      </c>
      <c r="O54" s="79"/>
    </row>
    <row r="55" spans="1:15" x14ac:dyDescent="0.25">
      <c r="A55" s="59" t="str">
        <f>'2. Emissions Units &amp; Activities'!$A$16</f>
        <v>ASR-1 CON</v>
      </c>
      <c r="B55" s="60" t="s">
        <v>83</v>
      </c>
      <c r="C55" s="61" t="s">
        <v>84</v>
      </c>
      <c r="D55" s="68">
        <f>IFERROR(IF(OR($B55="",$B55="No CAS"),INDEX('DEQ Pollutant List'!$A$7:$A$614,MATCH($C55,'DEQ Pollutant List'!$C$7:$C$614,0)),INDEX('DEQ Pollutant List'!$A$7:$A$614,MATCH($B55,'DEQ Pollutant List'!$B$7:$B$614,0))),"")</f>
        <v>37</v>
      </c>
      <c r="E55" s="76"/>
      <c r="F55" s="246">
        <v>4.5961744657445413E-7</v>
      </c>
      <c r="G55" s="247">
        <v>4.5961744657445413E-7</v>
      </c>
      <c r="H55" s="79" t="s">
        <v>1472</v>
      </c>
      <c r="I55" s="80"/>
      <c r="J55" s="77"/>
      <c r="K55" s="248">
        <f>F55*'2. Emissions Units &amp; Activities'!$I$16</f>
        <v>1.0410335164911385E-3</v>
      </c>
      <c r="L55" s="79"/>
      <c r="M55" s="77"/>
      <c r="N55" s="248">
        <f>G55*'2. Emissions Units &amp; Activities'!$L$16</f>
        <v>3.033475147391397E-6</v>
      </c>
      <c r="O55" s="79"/>
    </row>
    <row r="56" spans="1:15" x14ac:dyDescent="0.25">
      <c r="A56" s="59" t="str">
        <f>'2. Emissions Units &amp; Activities'!$A$16</f>
        <v>ASR-1 CON</v>
      </c>
      <c r="B56" s="60" t="s">
        <v>99</v>
      </c>
      <c r="C56" s="61" t="s">
        <v>100</v>
      </c>
      <c r="D56" s="68">
        <f>IFERROR(IF(OR($B56="",$B56="No CAS"),INDEX('DEQ Pollutant List'!$A$7:$A$614,MATCH($C56,'DEQ Pollutant List'!$C$7:$C$614,0)),INDEX('DEQ Pollutant List'!$A$7:$A$614,MATCH($B56,'DEQ Pollutant List'!$B$7:$B$614,0))),"")</f>
        <v>45</v>
      </c>
      <c r="E56" s="76"/>
      <c r="F56" s="246">
        <v>9.910501191761669E-7</v>
      </c>
      <c r="G56" s="247">
        <v>9.910501191761669E-7</v>
      </c>
      <c r="H56" s="79" t="s">
        <v>1472</v>
      </c>
      <c r="I56" s="80"/>
      <c r="J56" s="77"/>
      <c r="K56" s="248">
        <f>F56*'2. Emissions Units &amp; Activities'!$I$16</f>
        <v>2.2447285199340182E-3</v>
      </c>
      <c r="L56" s="79"/>
      <c r="M56" s="77"/>
      <c r="N56" s="248">
        <f>G56*'2. Emissions Units &amp; Activities'!$L$16</f>
        <v>6.5409307865627009E-6</v>
      </c>
      <c r="O56" s="79"/>
    </row>
    <row r="57" spans="1:15" x14ac:dyDescent="0.25">
      <c r="A57" s="59" t="str">
        <f>'2. Emissions Units &amp; Activities'!$A$16</f>
        <v>ASR-1 CON</v>
      </c>
      <c r="B57" s="60" t="s">
        <v>167</v>
      </c>
      <c r="C57" s="61" t="s">
        <v>168</v>
      </c>
      <c r="D57" s="68">
        <f>IFERROR(IF(OR($B57="",$B57="No CAS"),INDEX('DEQ Pollutant List'!$A$7:$A$614,MATCH($C57,'DEQ Pollutant List'!$C$7:$C$614,0)),INDEX('DEQ Pollutant List'!$A$7:$A$614,MATCH($B57,'DEQ Pollutant List'!$B$7:$B$614,0))),"")</f>
        <v>83</v>
      </c>
      <c r="E57" s="76"/>
      <c r="F57" s="246">
        <v>7.2964269643694613E-7</v>
      </c>
      <c r="G57" s="247">
        <v>7.2964269643694613E-7</v>
      </c>
      <c r="H57" s="79" t="s">
        <v>1472</v>
      </c>
      <c r="I57" s="80"/>
      <c r="J57" s="77"/>
      <c r="K57" s="248">
        <f>F57*'2. Emissions Units &amp; Activities'!$I$16</f>
        <v>1.6526407074296829E-3</v>
      </c>
      <c r="L57" s="79"/>
      <c r="M57" s="77"/>
      <c r="N57" s="248">
        <f>G57*'2. Emissions Units &amp; Activities'!$L$16</f>
        <v>4.8156417964838444E-6</v>
      </c>
      <c r="O57" s="79"/>
    </row>
    <row r="58" spans="1:15" x14ac:dyDescent="0.25">
      <c r="A58" s="59" t="str">
        <f>'2. Emissions Units &amp; Activities'!$A$16</f>
        <v>ASR-1 CON</v>
      </c>
      <c r="B58" s="60" t="s">
        <v>255</v>
      </c>
      <c r="C58" s="61" t="s">
        <v>256</v>
      </c>
      <c r="D58" s="68">
        <f>IFERROR(IF(OR($B58="",$B58="No CAS"),INDEX('DEQ Pollutant List'!$A$7:$A$614,MATCH($C58,'DEQ Pollutant List'!$C$7:$C$614,0)),INDEX('DEQ Pollutant List'!$A$7:$A$614,MATCH($B58,'DEQ Pollutant List'!$B$7:$B$614,0))),"")</f>
        <v>146</v>
      </c>
      <c r="E58" s="76"/>
      <c r="F58" s="246">
        <v>6.2910137999878405E-7</v>
      </c>
      <c r="G58" s="247">
        <v>6.2910137999878405E-7</v>
      </c>
      <c r="H58" s="79" t="s">
        <v>1472</v>
      </c>
      <c r="I58" s="80"/>
      <c r="J58" s="77"/>
      <c r="K58" s="248">
        <f>F58*'2. Emissions Units &amp; Activities'!$I$16</f>
        <v>1.424914625697246E-3</v>
      </c>
      <c r="L58" s="79"/>
      <c r="M58" s="77"/>
      <c r="N58" s="248">
        <f>G58*'2. Emissions Units &amp; Activities'!$L$16</f>
        <v>4.1520691079919741E-6</v>
      </c>
      <c r="O58" s="79"/>
    </row>
    <row r="59" spans="1:15" x14ac:dyDescent="0.25">
      <c r="A59" s="59" t="str">
        <f>'2. Emissions Units &amp; Activities'!$A$16</f>
        <v>ASR-1 CON</v>
      </c>
      <c r="B59" s="60" t="s">
        <v>258</v>
      </c>
      <c r="C59" s="61" t="s">
        <v>259</v>
      </c>
      <c r="D59" s="68">
        <f>IFERROR(IF(OR($B59="",$B59="No CAS"),INDEX('DEQ Pollutant List'!$A$7:$A$614,MATCH($C59,'DEQ Pollutant List'!$C$7:$C$614,0)),INDEX('DEQ Pollutant List'!$A$7:$A$614,MATCH($B59,'DEQ Pollutant List'!$B$7:$B$614,0))),"")</f>
        <v>149</v>
      </c>
      <c r="E59" s="76"/>
      <c r="F59" s="246">
        <v>1.0157545569295439E-3</v>
      </c>
      <c r="G59" s="247">
        <v>1.0157545569295439E-3</v>
      </c>
      <c r="H59" s="79" t="s">
        <v>1472</v>
      </c>
      <c r="I59" s="80"/>
      <c r="J59" s="77"/>
      <c r="K59" s="248">
        <f>F59*'2. Emissions Units &amp; Activities'!$I$16</f>
        <v>2.3006840714454171</v>
      </c>
      <c r="L59" s="79"/>
      <c r="M59" s="77"/>
      <c r="N59" s="248">
        <f>G59*'2. Emissions Units &amp; Activities'!$L$16</f>
        <v>6.7039800757349895E-3</v>
      </c>
      <c r="O59" s="79"/>
    </row>
    <row r="60" spans="1:15" x14ac:dyDescent="0.25">
      <c r="A60" s="59" t="str">
        <f>'2. Emissions Units &amp; Activities'!$A$16</f>
        <v>ASR-1 CON</v>
      </c>
      <c r="B60" s="60" t="s">
        <v>556</v>
      </c>
      <c r="C60" s="61" t="s">
        <v>557</v>
      </c>
      <c r="D60" s="68">
        <f>IFERROR(IF(OR($B60="",$B60="No CAS"),INDEX('DEQ Pollutant List'!$A$7:$A$614,MATCH($C60,'DEQ Pollutant List'!$C$7:$C$614,0)),INDEX('DEQ Pollutant List'!$A$7:$A$614,MATCH($B60,'DEQ Pollutant List'!$B$7:$B$614,0))),"")</f>
        <v>305</v>
      </c>
      <c r="E60" s="76"/>
      <c r="F60" s="246">
        <v>3.3322264876647928E-4</v>
      </c>
      <c r="G60" s="247">
        <v>3.3322264876647928E-4</v>
      </c>
      <c r="H60" s="79" t="s">
        <v>1472</v>
      </c>
      <c r="I60" s="80"/>
      <c r="J60" s="77"/>
      <c r="K60" s="248">
        <f>F60*'2. Emissions Units &amp; Activities'!$I$16</f>
        <v>0.75474929945607561</v>
      </c>
      <c r="L60" s="79"/>
      <c r="M60" s="77"/>
      <c r="N60" s="248">
        <f>G60*'2. Emissions Units &amp; Activities'!$L$16</f>
        <v>2.1992694818587632E-3</v>
      </c>
      <c r="O60" s="79"/>
    </row>
    <row r="61" spans="1:15" x14ac:dyDescent="0.25">
      <c r="A61" s="59" t="str">
        <f>'2. Emissions Units &amp; Activities'!$A$16</f>
        <v>ASR-1 CON</v>
      </c>
      <c r="B61" s="60" t="s">
        <v>562</v>
      </c>
      <c r="C61" s="61" t="s">
        <v>563</v>
      </c>
      <c r="D61" s="68">
        <f>IFERROR(IF(OR($B61="",$B61="No CAS"),INDEX('DEQ Pollutant List'!$A$7:$A$614,MATCH($C61,'DEQ Pollutant List'!$C$7:$C$614,0)),INDEX('DEQ Pollutant List'!$A$7:$A$614,MATCH($B61,'DEQ Pollutant List'!$B$7:$B$614,0))),"")</f>
        <v>312</v>
      </c>
      <c r="E61" s="76"/>
      <c r="F61" s="246">
        <v>1.5713171454764151E-5</v>
      </c>
      <c r="G61" s="247">
        <v>1.5713171454764151E-5</v>
      </c>
      <c r="H61" s="79" t="s">
        <v>1472</v>
      </c>
      <c r="I61" s="80"/>
      <c r="J61" s="77"/>
      <c r="K61" s="248">
        <f>F61*'2. Emissions Units &amp; Activities'!$I$16</f>
        <v>3.5590333345040803E-2</v>
      </c>
      <c r="L61" s="79"/>
      <c r="M61" s="77"/>
      <c r="N61" s="248">
        <f>G61*'2. Emissions Units &amp; Activities'!$L$16</f>
        <v>1.0370693160144339E-4</v>
      </c>
      <c r="O61" s="79"/>
    </row>
    <row r="62" spans="1:15" x14ac:dyDescent="0.25">
      <c r="A62" s="59" t="str">
        <f>'2. Emissions Units &amp; Activities'!$A$16</f>
        <v>ASR-1 CON</v>
      </c>
      <c r="B62" s="60" t="s">
        <v>568</v>
      </c>
      <c r="C62" s="61" t="s">
        <v>569</v>
      </c>
      <c r="D62" s="68">
        <f>IFERROR(IF(OR($B62="",$B62="No CAS"),INDEX('DEQ Pollutant List'!$A$7:$A$614,MATCH($C62,'DEQ Pollutant List'!$C$7:$C$614,0)),INDEX('DEQ Pollutant List'!$A$7:$A$614,MATCH($B62,'DEQ Pollutant List'!$B$7:$B$614,0))),"")</f>
        <v>316</v>
      </c>
      <c r="E62" s="76"/>
      <c r="F62" s="246">
        <v>1.8671958767087202E-8</v>
      </c>
      <c r="G62" s="247">
        <v>1.8671958767087202E-8</v>
      </c>
      <c r="H62" s="79" t="s">
        <v>1472</v>
      </c>
      <c r="I62" s="80"/>
      <c r="J62" s="77"/>
      <c r="K62" s="248">
        <f>F62*'2. Emissions Units &amp; Activities'!$I$16</f>
        <v>4.2291986607452513E-5</v>
      </c>
      <c r="L62" s="79"/>
      <c r="M62" s="77"/>
      <c r="N62" s="248">
        <f>G62*'2. Emissions Units &amp; Activities'!$L$16</f>
        <v>1.2323492786277554E-7</v>
      </c>
      <c r="O62" s="79"/>
    </row>
    <row r="63" spans="1:15" x14ac:dyDescent="0.25">
      <c r="A63" s="59" t="str">
        <f>'2. Emissions Units &amp; Activities'!$A$16</f>
        <v>ASR-1 CON</v>
      </c>
      <c r="B63" s="60" t="s">
        <v>1377</v>
      </c>
      <c r="C63" s="61" t="s">
        <v>1165</v>
      </c>
      <c r="D63" s="68">
        <f>IFERROR(IF(OR($B63="",$B63="No CAS"),INDEX('DEQ Pollutant List'!$A$7:$A$614,MATCH($C63,'DEQ Pollutant List'!$C$7:$C$614,0)),INDEX('DEQ Pollutant List'!$A$7:$A$614,MATCH($B63,'DEQ Pollutant List'!$B$7:$B$614,0))),"")</f>
        <v>365</v>
      </c>
      <c r="E63" s="76"/>
      <c r="F63" s="246">
        <v>1.1203175260252319E-5</v>
      </c>
      <c r="G63" s="247">
        <v>1.1203175260252319E-5</v>
      </c>
      <c r="H63" s="79" t="s">
        <v>1472</v>
      </c>
      <c r="I63" s="80"/>
      <c r="J63" s="77"/>
      <c r="K63" s="248">
        <f>F63*'2. Emissions Units &amp; Activities'!$I$16</f>
        <v>2.5375191964471504E-2</v>
      </c>
      <c r="L63" s="79"/>
      <c r="M63" s="77"/>
      <c r="N63" s="248">
        <f>G63*'2. Emissions Units &amp; Activities'!$L$16</f>
        <v>7.3940956717665309E-5</v>
      </c>
      <c r="O63" s="79"/>
    </row>
    <row r="64" spans="1:15" x14ac:dyDescent="0.25">
      <c r="A64" s="59" t="str">
        <f>'2. Emissions Units &amp; Activities'!$A$16</f>
        <v>ASR-1 CON</v>
      </c>
      <c r="B64" s="60" t="s">
        <v>1149</v>
      </c>
      <c r="C64" s="61" t="s">
        <v>1150</v>
      </c>
      <c r="D64" s="68">
        <f>IFERROR(IF(OR($B64="",$B64="No CAS"),INDEX('DEQ Pollutant List'!$A$7:$A$614,MATCH($C64,'DEQ Pollutant List'!$C$7:$C$614,0)),INDEX('DEQ Pollutant List'!$A$7:$A$614,MATCH($B64,'DEQ Pollutant List'!$B$7:$B$614,0))),"")</f>
        <v>632</v>
      </c>
      <c r="E64" s="76"/>
      <c r="F64" s="246">
        <v>3.3609525780756963E-4</v>
      </c>
      <c r="G64" s="247">
        <v>3.3609525780756963E-4</v>
      </c>
      <c r="H64" s="79" t="s">
        <v>1472</v>
      </c>
      <c r="I64" s="80"/>
      <c r="J64" s="77"/>
      <c r="K64" s="248">
        <f>F64*'2. Emissions Units &amp; Activities'!$I$16</f>
        <v>0.76125575893414521</v>
      </c>
      <c r="L64" s="79"/>
      <c r="M64" s="77"/>
      <c r="N64" s="248">
        <f>G64*'2. Emissions Units &amp; Activities'!$L$16</f>
        <v>2.2182287015299596E-3</v>
      </c>
      <c r="O64" s="79"/>
    </row>
    <row r="65" spans="1:15" x14ac:dyDescent="0.25">
      <c r="A65" s="59" t="str">
        <f>'2. Emissions Units &amp; Activities'!$A$16</f>
        <v>ASR-1 CON</v>
      </c>
      <c r="B65" s="60" t="s">
        <v>790</v>
      </c>
      <c r="C65" s="61" t="s">
        <v>791</v>
      </c>
      <c r="D65" s="68">
        <f>IFERROR(IF(OR($B65="",$B65="No CAS"),INDEX('DEQ Pollutant List'!$A$7:$A$614,MATCH($C65,'DEQ Pollutant List'!$C$7:$C$614,0)),INDEX('DEQ Pollutant List'!$A$7:$A$614,MATCH($B65,'DEQ Pollutant List'!$B$7:$B$614,0))),"")</f>
        <v>456</v>
      </c>
      <c r="E65" s="76"/>
      <c r="F65" s="246">
        <v>4.5961744657445413E-7</v>
      </c>
      <c r="G65" s="247">
        <v>4.5961744657445413E-7</v>
      </c>
      <c r="H65" s="79" t="s">
        <v>1472</v>
      </c>
      <c r="I65" s="80"/>
      <c r="J65" s="77"/>
      <c r="K65" s="248">
        <f>F65*'2. Emissions Units &amp; Activities'!$I$16</f>
        <v>1.0410335164911385E-3</v>
      </c>
      <c r="L65" s="79"/>
      <c r="M65" s="77"/>
      <c r="N65" s="248">
        <f>G65*'2. Emissions Units &amp; Activities'!$L$16</f>
        <v>3.033475147391397E-6</v>
      </c>
      <c r="O65" s="79"/>
    </row>
    <row r="66" spans="1:15" x14ac:dyDescent="0.25">
      <c r="A66" s="59" t="str">
        <f>'2. Emissions Units &amp; Activities'!$A$16</f>
        <v>ASR-1 CON</v>
      </c>
      <c r="B66" s="60" t="s">
        <v>1382</v>
      </c>
      <c r="C66" s="61" t="s">
        <v>1170</v>
      </c>
      <c r="D66" s="68">
        <f>IFERROR(IF(OR($B66="",$B66="No CAS"),INDEX('DEQ Pollutant List'!$A$7:$A$614,MATCH($C66,'DEQ Pollutant List'!$C$7:$C$614,0)),INDEX('DEQ Pollutant List'!$A$7:$A$614,MATCH($B66,'DEQ Pollutant List'!$B$7:$B$614,0))),"")</f>
        <v>645</v>
      </c>
      <c r="E66" s="76"/>
      <c r="F66" s="246">
        <v>5.7452180821806775E-12</v>
      </c>
      <c r="G66" s="247">
        <v>5.7452180821806775E-12</v>
      </c>
      <c r="H66" s="79" t="s">
        <v>1472</v>
      </c>
      <c r="I66" s="80"/>
      <c r="J66" s="77"/>
      <c r="K66" s="248">
        <f>F66*'2. Emissions Units &amp; Activities'!$I$16</f>
        <v>1.3012918956139234E-8</v>
      </c>
      <c r="L66" s="79"/>
      <c r="M66" s="77"/>
      <c r="N66" s="248">
        <f>G66*'2. Emissions Units &amp; Activities'!$L$16</f>
        <v>3.7918439342392467E-11</v>
      </c>
      <c r="O66" s="79"/>
    </row>
    <row r="67" spans="1:15" x14ac:dyDescent="0.25">
      <c r="A67" s="59" t="str">
        <f>'2. Emissions Units &amp; Activities'!$A$16</f>
        <v>ASR-1 CON</v>
      </c>
      <c r="B67" s="60" t="s">
        <v>1383</v>
      </c>
      <c r="C67" s="61" t="s">
        <v>1171</v>
      </c>
      <c r="D67" s="68">
        <f>IFERROR(IF(OR($B67="",$B67="No CAS"),INDEX('DEQ Pollutant List'!$A$7:$A$614,MATCH($C67,'DEQ Pollutant List'!$C$7:$C$614,0)),INDEX('DEQ Pollutant List'!$A$7:$A$614,MATCH($B67,'DEQ Pollutant List'!$B$7:$B$614,0))),"")</f>
        <v>646</v>
      </c>
      <c r="E67" s="76"/>
      <c r="F67" s="246">
        <v>6.3197398903987456E-12</v>
      </c>
      <c r="G67" s="247">
        <v>6.3197398903987456E-12</v>
      </c>
      <c r="H67" s="79" t="s">
        <v>1472</v>
      </c>
      <c r="I67" s="80"/>
      <c r="J67" s="77"/>
      <c r="K67" s="248">
        <f>F67*'2. Emissions Units &amp; Activities'!$I$16</f>
        <v>1.4314210851753158E-8</v>
      </c>
      <c r="L67" s="79"/>
      <c r="M67" s="77"/>
      <c r="N67" s="248">
        <f>G67*'2. Emissions Units &amp; Activities'!$L$16</f>
        <v>4.1710283276631717E-11</v>
      </c>
      <c r="O67" s="79"/>
    </row>
    <row r="68" spans="1:15" x14ac:dyDescent="0.25">
      <c r="A68" s="59" t="str">
        <f>'2. Emissions Units &amp; Activities'!$A$16</f>
        <v>ASR-1 CON</v>
      </c>
      <c r="B68" s="60"/>
      <c r="C68" s="61" t="s">
        <v>1473</v>
      </c>
      <c r="D68" s="68" t="str">
        <f>IFERROR(IF(OR($B68="",$B68="No CAS"),INDEX('DEQ Pollutant List'!$A$7:$A$614,MATCH($C68,'DEQ Pollutant List'!$C$7:$C$614,0)),INDEX('DEQ Pollutant List'!$A$7:$A$614,MATCH($B68,'DEQ Pollutant List'!$B$7:$B$614,0))),"")</f>
        <v/>
      </c>
      <c r="E68" s="76"/>
      <c r="F68" s="246">
        <v>1.0628653452034251E-9</v>
      </c>
      <c r="G68" s="247">
        <v>1.0628653452034251E-9</v>
      </c>
      <c r="H68" s="79" t="s">
        <v>1472</v>
      </c>
      <c r="I68" s="80"/>
      <c r="J68" s="77"/>
      <c r="K68" s="248">
        <f>F68*'2. Emissions Units &amp; Activities'!$I$16</f>
        <v>2.407390006885758E-6</v>
      </c>
      <c r="L68" s="79"/>
      <c r="M68" s="77"/>
      <c r="N68" s="248">
        <f>G68*'2. Emissions Units &amp; Activities'!$L$16</f>
        <v>7.0149112783426051E-9</v>
      </c>
      <c r="O68" s="79"/>
    </row>
    <row r="69" spans="1:15" x14ac:dyDescent="0.25">
      <c r="A69" s="59" t="str">
        <f>'2. Emissions Units &amp; Activities'!$A$16</f>
        <v>ASR-1 CON</v>
      </c>
      <c r="B69" s="60" t="s">
        <v>504</v>
      </c>
      <c r="C69" s="61" t="s">
        <v>505</v>
      </c>
      <c r="D69" s="68">
        <f>IFERROR(IF(OR($B69="",$B69="No CAS"),INDEX('DEQ Pollutant List'!$A$7:$A$614,MATCH($C69,'DEQ Pollutant List'!$C$7:$C$614,0)),INDEX('DEQ Pollutant List'!$A$7:$A$614,MATCH($B69,'DEQ Pollutant List'!$B$7:$B$614,0))),"")</f>
        <v>280</v>
      </c>
      <c r="E69" s="76"/>
      <c r="F69" s="246">
        <v>3.1598699451993725E-8</v>
      </c>
      <c r="G69" s="247">
        <v>3.1598699451993725E-8</v>
      </c>
      <c r="H69" s="79" t="s">
        <v>1472</v>
      </c>
      <c r="I69" s="80"/>
      <c r="J69" s="77"/>
      <c r="K69" s="248">
        <f>F69*'2. Emissions Units &amp; Activities'!$I$16</f>
        <v>7.1571054258765784E-5</v>
      </c>
      <c r="L69" s="79"/>
      <c r="M69" s="77"/>
      <c r="N69" s="248">
        <f>G69*'2. Emissions Units &amp; Activities'!$L$16</f>
        <v>2.0855141638315858E-7</v>
      </c>
      <c r="O69" s="79"/>
    </row>
    <row r="70" spans="1:15" x14ac:dyDescent="0.25">
      <c r="A70" s="59" t="str">
        <f>'2. Emissions Units &amp; Activities'!$A$16</f>
        <v>ASR-1 CON</v>
      </c>
      <c r="B70" s="60"/>
      <c r="C70" s="61" t="s">
        <v>1474</v>
      </c>
      <c r="D70" s="68" t="str">
        <f>IFERROR(IF(OR($B70="",$B70="No CAS"),INDEX('DEQ Pollutant List'!$A$7:$A$614,MATCH($C70,'DEQ Pollutant List'!$C$7:$C$614,0)),INDEX('DEQ Pollutant List'!$A$7:$A$614,MATCH($B70,'DEQ Pollutant List'!$B$7:$B$614,0))),"")</f>
        <v/>
      </c>
      <c r="E70" s="76"/>
      <c r="F70" s="246">
        <v>1.8671958767087201E-9</v>
      </c>
      <c r="G70" s="247">
        <v>1.8671958767087201E-9</v>
      </c>
      <c r="H70" s="79" t="s">
        <v>1472</v>
      </c>
      <c r="I70" s="80"/>
      <c r="J70" s="77"/>
      <c r="K70" s="248">
        <f>F70*'2. Emissions Units &amp; Activities'!$I$16</f>
        <v>4.2291986607452508E-6</v>
      </c>
      <c r="L70" s="79"/>
      <c r="M70" s="77"/>
      <c r="N70" s="248">
        <f>G70*'2. Emissions Units &amp; Activities'!$L$16</f>
        <v>1.2323492786277552E-8</v>
      </c>
      <c r="O70" s="79"/>
    </row>
    <row r="71" spans="1:15" x14ac:dyDescent="0.25">
      <c r="A71" s="59" t="str">
        <f>'2. Emissions Units &amp; Activities'!$A$16</f>
        <v>ASR-1 CON</v>
      </c>
      <c r="B71" s="60" t="s">
        <v>1381</v>
      </c>
      <c r="C71" s="61" t="s">
        <v>778</v>
      </c>
      <c r="D71" s="68">
        <f>IFERROR(IF(OR($B71="",$B71="No CAS"),INDEX('DEQ Pollutant List'!$A$7:$A$614,MATCH($C71,'DEQ Pollutant List'!$C$7:$C$614,0)),INDEX('DEQ Pollutant List'!$A$7:$A$614,MATCH($B71,'DEQ Pollutant List'!$B$7:$B$614,0))),"")</f>
        <v>447</v>
      </c>
      <c r="E71" s="76"/>
      <c r="F71" s="246">
        <v>5.0270658219080923E-6</v>
      </c>
      <c r="G71" s="247">
        <v>5.0270658219080923E-6</v>
      </c>
      <c r="H71" s="79" t="s">
        <v>1472</v>
      </c>
      <c r="I71" s="80"/>
      <c r="J71" s="77"/>
      <c r="K71" s="248">
        <f>F71*'2. Emissions Units &amp; Activities'!$I$16</f>
        <v>1.1386304086621829E-2</v>
      </c>
      <c r="L71" s="79"/>
      <c r="M71" s="77"/>
      <c r="N71" s="248">
        <f>G71*'2. Emissions Units &amp; Activities'!$L$16</f>
        <v>3.3178634424593406E-5</v>
      </c>
      <c r="O71" s="79"/>
    </row>
    <row r="72" spans="1:15" x14ac:dyDescent="0.25">
      <c r="A72" s="59" t="str">
        <f>'2. Emissions Units &amp; Activities'!$A$16</f>
        <v>ASR-1 CON</v>
      </c>
      <c r="B72" s="60" t="s">
        <v>1479</v>
      </c>
      <c r="C72" s="61" t="s">
        <v>1476</v>
      </c>
      <c r="D72" s="68" t="str">
        <f>IFERROR(IF(OR($B72="",$B72="No CAS"),INDEX('DEQ Pollutant List'!$A$7:$A$614,MATCH($C72,'DEQ Pollutant List'!$C$7:$C$614,0)),INDEX('DEQ Pollutant List'!$A$7:$A$614,MATCH($B72,'DEQ Pollutant List'!$B$7:$B$614,0))),"")</f>
        <v/>
      </c>
      <c r="E72" s="76"/>
      <c r="F72" s="246">
        <v>9.6088772424471849E-8</v>
      </c>
      <c r="G72" s="247">
        <v>9.6088772424471849E-8</v>
      </c>
      <c r="H72" s="79" t="s">
        <v>1472</v>
      </c>
      <c r="I72" s="80"/>
      <c r="J72" s="77"/>
      <c r="K72" s="248">
        <f>F72*'2. Emissions Units &amp; Activities'!$I$16</f>
        <v>2.1764106954142874E-4</v>
      </c>
      <c r="L72" s="79"/>
      <c r="M72" s="77"/>
      <c r="N72" s="248">
        <f>G72*'2. Emissions Units &amp; Activities'!$L$16</f>
        <v>6.3418589800151416E-7</v>
      </c>
      <c r="O72" s="79"/>
    </row>
    <row r="73" spans="1:15" x14ac:dyDescent="0.25">
      <c r="A73" s="59" t="str">
        <f>'2. Emissions Units &amp; Activities'!$A$16</f>
        <v>ASR-1 CON</v>
      </c>
      <c r="B73" s="60" t="s">
        <v>1384</v>
      </c>
      <c r="C73" s="61" t="s">
        <v>1172</v>
      </c>
      <c r="D73" s="68">
        <f>IFERROR(IF(OR($B73="",$B73="No CAS"),INDEX('DEQ Pollutant List'!$A$7:$A$614,MATCH($C73,'DEQ Pollutant List'!$C$7:$C$614,0)),INDEX('DEQ Pollutant List'!$A$7:$A$614,MATCH($B73,'DEQ Pollutant List'!$B$7:$B$614,0))),"")</f>
        <v>401</v>
      </c>
      <c r="E73" s="76"/>
      <c r="F73" s="246">
        <v>8.6034640780655635E-7</v>
      </c>
      <c r="G73" s="247">
        <v>8.6034640780655635E-7</v>
      </c>
      <c r="H73" s="79" t="s">
        <v>1472</v>
      </c>
      <c r="I73" s="80"/>
      <c r="J73" s="77"/>
      <c r="K73" s="248">
        <f>F73*'2. Emissions Units &amp; Activities'!$I$16</f>
        <v>1.9486846136818501E-3</v>
      </c>
      <c r="L73" s="79"/>
      <c r="M73" s="77"/>
      <c r="N73" s="248">
        <f>G73*'2. Emissions Units &amp; Activities'!$L$16</f>
        <v>5.6782862915232714E-6</v>
      </c>
      <c r="O73" s="79"/>
    </row>
    <row r="74" spans="1:15" x14ac:dyDescent="0.25">
      <c r="A74" s="59" t="str">
        <f>'2. Emissions Units &amp; Activities'!$A$16</f>
        <v>ASR-1 CON</v>
      </c>
      <c r="B74" s="60" t="s">
        <v>131</v>
      </c>
      <c r="C74" s="61" t="s">
        <v>132</v>
      </c>
      <c r="D74" s="68">
        <f>IFERROR(IF(OR($B74="",$B74="No CAS"),INDEX('DEQ Pollutant List'!$A$7:$A$614,MATCH($C74,'DEQ Pollutant List'!$C$7:$C$614,0)),INDEX('DEQ Pollutant List'!$A$7:$A$614,MATCH($B74,'DEQ Pollutant List'!$B$7:$B$614,0))),"")</f>
        <v>522</v>
      </c>
      <c r="E74" s="76"/>
      <c r="F74" s="246">
        <v>2.3842655041049814E-7</v>
      </c>
      <c r="G74" s="247">
        <v>2.3842655041049814E-7</v>
      </c>
      <c r="H74" s="79" t="s">
        <v>1472</v>
      </c>
      <c r="I74" s="80"/>
      <c r="J74" s="77"/>
      <c r="K74" s="248">
        <f>F74*'2. Emissions Units &amp; Activities'!$I$16</f>
        <v>5.4003613667977831E-4</v>
      </c>
      <c r="L74" s="79"/>
      <c r="M74" s="77"/>
      <c r="N74" s="248">
        <f>G74*'2. Emissions Units &amp; Activities'!$L$16</f>
        <v>1.5736152327092876E-6</v>
      </c>
      <c r="O74" s="79"/>
    </row>
    <row r="75" spans="1:15" x14ac:dyDescent="0.25">
      <c r="A75" s="59" t="str">
        <f>'2. Emissions Units &amp; Activities'!$A$17</f>
        <v>ASR-1 UNCON</v>
      </c>
      <c r="B75" s="60" t="s">
        <v>41</v>
      </c>
      <c r="C75" s="61" t="s">
        <v>42</v>
      </c>
      <c r="D75" s="68">
        <f>IFERROR(IF(OR($B75="",$B75="No CAS"),INDEX('DEQ Pollutant List'!$A$7:$A$614,MATCH($C75,'DEQ Pollutant List'!$C$7:$C$614,0)),INDEX('DEQ Pollutant List'!$A$7:$A$614,MATCH($B75,'DEQ Pollutant List'!$B$7:$B$614,0))),"")</f>
        <v>13</v>
      </c>
      <c r="E75" s="76"/>
      <c r="F75" s="246">
        <v>1.8491983261554254E-3</v>
      </c>
      <c r="G75" s="247">
        <v>1.8491983261554254E-3</v>
      </c>
      <c r="H75" s="79" t="s">
        <v>1472</v>
      </c>
      <c r="I75" s="80"/>
      <c r="J75" s="77"/>
      <c r="K75" s="248">
        <f>F75*'2. Emissions Units &amp; Activities'!$I$17</f>
        <v>4.1884342087420388</v>
      </c>
      <c r="L75" s="79"/>
      <c r="M75" s="77"/>
      <c r="N75" s="248">
        <f>G75*'2. Emissions Units &amp; Activities'!$L$17</f>
        <v>1.2204708952625806E-2</v>
      </c>
      <c r="O75" s="79"/>
    </row>
    <row r="76" spans="1:15" x14ac:dyDescent="0.25">
      <c r="A76" s="59" t="str">
        <f>'2. Emissions Units &amp; Activities'!$A$17</f>
        <v>ASR-1 UNCON</v>
      </c>
      <c r="B76" s="60" t="s">
        <v>83</v>
      </c>
      <c r="C76" s="61" t="s">
        <v>84</v>
      </c>
      <c r="D76" s="68">
        <f>IFERROR(IF(OR($B76="",$B76="No CAS"),INDEX('DEQ Pollutant List'!$A$7:$A$614,MATCH($C76,'DEQ Pollutant List'!$C$7:$C$614,0)),INDEX('DEQ Pollutant List'!$A$7:$A$614,MATCH($B76,'DEQ Pollutant List'!$B$7:$B$614,0))),"")</f>
        <v>37</v>
      </c>
      <c r="E76" s="76"/>
      <c r="F76" s="246">
        <v>3.7594883378001015E-6</v>
      </c>
      <c r="G76" s="247">
        <v>3.7594883378001015E-6</v>
      </c>
      <c r="H76" s="79" t="s">
        <v>1472</v>
      </c>
      <c r="I76" s="80"/>
      <c r="J76" s="77"/>
      <c r="K76" s="248">
        <f>F76*'2. Emissions Units &amp; Activities'!$I$17</f>
        <v>8.5152410851172308E-3</v>
      </c>
      <c r="L76" s="79"/>
      <c r="M76" s="77"/>
      <c r="N76" s="248">
        <f>G76*'2. Emissions Units &amp; Activities'!$L$17</f>
        <v>2.481262302948067E-5</v>
      </c>
      <c r="O76" s="79"/>
    </row>
    <row r="77" spans="1:15" x14ac:dyDescent="0.25">
      <c r="A77" s="59" t="str">
        <f>'2. Emissions Units &amp; Activities'!$A$17</f>
        <v>ASR-1 UNCON</v>
      </c>
      <c r="B77" s="60" t="s">
        <v>99</v>
      </c>
      <c r="C77" s="61" t="s">
        <v>100</v>
      </c>
      <c r="D77" s="68">
        <f>IFERROR(IF(OR($B77="",$B77="No CAS"),INDEX('DEQ Pollutant List'!$A$7:$A$614,MATCH($C77,'DEQ Pollutant List'!$C$7:$C$614,0)),INDEX('DEQ Pollutant List'!$A$7:$A$614,MATCH($B77,'DEQ Pollutant List'!$B$7:$B$614,0))),"")</f>
        <v>45</v>
      </c>
      <c r="E77" s="76"/>
      <c r="F77" s="246">
        <v>8.1063967283814698E-6</v>
      </c>
      <c r="G77" s="247">
        <v>8.1063967283814698E-6</v>
      </c>
      <c r="H77" s="79" t="s">
        <v>1472</v>
      </c>
      <c r="I77" s="80"/>
      <c r="J77" s="77"/>
      <c r="K77" s="248">
        <f>F77*'2. Emissions Units &amp; Activities'!$I$17</f>
        <v>1.8360988589784029E-2</v>
      </c>
      <c r="L77" s="79"/>
      <c r="M77" s="77"/>
      <c r="N77" s="248">
        <f>G77*'2. Emissions Units &amp; Activities'!$L$17</f>
        <v>5.35022184073177E-5</v>
      </c>
      <c r="O77" s="79"/>
    </row>
    <row r="78" spans="1:15" x14ac:dyDescent="0.25">
      <c r="A78" s="59" t="str">
        <f>'2. Emissions Units &amp; Activities'!$A$17</f>
        <v>ASR-1 UNCON</v>
      </c>
      <c r="B78" s="60" t="s">
        <v>167</v>
      </c>
      <c r="C78" s="61" t="s">
        <v>168</v>
      </c>
      <c r="D78" s="68">
        <f>IFERROR(IF(OR($B78="",$B78="No CAS"),INDEX('DEQ Pollutant List'!$A$7:$A$614,MATCH($C78,'DEQ Pollutant List'!$C$7:$C$614,0)),INDEX('DEQ Pollutant List'!$A$7:$A$614,MATCH($B78,'DEQ Pollutant List'!$B$7:$B$614,0))),"")</f>
        <v>83</v>
      </c>
      <c r="E78" s="76"/>
      <c r="F78" s="246">
        <v>5.9681877362576609E-6</v>
      </c>
      <c r="G78" s="247">
        <v>5.9681877362576609E-6</v>
      </c>
      <c r="H78" s="79" t="s">
        <v>1472</v>
      </c>
      <c r="I78" s="80"/>
      <c r="J78" s="77"/>
      <c r="K78" s="248">
        <f>F78*'2. Emissions Units &amp; Activities'!$I$17</f>
        <v>1.3517945222623602E-2</v>
      </c>
      <c r="L78" s="79"/>
      <c r="M78" s="77"/>
      <c r="N78" s="248">
        <f>G78*'2. Emissions Units &amp; Activities'!$L$17</f>
        <v>3.939003905930056E-5</v>
      </c>
      <c r="O78" s="79"/>
    </row>
    <row r="79" spans="1:15" x14ac:dyDescent="0.25">
      <c r="A79" s="59" t="str">
        <f>'2. Emissions Units &amp; Activities'!$A$17</f>
        <v>ASR-1 UNCON</v>
      </c>
      <c r="B79" s="60" t="s">
        <v>255</v>
      </c>
      <c r="C79" s="61" t="s">
        <v>256</v>
      </c>
      <c r="D79" s="68">
        <f>IFERROR(IF(OR($B79="",$B79="No CAS"),INDEX('DEQ Pollutant List'!$A$7:$A$614,MATCH($C79,'DEQ Pollutant List'!$C$7:$C$614,0)),INDEX('DEQ Pollutant List'!$A$7:$A$614,MATCH($B79,'DEQ Pollutant List'!$B$7:$B$614,0))),"")</f>
        <v>146</v>
      </c>
      <c r="E79" s="76"/>
      <c r="F79" s="246">
        <v>5.1457996623638893E-6</v>
      </c>
      <c r="G79" s="247">
        <v>5.1457996623638893E-6</v>
      </c>
      <c r="H79" s="79" t="s">
        <v>1472</v>
      </c>
      <c r="I79" s="80"/>
      <c r="J79" s="77"/>
      <c r="K79" s="248">
        <f>F79*'2. Emissions Units &amp; Activities'!$I$17</f>
        <v>1.165523623525421E-2</v>
      </c>
      <c r="L79" s="79"/>
      <c r="M79" s="77"/>
      <c r="N79" s="248">
        <f>G79*'2. Emissions Units &amp; Activities'!$L$17</f>
        <v>3.396227777160167E-5</v>
      </c>
      <c r="O79" s="79"/>
    </row>
    <row r="80" spans="1:15" x14ac:dyDescent="0.25">
      <c r="A80" s="59" t="str">
        <f>'2. Emissions Units &amp; Activities'!$A$17</f>
        <v>ASR-1 UNCON</v>
      </c>
      <c r="B80" s="60" t="s">
        <v>258</v>
      </c>
      <c r="C80" s="61" t="s">
        <v>259</v>
      </c>
      <c r="D80" s="68">
        <f>IFERROR(IF(OR($B80="",$B80="No CAS"),INDEX('DEQ Pollutant List'!$A$7:$A$614,MATCH($C80,'DEQ Pollutant List'!$C$7:$C$614,0)),INDEX('DEQ Pollutant List'!$A$7:$A$614,MATCH($B80,'DEQ Pollutant List'!$B$7:$B$614,0))),"")</f>
        <v>149</v>
      </c>
      <c r="E80" s="76"/>
      <c r="F80" s="246">
        <v>8.3084692265382263E-3</v>
      </c>
      <c r="G80" s="247">
        <v>8.3084692265382263E-3</v>
      </c>
      <c r="H80" s="79" t="s">
        <v>1472</v>
      </c>
      <c r="I80" s="80"/>
      <c r="J80" s="77"/>
      <c r="K80" s="248">
        <f>F80*'2. Emissions Units &amp; Activities'!$I$17</f>
        <v>18.818682798109084</v>
      </c>
      <c r="L80" s="79"/>
      <c r="M80" s="77"/>
      <c r="N80" s="248">
        <f>G80*'2. Emissions Units &amp; Activities'!$L$17</f>
        <v>5.4835896895152288E-2</v>
      </c>
      <c r="O80" s="79"/>
    </row>
    <row r="81" spans="1:15" x14ac:dyDescent="0.25">
      <c r="A81" s="59" t="str">
        <f>'2. Emissions Units &amp; Activities'!$A$17</f>
        <v>ASR-1 UNCON</v>
      </c>
      <c r="B81" s="60" t="s">
        <v>556</v>
      </c>
      <c r="C81" s="61" t="s">
        <v>557</v>
      </c>
      <c r="D81" s="68">
        <f>IFERROR(IF(OR($B81="",$B81="No CAS"),INDEX('DEQ Pollutant List'!$A$7:$A$614,MATCH($C81,'DEQ Pollutant List'!$C$7:$C$614,0)),INDEX('DEQ Pollutant List'!$A$7:$A$614,MATCH($B81,'DEQ Pollutant List'!$B$7:$B$614,0))),"")</f>
        <v>305</v>
      </c>
      <c r="E81" s="76"/>
      <c r="F81" s="246">
        <v>2.7256290449050738E-3</v>
      </c>
      <c r="G81" s="247">
        <v>2.7256290449050738E-3</v>
      </c>
      <c r="H81" s="79" t="s">
        <v>1472</v>
      </c>
      <c r="I81" s="80"/>
      <c r="J81" s="77"/>
      <c r="K81" s="248">
        <f>F81*'2. Emissions Units &amp; Activities'!$I$17</f>
        <v>6.1735497867099927</v>
      </c>
      <c r="L81" s="79"/>
      <c r="M81" s="77"/>
      <c r="N81" s="248">
        <f>G81*'2. Emissions Units &amp; Activities'!$L$17</f>
        <v>1.7989151696373485E-2</v>
      </c>
      <c r="O81" s="79"/>
    </row>
    <row r="82" spans="1:15" x14ac:dyDescent="0.25">
      <c r="A82" s="59" t="str">
        <f>'2. Emissions Units &amp; Activities'!$A$17</f>
        <v>ASR-1 UNCON</v>
      </c>
      <c r="B82" s="60" t="s">
        <v>562</v>
      </c>
      <c r="C82" s="61" t="s">
        <v>563</v>
      </c>
      <c r="D82" s="68">
        <f>IFERROR(IF(OR($B82="",$B82="No CAS"),INDEX('DEQ Pollutant List'!$A$7:$A$614,MATCH($C82,'DEQ Pollutant List'!$C$7:$C$614,0)),INDEX('DEQ Pollutant List'!$A$7:$A$614,MATCH($B82,'DEQ Pollutant List'!$B$7:$B$614,0))),"")</f>
        <v>312</v>
      </c>
      <c r="E82" s="76"/>
      <c r="F82" s="246">
        <v>1.2852750754854101E-4</v>
      </c>
      <c r="G82" s="247">
        <v>1.2852750754854101E-4</v>
      </c>
      <c r="H82" s="79" t="s">
        <v>1472</v>
      </c>
      <c r="I82" s="80"/>
      <c r="J82" s="77"/>
      <c r="K82" s="248">
        <f>F82*'2. Emissions Units &amp; Activities'!$I$17</f>
        <v>0.29111480459744538</v>
      </c>
      <c r="L82" s="79"/>
      <c r="M82" s="77"/>
      <c r="N82" s="248">
        <f>G82*'2. Emissions Units &amp; Activities'!$L$17</f>
        <v>8.4828154982037065E-4</v>
      </c>
      <c r="O82" s="79"/>
    </row>
    <row r="83" spans="1:15" x14ac:dyDescent="0.25">
      <c r="A83" s="59" t="str">
        <f>'2. Emissions Units &amp; Activities'!$A$17</f>
        <v>ASR-1 UNCON</v>
      </c>
      <c r="B83" s="60" t="s">
        <v>568</v>
      </c>
      <c r="C83" s="61" t="s">
        <v>569</v>
      </c>
      <c r="D83" s="68">
        <f>IFERROR(IF(OR($B83="",$B83="No CAS"),INDEX('DEQ Pollutant List'!$A$7:$A$614,MATCH($C83,'DEQ Pollutant List'!$C$7:$C$614,0)),INDEX('DEQ Pollutant List'!$A$7:$A$614,MATCH($B83,'DEQ Pollutant List'!$B$7:$B$614,0))),"")</f>
        <v>316</v>
      </c>
      <c r="E83" s="76"/>
      <c r="F83" s="246">
        <v>1.5272921372312915E-7</v>
      </c>
      <c r="G83" s="247">
        <v>1.5272921372312915E-7</v>
      </c>
      <c r="H83" s="79" t="s">
        <v>1472</v>
      </c>
      <c r="I83" s="80"/>
      <c r="J83" s="77"/>
      <c r="K83" s="248">
        <f>F83*'2. Emissions Units &amp; Activities'!$I$17</f>
        <v>3.4593166908288752E-4</v>
      </c>
      <c r="L83" s="79"/>
      <c r="M83" s="77"/>
      <c r="N83" s="248">
        <f>G83*'2. Emissions Units &amp; Activities'!$L$17</f>
        <v>1.0080128105726523E-6</v>
      </c>
      <c r="O83" s="79"/>
    </row>
    <row r="84" spans="1:15" x14ac:dyDescent="0.25">
      <c r="A84" s="59" t="str">
        <f>'2. Emissions Units &amp; Activities'!$A$17</f>
        <v>ASR-1 UNCON</v>
      </c>
      <c r="B84" s="60" t="s">
        <v>1377</v>
      </c>
      <c r="C84" s="61" t="s">
        <v>1165</v>
      </c>
      <c r="D84" s="68">
        <f>IFERROR(IF(OR($B84="",$B84="No CAS"),INDEX('DEQ Pollutant List'!$A$7:$A$614,MATCH($C84,'DEQ Pollutant List'!$C$7:$C$614,0)),INDEX('DEQ Pollutant List'!$A$7:$A$614,MATCH($B84,'DEQ Pollutant List'!$B$7:$B$614,0))),"")</f>
        <v>365</v>
      </c>
      <c r="E84" s="76"/>
      <c r="F84" s="246">
        <v>9.1637528233877474E-5</v>
      </c>
      <c r="G84" s="247">
        <v>9.1637528233877474E-5</v>
      </c>
      <c r="H84" s="79" t="s">
        <v>1472</v>
      </c>
      <c r="I84" s="80"/>
      <c r="J84" s="77"/>
      <c r="K84" s="248">
        <f>F84*'2. Emissions Units &amp; Activities'!$I$17</f>
        <v>0.20755900144973247</v>
      </c>
      <c r="L84" s="79"/>
      <c r="M84" s="77"/>
      <c r="N84" s="248">
        <f>G84*'2. Emissions Units &amp; Activities'!$L$17</f>
        <v>6.0480768634359129E-4</v>
      </c>
      <c r="O84" s="79"/>
    </row>
    <row r="85" spans="1:15" x14ac:dyDescent="0.25">
      <c r="A85" s="59" t="str">
        <f>'2. Emissions Units &amp; Activities'!$A$17</f>
        <v>ASR-1 UNCON</v>
      </c>
      <c r="B85" s="60" t="s">
        <v>1149</v>
      </c>
      <c r="C85" s="61" t="s">
        <v>1150</v>
      </c>
      <c r="D85" s="68">
        <f>IFERROR(IF(OR($B85="",$B85="No CAS"),INDEX('DEQ Pollutant List'!$A$7:$A$614,MATCH($C85,'DEQ Pollutant List'!$C$7:$C$614,0)),INDEX('DEQ Pollutant List'!$A$7:$A$614,MATCH($B85,'DEQ Pollutant List'!$B$7:$B$614,0))),"")</f>
        <v>632</v>
      </c>
      <c r="E85" s="76"/>
      <c r="F85" s="246">
        <v>2.7491258470163245E-3</v>
      </c>
      <c r="G85" s="247">
        <v>2.7491258470163245E-3</v>
      </c>
      <c r="H85" s="79" t="s">
        <v>1472</v>
      </c>
      <c r="I85" s="80"/>
      <c r="J85" s="77"/>
      <c r="K85" s="248">
        <f>F85*'2. Emissions Units &amp; Activities'!$I$17</f>
        <v>6.2267700434919755</v>
      </c>
      <c r="L85" s="79"/>
      <c r="M85" s="77"/>
      <c r="N85" s="248">
        <f>G85*'2. Emissions Units &amp; Activities'!$L$17</f>
        <v>1.8144230590307741E-2</v>
      </c>
      <c r="O85" s="79"/>
    </row>
    <row r="86" spans="1:15" x14ac:dyDescent="0.25">
      <c r="A86" s="59" t="str">
        <f>'2. Emissions Units &amp; Activities'!$A$17</f>
        <v>ASR-1 UNCON</v>
      </c>
      <c r="B86" s="60" t="s">
        <v>101</v>
      </c>
      <c r="C86" s="61" t="s">
        <v>102</v>
      </c>
      <c r="D86" s="68">
        <f>IFERROR(IF(OR($B86="",$B86="No CAS"),INDEX('DEQ Pollutant List'!$A$7:$A$614,MATCH($C86,'DEQ Pollutant List'!$C$7:$C$614,0)),INDEX('DEQ Pollutant List'!$A$7:$A$614,MATCH($B86,'DEQ Pollutant List'!$B$7:$B$614,0))),"")</f>
        <v>46</v>
      </c>
      <c r="E86" s="76"/>
      <c r="F86" s="246">
        <v>3.0000000000000001E-5</v>
      </c>
      <c r="G86" s="247">
        <v>3.0000000000000001E-5</v>
      </c>
      <c r="H86" s="79" t="s">
        <v>1472</v>
      </c>
      <c r="I86" s="80"/>
      <c r="J86" s="77"/>
      <c r="K86" s="248">
        <f>F86*'2. Emissions Units &amp; Activities'!$I$17</f>
        <v>6.7949999999999997E-2</v>
      </c>
      <c r="L86" s="79"/>
      <c r="M86" s="77"/>
      <c r="N86" s="248">
        <f>G86*'2. Emissions Units &amp; Activities'!$L$17</f>
        <v>1.9799999999999999E-4</v>
      </c>
      <c r="O86" s="79"/>
    </row>
    <row r="87" spans="1:15" x14ac:dyDescent="0.25">
      <c r="A87" s="59" t="str">
        <f>'2. Emissions Units &amp; Activities'!$A$17</f>
        <v>ASR-1 UNCON</v>
      </c>
      <c r="B87" s="60" t="s">
        <v>790</v>
      </c>
      <c r="C87" s="61" t="s">
        <v>791</v>
      </c>
      <c r="D87" s="68">
        <f>IFERROR(IF(OR($B87="",$B87="No CAS"),INDEX('DEQ Pollutant List'!$A$7:$A$614,MATCH($C87,'DEQ Pollutant List'!$C$7:$C$614,0)),INDEX('DEQ Pollutant List'!$A$7:$A$614,MATCH($B87,'DEQ Pollutant List'!$B$7:$B$614,0))),"")</f>
        <v>456</v>
      </c>
      <c r="E87" s="76"/>
      <c r="F87" s="246">
        <v>3.7594883378001015E-6</v>
      </c>
      <c r="G87" s="247">
        <v>3.7594883378001015E-6</v>
      </c>
      <c r="H87" s="79" t="s">
        <v>1472</v>
      </c>
      <c r="I87" s="80"/>
      <c r="J87" s="77"/>
      <c r="K87" s="248">
        <f>F87*'2. Emissions Units &amp; Activities'!$I$17</f>
        <v>8.5152410851172308E-3</v>
      </c>
      <c r="L87" s="79"/>
      <c r="M87" s="77"/>
      <c r="N87" s="248">
        <f>G87*'2. Emissions Units &amp; Activities'!$L$17</f>
        <v>2.481262302948067E-5</v>
      </c>
      <c r="O87" s="79"/>
    </row>
    <row r="88" spans="1:15" x14ac:dyDescent="0.25">
      <c r="A88" s="59" t="str">
        <f>'2. Emissions Units &amp; Activities'!$A$17</f>
        <v>ASR-1 UNCON</v>
      </c>
      <c r="B88" s="60" t="s">
        <v>1382</v>
      </c>
      <c r="C88" s="61" t="s">
        <v>1170</v>
      </c>
      <c r="D88" s="68">
        <f>IFERROR(IF(OR($B88="",$B88="No CAS"),INDEX('DEQ Pollutant List'!$A$7:$A$614,MATCH($C88,'DEQ Pollutant List'!$C$7:$C$614,0)),INDEX('DEQ Pollutant List'!$A$7:$A$614,MATCH($B88,'DEQ Pollutant List'!$B$7:$B$614,0))),"")</f>
        <v>645</v>
      </c>
      <c r="E88" s="76"/>
      <c r="F88" s="246">
        <v>4.6993604222501281E-11</v>
      </c>
      <c r="G88" s="247">
        <v>4.6993604222501281E-11</v>
      </c>
      <c r="H88" s="79" t="s">
        <v>1472</v>
      </c>
      <c r="I88" s="80"/>
      <c r="J88" s="77"/>
      <c r="K88" s="248">
        <f>F88*'2. Emissions Units &amp; Activities'!$I$17</f>
        <v>1.064405135639654E-7</v>
      </c>
      <c r="L88" s="79"/>
      <c r="M88" s="77"/>
      <c r="N88" s="248">
        <f>G88*'2. Emissions Units &amp; Activities'!$L$17</f>
        <v>3.1015778786850846E-10</v>
      </c>
      <c r="O88" s="79"/>
    </row>
    <row r="89" spans="1:15" x14ac:dyDescent="0.25">
      <c r="A89" s="59" t="str">
        <f>'2. Emissions Units &amp; Activities'!$A$17</f>
        <v>ASR-1 UNCON</v>
      </c>
      <c r="B89" s="60" t="s">
        <v>1383</v>
      </c>
      <c r="C89" s="61" t="s">
        <v>1171</v>
      </c>
      <c r="D89" s="68">
        <f>IFERROR(IF(OR($B89="",$B89="No CAS"),INDEX('DEQ Pollutant List'!$A$7:$A$614,MATCH($C89,'DEQ Pollutant List'!$C$7:$C$614,0)),INDEX('DEQ Pollutant List'!$A$7:$A$614,MATCH($B89,'DEQ Pollutant List'!$B$7:$B$614,0))),"")</f>
        <v>646</v>
      </c>
      <c r="E89" s="76"/>
      <c r="F89" s="246">
        <v>5.1692964644751399E-11</v>
      </c>
      <c r="G89" s="247">
        <v>5.1692964644751399E-11</v>
      </c>
      <c r="H89" s="79" t="s">
        <v>1472</v>
      </c>
      <c r="I89" s="80"/>
      <c r="J89" s="77"/>
      <c r="K89" s="248">
        <f>F89*'2. Emissions Units &amp; Activities'!$I$17</f>
        <v>1.1708456492036191E-7</v>
      </c>
      <c r="L89" s="79"/>
      <c r="M89" s="77"/>
      <c r="N89" s="248">
        <f>G89*'2. Emissions Units &amp; Activities'!$L$17</f>
        <v>3.411735666553592E-10</v>
      </c>
      <c r="O89" s="79"/>
    </row>
    <row r="90" spans="1:15" x14ac:dyDescent="0.25">
      <c r="A90" s="59" t="str">
        <f>'2. Emissions Units &amp; Activities'!$A$17</f>
        <v>ASR-1 UNCON</v>
      </c>
      <c r="B90" s="60"/>
      <c r="C90" s="61" t="s">
        <v>1473</v>
      </c>
      <c r="D90" s="68" t="str">
        <f>IFERROR(IF(OR($B90="",$B90="No CAS"),INDEX('DEQ Pollutant List'!$A$7:$A$614,MATCH($C90,'DEQ Pollutant List'!$C$7:$C$614,0)),INDEX('DEQ Pollutant List'!$A$7:$A$614,MATCH($B90,'DEQ Pollutant List'!$B$7:$B$614,0))),"")</f>
        <v/>
      </c>
      <c r="E90" s="76"/>
      <c r="F90" s="246">
        <v>8.6938167811627378E-9</v>
      </c>
      <c r="G90" s="247">
        <v>8.6938167811627378E-9</v>
      </c>
      <c r="H90" s="79" t="s">
        <v>1472</v>
      </c>
      <c r="I90" s="80"/>
      <c r="J90" s="77"/>
      <c r="K90" s="248">
        <f>F90*'2. Emissions Units &amp; Activities'!$I$17</f>
        <v>1.9691495009333601E-5</v>
      </c>
      <c r="L90" s="79"/>
      <c r="M90" s="77"/>
      <c r="N90" s="248">
        <f>G90*'2. Emissions Units &amp; Activities'!$L$17</f>
        <v>5.7379190755674066E-8</v>
      </c>
      <c r="O90" s="79"/>
    </row>
    <row r="91" spans="1:15" x14ac:dyDescent="0.25">
      <c r="A91" s="59" t="str">
        <f>'2. Emissions Units &amp; Activities'!$A$17</f>
        <v>ASR-1 UNCON</v>
      </c>
      <c r="B91" s="60" t="s">
        <v>504</v>
      </c>
      <c r="C91" s="61" t="s">
        <v>505</v>
      </c>
      <c r="D91" s="68">
        <f>IFERROR(IF(OR($B91="",$B91="No CAS"),INDEX('DEQ Pollutant List'!$A$7:$A$614,MATCH($C91,'DEQ Pollutant List'!$C$7:$C$614,0)),INDEX('DEQ Pollutant List'!$A$7:$A$614,MATCH($B91,'DEQ Pollutant List'!$B$7:$B$614,0))),"")</f>
        <v>280</v>
      </c>
      <c r="E91" s="76"/>
      <c r="F91" s="246">
        <v>2.5846482322375701E-7</v>
      </c>
      <c r="G91" s="247">
        <v>2.5846482322375701E-7</v>
      </c>
      <c r="H91" s="79" t="s">
        <v>1472</v>
      </c>
      <c r="I91" s="80"/>
      <c r="J91" s="77"/>
      <c r="K91" s="248">
        <f>F91*'2. Emissions Units &amp; Activities'!$I$17</f>
        <v>5.8542282460180963E-4</v>
      </c>
      <c r="L91" s="79"/>
      <c r="M91" s="77"/>
      <c r="N91" s="248">
        <f>G91*'2. Emissions Units &amp; Activities'!$L$17</f>
        <v>1.7058678332767961E-6</v>
      </c>
      <c r="O91" s="79"/>
    </row>
    <row r="92" spans="1:15" x14ac:dyDescent="0.25">
      <c r="A92" s="59" t="str">
        <f>'2. Emissions Units &amp; Activities'!$A$17</f>
        <v>ASR-1 UNCON</v>
      </c>
      <c r="B92" s="60" t="s">
        <v>1097</v>
      </c>
      <c r="C92" s="61" t="s">
        <v>1098</v>
      </c>
      <c r="D92" s="68">
        <f>IFERROR(IF(OR($B92="",$B92="No CAS"),INDEX('DEQ Pollutant List'!$A$7:$A$614,MATCH($C92,'DEQ Pollutant List'!$C$7:$C$614,0)),INDEX('DEQ Pollutant List'!$A$7:$A$614,MATCH($B92,'DEQ Pollutant List'!$B$7:$B$614,0))),"")</f>
        <v>126</v>
      </c>
      <c r="E92" s="76"/>
      <c r="F92" s="246">
        <v>6.0000000000000001E-3</v>
      </c>
      <c r="G92" s="247">
        <v>6.0000000000000001E-3</v>
      </c>
      <c r="H92" s="79" t="s">
        <v>1472</v>
      </c>
      <c r="I92" s="80"/>
      <c r="J92" s="77"/>
      <c r="K92" s="248">
        <f>F92*'2. Emissions Units &amp; Activities'!$I$17</f>
        <v>13.59</v>
      </c>
      <c r="L92" s="79"/>
      <c r="M92" s="77"/>
      <c r="N92" s="248">
        <f>G92*'2. Emissions Units &amp; Activities'!$L$17</f>
        <v>3.9599999999999996E-2</v>
      </c>
      <c r="O92" s="79"/>
    </row>
    <row r="93" spans="1:15" x14ac:dyDescent="0.25">
      <c r="A93" s="59" t="str">
        <f>'2. Emissions Units &amp; Activities'!$A$17</f>
        <v>ASR-1 UNCON</v>
      </c>
      <c r="B93" s="60"/>
      <c r="C93" s="61" t="s">
        <v>1474</v>
      </c>
      <c r="D93" s="68" t="str">
        <f>IFERROR(IF(OR($B93="",$B93="No CAS"),INDEX('DEQ Pollutant List'!$A$7:$A$614,MATCH($C93,'DEQ Pollutant List'!$C$7:$C$614,0)),INDEX('DEQ Pollutant List'!$A$7:$A$614,MATCH($B93,'DEQ Pollutant List'!$B$7:$B$614,0))),"")</f>
        <v/>
      </c>
      <c r="E93" s="76"/>
      <c r="F93" s="246">
        <v>1.5272921372312917E-8</v>
      </c>
      <c r="G93" s="247">
        <v>1.5272921372312917E-8</v>
      </c>
      <c r="H93" s="79" t="s">
        <v>1472</v>
      </c>
      <c r="I93" s="80"/>
      <c r="J93" s="77"/>
      <c r="K93" s="248">
        <f>F93*'2. Emissions Units &amp; Activities'!$I$17</f>
        <v>3.4593166908288757E-5</v>
      </c>
      <c r="L93" s="79"/>
      <c r="M93" s="77"/>
      <c r="N93" s="248">
        <f>G93*'2. Emissions Units &amp; Activities'!$L$17</f>
        <v>1.0080128105726524E-7</v>
      </c>
      <c r="O93" s="79"/>
    </row>
    <row r="94" spans="1:15" x14ac:dyDescent="0.25">
      <c r="A94" s="59" t="str">
        <f>'2. Emissions Units &amp; Activities'!$A$17</f>
        <v>ASR-1 UNCON</v>
      </c>
      <c r="B94" s="60" t="s">
        <v>1381</v>
      </c>
      <c r="C94" s="61" t="s">
        <v>778</v>
      </c>
      <c r="D94" s="68">
        <f>IFERROR(IF(OR($B94="",$B94="No CAS"),INDEX('DEQ Pollutant List'!$A$7:$A$614,MATCH($C94,'DEQ Pollutant List'!$C$7:$C$614,0)),INDEX('DEQ Pollutant List'!$A$7:$A$614,MATCH($B94,'DEQ Pollutant List'!$B$7:$B$614,0))),"")</f>
        <v>447</v>
      </c>
      <c r="E94" s="76"/>
      <c r="F94" s="246">
        <v>4.1119403694688616E-5</v>
      </c>
      <c r="G94" s="247">
        <v>4.1119403694688616E-5</v>
      </c>
      <c r="H94" s="79" t="s">
        <v>1472</v>
      </c>
      <c r="I94" s="80"/>
      <c r="J94" s="77"/>
      <c r="K94" s="248">
        <f>F94*'2. Emissions Units &amp; Activities'!$I$17</f>
        <v>9.3135449368469722E-2</v>
      </c>
      <c r="L94" s="79"/>
      <c r="M94" s="77"/>
      <c r="N94" s="248">
        <f>G94*'2. Emissions Units &amp; Activities'!$L$17</f>
        <v>2.7138806438494487E-4</v>
      </c>
      <c r="O94" s="79"/>
    </row>
    <row r="95" spans="1:15" x14ac:dyDescent="0.25">
      <c r="A95" s="59" t="str">
        <f>'2. Emissions Units &amp; Activities'!$A$17</f>
        <v>ASR-1 UNCON</v>
      </c>
      <c r="B95" s="60" t="s">
        <v>1478</v>
      </c>
      <c r="C95" s="61" t="s">
        <v>1475</v>
      </c>
      <c r="D95" s="68" t="str">
        <f>IFERROR(IF(OR($B95="",$B95="No CAS"),INDEX('DEQ Pollutant List'!$A$7:$A$614,MATCH($C95,'DEQ Pollutant List'!$C$7:$C$614,0)),INDEX('DEQ Pollutant List'!$A$7:$A$614,MATCH($B95,'DEQ Pollutant List'!$B$7:$B$614,0))),"")</f>
        <v/>
      </c>
      <c r="E95" s="76"/>
      <c r="F95" s="246">
        <v>3.5100000000000001E-3</v>
      </c>
      <c r="G95" s="247">
        <v>3.5100000000000001E-3</v>
      </c>
      <c r="H95" s="79" t="s">
        <v>1472</v>
      </c>
      <c r="I95" s="80"/>
      <c r="J95" s="77"/>
      <c r="K95" s="248">
        <f>F95*'2. Emissions Units &amp; Activities'!$I$17</f>
        <v>7.9501499999999998</v>
      </c>
      <c r="L95" s="79"/>
      <c r="M95" s="77"/>
      <c r="N95" s="248">
        <f>G95*'2. Emissions Units &amp; Activities'!$L$17</f>
        <v>2.3165999999999999E-2</v>
      </c>
      <c r="O95" s="79"/>
    </row>
    <row r="96" spans="1:15" x14ac:dyDescent="0.25">
      <c r="A96" s="59" t="str">
        <f>'2. Emissions Units &amp; Activities'!$A$17</f>
        <v>ASR-1 UNCON</v>
      </c>
      <c r="B96" s="60" t="s">
        <v>1479</v>
      </c>
      <c r="C96" s="61" t="s">
        <v>1476</v>
      </c>
      <c r="D96" s="68" t="str">
        <f>IFERROR(IF(OR($B96="",$B96="No CAS"),INDEX('DEQ Pollutant List'!$A$7:$A$614,MATCH($C96,'DEQ Pollutant List'!$C$7:$C$614,0)),INDEX('DEQ Pollutant List'!$A$7:$A$614,MATCH($B96,'DEQ Pollutant List'!$B$7:$B$614,0))),"")</f>
        <v/>
      </c>
      <c r="E96" s="76"/>
      <c r="F96" s="246">
        <v>7.8596803062133386E-7</v>
      </c>
      <c r="G96" s="247">
        <v>7.8596803062133386E-7</v>
      </c>
      <c r="H96" s="79" t="s">
        <v>1472</v>
      </c>
      <c r="I96" s="80"/>
      <c r="J96" s="77"/>
      <c r="K96" s="248">
        <f>F96*'2. Emissions Units &amp; Activities'!$I$17</f>
        <v>1.7802175893573211E-3</v>
      </c>
      <c r="L96" s="79"/>
      <c r="M96" s="77"/>
      <c r="N96" s="248">
        <f>G96*'2. Emissions Units &amp; Activities'!$L$17</f>
        <v>5.1873890021008031E-6</v>
      </c>
      <c r="O96" s="79"/>
    </row>
    <row r="97" spans="1:15" x14ac:dyDescent="0.25">
      <c r="A97" s="59" t="str">
        <f>'2. Emissions Units &amp; Activities'!$A$17</f>
        <v>ASR-1 UNCON</v>
      </c>
      <c r="B97" s="60" t="s">
        <v>1480</v>
      </c>
      <c r="C97" s="61" t="s">
        <v>1477</v>
      </c>
      <c r="D97" s="68" t="str">
        <f>IFERROR(IF(OR($B97="",$B97="No CAS"),INDEX('DEQ Pollutant List'!$A$7:$A$614,MATCH($C97,'DEQ Pollutant List'!$C$7:$C$614,0)),INDEX('DEQ Pollutant List'!$A$7:$A$614,MATCH($B97,'DEQ Pollutant List'!$B$7:$B$614,0))),"")</f>
        <v/>
      </c>
      <c r="E97" s="76"/>
      <c r="F97" s="246">
        <v>7.4399999999999998E-4</v>
      </c>
      <c r="G97" s="247">
        <v>7.4399999999999998E-4</v>
      </c>
      <c r="H97" s="79" t="s">
        <v>1472</v>
      </c>
      <c r="I97" s="80"/>
      <c r="J97" s="77"/>
      <c r="K97" s="248">
        <f>F97*'2. Emissions Units &amp; Activities'!$I$17</f>
        <v>1.68516</v>
      </c>
      <c r="L97" s="79"/>
      <c r="M97" s="77"/>
      <c r="N97" s="248">
        <f>G97*'2. Emissions Units &amp; Activities'!$L$17</f>
        <v>4.9103999999999997E-3</v>
      </c>
      <c r="O97" s="79"/>
    </row>
    <row r="98" spans="1:15" x14ac:dyDescent="0.25">
      <c r="A98" s="59" t="str">
        <f>'2. Emissions Units &amp; Activities'!$A$17</f>
        <v>ASR-1 UNCON</v>
      </c>
      <c r="B98" s="60" t="s">
        <v>1384</v>
      </c>
      <c r="C98" s="61" t="s">
        <v>1172</v>
      </c>
      <c r="D98" s="68">
        <f>IFERROR(IF(OR($B98="",$B98="No CAS"),INDEX('DEQ Pollutant List'!$A$7:$A$614,MATCH($C98,'DEQ Pollutant List'!$C$7:$C$614,0)),INDEX('DEQ Pollutant List'!$A$7:$A$614,MATCH($B98,'DEQ Pollutant List'!$B$7:$B$614,0))),"")</f>
        <v>401</v>
      </c>
      <c r="E98" s="76"/>
      <c r="F98" s="246">
        <v>7.0372922323195645E-6</v>
      </c>
      <c r="G98" s="247">
        <v>7.0372922323195645E-6</v>
      </c>
      <c r="H98" s="79" t="s">
        <v>1472</v>
      </c>
      <c r="I98" s="80"/>
      <c r="J98" s="77"/>
      <c r="K98" s="248">
        <f>F98*'2. Emissions Units &amp; Activities'!$I$17</f>
        <v>1.5939466906203813E-2</v>
      </c>
      <c r="L98" s="79"/>
      <c r="M98" s="77"/>
      <c r="N98" s="248">
        <f>G98*'2. Emissions Units &amp; Activities'!$L$17</f>
        <v>4.6446128733309124E-5</v>
      </c>
      <c r="O98" s="79"/>
    </row>
    <row r="99" spans="1:15" x14ac:dyDescent="0.25">
      <c r="A99" s="59" t="str">
        <f>'2. Emissions Units &amp; Activities'!$A$17</f>
        <v>ASR-1 UNCON</v>
      </c>
      <c r="B99" s="60" t="s">
        <v>131</v>
      </c>
      <c r="C99" s="61" t="s">
        <v>132</v>
      </c>
      <c r="D99" s="68">
        <f>IFERROR(IF(OR($B99="",$B99="No CAS"),INDEX('DEQ Pollutant List'!$A$7:$A$614,MATCH($C99,'DEQ Pollutant List'!$C$7:$C$614,0)),INDEX('DEQ Pollutant List'!$A$7:$A$614,MATCH($B99,'DEQ Pollutant List'!$B$7:$B$614,0))),"")</f>
        <v>522</v>
      </c>
      <c r="E99" s="76"/>
      <c r="F99" s="246">
        <v>1.9502345752338033E-6</v>
      </c>
      <c r="G99" s="247">
        <v>1.9502345752338033E-6</v>
      </c>
      <c r="H99" s="79" t="s">
        <v>1472</v>
      </c>
      <c r="I99" s="80"/>
      <c r="J99" s="77"/>
      <c r="K99" s="248">
        <f>F99*'2. Emissions Units &amp; Activities'!$I$17</f>
        <v>4.4172813129045646E-3</v>
      </c>
      <c r="L99" s="79"/>
      <c r="M99" s="77"/>
      <c r="N99" s="248">
        <f>G99*'2. Emissions Units &amp; Activities'!$L$17</f>
        <v>1.2871548196543101E-5</v>
      </c>
      <c r="O99" s="79"/>
    </row>
    <row r="100" spans="1:15" x14ac:dyDescent="0.25">
      <c r="A100" s="59" t="str">
        <f>'2. Emissions Units &amp; Activities'!$A$18</f>
        <v>ASR-2 CON</v>
      </c>
      <c r="B100" s="60" t="s">
        <v>41</v>
      </c>
      <c r="C100" s="61" t="s">
        <v>42</v>
      </c>
      <c r="D100" s="68">
        <f>IFERROR(IF(OR($B100="",$B100="No CAS"),INDEX('DEQ Pollutant List'!$A$7:$A$614,MATCH($C100,'DEQ Pollutant List'!$C$7:$C$614,0)),INDEX('DEQ Pollutant List'!$A$7:$A$614,MATCH($B100,'DEQ Pollutant List'!$B$7:$B$614,0))),"")</f>
        <v>13</v>
      </c>
      <c r="E100" s="76"/>
      <c r="F100" s="246">
        <v>1.4613717964600238E-7</v>
      </c>
      <c r="G100" s="247">
        <v>1.4613717964600238E-7</v>
      </c>
      <c r="H100" s="79" t="s">
        <v>1472</v>
      </c>
      <c r="I100" s="80"/>
      <c r="J100" s="77"/>
      <c r="K100" s="248">
        <f>F100*'2. Emissions Units &amp; Activities'!$I$18</f>
        <v>1.2801616936989808E-3</v>
      </c>
      <c r="L100" s="79"/>
      <c r="M100" s="77"/>
      <c r="N100" s="248">
        <f>G100*'2. Emissions Units &amp; Activities'!$L$18</f>
        <v>3.5072923115040571E-6</v>
      </c>
      <c r="O100" s="79"/>
    </row>
    <row r="101" spans="1:15" x14ac:dyDescent="0.25">
      <c r="A101" s="59" t="str">
        <f>'2. Emissions Units &amp; Activities'!$A$18</f>
        <v>ASR-2 CON</v>
      </c>
      <c r="B101" s="60" t="s">
        <v>83</v>
      </c>
      <c r="C101" s="61" t="s">
        <v>84</v>
      </c>
      <c r="D101" s="68">
        <f>IFERROR(IF(OR($B101="",$B101="No CAS"),INDEX('DEQ Pollutant List'!$A$7:$A$614,MATCH($C101,'DEQ Pollutant List'!$C$7:$C$614,0)),INDEX('DEQ Pollutant List'!$A$7:$A$614,MATCH($B101,'DEQ Pollutant List'!$B$7:$B$614,0))),"")</f>
        <v>37</v>
      </c>
      <c r="E101" s="76"/>
      <c r="F101" s="246">
        <v>2.9710227119898834E-10</v>
      </c>
      <c r="G101" s="247">
        <v>2.9710227119898834E-10</v>
      </c>
      <c r="H101" s="79" t="s">
        <v>1472</v>
      </c>
      <c r="I101" s="80"/>
      <c r="J101" s="77"/>
      <c r="K101" s="248">
        <f>F101*'2. Emissions Units &amp; Activities'!$I$18</f>
        <v>2.6026158957031378E-6</v>
      </c>
      <c r="L101" s="79"/>
      <c r="M101" s="77"/>
      <c r="N101" s="248">
        <f>G101*'2. Emissions Units &amp; Activities'!$L$18</f>
        <v>7.1304545087757205E-9</v>
      </c>
      <c r="O101" s="79"/>
    </row>
    <row r="102" spans="1:15" x14ac:dyDescent="0.25">
      <c r="A102" s="59" t="str">
        <f>'2. Emissions Units &amp; Activities'!$A$18</f>
        <v>ASR-2 CON</v>
      </c>
      <c r="B102" s="60" t="s">
        <v>99</v>
      </c>
      <c r="C102" s="61" t="s">
        <v>100</v>
      </c>
      <c r="D102" s="68">
        <f>IFERROR(IF(OR($B102="",$B102="No CAS"),INDEX('DEQ Pollutant List'!$A$7:$A$614,MATCH($C102,'DEQ Pollutant List'!$C$7:$C$614,0)),INDEX('DEQ Pollutant List'!$A$7:$A$614,MATCH($B102,'DEQ Pollutant List'!$B$7:$B$614,0))),"")</f>
        <v>45</v>
      </c>
      <c r="E102" s="76"/>
      <c r="F102" s="246">
        <v>6.406267722728186E-10</v>
      </c>
      <c r="G102" s="247">
        <v>6.406267722728186E-10</v>
      </c>
      <c r="H102" s="79" t="s">
        <v>1472</v>
      </c>
      <c r="I102" s="80"/>
      <c r="J102" s="77"/>
      <c r="K102" s="248">
        <f>F102*'2. Emissions Units &amp; Activities'!$I$18</f>
        <v>5.6118905251098913E-6</v>
      </c>
      <c r="L102" s="79"/>
      <c r="M102" s="77"/>
      <c r="N102" s="248">
        <f>G102*'2. Emissions Units &amp; Activities'!$L$18</f>
        <v>1.5375042534547647E-8</v>
      </c>
      <c r="O102" s="79"/>
    </row>
    <row r="103" spans="1:15" x14ac:dyDescent="0.25">
      <c r="A103" s="59" t="str">
        <f>'2. Emissions Units &amp; Activities'!$A$18</f>
        <v>ASR-2 CON</v>
      </c>
      <c r="B103" s="60" t="s">
        <v>167</v>
      </c>
      <c r="C103" s="61" t="s">
        <v>168</v>
      </c>
      <c r="D103" s="68">
        <f>IFERROR(IF(OR($B103="",$B103="No CAS"),INDEX('DEQ Pollutant List'!$A$7:$A$614,MATCH($C103,'DEQ Pollutant List'!$C$7:$C$614,0)),INDEX('DEQ Pollutant List'!$A$7:$A$614,MATCH($B103,'DEQ Pollutant List'!$B$7:$B$614,0))),"")</f>
        <v>83</v>
      </c>
      <c r="E103" s="76"/>
      <c r="F103" s="246">
        <v>4.7164985552839397E-10</v>
      </c>
      <c r="G103" s="247">
        <v>4.7164985552839397E-10</v>
      </c>
      <c r="H103" s="79" t="s">
        <v>1472</v>
      </c>
      <c r="I103" s="80"/>
      <c r="J103" s="77"/>
      <c r="K103" s="248">
        <f>F103*'2. Emissions Units &amp; Activities'!$I$18</f>
        <v>4.1316527344287313E-6</v>
      </c>
      <c r="L103" s="79"/>
      <c r="M103" s="77"/>
      <c r="N103" s="248">
        <f>G103*'2. Emissions Units &amp; Activities'!$L$18</f>
        <v>1.1319596532681456E-8</v>
      </c>
      <c r="O103" s="79"/>
    </row>
    <row r="104" spans="1:15" x14ac:dyDescent="0.25">
      <c r="A104" s="59" t="str">
        <f>'2. Emissions Units &amp; Activities'!$A$18</f>
        <v>ASR-2 CON</v>
      </c>
      <c r="B104" s="60" t="s">
        <v>255</v>
      </c>
      <c r="C104" s="61" t="s">
        <v>256</v>
      </c>
      <c r="D104" s="68">
        <f>IFERROR(IF(OR($B104="",$B104="No CAS"),INDEX('DEQ Pollutant List'!$A$7:$A$614,MATCH($C104,'DEQ Pollutant List'!$C$7:$C$614,0)),INDEX('DEQ Pollutant List'!$A$7:$A$614,MATCH($B104,'DEQ Pollutant List'!$B$7:$B$614,0))),"")</f>
        <v>146</v>
      </c>
      <c r="E104" s="76"/>
      <c r="F104" s="246">
        <v>4.0665873370361527E-10</v>
      </c>
      <c r="G104" s="247">
        <v>4.0665873370361527E-10</v>
      </c>
      <c r="H104" s="79" t="s">
        <v>1472</v>
      </c>
      <c r="I104" s="80"/>
      <c r="J104" s="77"/>
      <c r="K104" s="248">
        <f>F104*'2. Emissions Units &amp; Activities'!$I$18</f>
        <v>3.5623305072436698E-6</v>
      </c>
      <c r="L104" s="79"/>
      <c r="M104" s="77"/>
      <c r="N104" s="248">
        <f>G104*'2. Emissions Units &amp; Activities'!$L$18</f>
        <v>9.7598096088867668E-9</v>
      </c>
      <c r="O104" s="79"/>
    </row>
    <row r="105" spans="1:15" x14ac:dyDescent="0.25">
      <c r="A105" s="59" t="str">
        <f>'2. Emissions Units &amp; Activities'!$A$18</f>
        <v>ASR-2 CON</v>
      </c>
      <c r="B105" s="60" t="s">
        <v>258</v>
      </c>
      <c r="C105" s="61" t="s">
        <v>259</v>
      </c>
      <c r="D105" s="68">
        <f>IFERROR(IF(OR($B105="",$B105="No CAS"),INDEX('DEQ Pollutant List'!$A$7:$A$614,MATCH($C105,'DEQ Pollutant List'!$C$7:$C$614,0)),INDEX('DEQ Pollutant List'!$A$7:$A$614,MATCH($B105,'DEQ Pollutant List'!$B$7:$B$614,0))),"")</f>
        <v>149</v>
      </c>
      <c r="E105" s="76"/>
      <c r="F105" s="246">
        <v>6.5659601934976431E-7</v>
      </c>
      <c r="G105" s="247">
        <v>6.5659601934976431E-7</v>
      </c>
      <c r="H105" s="79" t="s">
        <v>1472</v>
      </c>
      <c r="I105" s="80"/>
      <c r="J105" s="77"/>
      <c r="K105" s="248">
        <f>F105*'2. Emissions Units &amp; Activities'!$I$18</f>
        <v>5.7517811295039354E-3</v>
      </c>
      <c r="L105" s="79"/>
      <c r="M105" s="77"/>
      <c r="N105" s="248">
        <f>G105*'2. Emissions Units &amp; Activities'!$L$18</f>
        <v>1.5758304464394343E-5</v>
      </c>
      <c r="O105" s="79"/>
    </row>
    <row r="106" spans="1:15" x14ac:dyDescent="0.25">
      <c r="A106" s="59" t="str">
        <f>'2. Emissions Units &amp; Activities'!$A$18</f>
        <v>ASR-2 CON</v>
      </c>
      <c r="B106" s="60" t="s">
        <v>556</v>
      </c>
      <c r="C106" s="61" t="s">
        <v>557</v>
      </c>
      <c r="D106" s="68">
        <f>IFERROR(IF(OR($B106="",$B106="No CAS"),INDEX('DEQ Pollutant List'!$A$7:$A$614,MATCH($C106,'DEQ Pollutant List'!$C$7:$C$614,0)),INDEX('DEQ Pollutant List'!$A$7:$A$614,MATCH($B106,'DEQ Pollutant List'!$B$7:$B$614,0))),"")</f>
        <v>305</v>
      </c>
      <c r="E106" s="76"/>
      <c r="F106" s="246">
        <v>2.1539914661926654E-7</v>
      </c>
      <c r="G106" s="247">
        <v>2.1539914661926654E-7</v>
      </c>
      <c r="H106" s="79" t="s">
        <v>1472</v>
      </c>
      <c r="I106" s="80"/>
      <c r="J106" s="77"/>
      <c r="K106" s="248">
        <f>F106*'2. Emissions Units &amp; Activities'!$I$18</f>
        <v>1.8868965243847749E-3</v>
      </c>
      <c r="L106" s="79"/>
      <c r="M106" s="77"/>
      <c r="N106" s="248">
        <f>G106*'2. Emissions Units &amp; Activities'!$L$18</f>
        <v>5.1695795188623965E-6</v>
      </c>
      <c r="O106" s="79"/>
    </row>
    <row r="107" spans="1:15" x14ac:dyDescent="0.25">
      <c r="A107" s="59" t="str">
        <f>'2. Emissions Units &amp; Activities'!$A$18</f>
        <v>ASR-2 CON</v>
      </c>
      <c r="B107" s="60" t="s">
        <v>562</v>
      </c>
      <c r="C107" s="61" t="s">
        <v>563</v>
      </c>
      <c r="D107" s="68">
        <f>IFERROR(IF(OR($B107="",$B107="No CAS"),INDEX('DEQ Pollutant List'!$A$7:$A$614,MATCH($C107,'DEQ Pollutant List'!$C$7:$C$614,0)),INDEX('DEQ Pollutant List'!$A$7:$A$614,MATCH($B107,'DEQ Pollutant List'!$B$7:$B$614,0))),"")</f>
        <v>312</v>
      </c>
      <c r="E107" s="76"/>
      <c r="F107" s="246">
        <v>1.0157183896615412E-8</v>
      </c>
      <c r="G107" s="247">
        <v>1.0157183896615412E-8</v>
      </c>
      <c r="H107" s="79" t="s">
        <v>1472</v>
      </c>
      <c r="I107" s="80"/>
      <c r="J107" s="77"/>
      <c r="K107" s="248">
        <f>F107*'2. Emissions Units &amp; Activities'!$I$18</f>
        <v>8.8976930934351006E-5</v>
      </c>
      <c r="L107" s="79"/>
      <c r="M107" s="77"/>
      <c r="N107" s="248">
        <f>G107*'2. Emissions Units &amp; Activities'!$L$18</f>
        <v>2.4377241351876986E-7</v>
      </c>
      <c r="O107" s="79"/>
    </row>
    <row r="108" spans="1:15" x14ac:dyDescent="0.25">
      <c r="A108" s="59" t="str">
        <f>'2. Emissions Units &amp; Activities'!$A$18</f>
        <v>ASR-2 CON</v>
      </c>
      <c r="B108" s="60" t="s">
        <v>568</v>
      </c>
      <c r="C108" s="61" t="s">
        <v>569</v>
      </c>
      <c r="D108" s="68">
        <f>IFERROR(IF(OR($B108="",$B108="No CAS"),INDEX('DEQ Pollutant List'!$A$7:$A$614,MATCH($C108,'DEQ Pollutant List'!$C$7:$C$614,0)),INDEX('DEQ Pollutant List'!$A$7:$A$614,MATCH($B108,'DEQ Pollutant List'!$B$7:$B$614,0))),"")</f>
        <v>316</v>
      </c>
      <c r="E108" s="76"/>
      <c r="F108" s="246">
        <v>1.2069779767458901E-11</v>
      </c>
      <c r="G108" s="247">
        <v>1.2069779767458901E-11</v>
      </c>
      <c r="H108" s="79" t="s">
        <v>1472</v>
      </c>
      <c r="I108" s="80"/>
      <c r="J108" s="77"/>
      <c r="K108" s="248">
        <f>F108*'2. Emissions Units &amp; Activities'!$I$18</f>
        <v>1.0573127076293998E-7</v>
      </c>
      <c r="L108" s="79"/>
      <c r="M108" s="77"/>
      <c r="N108" s="248">
        <f>G108*'2. Emissions Units &amp; Activities'!$L$18</f>
        <v>2.8967471441901363E-10</v>
      </c>
      <c r="O108" s="79"/>
    </row>
    <row r="109" spans="1:15" x14ac:dyDescent="0.25">
      <c r="A109" s="59" t="str">
        <f>'2. Emissions Units &amp; Activities'!$A$18</f>
        <v>ASR-2 CON</v>
      </c>
      <c r="B109" s="60" t="s">
        <v>1377</v>
      </c>
      <c r="C109" s="61" t="s">
        <v>1165</v>
      </c>
      <c r="D109" s="68">
        <f>IFERROR(IF(OR($B109="",$B109="No CAS"),INDEX('DEQ Pollutant List'!$A$7:$A$614,MATCH($C109,'DEQ Pollutant List'!$C$7:$C$614,0)),INDEX('DEQ Pollutant List'!$A$7:$A$614,MATCH($B109,'DEQ Pollutant List'!$B$7:$B$614,0))),"")</f>
        <v>365</v>
      </c>
      <c r="E109" s="76"/>
      <c r="F109" s="246">
        <v>7.2418678604753405E-9</v>
      </c>
      <c r="G109" s="247">
        <v>7.2418678604753405E-9</v>
      </c>
      <c r="H109" s="79" t="s">
        <v>1472</v>
      </c>
      <c r="I109" s="80"/>
      <c r="J109" s="77"/>
      <c r="K109" s="248">
        <f>F109*'2. Emissions Units &amp; Activities'!$I$18</f>
        <v>6.3438762457763983E-5</v>
      </c>
      <c r="L109" s="79"/>
      <c r="M109" s="77"/>
      <c r="N109" s="248">
        <f>G109*'2. Emissions Units &amp; Activities'!$L$18</f>
        <v>1.7380482865140817E-7</v>
      </c>
      <c r="O109" s="79"/>
    </row>
    <row r="110" spans="1:15" x14ac:dyDescent="0.25">
      <c r="A110" s="59" t="str">
        <f>'2. Emissions Units &amp; Activities'!$A$18</f>
        <v>ASR-2 CON</v>
      </c>
      <c r="B110" s="60" t="s">
        <v>1149</v>
      </c>
      <c r="C110" s="61" t="s">
        <v>1150</v>
      </c>
      <c r="D110" s="68">
        <f>IFERROR(IF(OR($B110="",$B110="No CAS"),INDEX('DEQ Pollutant List'!$A$7:$A$614,MATCH($C110,'DEQ Pollutant List'!$C$7:$C$614,0)),INDEX('DEQ Pollutant List'!$A$7:$A$614,MATCH($B110,'DEQ Pollutant List'!$B$7:$B$614,0))),"")</f>
        <v>632</v>
      </c>
      <c r="E110" s="76"/>
      <c r="F110" s="246">
        <v>2.1725603581426023E-7</v>
      </c>
      <c r="G110" s="247">
        <v>2.1725603581426023E-7</v>
      </c>
      <c r="H110" s="79" t="s">
        <v>1472</v>
      </c>
      <c r="I110" s="80"/>
      <c r="J110" s="77"/>
      <c r="K110" s="248">
        <f>F110*'2. Emissions Units &amp; Activities'!$I$18</f>
        <v>1.9031628737329197E-3</v>
      </c>
      <c r="L110" s="79"/>
      <c r="M110" s="77"/>
      <c r="N110" s="248">
        <f>G110*'2. Emissions Units &amp; Activities'!$L$18</f>
        <v>5.214144859542245E-6</v>
      </c>
      <c r="O110" s="79"/>
    </row>
    <row r="111" spans="1:15" x14ac:dyDescent="0.25">
      <c r="A111" s="59" t="str">
        <f>'2. Emissions Units &amp; Activities'!$A$18</f>
        <v>ASR-2 CON</v>
      </c>
      <c r="B111" s="60" t="s">
        <v>790</v>
      </c>
      <c r="C111" s="61" t="s">
        <v>791</v>
      </c>
      <c r="D111" s="68">
        <f>IFERROR(IF(OR($B111="",$B111="No CAS"),INDEX('DEQ Pollutant List'!$A$7:$A$614,MATCH($C111,'DEQ Pollutant List'!$C$7:$C$614,0)),INDEX('DEQ Pollutant List'!$A$7:$A$614,MATCH($B111,'DEQ Pollutant List'!$B$7:$B$614,0))),"")</f>
        <v>456</v>
      </c>
      <c r="E111" s="76"/>
      <c r="F111" s="246">
        <v>2.9710227119898834E-10</v>
      </c>
      <c r="G111" s="247">
        <v>2.9710227119898834E-10</v>
      </c>
      <c r="H111" s="79" t="s">
        <v>1472</v>
      </c>
      <c r="I111" s="80"/>
      <c r="J111" s="77"/>
      <c r="K111" s="248">
        <f>F111*'2. Emissions Units &amp; Activities'!$I$18</f>
        <v>2.6026158957031378E-6</v>
      </c>
      <c r="L111" s="79"/>
      <c r="M111" s="77"/>
      <c r="N111" s="248">
        <f>G111*'2. Emissions Units &amp; Activities'!$L$18</f>
        <v>7.1304545087757205E-9</v>
      </c>
      <c r="O111" s="79"/>
    </row>
    <row r="112" spans="1:15" x14ac:dyDescent="0.25">
      <c r="A112" s="59" t="str">
        <f>'2. Emissions Units &amp; Activities'!$A$18</f>
        <v>ASR-2 CON</v>
      </c>
      <c r="B112" s="60" t="s">
        <v>1382</v>
      </c>
      <c r="C112" s="61" t="s">
        <v>1170</v>
      </c>
      <c r="D112" s="68">
        <f>IFERROR(IF(OR($B112="",$B112="No CAS"),INDEX('DEQ Pollutant List'!$A$7:$A$614,MATCH($C112,'DEQ Pollutant List'!$C$7:$C$614,0)),INDEX('DEQ Pollutant List'!$A$7:$A$614,MATCH($B112,'DEQ Pollutant List'!$B$7:$B$614,0))),"")</f>
        <v>645</v>
      </c>
      <c r="E112" s="76"/>
      <c r="F112" s="246">
        <v>3.7137783899873542E-15</v>
      </c>
      <c r="G112" s="247">
        <v>3.7137783899873542E-15</v>
      </c>
      <c r="H112" s="79" t="s">
        <v>1472</v>
      </c>
      <c r="I112" s="80"/>
      <c r="J112" s="77"/>
      <c r="K112" s="248">
        <f>F112*'2. Emissions Units &amp; Activities'!$I$18</f>
        <v>3.2532698696289223E-11</v>
      </c>
      <c r="L112" s="79"/>
      <c r="M112" s="77"/>
      <c r="N112" s="248">
        <f>G112*'2. Emissions Units &amp; Activities'!$L$18</f>
        <v>8.9130681359696508E-14</v>
      </c>
      <c r="O112" s="79"/>
    </row>
    <row r="113" spans="1:15" x14ac:dyDescent="0.25">
      <c r="A113" s="59" t="str">
        <f>'2. Emissions Units &amp; Activities'!$A$18</f>
        <v>ASR-2 CON</v>
      </c>
      <c r="B113" s="60" t="s">
        <v>1383</v>
      </c>
      <c r="C113" s="61" t="s">
        <v>1171</v>
      </c>
      <c r="D113" s="68">
        <f>IFERROR(IF(OR($B113="",$B113="No CAS"),INDEX('DEQ Pollutant List'!$A$7:$A$614,MATCH($C113,'DEQ Pollutant List'!$C$7:$C$614,0)),INDEX('DEQ Pollutant List'!$A$7:$A$614,MATCH($B113,'DEQ Pollutant List'!$B$7:$B$614,0))),"")</f>
        <v>646</v>
      </c>
      <c r="E113" s="76"/>
      <c r="F113" s="246">
        <v>4.0851562289860891E-15</v>
      </c>
      <c r="G113" s="247">
        <v>4.0851562289860891E-15</v>
      </c>
      <c r="H113" s="79" t="s">
        <v>1472</v>
      </c>
      <c r="I113" s="80"/>
      <c r="J113" s="77"/>
      <c r="K113" s="248">
        <f>F113*'2. Emissions Units &amp; Activities'!$I$18</f>
        <v>3.5785968565918142E-11</v>
      </c>
      <c r="L113" s="79"/>
      <c r="M113" s="77"/>
      <c r="N113" s="248">
        <f>G113*'2. Emissions Units &amp; Activities'!$L$18</f>
        <v>9.8043749495666138E-14</v>
      </c>
      <c r="O113" s="79"/>
    </row>
    <row r="114" spans="1:15" x14ac:dyDescent="0.25">
      <c r="A114" s="59" t="str">
        <f>'2. Emissions Units &amp; Activities'!$A$18</f>
        <v>ASR-2 CON</v>
      </c>
      <c r="B114" s="60"/>
      <c r="C114" s="61" t="s">
        <v>1473</v>
      </c>
      <c r="D114" s="68" t="str">
        <f>IFERROR(IF(OR($B114="",$B114="No CAS"),INDEX('DEQ Pollutant List'!$A$7:$A$614,MATCH($C114,'DEQ Pollutant List'!$C$7:$C$614,0)),INDEX('DEQ Pollutant List'!$A$7:$A$614,MATCH($B114,'DEQ Pollutant List'!$B$7:$B$614,0))),"")</f>
        <v/>
      </c>
      <c r="E114" s="76"/>
      <c r="F114" s="246">
        <v>6.8704900214766047E-13</v>
      </c>
      <c r="G114" s="247">
        <v>6.8704900214766047E-13</v>
      </c>
      <c r="H114" s="79" t="s">
        <v>1472</v>
      </c>
      <c r="I114" s="80"/>
      <c r="J114" s="77"/>
      <c r="K114" s="248">
        <f>F114*'2. Emissions Units &amp; Activities'!$I$18</f>
        <v>6.0185492588135054E-9</v>
      </c>
      <c r="L114" s="79"/>
      <c r="M114" s="77"/>
      <c r="N114" s="248">
        <f>G114*'2. Emissions Units &amp; Activities'!$L$18</f>
        <v>1.6489176051543852E-11</v>
      </c>
      <c r="O114" s="79"/>
    </row>
    <row r="115" spans="1:15" x14ac:dyDescent="0.25">
      <c r="A115" s="59" t="str">
        <f>'2. Emissions Units &amp; Activities'!$A$18</f>
        <v>ASR-2 CON</v>
      </c>
      <c r="B115" s="60" t="s">
        <v>504</v>
      </c>
      <c r="C115" s="61" t="s">
        <v>505</v>
      </c>
      <c r="D115" s="68">
        <f>IFERROR(IF(OR($B115="",$B115="No CAS"),INDEX('DEQ Pollutant List'!$A$7:$A$614,MATCH($C115,'DEQ Pollutant List'!$C$7:$C$614,0)),INDEX('DEQ Pollutant List'!$A$7:$A$614,MATCH($B115,'DEQ Pollutant List'!$B$7:$B$614,0))),"")</f>
        <v>280</v>
      </c>
      <c r="E115" s="76"/>
      <c r="F115" s="246">
        <v>2.0425781144930449E-11</v>
      </c>
      <c r="G115" s="247">
        <v>2.0425781144930449E-11</v>
      </c>
      <c r="H115" s="79" t="s">
        <v>1472</v>
      </c>
      <c r="I115" s="80"/>
      <c r="J115" s="77"/>
      <c r="K115" s="248">
        <f>F115*'2. Emissions Units &amp; Activities'!$I$18</f>
        <v>1.7892984282959072E-7</v>
      </c>
      <c r="L115" s="79"/>
      <c r="M115" s="77"/>
      <c r="N115" s="248">
        <f>G115*'2. Emissions Units &amp; Activities'!$L$18</f>
        <v>4.9021874747833081E-10</v>
      </c>
      <c r="O115" s="79"/>
    </row>
    <row r="116" spans="1:15" x14ac:dyDescent="0.25">
      <c r="A116" s="59" t="str">
        <f>'2. Emissions Units &amp; Activities'!$A$18</f>
        <v>ASR-2 CON</v>
      </c>
      <c r="B116" s="60"/>
      <c r="C116" s="61" t="s">
        <v>1474</v>
      </c>
      <c r="D116" s="68" t="str">
        <f>IFERROR(IF(OR($B116="",$B116="No CAS"),INDEX('DEQ Pollutant List'!$A$7:$A$614,MATCH($C116,'DEQ Pollutant List'!$C$7:$C$614,0)),INDEX('DEQ Pollutant List'!$A$7:$A$614,MATCH($B116,'DEQ Pollutant List'!$B$7:$B$614,0))),"")</f>
        <v/>
      </c>
      <c r="E116" s="76"/>
      <c r="F116" s="246">
        <v>1.2069779767458901E-12</v>
      </c>
      <c r="G116" s="247">
        <v>1.2069779767458901E-12</v>
      </c>
      <c r="H116" s="79" t="s">
        <v>1472</v>
      </c>
      <c r="I116" s="80"/>
      <c r="J116" s="77"/>
      <c r="K116" s="248">
        <f>F116*'2. Emissions Units &amp; Activities'!$I$18</f>
        <v>1.0573127076293997E-8</v>
      </c>
      <c r="L116" s="79"/>
      <c r="M116" s="77"/>
      <c r="N116" s="248">
        <f>G116*'2. Emissions Units &amp; Activities'!$L$18</f>
        <v>2.8967471441901363E-11</v>
      </c>
      <c r="O116" s="79"/>
    </row>
    <row r="117" spans="1:15" x14ac:dyDescent="0.25">
      <c r="A117" s="59" t="str">
        <f>'2. Emissions Units &amp; Activities'!$A$18</f>
        <v>ASR-2 CON</v>
      </c>
      <c r="B117" s="60" t="s">
        <v>1381</v>
      </c>
      <c r="C117" s="61" t="s">
        <v>778</v>
      </c>
      <c r="D117" s="68">
        <f>IFERROR(IF(OR($B117="",$B117="No CAS"),INDEX('DEQ Pollutant List'!$A$7:$A$614,MATCH($C117,'DEQ Pollutant List'!$C$7:$C$614,0)),INDEX('DEQ Pollutant List'!$A$7:$A$614,MATCH($B117,'DEQ Pollutant List'!$B$7:$B$614,0))),"")</f>
        <v>447</v>
      </c>
      <c r="E117" s="76"/>
      <c r="F117" s="246">
        <v>3.2495560912389348E-9</v>
      </c>
      <c r="G117" s="247">
        <v>3.2495560912389348E-9</v>
      </c>
      <c r="H117" s="79" t="s">
        <v>1472</v>
      </c>
      <c r="I117" s="80"/>
      <c r="J117" s="77"/>
      <c r="K117" s="248">
        <f>F117*'2. Emissions Units &amp; Activities'!$I$18</f>
        <v>2.8466111359253068E-5</v>
      </c>
      <c r="L117" s="79"/>
      <c r="M117" s="77"/>
      <c r="N117" s="248">
        <f>G117*'2. Emissions Units &amp; Activities'!$L$18</f>
        <v>7.7989346189734436E-8</v>
      </c>
      <c r="O117" s="79"/>
    </row>
    <row r="118" spans="1:15" x14ac:dyDescent="0.25">
      <c r="A118" s="59" t="str">
        <f>'2. Emissions Units &amp; Activities'!$A$18</f>
        <v>ASR-2 CON</v>
      </c>
      <c r="B118" s="60" t="s">
        <v>1479</v>
      </c>
      <c r="C118" s="61" t="s">
        <v>1476</v>
      </c>
      <c r="D118" s="68" t="str">
        <f>IFERROR(IF(OR($B118="",$B118="No CAS"),INDEX('DEQ Pollutant List'!$A$7:$A$614,MATCH($C118,'DEQ Pollutant List'!$C$7:$C$614,0)),INDEX('DEQ Pollutant List'!$A$7:$A$614,MATCH($B118,'DEQ Pollutant List'!$B$7:$B$614,0))),"")</f>
        <v/>
      </c>
      <c r="E118" s="76"/>
      <c r="F118" s="246">
        <v>6.2112943572538507E-11</v>
      </c>
      <c r="G118" s="247">
        <v>6.2112943572538507E-11</v>
      </c>
      <c r="H118" s="79" t="s">
        <v>1472</v>
      </c>
      <c r="I118" s="80"/>
      <c r="J118" s="77"/>
      <c r="K118" s="248">
        <f>F118*'2. Emissions Units &amp; Activities'!$I$18</f>
        <v>5.441093856954373E-7</v>
      </c>
      <c r="L118" s="79"/>
      <c r="M118" s="77"/>
      <c r="N118" s="248">
        <f>G118*'2. Emissions Units &amp; Activities'!$L$18</f>
        <v>1.4907106457409243E-9</v>
      </c>
      <c r="O118" s="79"/>
    </row>
    <row r="119" spans="1:15" x14ac:dyDescent="0.25">
      <c r="A119" s="59" t="str">
        <f>'2. Emissions Units &amp; Activities'!$A$18</f>
        <v>ASR-2 CON</v>
      </c>
      <c r="B119" s="60" t="s">
        <v>1384</v>
      </c>
      <c r="C119" s="61" t="s">
        <v>1172</v>
      </c>
      <c r="D119" s="68">
        <f>IFERROR(IF(OR($B119="",$B119="No CAS"),INDEX('DEQ Pollutant List'!$A$7:$A$614,MATCH($C119,'DEQ Pollutant List'!$C$7:$C$614,0)),INDEX('DEQ Pollutant List'!$A$7:$A$614,MATCH($B119,'DEQ Pollutant List'!$B$7:$B$614,0))),"")</f>
        <v>401</v>
      </c>
      <c r="E119" s="76"/>
      <c r="F119" s="246">
        <v>5.5613831390060629E-10</v>
      </c>
      <c r="G119" s="247">
        <v>5.5613831390060629E-10</v>
      </c>
      <c r="H119" s="79" t="s">
        <v>1472</v>
      </c>
      <c r="I119" s="80"/>
      <c r="J119" s="77"/>
      <c r="K119" s="248">
        <f>F119*'2. Emissions Units &amp; Activities'!$I$18</f>
        <v>4.8717716297693109E-6</v>
      </c>
      <c r="L119" s="79"/>
      <c r="M119" s="77"/>
      <c r="N119" s="248">
        <f>G119*'2. Emissions Units &amp; Activities'!$L$18</f>
        <v>1.334731953361455E-8</v>
      </c>
      <c r="O119" s="79"/>
    </row>
    <row r="120" spans="1:15" x14ac:dyDescent="0.25">
      <c r="A120" s="59" t="str">
        <f>'2. Emissions Units &amp; Activities'!$A$18</f>
        <v>ASR-2 CON</v>
      </c>
      <c r="B120" s="60" t="s">
        <v>131</v>
      </c>
      <c r="C120" s="61" t="s">
        <v>132</v>
      </c>
      <c r="D120" s="68">
        <f>IFERROR(IF(OR($B120="",$B120="No CAS"),INDEX('DEQ Pollutant List'!$A$7:$A$614,MATCH($C120,'DEQ Pollutant List'!$C$7:$C$614,0)),INDEX('DEQ Pollutant List'!$A$7:$A$614,MATCH($B120,'DEQ Pollutant List'!$B$7:$B$614,0))),"")</f>
        <v>522</v>
      </c>
      <c r="E120" s="76"/>
      <c r="F120" s="246">
        <v>1.541218031844752E-10</v>
      </c>
      <c r="G120" s="247">
        <v>1.541218031844752E-10</v>
      </c>
      <c r="H120" s="79" t="s">
        <v>1472</v>
      </c>
      <c r="I120" s="80"/>
      <c r="J120" s="77"/>
      <c r="K120" s="248">
        <f>F120*'2. Emissions Units &amp; Activities'!$I$18</f>
        <v>1.3501069958960027E-6</v>
      </c>
      <c r="L120" s="79"/>
      <c r="M120" s="77"/>
      <c r="N120" s="248">
        <f>G120*'2. Emissions Units &amp; Activities'!$L$18</f>
        <v>3.6989232764274049E-9</v>
      </c>
      <c r="O120" s="79"/>
    </row>
    <row r="121" spans="1:15" x14ac:dyDescent="0.25">
      <c r="A121" s="59" t="str">
        <f>'2. Emissions Units &amp; Activities'!$A$19</f>
        <v>ASR-2 UNCON</v>
      </c>
      <c r="B121" s="60" t="s">
        <v>41</v>
      </c>
      <c r="C121" s="61" t="s">
        <v>42</v>
      </c>
      <c r="D121" s="68">
        <f>IFERROR(IF(OR($B121="",$B121="No CAS"),INDEX('DEQ Pollutant List'!$A$7:$A$614,MATCH($C121,'DEQ Pollutant List'!$C$7:$C$614,0)),INDEX('DEQ Pollutant List'!$A$7:$A$614,MATCH($B121,'DEQ Pollutant List'!$B$7:$B$614,0))),"")</f>
        <v>13</v>
      </c>
      <c r="E121" s="76"/>
      <c r="F121" s="246">
        <v>8.0997274726876123E-6</v>
      </c>
      <c r="G121" s="247">
        <v>8.0997274726876123E-6</v>
      </c>
      <c r="H121" s="79" t="s">
        <v>1472</v>
      </c>
      <c r="I121" s="80"/>
      <c r="J121" s="77"/>
      <c r="K121" s="248">
        <f>F121*'2. Emissions Units &amp; Activities'!$I$19</f>
        <v>7.0953612660743487E-2</v>
      </c>
      <c r="L121" s="79"/>
      <c r="M121" s="77"/>
      <c r="N121" s="248">
        <f>G121*'2. Emissions Units &amp; Activities'!$L$19</f>
        <v>1.9439345934450271E-4</v>
      </c>
      <c r="O121" s="79"/>
    </row>
    <row r="122" spans="1:15" x14ac:dyDescent="0.25">
      <c r="A122" s="59" t="str">
        <f>'2. Emissions Units &amp; Activities'!$A$19</f>
        <v>ASR-2 UNCON</v>
      </c>
      <c r="B122" s="60" t="s">
        <v>83</v>
      </c>
      <c r="C122" s="61" t="s">
        <v>84</v>
      </c>
      <c r="D122" s="68">
        <f>IFERROR(IF(OR($B122="",$B122="No CAS"),INDEX('DEQ Pollutant List'!$A$7:$A$614,MATCH($C122,'DEQ Pollutant List'!$C$7:$C$614,0)),INDEX('DEQ Pollutant List'!$A$7:$A$614,MATCH($B122,'DEQ Pollutant List'!$B$7:$B$614,0))),"")</f>
        <v>37</v>
      </c>
      <c r="E122" s="76"/>
      <c r="F122" s="246">
        <v>1.6467044417153974E-8</v>
      </c>
      <c r="G122" s="247">
        <v>1.6467044417153974E-8</v>
      </c>
      <c r="H122" s="79" t="s">
        <v>1472</v>
      </c>
      <c r="I122" s="80"/>
      <c r="J122" s="77"/>
      <c r="K122" s="248">
        <f>F122*'2. Emissions Units &amp; Activities'!$I$19</f>
        <v>1.4425130909426881E-4</v>
      </c>
      <c r="L122" s="79"/>
      <c r="M122" s="77"/>
      <c r="N122" s="248">
        <f>G122*'2. Emissions Units &amp; Activities'!$L$19</f>
        <v>3.9520906601169541E-7</v>
      </c>
      <c r="O122" s="79"/>
    </row>
    <row r="123" spans="1:15" x14ac:dyDescent="0.25">
      <c r="A123" s="59" t="str">
        <f>'2. Emissions Units &amp; Activities'!$A$19</f>
        <v>ASR-2 UNCON</v>
      </c>
      <c r="B123" s="60" t="s">
        <v>99</v>
      </c>
      <c r="C123" s="61" t="s">
        <v>100</v>
      </c>
      <c r="D123" s="68">
        <f>IFERROR(IF(OR($B123="",$B123="No CAS"),INDEX('DEQ Pollutant List'!$A$7:$A$614,MATCH($C123,'DEQ Pollutant List'!$C$7:$C$614,0)),INDEX('DEQ Pollutant List'!$A$7:$A$614,MATCH($B123,'DEQ Pollutant List'!$B$7:$B$614,0))),"")</f>
        <v>45</v>
      </c>
      <c r="E123" s="76"/>
      <c r="F123" s="246">
        <v>3.5507064524488256E-8</v>
      </c>
      <c r="G123" s="247">
        <v>3.5507064524488256E-8</v>
      </c>
      <c r="H123" s="79" t="s">
        <v>1472</v>
      </c>
      <c r="I123" s="80"/>
      <c r="J123" s="77"/>
      <c r="K123" s="248">
        <f>F123*'2. Emissions Units &amp; Activities'!$I$19</f>
        <v>3.1104188523451711E-4</v>
      </c>
      <c r="L123" s="79"/>
      <c r="M123" s="77"/>
      <c r="N123" s="248">
        <f>G123*'2. Emissions Units &amp; Activities'!$L$19</f>
        <v>8.5216954858771819E-7</v>
      </c>
      <c r="O123" s="79"/>
    </row>
    <row r="124" spans="1:15" x14ac:dyDescent="0.25">
      <c r="A124" s="59" t="str">
        <f>'2. Emissions Units &amp; Activities'!$A$19</f>
        <v>ASR-2 UNCON</v>
      </c>
      <c r="B124" s="60" t="s">
        <v>167</v>
      </c>
      <c r="C124" s="61" t="s">
        <v>168</v>
      </c>
      <c r="D124" s="68">
        <f>IFERROR(IF(OR($B124="",$B124="No CAS"),INDEX('DEQ Pollutant List'!$A$7:$A$614,MATCH($C124,'DEQ Pollutant List'!$C$7:$C$614,0)),INDEX('DEQ Pollutant List'!$A$7:$A$614,MATCH($B124,'DEQ Pollutant List'!$B$7:$B$614,0))),"")</f>
        <v>83</v>
      </c>
      <c r="E124" s="76"/>
      <c r="F124" s="246">
        <v>2.6141433012231935E-8</v>
      </c>
      <c r="G124" s="247">
        <v>2.6141433012231935E-8</v>
      </c>
      <c r="H124" s="79" t="s">
        <v>1472</v>
      </c>
      <c r="I124" s="80"/>
      <c r="J124" s="77"/>
      <c r="K124" s="248">
        <f>F124*'2. Emissions Units &amp; Activities'!$I$19</f>
        <v>2.2899895318715175E-4</v>
      </c>
      <c r="L124" s="79"/>
      <c r="M124" s="77"/>
      <c r="N124" s="248">
        <f>G124*'2. Emissions Units &amp; Activities'!$L$19</f>
        <v>6.2739439229356648E-7</v>
      </c>
      <c r="O124" s="79"/>
    </row>
    <row r="125" spans="1:15" x14ac:dyDescent="0.25">
      <c r="A125" s="59" t="str">
        <f>'2. Emissions Units &amp; Activities'!$A$19</f>
        <v>ASR-2 UNCON</v>
      </c>
      <c r="B125" s="60" t="s">
        <v>255</v>
      </c>
      <c r="C125" s="61" t="s">
        <v>256</v>
      </c>
      <c r="D125" s="68">
        <f>IFERROR(IF(OR($B125="",$B125="No CAS"),INDEX('DEQ Pollutant List'!$A$7:$A$614,MATCH($C125,'DEQ Pollutant List'!$C$7:$C$614,0)),INDEX('DEQ Pollutant List'!$A$7:$A$614,MATCH($B125,'DEQ Pollutant List'!$B$7:$B$614,0))),"")</f>
        <v>146</v>
      </c>
      <c r="E125" s="76"/>
      <c r="F125" s="246">
        <v>2.2539267045979503E-8</v>
      </c>
      <c r="G125" s="247">
        <v>2.2539267045979503E-8</v>
      </c>
      <c r="H125" s="79" t="s">
        <v>1472</v>
      </c>
      <c r="I125" s="80"/>
      <c r="J125" s="77"/>
      <c r="K125" s="248">
        <f>F125*'2. Emissions Units &amp; Activities'!$I$19</f>
        <v>1.9744397932278045E-4</v>
      </c>
      <c r="L125" s="79"/>
      <c r="M125" s="77"/>
      <c r="N125" s="248">
        <f>G125*'2. Emissions Units &amp; Activities'!$L$19</f>
        <v>5.4094240910350804E-7</v>
      </c>
      <c r="O125" s="79"/>
    </row>
    <row r="126" spans="1:15" x14ac:dyDescent="0.25">
      <c r="A126" s="59" t="str">
        <f>'2. Emissions Units &amp; Activities'!$A$19</f>
        <v>ASR-2 UNCON</v>
      </c>
      <c r="B126" s="60" t="s">
        <v>258</v>
      </c>
      <c r="C126" s="61" t="s">
        <v>259</v>
      </c>
      <c r="D126" s="68">
        <f>IFERROR(IF(OR($B126="",$B126="No CAS"),INDEX('DEQ Pollutant List'!$A$7:$A$614,MATCH($C126,'DEQ Pollutant List'!$C$7:$C$614,0)),INDEX('DEQ Pollutant List'!$A$7:$A$614,MATCH($B126,'DEQ Pollutant List'!$B$7:$B$614,0))),"")</f>
        <v>149</v>
      </c>
      <c r="E126" s="76"/>
      <c r="F126" s="246">
        <v>3.6392168161910286E-5</v>
      </c>
      <c r="G126" s="247">
        <v>3.6392168161910286E-5</v>
      </c>
      <c r="H126" s="79" t="s">
        <v>1472</v>
      </c>
      <c r="I126" s="80"/>
      <c r="J126" s="77"/>
      <c r="K126" s="248">
        <f>F126*'2. Emissions Units &amp; Activities'!$I$19</f>
        <v>0.3187953930983341</v>
      </c>
      <c r="L126" s="79"/>
      <c r="M126" s="77"/>
      <c r="N126" s="248">
        <f>G126*'2. Emissions Units &amp; Activities'!$L$19</f>
        <v>8.7341203588584687E-4</v>
      </c>
      <c r="O126" s="79"/>
    </row>
    <row r="127" spans="1:15" x14ac:dyDescent="0.25">
      <c r="A127" s="59" t="str">
        <f>'2. Emissions Units &amp; Activities'!$A$19</f>
        <v>ASR-2 UNCON</v>
      </c>
      <c r="B127" s="60" t="s">
        <v>556</v>
      </c>
      <c r="C127" s="61" t="s">
        <v>557</v>
      </c>
      <c r="D127" s="68">
        <f>IFERROR(IF(OR($B127="",$B127="No CAS"),INDEX('DEQ Pollutant List'!$A$7:$A$614,MATCH($C127,'DEQ Pollutant List'!$C$7:$C$614,0)),INDEX('DEQ Pollutant List'!$A$7:$A$614,MATCH($B127,'DEQ Pollutant List'!$B$7:$B$614,0))),"")</f>
        <v>305</v>
      </c>
      <c r="E127" s="76"/>
      <c r="F127" s="246">
        <v>1.1938607202436631E-5</v>
      </c>
      <c r="G127" s="247">
        <v>1.1938607202436631E-5</v>
      </c>
      <c r="H127" s="79" t="s">
        <v>1472</v>
      </c>
      <c r="I127" s="80"/>
      <c r="J127" s="77"/>
      <c r="K127" s="248">
        <f>F127*'2. Emissions Units &amp; Activities'!$I$19</f>
        <v>0.10458219909334489</v>
      </c>
      <c r="L127" s="79"/>
      <c r="M127" s="77"/>
      <c r="N127" s="248">
        <f>G127*'2. Emissions Units &amp; Activities'!$L$19</f>
        <v>2.8652657285847913E-4</v>
      </c>
      <c r="O127" s="79"/>
    </row>
    <row r="128" spans="1:15" x14ac:dyDescent="0.25">
      <c r="A128" s="59" t="str">
        <f>'2. Emissions Units &amp; Activities'!$A$19</f>
        <v>ASR-2 UNCON</v>
      </c>
      <c r="B128" s="60" t="s">
        <v>562</v>
      </c>
      <c r="C128" s="61" t="s">
        <v>563</v>
      </c>
      <c r="D128" s="68">
        <f>IFERROR(IF(OR($B128="",$B128="No CAS"),INDEX('DEQ Pollutant List'!$A$7:$A$614,MATCH($C128,'DEQ Pollutant List'!$C$7:$C$614,0)),INDEX('DEQ Pollutant List'!$A$7:$A$614,MATCH($B128,'DEQ Pollutant List'!$B$7:$B$614,0))),"")</f>
        <v>312</v>
      </c>
      <c r="E128" s="76"/>
      <c r="F128" s="246">
        <v>5.6296708101145143E-7</v>
      </c>
      <c r="G128" s="247">
        <v>5.6296708101145143E-7</v>
      </c>
      <c r="H128" s="79" t="s">
        <v>1472</v>
      </c>
      <c r="I128" s="80"/>
      <c r="J128" s="77"/>
      <c r="K128" s="248">
        <f>F128*'2. Emissions Units &amp; Activities'!$I$19</f>
        <v>4.9315916296603143E-3</v>
      </c>
      <c r="L128" s="79"/>
      <c r="M128" s="77"/>
      <c r="N128" s="248">
        <f>G128*'2. Emissions Units &amp; Activities'!$L$19</f>
        <v>1.3511209944274835E-5</v>
      </c>
      <c r="O128" s="79"/>
    </row>
    <row r="129" spans="1:15" x14ac:dyDescent="0.25">
      <c r="A129" s="59" t="str">
        <f>'2. Emissions Units &amp; Activities'!$A$19</f>
        <v>ASR-2 UNCON</v>
      </c>
      <c r="B129" s="60" t="s">
        <v>568</v>
      </c>
      <c r="C129" s="61" t="s">
        <v>569</v>
      </c>
      <c r="D129" s="68">
        <f>IFERROR(IF(OR($B129="",$B129="No CAS"),INDEX('DEQ Pollutant List'!$A$7:$A$614,MATCH($C129,'DEQ Pollutant List'!$C$7:$C$614,0)),INDEX('DEQ Pollutant List'!$A$7:$A$614,MATCH($B129,'DEQ Pollutant List'!$B$7:$B$614,0))),"")</f>
        <v>316</v>
      </c>
      <c r="E129" s="76"/>
      <c r="F129" s="246">
        <v>6.6897367944688022E-10</v>
      </c>
      <c r="G129" s="247">
        <v>6.6897367944688022E-10</v>
      </c>
      <c r="H129" s="79" t="s">
        <v>1472</v>
      </c>
      <c r="I129" s="80"/>
      <c r="J129" s="77"/>
      <c r="K129" s="248">
        <f>F129*'2. Emissions Units &amp; Activities'!$I$19</f>
        <v>5.8602094319546708E-6</v>
      </c>
      <c r="L129" s="79"/>
      <c r="M129" s="77"/>
      <c r="N129" s="248">
        <f>G129*'2. Emissions Units &amp; Activities'!$L$19</f>
        <v>1.6055368306725124E-8</v>
      </c>
      <c r="O129" s="79"/>
    </row>
    <row r="130" spans="1:15" x14ac:dyDescent="0.25">
      <c r="A130" s="59" t="str">
        <f>'2. Emissions Units &amp; Activities'!$A$19</f>
        <v>ASR-2 UNCON</v>
      </c>
      <c r="B130" s="60" t="s">
        <v>1377</v>
      </c>
      <c r="C130" s="61" t="s">
        <v>1165</v>
      </c>
      <c r="D130" s="68">
        <f>IFERROR(IF(OR($B130="",$B130="No CAS"),INDEX('DEQ Pollutant List'!$A$7:$A$614,MATCH($C130,'DEQ Pollutant List'!$C$7:$C$614,0)),INDEX('DEQ Pollutant List'!$A$7:$A$614,MATCH($B130,'DEQ Pollutant List'!$B$7:$B$614,0))),"")</f>
        <v>365</v>
      </c>
      <c r="E130" s="76"/>
      <c r="F130" s="246">
        <v>4.0138420766812813E-7</v>
      </c>
      <c r="G130" s="247">
        <v>4.0138420766812813E-7</v>
      </c>
      <c r="H130" s="79" t="s">
        <v>1472</v>
      </c>
      <c r="I130" s="80"/>
      <c r="J130" s="77"/>
      <c r="K130" s="248">
        <f>F130*'2. Emissions Units &amp; Activities'!$I$19</f>
        <v>3.5161256591728024E-3</v>
      </c>
      <c r="L130" s="79"/>
      <c r="M130" s="77"/>
      <c r="N130" s="248">
        <f>G130*'2. Emissions Units &amp; Activities'!$L$19</f>
        <v>9.6332209840350742E-6</v>
      </c>
      <c r="O130" s="79"/>
    </row>
    <row r="131" spans="1:15" x14ac:dyDescent="0.25">
      <c r="A131" s="59" t="str">
        <f>'2. Emissions Units &amp; Activities'!$A$19</f>
        <v>ASR-2 UNCON</v>
      </c>
      <c r="B131" s="60" t="s">
        <v>1149</v>
      </c>
      <c r="C131" s="61" t="s">
        <v>1150</v>
      </c>
      <c r="D131" s="68">
        <f>IFERROR(IF(OR($B131="",$B131="No CAS"),INDEX('DEQ Pollutant List'!$A$7:$A$614,MATCH($C131,'DEQ Pollutant List'!$C$7:$C$614,0)),INDEX('DEQ Pollutant List'!$A$7:$A$614,MATCH($B131,'DEQ Pollutant List'!$B$7:$B$614,0))),"")</f>
        <v>632</v>
      </c>
      <c r="E131" s="76"/>
      <c r="F131" s="246">
        <v>1.2041526230043844E-5</v>
      </c>
      <c r="G131" s="247">
        <v>1.2041526230043844E-5</v>
      </c>
      <c r="H131" s="79" t="s">
        <v>1472</v>
      </c>
      <c r="I131" s="80"/>
      <c r="J131" s="77"/>
      <c r="K131" s="248">
        <f>F131*'2. Emissions Units &amp; Activities'!$I$19</f>
        <v>0.10548376977518407</v>
      </c>
      <c r="L131" s="79"/>
      <c r="M131" s="77"/>
      <c r="N131" s="248">
        <f>G131*'2. Emissions Units &amp; Activities'!$L$19</f>
        <v>2.8899662952105228E-4</v>
      </c>
      <c r="O131" s="79"/>
    </row>
    <row r="132" spans="1:15" x14ac:dyDescent="0.25">
      <c r="A132" s="59" t="str">
        <f>'2. Emissions Units &amp; Activities'!$A$19</f>
        <v>ASR-2 UNCON</v>
      </c>
      <c r="B132" s="60" t="s">
        <v>790</v>
      </c>
      <c r="C132" s="61" t="s">
        <v>791</v>
      </c>
      <c r="D132" s="68">
        <f>IFERROR(IF(OR($B132="",$B132="No CAS"),INDEX('DEQ Pollutant List'!$A$7:$A$614,MATCH($C132,'DEQ Pollutant List'!$C$7:$C$614,0)),INDEX('DEQ Pollutant List'!$A$7:$A$614,MATCH($B132,'DEQ Pollutant List'!$B$7:$B$614,0))),"")</f>
        <v>456</v>
      </c>
      <c r="E132" s="76"/>
      <c r="F132" s="246">
        <v>1.6467044417153974E-8</v>
      </c>
      <c r="G132" s="247">
        <v>1.6467044417153974E-8</v>
      </c>
      <c r="H132" s="79" t="s">
        <v>1472</v>
      </c>
      <c r="I132" s="80"/>
      <c r="J132" s="77"/>
      <c r="K132" s="248">
        <f>F132*'2. Emissions Units &amp; Activities'!$I$19</f>
        <v>1.4425130909426881E-4</v>
      </c>
      <c r="L132" s="79"/>
      <c r="M132" s="77"/>
      <c r="N132" s="248">
        <f>G132*'2. Emissions Units &amp; Activities'!$L$19</f>
        <v>3.9520906601169541E-7</v>
      </c>
      <c r="O132" s="79"/>
    </row>
    <row r="133" spans="1:15" x14ac:dyDescent="0.25">
      <c r="A133" s="59" t="str">
        <f>'2. Emissions Units &amp; Activities'!$A$19</f>
        <v>ASR-2 UNCON</v>
      </c>
      <c r="B133" s="60" t="s">
        <v>1382</v>
      </c>
      <c r="C133" s="61" t="s">
        <v>1170</v>
      </c>
      <c r="D133" s="68">
        <f>IFERROR(IF(OR($B133="",$B133="No CAS"),INDEX('DEQ Pollutant List'!$A$7:$A$614,MATCH($C133,'DEQ Pollutant List'!$C$7:$C$614,0)),INDEX('DEQ Pollutant List'!$A$7:$A$614,MATCH($B133,'DEQ Pollutant List'!$B$7:$B$614,0))),"")</f>
        <v>645</v>
      </c>
      <c r="E133" s="76"/>
      <c r="F133" s="246">
        <v>2.058380552144247E-13</v>
      </c>
      <c r="G133" s="247">
        <v>2.058380552144247E-13</v>
      </c>
      <c r="H133" s="79" t="s">
        <v>1472</v>
      </c>
      <c r="I133" s="80"/>
      <c r="J133" s="77"/>
      <c r="K133" s="248">
        <f>F133*'2. Emissions Units &amp; Activities'!$I$19</f>
        <v>1.8031413636783604E-9</v>
      </c>
      <c r="L133" s="79"/>
      <c r="M133" s="77"/>
      <c r="N133" s="248">
        <f>G133*'2. Emissions Units &amp; Activities'!$L$19</f>
        <v>4.9401133251461924E-12</v>
      </c>
      <c r="O133" s="79"/>
    </row>
    <row r="134" spans="1:15" x14ac:dyDescent="0.25">
      <c r="A134" s="59" t="str">
        <f>'2. Emissions Units &amp; Activities'!$A$19</f>
        <v>ASR-2 UNCON</v>
      </c>
      <c r="B134" s="60" t="s">
        <v>1383</v>
      </c>
      <c r="C134" s="61" t="s">
        <v>1171</v>
      </c>
      <c r="D134" s="68">
        <f>IFERROR(IF(OR($B134="",$B134="No CAS"),INDEX('DEQ Pollutant List'!$A$7:$A$614,MATCH($C134,'DEQ Pollutant List'!$C$7:$C$614,0)),INDEX('DEQ Pollutant List'!$A$7:$A$614,MATCH($B134,'DEQ Pollutant List'!$B$7:$B$614,0))),"")</f>
        <v>646</v>
      </c>
      <c r="E134" s="76"/>
      <c r="F134" s="246">
        <v>2.2642186073586715E-13</v>
      </c>
      <c r="G134" s="247">
        <v>2.2642186073586715E-13</v>
      </c>
      <c r="H134" s="79" t="s">
        <v>1472</v>
      </c>
      <c r="I134" s="80"/>
      <c r="J134" s="77"/>
      <c r="K134" s="248">
        <f>F134*'2. Emissions Units &amp; Activities'!$I$19</f>
        <v>1.9834555000461963E-9</v>
      </c>
      <c r="L134" s="79"/>
      <c r="M134" s="77"/>
      <c r="N134" s="248">
        <f>G134*'2. Emissions Units &amp; Activities'!$L$19</f>
        <v>5.4341246576608118E-12</v>
      </c>
      <c r="O134" s="79"/>
    </row>
    <row r="135" spans="1:15" x14ac:dyDescent="0.25">
      <c r="A135" s="59" t="str">
        <f>'2. Emissions Units &amp; Activities'!$A$19</f>
        <v>ASR-2 UNCON</v>
      </c>
      <c r="B135" s="60"/>
      <c r="C135" s="61" t="s">
        <v>1473</v>
      </c>
      <c r="D135" s="68" t="str">
        <f>IFERROR(IF(OR($B135="",$B135="No CAS"),INDEX('DEQ Pollutant List'!$A$7:$A$614,MATCH($C135,'DEQ Pollutant List'!$C$7:$C$614,0)),INDEX('DEQ Pollutant List'!$A$7:$A$614,MATCH($B135,'DEQ Pollutant List'!$B$7:$B$614,0))),"")</f>
        <v/>
      </c>
      <c r="E135" s="76"/>
      <c r="F135" s="246">
        <v>3.8080040214668565E-11</v>
      </c>
      <c r="G135" s="247">
        <v>3.8080040214668565E-11</v>
      </c>
      <c r="H135" s="79" t="s">
        <v>1472</v>
      </c>
      <c r="I135" s="80"/>
      <c r="J135" s="77"/>
      <c r="K135" s="248">
        <f>F135*'2. Emissions Units &amp; Activities'!$I$19</f>
        <v>3.3358115228049665E-7</v>
      </c>
      <c r="L135" s="79"/>
      <c r="M135" s="77"/>
      <c r="N135" s="248">
        <f>G135*'2. Emissions Units &amp; Activities'!$L$19</f>
        <v>9.1392096515204556E-10</v>
      </c>
      <c r="O135" s="79"/>
    </row>
    <row r="136" spans="1:15" x14ac:dyDescent="0.25">
      <c r="A136" s="59" t="str">
        <f>'2. Emissions Units &amp; Activities'!$A$19</f>
        <v>ASR-2 UNCON</v>
      </c>
      <c r="B136" s="60" t="s">
        <v>504</v>
      </c>
      <c r="C136" s="61" t="s">
        <v>505</v>
      </c>
      <c r="D136" s="68">
        <f>IFERROR(IF(OR($B136="",$B136="No CAS"),INDEX('DEQ Pollutant List'!$A$7:$A$614,MATCH($C136,'DEQ Pollutant List'!$C$7:$C$614,0)),INDEX('DEQ Pollutant List'!$A$7:$A$614,MATCH($B136,'DEQ Pollutant List'!$B$7:$B$614,0))),"")</f>
        <v>280</v>
      </c>
      <c r="E136" s="76"/>
      <c r="F136" s="246">
        <v>1.1321093036793359E-9</v>
      </c>
      <c r="G136" s="247">
        <v>1.1321093036793359E-9</v>
      </c>
      <c r="H136" s="79" t="s">
        <v>1472</v>
      </c>
      <c r="I136" s="80"/>
      <c r="J136" s="77"/>
      <c r="K136" s="248">
        <f>F136*'2. Emissions Units &amp; Activities'!$I$19</f>
        <v>9.9172775002309817E-6</v>
      </c>
      <c r="L136" s="79"/>
      <c r="M136" s="77"/>
      <c r="N136" s="248">
        <f>G136*'2. Emissions Units &amp; Activities'!$L$19</f>
        <v>2.7170623288304063E-8</v>
      </c>
      <c r="O136" s="79"/>
    </row>
    <row r="137" spans="1:15" x14ac:dyDescent="0.25">
      <c r="A137" s="59" t="str">
        <f>'2. Emissions Units &amp; Activities'!$A$19</f>
        <v>ASR-2 UNCON</v>
      </c>
      <c r="B137" s="60"/>
      <c r="C137" s="61" t="s">
        <v>1474</v>
      </c>
      <c r="D137" s="68" t="str">
        <f>IFERROR(IF(OR($B137="",$B137="No CAS"),INDEX('DEQ Pollutant List'!$A$7:$A$614,MATCH($C137,'DEQ Pollutant List'!$C$7:$C$614,0)),INDEX('DEQ Pollutant List'!$A$7:$A$614,MATCH($B137,'DEQ Pollutant List'!$B$7:$B$614,0))),"")</f>
        <v/>
      </c>
      <c r="E137" s="76"/>
      <c r="F137" s="246">
        <v>6.6897367944688024E-11</v>
      </c>
      <c r="G137" s="247">
        <v>6.6897367944688024E-11</v>
      </c>
      <c r="H137" s="79" t="s">
        <v>1472</v>
      </c>
      <c r="I137" s="80"/>
      <c r="J137" s="77"/>
      <c r="K137" s="248">
        <f>F137*'2. Emissions Units &amp; Activities'!$I$19</f>
        <v>5.8602094319546708E-7</v>
      </c>
      <c r="L137" s="79"/>
      <c r="M137" s="77"/>
      <c r="N137" s="248">
        <f>G137*'2. Emissions Units &amp; Activities'!$L$19</f>
        <v>1.6055368306725127E-9</v>
      </c>
      <c r="O137" s="79"/>
    </row>
    <row r="138" spans="1:15" x14ac:dyDescent="0.25">
      <c r="A138" s="59" t="str">
        <f>'2. Emissions Units &amp; Activities'!$A$19</f>
        <v>ASR-2 UNCON</v>
      </c>
      <c r="B138" s="60" t="s">
        <v>1381</v>
      </c>
      <c r="C138" s="61" t="s">
        <v>778</v>
      </c>
      <c r="D138" s="68">
        <f>IFERROR(IF(OR($B138="",$B138="No CAS"),INDEX('DEQ Pollutant List'!$A$7:$A$614,MATCH($C138,'DEQ Pollutant List'!$C$7:$C$614,0)),INDEX('DEQ Pollutant List'!$A$7:$A$614,MATCH($B138,'DEQ Pollutant List'!$B$7:$B$614,0))),"")</f>
        <v>447</v>
      </c>
      <c r="E138" s="76"/>
      <c r="F138" s="246">
        <v>1.8010829831262161E-7</v>
      </c>
      <c r="G138" s="247">
        <v>1.8010829831262161E-7</v>
      </c>
      <c r="H138" s="79" t="s">
        <v>1472</v>
      </c>
      <c r="I138" s="80"/>
      <c r="J138" s="77"/>
      <c r="K138" s="248">
        <f>F138*'2. Emissions Units &amp; Activities'!$I$19</f>
        <v>1.5777486932185654E-3</v>
      </c>
      <c r="L138" s="79"/>
      <c r="M138" s="77"/>
      <c r="N138" s="248">
        <f>G138*'2. Emissions Units &amp; Activities'!$L$19</f>
        <v>4.3225991595029181E-6</v>
      </c>
      <c r="O138" s="79"/>
    </row>
    <row r="139" spans="1:15" x14ac:dyDescent="0.25">
      <c r="A139" s="59" t="str">
        <f>'2. Emissions Units &amp; Activities'!$A$19</f>
        <v>ASR-2 UNCON</v>
      </c>
      <c r="B139" s="60" t="s">
        <v>1479</v>
      </c>
      <c r="C139" s="61" t="s">
        <v>1476</v>
      </c>
      <c r="D139" s="68" t="str">
        <f>IFERROR(IF(OR($B139="",$B139="No CAS"),INDEX('DEQ Pollutant List'!$A$7:$A$614,MATCH($C139,'DEQ Pollutant List'!$C$7:$C$614,0)),INDEX('DEQ Pollutant List'!$A$7:$A$614,MATCH($B139,'DEQ Pollutant List'!$B$7:$B$614,0))),"")</f>
        <v/>
      </c>
      <c r="E139" s="76"/>
      <c r="F139" s="246">
        <v>3.4426414734612531E-9</v>
      </c>
      <c r="G139" s="247">
        <v>3.4426414734612531E-9</v>
      </c>
      <c r="H139" s="79" t="s">
        <v>1472</v>
      </c>
      <c r="I139" s="80"/>
      <c r="J139" s="77"/>
      <c r="K139" s="248">
        <f>F139*'2. Emissions Units &amp; Activities'!$I$19</f>
        <v>3.0157539307520577E-5</v>
      </c>
      <c r="L139" s="79"/>
      <c r="M139" s="77"/>
      <c r="N139" s="248">
        <f>G139*'2. Emissions Units &amp; Activities'!$L$19</f>
        <v>8.2623395363070073E-8</v>
      </c>
      <c r="O139" s="79"/>
    </row>
    <row r="140" spans="1:15" x14ac:dyDescent="0.25">
      <c r="A140" s="59" t="str">
        <f>'2. Emissions Units &amp; Activities'!$A$19</f>
        <v>ASR-2 UNCON</v>
      </c>
      <c r="B140" s="60" t="s">
        <v>1384</v>
      </c>
      <c r="C140" s="61" t="s">
        <v>1172</v>
      </c>
      <c r="D140" s="68">
        <f>IFERROR(IF(OR($B140="",$B140="No CAS"),INDEX('DEQ Pollutant List'!$A$7:$A$614,MATCH($C140,'DEQ Pollutant List'!$C$7:$C$614,0)),INDEX('DEQ Pollutant List'!$A$7:$A$614,MATCH($B140,'DEQ Pollutant List'!$B$7:$B$614,0))),"")</f>
        <v>401</v>
      </c>
      <c r="E140" s="76"/>
      <c r="F140" s="246">
        <v>3.0824248768360095E-8</v>
      </c>
      <c r="G140" s="247">
        <v>3.0824248768360095E-8</v>
      </c>
      <c r="H140" s="79" t="s">
        <v>1472</v>
      </c>
      <c r="I140" s="80"/>
      <c r="J140" s="77"/>
      <c r="K140" s="248">
        <f>F140*'2. Emissions Units &amp; Activities'!$I$19</f>
        <v>2.7002041921083444E-4</v>
      </c>
      <c r="L140" s="79"/>
      <c r="M140" s="77"/>
      <c r="N140" s="248">
        <f>G140*'2. Emissions Units &amp; Activities'!$L$19</f>
        <v>7.3978197044064234E-7</v>
      </c>
      <c r="O140" s="79"/>
    </row>
    <row r="141" spans="1:15" x14ac:dyDescent="0.25">
      <c r="A141" s="59" t="str">
        <f>'2. Emissions Units &amp; Activities'!$A$19</f>
        <v>ASR-2 UNCON</v>
      </c>
      <c r="B141" s="60" t="s">
        <v>131</v>
      </c>
      <c r="C141" s="61" t="s">
        <v>132</v>
      </c>
      <c r="D141" s="68">
        <f>IFERROR(IF(OR($B141="",$B141="No CAS"),INDEX('DEQ Pollutant List'!$A$7:$A$614,MATCH($C141,'DEQ Pollutant List'!$C$7:$C$614,0)),INDEX('DEQ Pollutant List'!$A$7:$A$614,MATCH($B141,'DEQ Pollutant List'!$B$7:$B$614,0))),"")</f>
        <v>522</v>
      </c>
      <c r="E141" s="76"/>
      <c r="F141" s="246">
        <v>8.5422792913986246E-9</v>
      </c>
      <c r="G141" s="247">
        <v>8.5422792913986246E-9</v>
      </c>
      <c r="H141" s="79" t="s">
        <v>1472</v>
      </c>
      <c r="I141" s="80"/>
      <c r="J141" s="77"/>
      <c r="K141" s="248">
        <f>F141*'2. Emissions Units &amp; Activities'!$I$19</f>
        <v>7.4830366592651946E-5</v>
      </c>
      <c r="L141" s="79"/>
      <c r="M141" s="77"/>
      <c r="N141" s="248">
        <f>G141*'2. Emissions Units &amp; Activities'!$L$19</f>
        <v>2.0501470299356699E-7</v>
      </c>
      <c r="O141" s="79"/>
    </row>
    <row r="142" spans="1:15" x14ac:dyDescent="0.25">
      <c r="A142" s="59" t="str">
        <f>'2. Emissions Units &amp; Activities'!$A$20</f>
        <v>Diesel-1</v>
      </c>
      <c r="B142" s="60" t="s">
        <v>101</v>
      </c>
      <c r="C142" s="61" t="s">
        <v>102</v>
      </c>
      <c r="D142" s="68">
        <f>IFERROR(IF(OR($B142="",$B142="No CAS"),INDEX('DEQ Pollutant List'!$A$7:$A$614,MATCH($C142,'DEQ Pollutant List'!$C$7:$C$614,0)),INDEX('DEQ Pollutant List'!$A$7:$A$614,MATCH($B142,'DEQ Pollutant List'!$B$7:$B$614,0))),"")</f>
        <v>46</v>
      </c>
      <c r="E142" s="76"/>
      <c r="F142" s="77">
        <v>0.18629999999999999</v>
      </c>
      <c r="G142" s="78">
        <v>0.18629999999999999</v>
      </c>
      <c r="H142" s="79" t="s">
        <v>1493</v>
      </c>
      <c r="I142" s="80"/>
      <c r="J142" s="77"/>
      <c r="K142" s="81">
        <f>F142*'2. Emissions Units &amp; Activities'!$I$20</f>
        <v>13.503024</v>
      </c>
      <c r="L142" s="79"/>
      <c r="M142" s="77"/>
      <c r="N142" s="81">
        <f>G142*'2. Emissions Units &amp; Activities'!$L$20</f>
        <v>3.9122999999999998E-2</v>
      </c>
      <c r="O142" s="79"/>
    </row>
    <row r="143" spans="1:15" x14ac:dyDescent="0.25">
      <c r="A143" s="59" t="str">
        <f>'2. Emissions Units &amp; Activities'!$A$20</f>
        <v>Diesel-1</v>
      </c>
      <c r="B143" s="60" t="s">
        <v>147</v>
      </c>
      <c r="C143" s="61" t="s">
        <v>148</v>
      </c>
      <c r="D143" s="68">
        <f>IFERROR(IF(OR($B143="",$B143="No CAS"),INDEX('DEQ Pollutant List'!$A$7:$A$614,MATCH($C143,'DEQ Pollutant List'!$C$7:$C$614,0)),INDEX('DEQ Pollutant List'!$A$7:$A$614,MATCH($B143,'DEQ Pollutant List'!$B$7:$B$614,0))),"")</f>
        <v>75</v>
      </c>
      <c r="E143" s="76"/>
      <c r="F143" s="77">
        <v>0.21740000000000001</v>
      </c>
      <c r="G143" s="78">
        <v>0.21740000000000001</v>
      </c>
      <c r="H143" s="79" t="s">
        <v>1493</v>
      </c>
      <c r="I143" s="80"/>
      <c r="J143" s="77"/>
      <c r="K143" s="81">
        <f>F143*'2. Emissions Units &amp; Activities'!$I$20</f>
        <v>15.757152000000001</v>
      </c>
      <c r="L143" s="79"/>
      <c r="M143" s="77"/>
      <c r="N143" s="81">
        <f>G143*'2. Emissions Units &amp; Activities'!$L$20</f>
        <v>4.5654E-2</v>
      </c>
      <c r="O143" s="79"/>
    </row>
    <row r="144" spans="1:15" x14ac:dyDescent="0.25">
      <c r="A144" s="59" t="str">
        <f>'2. Emissions Units &amp; Activities'!$A$20</f>
        <v>Diesel-1</v>
      </c>
      <c r="B144" s="60" t="s">
        <v>167</v>
      </c>
      <c r="C144" s="61" t="s">
        <v>168</v>
      </c>
      <c r="D144" s="68">
        <f>IFERROR(IF(OR($B144="",$B144="No CAS"),INDEX('DEQ Pollutant List'!$A$7:$A$614,MATCH($C144,'DEQ Pollutant List'!$C$7:$C$614,0)),INDEX('DEQ Pollutant List'!$A$7:$A$614,MATCH($B144,'DEQ Pollutant List'!$B$7:$B$614,0))),"")</f>
        <v>83</v>
      </c>
      <c r="E144" s="76"/>
      <c r="F144" s="77">
        <v>1.5E-3</v>
      </c>
      <c r="G144" s="78">
        <v>1.5E-3</v>
      </c>
      <c r="H144" s="79" t="s">
        <v>1493</v>
      </c>
      <c r="I144" s="80"/>
      <c r="J144" s="77"/>
      <c r="K144" s="81">
        <f>F144*'2. Emissions Units &amp; Activities'!$I$20</f>
        <v>0.10872000000000001</v>
      </c>
      <c r="L144" s="79"/>
      <c r="M144" s="77"/>
      <c r="N144" s="81">
        <f>G144*'2. Emissions Units &amp; Activities'!$L$20</f>
        <v>3.1500000000000001E-4</v>
      </c>
      <c r="O144" s="79"/>
    </row>
    <row r="145" spans="1:15" x14ac:dyDescent="0.25">
      <c r="A145" s="59" t="str">
        <f>'2. Emissions Units &amp; Activities'!$A$20</f>
        <v>Diesel-1</v>
      </c>
      <c r="B145" s="60" t="s">
        <v>481</v>
      </c>
      <c r="C145" s="61" t="s">
        <v>482</v>
      </c>
      <c r="D145" s="68">
        <f>IFERROR(IF(OR($B145="",$B145="No CAS"),INDEX('DEQ Pollutant List'!$A$7:$A$614,MATCH($C145,'DEQ Pollutant List'!$C$7:$C$614,0)),INDEX('DEQ Pollutant List'!$A$7:$A$614,MATCH($B145,'DEQ Pollutant List'!$B$7:$B$614,0))),"")</f>
        <v>250</v>
      </c>
      <c r="E145" s="76"/>
      <c r="F145" s="77">
        <v>1.7261</v>
      </c>
      <c r="G145" s="78">
        <v>1.7261</v>
      </c>
      <c r="H145" s="79" t="s">
        <v>1493</v>
      </c>
      <c r="I145" s="80"/>
      <c r="J145" s="77"/>
      <c r="K145" s="81">
        <f>F145*'2. Emissions Units &amp; Activities'!$I$20</f>
        <v>125.10772800000001</v>
      </c>
      <c r="L145" s="79"/>
      <c r="M145" s="77"/>
      <c r="N145" s="81">
        <f>G145*'2. Emissions Units &amp; Activities'!$L$20</f>
        <v>0.362481</v>
      </c>
      <c r="O145" s="79"/>
    </row>
    <row r="146" spans="1:15" x14ac:dyDescent="0.25">
      <c r="A146" s="59" t="str">
        <f>'2. Emissions Units &amp; Activities'!$A$20</f>
        <v>Diesel-1</v>
      </c>
      <c r="B146" s="60" t="s">
        <v>250</v>
      </c>
      <c r="C146" s="61" t="s">
        <v>1301</v>
      </c>
      <c r="D146" s="68">
        <f>IFERROR(IF(OR($B146="",$B146="No CAS"),INDEX('DEQ Pollutant List'!$A$7:$A$614,MATCH($C146,'DEQ Pollutant List'!$C$7:$C$614,0)),INDEX('DEQ Pollutant List'!$A$7:$A$614,MATCH($B146,'DEQ Pollutant List'!$B$7:$B$614,0))),"")</f>
        <v>136</v>
      </c>
      <c r="E146" s="76"/>
      <c r="F146" s="77">
        <v>1E-4</v>
      </c>
      <c r="G146" s="78">
        <v>1E-4</v>
      </c>
      <c r="H146" s="79" t="s">
        <v>1493</v>
      </c>
      <c r="I146" s="80"/>
      <c r="J146" s="77"/>
      <c r="K146" s="81">
        <f>F146*'2. Emissions Units &amp; Activities'!$I$20</f>
        <v>7.248000000000001E-3</v>
      </c>
      <c r="L146" s="79"/>
      <c r="M146" s="77"/>
      <c r="N146" s="81">
        <f>G146*'2. Emissions Units &amp; Activities'!$L$20</f>
        <v>2.0999999999999999E-5</v>
      </c>
      <c r="O146" s="79"/>
    </row>
    <row r="147" spans="1:15" x14ac:dyDescent="0.25">
      <c r="A147" s="59" t="str">
        <f>'2. Emissions Units &amp; Activities'!$A$20</f>
        <v>Diesel-1</v>
      </c>
      <c r="B147" s="60" t="s">
        <v>83</v>
      </c>
      <c r="C147" s="61" t="s">
        <v>84</v>
      </c>
      <c r="D147" s="68">
        <f>IFERROR(IF(OR($B147="",$B147="No CAS"),INDEX('DEQ Pollutant List'!$A$7:$A$614,MATCH($C147,'DEQ Pollutant List'!$C$7:$C$614,0)),INDEX('DEQ Pollutant List'!$A$7:$A$614,MATCH($B147,'DEQ Pollutant List'!$B$7:$B$614,0))),"")</f>
        <v>37</v>
      </c>
      <c r="E147" s="76"/>
      <c r="F147" s="77">
        <v>1.6000000000000001E-3</v>
      </c>
      <c r="G147" s="78">
        <v>1.6000000000000001E-3</v>
      </c>
      <c r="H147" s="79" t="s">
        <v>1493</v>
      </c>
      <c r="I147" s="80"/>
      <c r="J147" s="77"/>
      <c r="K147" s="81">
        <f>F147*'2. Emissions Units &amp; Activities'!$I$20</f>
        <v>0.11596800000000002</v>
      </c>
      <c r="L147" s="79"/>
      <c r="M147" s="77"/>
      <c r="N147" s="81">
        <f>G147*'2. Emissions Units &amp; Activities'!$L$20</f>
        <v>3.3599999999999998E-4</v>
      </c>
      <c r="O147" s="79"/>
    </row>
    <row r="148" spans="1:15" x14ac:dyDescent="0.25">
      <c r="A148" s="59" t="str">
        <f>'2. Emissions Units &amp; Activities'!$A$20</f>
        <v>Diesel-1</v>
      </c>
      <c r="B148" s="60" t="s">
        <v>556</v>
      </c>
      <c r="C148" s="61" t="s">
        <v>557</v>
      </c>
      <c r="D148" s="68">
        <f>IFERROR(IF(OR($B148="",$B148="No CAS"),INDEX('DEQ Pollutant List'!$A$7:$A$614,MATCH($C148,'DEQ Pollutant List'!$C$7:$C$614,0)),INDEX('DEQ Pollutant List'!$A$7:$A$614,MATCH($B148,'DEQ Pollutant List'!$B$7:$B$614,0))),"")</f>
        <v>305</v>
      </c>
      <c r="E148" s="76"/>
      <c r="F148" s="77">
        <v>8.3000000000000001E-3</v>
      </c>
      <c r="G148" s="78">
        <v>8.3000000000000001E-3</v>
      </c>
      <c r="H148" s="79" t="s">
        <v>1493</v>
      </c>
      <c r="I148" s="80"/>
      <c r="J148" s="77"/>
      <c r="K148" s="81">
        <f>F148*'2. Emissions Units &amp; Activities'!$I$20</f>
        <v>0.60158400000000001</v>
      </c>
      <c r="L148" s="79"/>
      <c r="M148" s="77"/>
      <c r="N148" s="81">
        <f>G148*'2. Emissions Units &amp; Activities'!$L$20</f>
        <v>1.743E-3</v>
      </c>
      <c r="O148" s="79"/>
    </row>
    <row r="149" spans="1:15" x14ac:dyDescent="0.25">
      <c r="A149" s="59" t="str">
        <f>'2. Emissions Units &amp; Activities'!$A$20</f>
        <v>Diesel-1</v>
      </c>
      <c r="B149" s="60" t="s">
        <v>634</v>
      </c>
      <c r="C149" s="61" t="s">
        <v>635</v>
      </c>
      <c r="D149" s="68">
        <f>IFERROR(IF(OR($B149="",$B149="No CAS"),INDEX('DEQ Pollutant List'!$A$7:$A$614,MATCH($C149,'DEQ Pollutant List'!$C$7:$C$614,0)),INDEX('DEQ Pollutant List'!$A$7:$A$614,MATCH($B149,'DEQ Pollutant List'!$B$7:$B$614,0))),"")</f>
        <v>364</v>
      </c>
      <c r="E149" s="76"/>
      <c r="F149" s="77">
        <v>3.8999999999999998E-3</v>
      </c>
      <c r="G149" s="78">
        <v>3.8999999999999998E-3</v>
      </c>
      <c r="H149" s="79" t="s">
        <v>1493</v>
      </c>
      <c r="I149" s="80"/>
      <c r="J149" s="77"/>
      <c r="K149" s="81">
        <f>F149*'2. Emissions Units &amp; Activities'!$I$20</f>
        <v>0.28267199999999998</v>
      </c>
      <c r="L149" s="79"/>
      <c r="M149" s="77"/>
      <c r="N149" s="81">
        <f>G149*'2. Emissions Units &amp; Activities'!$L$20</f>
        <v>8.1899999999999996E-4</v>
      </c>
      <c r="O149" s="79"/>
    </row>
    <row r="150" spans="1:15" x14ac:dyDescent="0.25">
      <c r="A150" s="59" t="str">
        <f>'2. Emissions Units &amp; Activities'!$A$20</f>
        <v>Diesel-1</v>
      </c>
      <c r="B150" s="60" t="s">
        <v>632</v>
      </c>
      <c r="C150" s="61" t="s">
        <v>633</v>
      </c>
      <c r="D150" s="68">
        <f>IFERROR(IF(OR($B150="",$B150="No CAS"),INDEX('DEQ Pollutant List'!$A$7:$A$614,MATCH($C150,'DEQ Pollutant List'!$C$7:$C$614,0)),INDEX('DEQ Pollutant List'!$A$7:$A$614,MATCH($B150,'DEQ Pollutant List'!$B$7:$B$614,0))),"")</f>
        <v>428</v>
      </c>
      <c r="E150" s="76"/>
      <c r="F150" s="77">
        <v>1.9699999999999999E-2</v>
      </c>
      <c r="G150" s="78">
        <v>1.9699999999999999E-2</v>
      </c>
      <c r="H150" s="79" t="s">
        <v>1493</v>
      </c>
      <c r="I150" s="80"/>
      <c r="J150" s="77"/>
      <c r="K150" s="81">
        <f>F150*'2. Emissions Units &amp; Activities'!$I$20</f>
        <v>1.427856</v>
      </c>
      <c r="L150" s="79"/>
      <c r="M150" s="77"/>
      <c r="N150" s="81">
        <f>G150*'2. Emissions Units &amp; Activities'!$L$20</f>
        <v>4.1369999999999992E-3</v>
      </c>
      <c r="O150" s="79"/>
    </row>
    <row r="151" spans="1:15" x14ac:dyDescent="0.25">
      <c r="A151" s="59" t="str">
        <f>'2. Emissions Units &amp; Activities'!$A$20</f>
        <v>Diesel-1</v>
      </c>
      <c r="B151" s="60" t="s">
        <v>1384</v>
      </c>
      <c r="C151" s="61" t="s">
        <v>1488</v>
      </c>
      <c r="D151" s="68">
        <f>IFERROR(IF(OR($B151="",$B151="No CAS"),INDEX('DEQ Pollutant List'!$A$7:$A$614,MATCH($C151,'DEQ Pollutant List'!$C$7:$C$614,0)),INDEX('DEQ Pollutant List'!$A$7:$A$614,MATCH($B151,'DEQ Pollutant List'!$B$7:$B$614,0))),"")</f>
        <v>401</v>
      </c>
      <c r="E151" s="76"/>
      <c r="F151" s="77">
        <v>3.6200000000000003E-2</v>
      </c>
      <c r="G151" s="78">
        <v>3.6200000000000003E-2</v>
      </c>
      <c r="H151" s="79" t="s">
        <v>1493</v>
      </c>
      <c r="I151" s="80"/>
      <c r="J151" s="77"/>
      <c r="K151" s="81">
        <f>F151*'2. Emissions Units &amp; Activities'!$I$20</f>
        <v>2.6237760000000003</v>
      </c>
      <c r="L151" s="79"/>
      <c r="M151" s="77"/>
      <c r="N151" s="81">
        <f>G151*'2. Emissions Units &amp; Activities'!$L$20</f>
        <v>7.6020000000000003E-3</v>
      </c>
      <c r="O151" s="79"/>
    </row>
    <row r="152" spans="1:15" x14ac:dyDescent="0.25">
      <c r="A152" s="59" t="str">
        <f>'2. Emissions Units &amp; Activities'!$A$20</f>
        <v>Diesel-1</v>
      </c>
      <c r="B152" s="60" t="s">
        <v>885</v>
      </c>
      <c r="C152" s="61" t="s">
        <v>1489</v>
      </c>
      <c r="D152" s="68">
        <f>IFERROR(IF(OR($B152="",$B152="No CAS"),INDEX('DEQ Pollutant List'!$A$7:$A$614,MATCH($C152,'DEQ Pollutant List'!$C$7:$C$614,0)),INDEX('DEQ Pollutant List'!$A$7:$A$614,MATCH($B152,'DEQ Pollutant List'!$B$7:$B$614,0))),"")</f>
        <v>406</v>
      </c>
      <c r="E152" s="76"/>
      <c r="F152" s="77">
        <v>3.5500000000000002E-5</v>
      </c>
      <c r="G152" s="78">
        <v>3.5500000000000002E-5</v>
      </c>
      <c r="H152" s="79" t="s">
        <v>1493</v>
      </c>
      <c r="I152" s="80"/>
      <c r="J152" s="77"/>
      <c r="K152" s="81">
        <f>F152*'2. Emissions Units &amp; Activities'!$I$20</f>
        <v>2.5730400000000004E-3</v>
      </c>
      <c r="L152" s="79"/>
      <c r="M152" s="77"/>
      <c r="N152" s="81">
        <f>G152*'2. Emissions Units &amp; Activities'!$L$20</f>
        <v>7.4550000000000006E-6</v>
      </c>
      <c r="O152" s="79"/>
    </row>
    <row r="153" spans="1:15" x14ac:dyDescent="0.25">
      <c r="A153" s="59" t="str">
        <f>'2. Emissions Units &amp; Activities'!$A$20</f>
        <v>Diesel-1</v>
      </c>
      <c r="B153" s="60" t="s">
        <v>15</v>
      </c>
      <c r="C153" s="61" t="s">
        <v>16</v>
      </c>
      <c r="D153" s="68">
        <f>IFERROR(IF(OR($B153="",$B153="No CAS"),INDEX('DEQ Pollutant List'!$A$7:$A$614,MATCH($C153,'DEQ Pollutant List'!$C$7:$C$614,0)),INDEX('DEQ Pollutant List'!$A$7:$A$614,MATCH($B153,'DEQ Pollutant List'!$B$7:$B$614,0))),"")</f>
        <v>1</v>
      </c>
      <c r="E153" s="76"/>
      <c r="F153" s="77">
        <v>0.7833</v>
      </c>
      <c r="G153" s="78">
        <v>0.7833</v>
      </c>
      <c r="H153" s="79" t="s">
        <v>1493</v>
      </c>
      <c r="I153" s="80"/>
      <c r="J153" s="77"/>
      <c r="K153" s="81">
        <f>F153*'2. Emissions Units &amp; Activities'!$I$20</f>
        <v>56.773584</v>
      </c>
      <c r="L153" s="79"/>
      <c r="M153" s="77"/>
      <c r="N153" s="81">
        <f>G153*'2. Emissions Units &amp; Activities'!$L$20</f>
        <v>0.164493</v>
      </c>
      <c r="O153" s="79"/>
    </row>
    <row r="154" spans="1:15" x14ac:dyDescent="0.25">
      <c r="A154" s="59" t="str">
        <f>'2. Emissions Units &amp; Activities'!$A$20</f>
        <v>Diesel-1</v>
      </c>
      <c r="B154" s="60" t="s">
        <v>25</v>
      </c>
      <c r="C154" s="61" t="s">
        <v>26</v>
      </c>
      <c r="D154" s="68">
        <f>IFERROR(IF(OR($B154="",$B154="No CAS"),INDEX('DEQ Pollutant List'!$A$7:$A$614,MATCH($C154,'DEQ Pollutant List'!$C$7:$C$614,0)),INDEX('DEQ Pollutant List'!$A$7:$A$614,MATCH($B154,'DEQ Pollutant List'!$B$7:$B$614,0))),"")</f>
        <v>5</v>
      </c>
      <c r="E154" s="76"/>
      <c r="F154" s="77">
        <v>3.39E-2</v>
      </c>
      <c r="G154" s="78">
        <v>3.39E-2</v>
      </c>
      <c r="H154" s="79" t="s">
        <v>1493</v>
      </c>
      <c r="I154" s="80"/>
      <c r="J154" s="77"/>
      <c r="K154" s="81">
        <f>F154*'2. Emissions Units &amp; Activities'!$I$20</f>
        <v>2.4570720000000001</v>
      </c>
      <c r="L154" s="79"/>
      <c r="M154" s="77"/>
      <c r="N154" s="81">
        <f>G154*'2. Emissions Units &amp; Activities'!$L$20</f>
        <v>7.1189999999999995E-3</v>
      </c>
      <c r="O154" s="79"/>
    </row>
    <row r="155" spans="1:15" x14ac:dyDescent="0.25">
      <c r="A155" s="59" t="str">
        <f>'2. Emissions Units &amp; Activities'!$A$20</f>
        <v>Diesel-1</v>
      </c>
      <c r="B155" s="60" t="s">
        <v>63</v>
      </c>
      <c r="C155" s="61" t="s">
        <v>1490</v>
      </c>
      <c r="D155" s="68">
        <f>IFERROR(IF(OR($B155="",$B155="No CAS"),INDEX('DEQ Pollutant List'!$A$7:$A$614,MATCH($C155,'DEQ Pollutant List'!$C$7:$C$614,0)),INDEX('DEQ Pollutant List'!$A$7:$A$614,MATCH($B155,'DEQ Pollutant List'!$B$7:$B$614,0))),"")</f>
        <v>26</v>
      </c>
      <c r="E155" s="76"/>
      <c r="F155" s="77">
        <v>0.8</v>
      </c>
      <c r="G155" s="78">
        <v>0.8</v>
      </c>
      <c r="H155" s="79" t="s">
        <v>1493</v>
      </c>
      <c r="I155" s="80"/>
      <c r="J155" s="77"/>
      <c r="K155" s="81">
        <f>F155*'2. Emissions Units &amp; Activities'!$I$20</f>
        <v>57.984000000000009</v>
      </c>
      <c r="L155" s="79"/>
      <c r="M155" s="77"/>
      <c r="N155" s="81">
        <f>G155*'2. Emissions Units &amp; Activities'!$L$20</f>
        <v>0.16800000000000001</v>
      </c>
      <c r="O155" s="79"/>
    </row>
    <row r="156" spans="1:15" x14ac:dyDescent="0.25">
      <c r="A156" s="59" t="str">
        <f>'2. Emissions Units &amp; Activities'!$A$20</f>
        <v>Diesel-1</v>
      </c>
      <c r="B156" s="60" t="s">
        <v>258</v>
      </c>
      <c r="C156" s="61" t="s">
        <v>259</v>
      </c>
      <c r="D156" s="68">
        <f>IFERROR(IF(OR($B156="",$B156="No CAS"),INDEX('DEQ Pollutant List'!$A$7:$A$614,MATCH($C156,'DEQ Pollutant List'!$C$7:$C$614,0)),INDEX('DEQ Pollutant List'!$A$7:$A$614,MATCH($B156,'DEQ Pollutant List'!$B$7:$B$614,0))),"")</f>
        <v>149</v>
      </c>
      <c r="E156" s="76"/>
      <c r="F156" s="77">
        <v>4.1000000000000003E-3</v>
      </c>
      <c r="G156" s="78">
        <v>4.1000000000000003E-3</v>
      </c>
      <c r="H156" s="79" t="s">
        <v>1493</v>
      </c>
      <c r="I156" s="80"/>
      <c r="J156" s="77"/>
      <c r="K156" s="81">
        <f>F156*'2. Emissions Units &amp; Activities'!$I$20</f>
        <v>0.29716800000000004</v>
      </c>
      <c r="L156" s="79"/>
      <c r="M156" s="77"/>
      <c r="N156" s="81">
        <f>G156*'2. Emissions Units &amp; Activities'!$L$20</f>
        <v>8.61E-4</v>
      </c>
      <c r="O156" s="79"/>
    </row>
    <row r="157" spans="1:15" x14ac:dyDescent="0.25">
      <c r="A157" s="59" t="str">
        <f>'2. Emissions Units &amp; Activities'!$A$20</f>
        <v>Diesel-1</v>
      </c>
      <c r="B157" s="60" t="s">
        <v>444</v>
      </c>
      <c r="C157" s="61" t="s">
        <v>1491</v>
      </c>
      <c r="D157" s="68">
        <f>IFERROR(IF(OR($B157="",$B157="No CAS"),INDEX('DEQ Pollutant List'!$A$7:$A$614,MATCH($C157,'DEQ Pollutant List'!$C$7:$C$614,0)),INDEX('DEQ Pollutant List'!$A$7:$A$614,MATCH($B157,'DEQ Pollutant List'!$B$7:$B$614,0))),"")</f>
        <v>229</v>
      </c>
      <c r="E157" s="76"/>
      <c r="F157" s="77">
        <v>1.09E-2</v>
      </c>
      <c r="G157" s="78">
        <v>1.09E-2</v>
      </c>
      <c r="H157" s="79" t="s">
        <v>1493</v>
      </c>
      <c r="I157" s="80"/>
      <c r="J157" s="77"/>
      <c r="K157" s="81">
        <f>F157*'2. Emissions Units &amp; Activities'!$I$20</f>
        <v>0.79003200000000007</v>
      </c>
      <c r="L157" s="79"/>
      <c r="M157" s="77"/>
      <c r="N157" s="81">
        <f>G157*'2. Emissions Units &amp; Activities'!$L$20</f>
        <v>2.2889999999999998E-3</v>
      </c>
      <c r="O157" s="79"/>
    </row>
    <row r="158" spans="1:15" x14ac:dyDescent="0.25">
      <c r="A158" s="59" t="str">
        <f>'2. Emissions Units &amp; Activities'!$A$20</f>
        <v>Diesel-1</v>
      </c>
      <c r="B158" s="60" t="s">
        <v>524</v>
      </c>
      <c r="C158" s="61" t="s">
        <v>525</v>
      </c>
      <c r="D158" s="68">
        <f>IFERROR(IF(OR($B158="",$B158="No CAS"),INDEX('DEQ Pollutant List'!$A$7:$A$614,MATCH($C158,'DEQ Pollutant List'!$C$7:$C$614,0)),INDEX('DEQ Pollutant List'!$A$7:$A$614,MATCH($B158,'DEQ Pollutant List'!$B$7:$B$614,0))),"")</f>
        <v>289</v>
      </c>
      <c r="E158" s="76"/>
      <c r="F158" s="77">
        <v>2.69E-2</v>
      </c>
      <c r="G158" s="78">
        <v>2.69E-2</v>
      </c>
      <c r="H158" s="79" t="s">
        <v>1493</v>
      </c>
      <c r="I158" s="80"/>
      <c r="J158" s="77"/>
      <c r="K158" s="81">
        <f>F158*'2. Emissions Units &amp; Activities'!$I$20</f>
        <v>1.9497120000000001</v>
      </c>
      <c r="L158" s="79"/>
      <c r="M158" s="77"/>
      <c r="N158" s="81">
        <f>G158*'2. Emissions Units &amp; Activities'!$L$20</f>
        <v>5.6489999999999995E-3</v>
      </c>
      <c r="O158" s="79"/>
    </row>
    <row r="159" spans="1:15" x14ac:dyDescent="0.25">
      <c r="A159" s="59" t="str">
        <f>'2. Emissions Units &amp; Activities'!$A$20</f>
        <v>Diesel-1</v>
      </c>
      <c r="B159" s="60" t="s">
        <v>530</v>
      </c>
      <c r="C159" s="61" t="s">
        <v>531</v>
      </c>
      <c r="D159" s="68">
        <f>IFERROR(IF(OR($B159="",$B159="No CAS"),INDEX('DEQ Pollutant List'!$A$7:$A$614,MATCH($C159,'DEQ Pollutant List'!$C$7:$C$614,0)),INDEX('DEQ Pollutant List'!$A$7:$A$614,MATCH($B159,'DEQ Pollutant List'!$B$7:$B$614,0))),"")</f>
        <v>292</v>
      </c>
      <c r="E159" s="76"/>
      <c r="F159" s="77">
        <v>0.18629999999999999</v>
      </c>
      <c r="G159" s="78">
        <v>0.18629999999999999</v>
      </c>
      <c r="H159" s="79" t="s">
        <v>1493</v>
      </c>
      <c r="I159" s="80"/>
      <c r="J159" s="77"/>
      <c r="K159" s="81">
        <f>F159*'2. Emissions Units &amp; Activities'!$I$20</f>
        <v>13.503024</v>
      </c>
      <c r="L159" s="79"/>
      <c r="M159" s="77"/>
      <c r="N159" s="81">
        <f>G159*'2. Emissions Units &amp; Activities'!$L$20</f>
        <v>3.9122999999999998E-2</v>
      </c>
      <c r="O159" s="79"/>
    </row>
    <row r="160" spans="1:15" x14ac:dyDescent="0.25">
      <c r="A160" s="59" t="str">
        <f>'2. Emissions Units &amp; Activities'!$A$20</f>
        <v>Diesel-1</v>
      </c>
      <c r="B160" s="60" t="s">
        <v>562</v>
      </c>
      <c r="C160" s="61" t="s">
        <v>563</v>
      </c>
      <c r="D160" s="68">
        <f>IFERROR(IF(OR($B160="",$B160="No CAS"),INDEX('DEQ Pollutant List'!$A$7:$A$614,MATCH($C160,'DEQ Pollutant List'!$C$7:$C$614,0)),INDEX('DEQ Pollutant List'!$A$7:$A$614,MATCH($B160,'DEQ Pollutant List'!$B$7:$B$614,0))),"")</f>
        <v>312</v>
      </c>
      <c r="E160" s="76"/>
      <c r="F160" s="77">
        <v>3.0999999999999999E-3</v>
      </c>
      <c r="G160" s="78">
        <v>3.0999999999999999E-3</v>
      </c>
      <c r="H160" s="79" t="s">
        <v>1493</v>
      </c>
      <c r="I160" s="80"/>
      <c r="J160" s="77"/>
      <c r="K160" s="81">
        <f>F160*'2. Emissions Units &amp; Activities'!$I$20</f>
        <v>0.224688</v>
      </c>
      <c r="L160" s="79"/>
      <c r="M160" s="77"/>
      <c r="N160" s="81">
        <f>G160*'2. Emissions Units &amp; Activities'!$L$20</f>
        <v>6.5099999999999999E-4</v>
      </c>
      <c r="O160" s="79"/>
    </row>
    <row r="161" spans="1:15" x14ac:dyDescent="0.25">
      <c r="A161" s="59" t="str">
        <f>'2. Emissions Units &amp; Activities'!$A$20</f>
        <v>Diesel-1</v>
      </c>
      <c r="B161" s="60" t="s">
        <v>568</v>
      </c>
      <c r="C161" s="61" t="s">
        <v>569</v>
      </c>
      <c r="D161" s="68">
        <f>IFERROR(IF(OR($B161="",$B161="No CAS"),INDEX('DEQ Pollutant List'!$A$7:$A$614,MATCH($C161,'DEQ Pollutant List'!$C$7:$C$614,0)),INDEX('DEQ Pollutant List'!$A$7:$A$614,MATCH($B161,'DEQ Pollutant List'!$B$7:$B$614,0))),"")</f>
        <v>316</v>
      </c>
      <c r="E161" s="76"/>
      <c r="F161" s="77">
        <v>2E-3</v>
      </c>
      <c r="G161" s="78">
        <v>2E-3</v>
      </c>
      <c r="H161" s="79" t="s">
        <v>1493</v>
      </c>
      <c r="I161" s="80"/>
      <c r="J161" s="77"/>
      <c r="K161" s="81">
        <f>F161*'2. Emissions Units &amp; Activities'!$I$20</f>
        <v>0.14496000000000001</v>
      </c>
      <c r="L161" s="79"/>
      <c r="M161" s="77"/>
      <c r="N161" s="81">
        <f>G161*'2. Emissions Units &amp; Activities'!$L$20</f>
        <v>4.2000000000000002E-4</v>
      </c>
      <c r="O161" s="79"/>
    </row>
    <row r="162" spans="1:15" x14ac:dyDescent="0.25">
      <c r="A162" s="59" t="str">
        <f>'2. Emissions Units &amp; Activities'!$A$20</f>
        <v>Diesel-1</v>
      </c>
      <c r="B162" s="60" t="s">
        <v>1009</v>
      </c>
      <c r="C162" s="61" t="s">
        <v>1010</v>
      </c>
      <c r="D162" s="68">
        <f>IFERROR(IF(OR($B162="",$B162="No CAS"),INDEX('DEQ Pollutant List'!$A$7:$A$614,MATCH($C162,'DEQ Pollutant List'!$C$7:$C$614,0)),INDEX('DEQ Pollutant List'!$A$7:$A$614,MATCH($B162,'DEQ Pollutant List'!$B$7:$B$614,0))),"")</f>
        <v>575</v>
      </c>
      <c r="E162" s="76"/>
      <c r="F162" s="77">
        <v>2.2000000000000001E-3</v>
      </c>
      <c r="G162" s="78">
        <v>2.2000000000000001E-3</v>
      </c>
      <c r="H162" s="79" t="s">
        <v>1493</v>
      </c>
      <c r="I162" s="80"/>
      <c r="J162" s="77"/>
      <c r="K162" s="81">
        <f>F162*'2. Emissions Units &amp; Activities'!$I$20</f>
        <v>0.15945600000000001</v>
      </c>
      <c r="L162" s="79"/>
      <c r="M162" s="77"/>
      <c r="N162" s="81">
        <f>G162*'2. Emissions Units &amp; Activities'!$L$20</f>
        <v>4.6200000000000001E-4</v>
      </c>
      <c r="O162" s="79"/>
    </row>
    <row r="163" spans="1:15" x14ac:dyDescent="0.25">
      <c r="A163" s="59" t="str">
        <f>'2. Emissions Units &amp; Activities'!$A$20</f>
        <v>Diesel-1</v>
      </c>
      <c r="B163" s="60" t="s">
        <v>1061</v>
      </c>
      <c r="C163" s="61" t="s">
        <v>1062</v>
      </c>
      <c r="D163" s="68">
        <f>IFERROR(IF(OR($B163="",$B163="No CAS"),INDEX('DEQ Pollutant List'!$A$7:$A$614,MATCH($C163,'DEQ Pollutant List'!$C$7:$C$614,0)),INDEX('DEQ Pollutant List'!$A$7:$A$614,MATCH($B163,'DEQ Pollutant List'!$B$7:$B$614,0))),"")</f>
        <v>600</v>
      </c>
      <c r="E163" s="76"/>
      <c r="F163" s="77">
        <v>0.10539999999999999</v>
      </c>
      <c r="G163" s="78">
        <v>0.10539999999999999</v>
      </c>
      <c r="H163" s="79" t="s">
        <v>1493</v>
      </c>
      <c r="I163" s="80"/>
      <c r="J163" s="77"/>
      <c r="K163" s="81">
        <f>F163*'2. Emissions Units &amp; Activities'!$I$20</f>
        <v>7.639392</v>
      </c>
      <c r="L163" s="79"/>
      <c r="M163" s="77"/>
      <c r="N163" s="81">
        <f>G163*'2. Emissions Units &amp; Activities'!$L$20</f>
        <v>2.2133999999999997E-2</v>
      </c>
      <c r="O163" s="79"/>
    </row>
    <row r="164" spans="1:15" x14ac:dyDescent="0.25">
      <c r="A164" s="59" t="str">
        <f>'2. Emissions Units &amp; Activities'!$A$20</f>
        <v>Diesel-1</v>
      </c>
      <c r="B164" s="60" t="s">
        <v>1144</v>
      </c>
      <c r="C164" s="61" t="s">
        <v>1145</v>
      </c>
      <c r="D164" s="68">
        <f>IFERROR(IF(OR($B164="",$B164="No CAS"),INDEX('DEQ Pollutant List'!$A$7:$A$614,MATCH($C164,'DEQ Pollutant List'!$C$7:$C$614,0)),INDEX('DEQ Pollutant List'!$A$7:$A$614,MATCH($B164,'DEQ Pollutant List'!$B$7:$B$614,0))),"")</f>
        <v>628</v>
      </c>
      <c r="E164" s="76"/>
      <c r="F164" s="77">
        <v>4.24E-2</v>
      </c>
      <c r="G164" s="78">
        <v>4.24E-2</v>
      </c>
      <c r="H164" s="79" t="s">
        <v>1493</v>
      </c>
      <c r="I164" s="80"/>
      <c r="J164" s="77"/>
      <c r="K164" s="81">
        <f>F164*'2. Emissions Units &amp; Activities'!$I$20</f>
        <v>3.0731520000000003</v>
      </c>
      <c r="L164" s="79"/>
      <c r="M164" s="77"/>
      <c r="N164" s="81">
        <f>G164*'2. Emissions Units &amp; Activities'!$L$20</f>
        <v>8.9040000000000005E-3</v>
      </c>
      <c r="O164" s="79"/>
    </row>
    <row r="165" spans="1:15" x14ac:dyDescent="0.25">
      <c r="A165" s="59" t="str">
        <f>'2. Emissions Units &amp; Activities'!$A$20</f>
        <v>Diesel-1</v>
      </c>
      <c r="B165" s="60" t="s">
        <v>1371</v>
      </c>
      <c r="C165" s="61" t="s">
        <v>1492</v>
      </c>
      <c r="D165" s="68">
        <f>IFERROR(IF(OR($B165="",$B165="No CAS"),INDEX('DEQ Pollutant List'!$A$7:$A$614,MATCH($C165,'DEQ Pollutant List'!$C$7:$C$614,0)),INDEX('DEQ Pollutant List'!$A$7:$A$614,MATCH($B165,'DEQ Pollutant List'!$B$7:$B$614,0))),"")</f>
        <v>200</v>
      </c>
      <c r="E165" s="76"/>
      <c r="F165" s="77">
        <v>7.4</v>
      </c>
      <c r="G165" s="78">
        <v>7.4</v>
      </c>
      <c r="H165" s="79" t="s">
        <v>1493</v>
      </c>
      <c r="I165" s="80"/>
      <c r="J165" s="77"/>
      <c r="K165" s="81">
        <f>F165*'2. Emissions Units &amp; Activities'!$I$20</f>
        <v>536.35200000000009</v>
      </c>
      <c r="L165" s="79"/>
      <c r="M165" s="77"/>
      <c r="N165" s="81">
        <f>G165*'2. Emissions Units &amp; Activities'!$L$20</f>
        <v>1.554</v>
      </c>
      <c r="O165" s="79"/>
    </row>
    <row r="166" spans="1:15" x14ac:dyDescent="0.25">
      <c r="A166" s="59" t="str">
        <f>'2. Emissions Units &amp; Activities'!$A$21</f>
        <v>Drain</v>
      </c>
      <c r="B166" s="60" t="s">
        <v>1120</v>
      </c>
      <c r="C166" s="61" t="s">
        <v>1506</v>
      </c>
      <c r="D166" s="68">
        <f>IFERROR(IF(OR($B166="",$B166="No CAS"),INDEX('DEQ Pollutant List'!$A$7:$A$614,MATCH($C166,'DEQ Pollutant List'!$C$7:$C$614,0)),INDEX('DEQ Pollutant List'!$A$7:$A$614,MATCH($B166,'DEQ Pollutant List'!$B$7:$B$614,0))),"")</f>
        <v>616</v>
      </c>
      <c r="E166" s="76"/>
      <c r="F166" s="77">
        <v>7.0164904474187394E-3</v>
      </c>
      <c r="G166" s="78">
        <v>7.0164904474187394E-3</v>
      </c>
      <c r="H166" s="79" t="s">
        <v>1507</v>
      </c>
      <c r="I166" s="80"/>
      <c r="J166" s="77"/>
      <c r="K166" s="249">
        <f>F166*'2. Emissions Units &amp; Activities'!$I$21</f>
        <v>15.892350863403445</v>
      </c>
      <c r="L166" s="79"/>
      <c r="M166" s="77"/>
      <c r="N166" s="248">
        <f>G166*'2. Emissions Units &amp; Activities'!$L$21</f>
        <v>4.6308836952963679E-2</v>
      </c>
      <c r="O166" s="79"/>
    </row>
    <row r="167" spans="1:15" x14ac:dyDescent="0.25">
      <c r="A167" s="59" t="str">
        <f>'2. Emissions Units &amp; Activities'!$A$21</f>
        <v>Drain</v>
      </c>
      <c r="B167" s="60" t="s">
        <v>101</v>
      </c>
      <c r="C167" s="61" t="s">
        <v>102</v>
      </c>
      <c r="D167" s="68">
        <f>IFERROR(IF(OR($B167="",$B167="No CAS"),INDEX('DEQ Pollutant List'!$A$7:$A$614,MATCH($C167,'DEQ Pollutant List'!$C$7:$C$614,0)),INDEX('DEQ Pollutant List'!$A$7:$A$614,MATCH($B167,'DEQ Pollutant List'!$B$7:$B$614,0))),"")</f>
        <v>46</v>
      </c>
      <c r="E167" s="76"/>
      <c r="F167" s="77">
        <v>5.9370303785850871E-3</v>
      </c>
      <c r="G167" s="78">
        <v>5.9370303785850871E-3</v>
      </c>
      <c r="H167" s="79" t="s">
        <v>1507</v>
      </c>
      <c r="I167" s="80"/>
      <c r="J167" s="77"/>
      <c r="K167" s="249">
        <f>F167*'2. Emissions Units &amp; Activities'!$I$21</f>
        <v>13.447373807495222</v>
      </c>
      <c r="L167" s="79"/>
      <c r="M167" s="77"/>
      <c r="N167" s="248">
        <f>G167*'2. Emissions Units &amp; Activities'!$L$21</f>
        <v>3.9184400498661572E-2</v>
      </c>
      <c r="O167" s="79"/>
    </row>
    <row r="168" spans="1:15" x14ac:dyDescent="0.25">
      <c r="A168" s="59" t="str">
        <f>'2. Emissions Units &amp; Activities'!$A$21</f>
        <v>Drain</v>
      </c>
      <c r="B168" s="60" t="s">
        <v>444</v>
      </c>
      <c r="C168" s="61" t="s">
        <v>1491</v>
      </c>
      <c r="D168" s="68">
        <f>IFERROR(IF(OR($B168="",$B168="No CAS"),INDEX('DEQ Pollutant List'!$A$7:$A$614,MATCH($C168,'DEQ Pollutant List'!$C$7:$C$614,0)),INDEX('DEQ Pollutant List'!$A$7:$A$614,MATCH($B168,'DEQ Pollutant List'!$B$7:$B$614,0))),"")</f>
        <v>229</v>
      </c>
      <c r="E168" s="76"/>
      <c r="F168" s="77">
        <v>1.3493250860420651E-3</v>
      </c>
      <c r="G168" s="78">
        <v>1.3493250860420651E-3</v>
      </c>
      <c r="H168" s="79" t="s">
        <v>1507</v>
      </c>
      <c r="I168" s="80"/>
      <c r="J168" s="77"/>
      <c r="K168" s="249">
        <f>F168*'2. Emissions Units &amp; Activities'!$I$21</f>
        <v>3.0562213198852777</v>
      </c>
      <c r="L168" s="79"/>
      <c r="M168" s="77"/>
      <c r="N168" s="248">
        <f>G168*'2. Emissions Units &amp; Activities'!$L$21</f>
        <v>8.9055455678776294E-3</v>
      </c>
      <c r="O168" s="79"/>
    </row>
    <row r="169" spans="1:15" x14ac:dyDescent="0.25">
      <c r="A169" s="59" t="str">
        <f>'2. Emissions Units &amp; Activities'!$A$21</f>
        <v>Drain</v>
      </c>
      <c r="B169" s="60" t="s">
        <v>524</v>
      </c>
      <c r="C169" s="61" t="s">
        <v>525</v>
      </c>
      <c r="D169" s="68">
        <f>IFERROR(IF(OR($B169="",$B169="No CAS"),INDEX('DEQ Pollutant List'!$A$7:$A$614,MATCH($C169,'DEQ Pollutant List'!$C$7:$C$614,0)),INDEX('DEQ Pollutant List'!$A$7:$A$614,MATCH($B169,'DEQ Pollutant List'!$B$7:$B$614,0))),"")</f>
        <v>289</v>
      </c>
      <c r="E169" s="76"/>
      <c r="F169" s="77">
        <v>1.1874060757170174E-2</v>
      </c>
      <c r="G169" s="78">
        <v>1.1874060757170174E-2</v>
      </c>
      <c r="H169" s="79" t="s">
        <v>1507</v>
      </c>
      <c r="I169" s="80"/>
      <c r="J169" s="77"/>
      <c r="K169" s="249">
        <f>F169*'2. Emissions Units &amp; Activities'!$I$21</f>
        <v>26.894747614990443</v>
      </c>
      <c r="L169" s="79"/>
      <c r="M169" s="77"/>
      <c r="N169" s="248">
        <f>G169*'2. Emissions Units &amp; Activities'!$L$21</f>
        <v>7.8368800997323143E-2</v>
      </c>
      <c r="O169" s="79"/>
    </row>
    <row r="170" spans="1:15" x14ac:dyDescent="0.25">
      <c r="A170" s="59" t="str">
        <f>'2. Emissions Units &amp; Activities'!$A$21</f>
        <v>Drain</v>
      </c>
      <c r="B170" s="60" t="s">
        <v>1061</v>
      </c>
      <c r="C170" s="61" t="s">
        <v>1062</v>
      </c>
      <c r="D170" s="68">
        <f>IFERROR(IF(OR($B170="",$B170="No CAS"),INDEX('DEQ Pollutant List'!$A$7:$A$614,MATCH($C170,'DEQ Pollutant List'!$C$7:$C$614,0)),INDEX('DEQ Pollutant List'!$A$7:$A$614,MATCH($B170,'DEQ Pollutant List'!$B$7:$B$614,0))),"")</f>
        <v>600</v>
      </c>
      <c r="E170" s="76"/>
      <c r="F170" s="77">
        <v>1.0794600688336521E-2</v>
      </c>
      <c r="G170" s="78">
        <v>1.0794600688336521E-2</v>
      </c>
      <c r="H170" s="79" t="s">
        <v>1507</v>
      </c>
      <c r="I170" s="80"/>
      <c r="J170" s="77"/>
      <c r="K170" s="249">
        <f>F170*'2. Emissions Units &amp; Activities'!$I$21</f>
        <v>24.449770559082221</v>
      </c>
      <c r="L170" s="79"/>
      <c r="M170" s="77"/>
      <c r="N170" s="248">
        <f>G170*'2. Emissions Units &amp; Activities'!$L$21</f>
        <v>7.1244364543021035E-2</v>
      </c>
      <c r="O170" s="79"/>
    </row>
    <row r="171" spans="1:15" x14ac:dyDescent="0.25">
      <c r="A171" s="59" t="str">
        <f>'2. Emissions Units &amp; Activities'!$A$21</f>
        <v>Drain</v>
      </c>
      <c r="B171" s="60" t="s">
        <v>1144</v>
      </c>
      <c r="C171" s="61" t="s">
        <v>1145</v>
      </c>
      <c r="D171" s="68">
        <f>IFERROR(IF(OR($B171="",$B171="No CAS"),INDEX('DEQ Pollutant List'!$A$7:$A$614,MATCH($C171,'DEQ Pollutant List'!$C$7:$C$614,0)),INDEX('DEQ Pollutant List'!$A$7:$A$614,MATCH($B171,'DEQ Pollutant List'!$B$7:$B$614,0))),"")</f>
        <v>628</v>
      </c>
      <c r="E171" s="76"/>
      <c r="F171" s="77">
        <v>4.0479752581261954E-3</v>
      </c>
      <c r="G171" s="78">
        <v>4.0479752581261954E-3</v>
      </c>
      <c r="H171" s="79" t="s">
        <v>1507</v>
      </c>
      <c r="I171" s="80"/>
      <c r="J171" s="77"/>
      <c r="K171" s="249">
        <f>F171*'2. Emissions Units &amp; Activities'!$I$21</f>
        <v>9.1686639596558326</v>
      </c>
      <c r="L171" s="79"/>
      <c r="M171" s="77"/>
      <c r="N171" s="248">
        <f>G171*'2. Emissions Units &amp; Activities'!$L$21</f>
        <v>2.671663670363289E-2</v>
      </c>
      <c r="O171" s="79"/>
    </row>
    <row r="172" spans="1:15" x14ac:dyDescent="0.25">
      <c r="A172" s="59"/>
      <c r="B172" s="60"/>
      <c r="C172" s="61" t="str">
        <f>IFERROR(IF(B172="No CAS","",INDEX('DEQ Pollutant List'!$C$7:$C$614,MATCH('3. Pollutant Emissions - EF'!B172,'DEQ Pollutant List'!$B$7:$B$614,0))),"")</f>
        <v/>
      </c>
      <c r="D172" s="68" t="str">
        <f>IFERROR(IF(OR($B172="",$B172="No CAS"),INDEX('DEQ Pollutant List'!$A$7:$A$614,MATCH($C172,'DEQ Pollutant List'!$C$7:$C$614,0)),INDEX('DEQ Pollutant List'!$A$7:$A$614,MATCH($B172,'DEQ Pollutant List'!$B$7:$B$614,0))),"")</f>
        <v/>
      </c>
      <c r="E172" s="76"/>
      <c r="F172" s="77"/>
      <c r="G172" s="78"/>
      <c r="H172" s="79"/>
      <c r="I172" s="80"/>
      <c r="J172" s="77"/>
      <c r="K172" s="81"/>
      <c r="L172" s="79"/>
      <c r="M172" s="77"/>
      <c r="N172" s="81"/>
      <c r="O172" s="79"/>
    </row>
    <row r="173" spans="1:15" x14ac:dyDescent="0.25">
      <c r="A173" s="59"/>
      <c r="B173" s="60"/>
      <c r="C173" s="61" t="str">
        <f>IFERROR(IF(B173="No CAS","",INDEX('DEQ Pollutant List'!$C$7:$C$614,MATCH('3. Pollutant Emissions - EF'!B173,'DEQ Pollutant List'!$B$7:$B$614,0))),"")</f>
        <v/>
      </c>
      <c r="D173" s="68" t="str">
        <f>IFERROR(IF(OR($B173="",$B173="No CAS"),INDEX('DEQ Pollutant List'!$A$7:$A$614,MATCH($C173,'DEQ Pollutant List'!$C$7:$C$614,0)),INDEX('DEQ Pollutant List'!$A$7:$A$614,MATCH($B173,'DEQ Pollutant List'!$B$7:$B$614,0))),"")</f>
        <v/>
      </c>
      <c r="E173" s="76"/>
      <c r="F173" s="77"/>
      <c r="G173" s="78"/>
      <c r="H173" s="79"/>
      <c r="I173" s="80"/>
      <c r="J173" s="77"/>
      <c r="K173" s="81"/>
      <c r="L173" s="79"/>
      <c r="M173" s="77"/>
      <c r="N173" s="81"/>
      <c r="O173" s="79"/>
    </row>
    <row r="174" spans="1:15" x14ac:dyDescent="0.25">
      <c r="A174" s="59"/>
      <c r="B174" s="60"/>
      <c r="C174" s="61" t="str">
        <f>IFERROR(IF(B174="No CAS","",INDEX('DEQ Pollutant List'!$C$7:$C$614,MATCH('3. Pollutant Emissions - EF'!B174,'DEQ Pollutant List'!$B$7:$B$614,0))),"")</f>
        <v/>
      </c>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c r="B175" s="60"/>
      <c r="C175" s="61" t="str">
        <f>IFERROR(IF(B175="No CAS","",INDEX('DEQ Pollutant List'!$C$7:$C$614,MATCH('3. Pollutant Emissions - EF'!B175,'DEQ Pollutant List'!$B$7:$B$614,0))),"")</f>
        <v/>
      </c>
      <c r="D175" s="68" t="str">
        <f>IFERROR(IF(OR($B175="",$B175="No CAS"),INDEX('DEQ Pollutant List'!$A$7:$A$614,MATCH($C175,'DEQ Pollutant List'!$C$7:$C$614,0)),INDEX('DEQ Pollutant List'!$A$7:$A$614,MATCH($B175,'DEQ Pollutant List'!$B$7:$B$614,0))),"")</f>
        <v/>
      </c>
      <c r="E175" s="76"/>
      <c r="F175" s="77"/>
      <c r="G175" s="78"/>
      <c r="H175" s="79"/>
      <c r="I175" s="80"/>
      <c r="J175" s="77"/>
      <c r="K175" s="81"/>
      <c r="L175" s="79"/>
      <c r="M175" s="77"/>
      <c r="N175" s="81"/>
      <c r="O175" s="79"/>
    </row>
    <row r="176" spans="1:15" x14ac:dyDescent="0.25">
      <c r="A176" s="59"/>
      <c r="B176" s="60"/>
      <c r="C176" s="61" t="str">
        <f>IFERROR(IF(B176="No CAS","",INDEX('DEQ Pollutant List'!$C$7:$C$614,MATCH('3. Pollutant Emissions - EF'!B176,'DEQ Pollutant List'!$B$7:$B$614,0))),"")</f>
        <v/>
      </c>
      <c r="D176" s="68" t="str">
        <f>IFERROR(IF(OR($B176="",$B176="No CAS"),INDEX('DEQ Pollutant List'!$A$7:$A$614,MATCH($C176,'DEQ Pollutant List'!$C$7:$C$614,0)),INDEX('DEQ Pollutant List'!$A$7:$A$614,MATCH($B176,'DEQ Pollutant List'!$B$7:$B$614,0))),"")</f>
        <v/>
      </c>
      <c r="E176" s="76"/>
      <c r="F176" s="77"/>
      <c r="G176" s="78"/>
      <c r="H176" s="79"/>
      <c r="I176" s="80"/>
      <c r="J176" s="77"/>
      <c r="K176" s="81"/>
      <c r="L176" s="79"/>
      <c r="M176" s="77"/>
      <c r="N176" s="81"/>
      <c r="O176" s="79"/>
    </row>
    <row r="177" spans="1:15" x14ac:dyDescent="0.25">
      <c r="A177" s="59"/>
      <c r="B177" s="60"/>
      <c r="C177" s="61" t="str">
        <f>IFERROR(IF(B177="No CAS","",INDEX('DEQ Pollutant List'!$C$7:$C$614,MATCH('3. Pollutant Emissions - EF'!B177,'DEQ Pollutant List'!$B$7:$B$614,0))),"")</f>
        <v/>
      </c>
      <c r="D177" s="68" t="str">
        <f>IFERROR(IF(OR($B177="",$B177="No CAS"),INDEX('DEQ Pollutant List'!$A$7:$A$614,MATCH($C177,'DEQ Pollutant List'!$C$7:$C$614,0)),INDEX('DEQ Pollutant List'!$A$7:$A$614,MATCH($B177,'DEQ Pollutant List'!$B$7:$B$614,0))),"")</f>
        <v/>
      </c>
      <c r="E177" s="76"/>
      <c r="F177" s="77"/>
      <c r="G177" s="78"/>
      <c r="H177" s="79"/>
      <c r="I177" s="80"/>
      <c r="J177" s="77"/>
      <c r="K177" s="81"/>
      <c r="L177" s="79"/>
      <c r="M177" s="77"/>
      <c r="N177" s="81"/>
      <c r="O177" s="79"/>
    </row>
    <row r="178" spans="1:15" x14ac:dyDescent="0.25">
      <c r="A178" s="59"/>
      <c r="B178" s="60"/>
      <c r="C178" s="61" t="str">
        <f>IFERROR(IF(B178="No CAS","",INDEX('DEQ Pollutant List'!$C$7:$C$614,MATCH('3. Pollutant Emissions - EF'!B178,'DEQ Pollutant List'!$B$7:$B$614,0))),"")</f>
        <v/>
      </c>
      <c r="D178" s="68" t="str">
        <f>IFERROR(IF(OR($B178="",$B178="No CAS"),INDEX('DEQ Pollutant List'!$A$7:$A$614,MATCH($C178,'DEQ Pollutant List'!$C$7:$C$614,0)),INDEX('DEQ Pollutant List'!$A$7:$A$614,MATCH($B178,'DEQ Pollutant List'!$B$7:$B$614,0))),"")</f>
        <v/>
      </c>
      <c r="E178" s="76"/>
      <c r="F178" s="77"/>
      <c r="G178" s="78"/>
      <c r="H178" s="79"/>
      <c r="I178" s="80"/>
      <c r="J178" s="77"/>
      <c r="K178" s="81"/>
      <c r="L178" s="79"/>
      <c r="M178" s="77"/>
      <c r="N178" s="81"/>
      <c r="O178" s="79"/>
    </row>
    <row r="179" spans="1:15" x14ac:dyDescent="0.25">
      <c r="A179" s="59"/>
      <c r="B179" s="60"/>
      <c r="C179" s="61" t="str">
        <f>IFERROR(IF(B179="No CAS","",INDEX('DEQ Pollutant List'!$C$7:$C$614,MATCH('3. Pollutant Emissions - EF'!B179,'DEQ Pollutant List'!$B$7:$B$614,0))),"")</f>
        <v/>
      </c>
      <c r="D179" s="68" t="str">
        <f>IFERROR(IF(OR($B179="",$B179="No CAS"),INDEX('DEQ Pollutant List'!$A$7:$A$614,MATCH($C179,'DEQ Pollutant List'!$C$7:$C$614,0)),INDEX('DEQ Pollutant List'!$A$7:$A$614,MATCH($B179,'DEQ Pollutant List'!$B$7:$B$614,0))),"")</f>
        <v/>
      </c>
      <c r="E179" s="76"/>
      <c r="F179" s="77"/>
      <c r="G179" s="78"/>
      <c r="H179" s="79"/>
      <c r="I179" s="80"/>
      <c r="J179" s="77"/>
      <c r="K179" s="81"/>
      <c r="L179" s="79"/>
      <c r="M179" s="77"/>
      <c r="N179" s="81"/>
      <c r="O179" s="79"/>
    </row>
    <row r="180" spans="1:15" x14ac:dyDescent="0.25">
      <c r="A180" s="59"/>
      <c r="B180" s="60"/>
      <c r="C180" s="61" t="str">
        <f>IFERROR(IF(B180="No CAS","",INDEX('DEQ Pollutant List'!$C$7:$C$614,MATCH('3. Pollutant Emissions - EF'!B180,'DEQ Pollutant List'!$B$7:$B$614,0))),"")</f>
        <v/>
      </c>
      <c r="D180" s="68" t="str">
        <f>IFERROR(IF(OR($B180="",$B180="No CAS"),INDEX('DEQ Pollutant List'!$A$7:$A$614,MATCH($C180,'DEQ Pollutant List'!$C$7:$C$614,0)),INDEX('DEQ Pollutant List'!$A$7:$A$614,MATCH($B180,'DEQ Pollutant List'!$B$7:$B$614,0))),"")</f>
        <v/>
      </c>
      <c r="E180" s="76"/>
      <c r="F180" s="77"/>
      <c r="G180" s="78"/>
      <c r="H180" s="79"/>
      <c r="I180" s="80"/>
      <c r="J180" s="77"/>
      <c r="K180" s="81"/>
      <c r="L180" s="79"/>
      <c r="M180" s="77"/>
      <c r="N180" s="81"/>
      <c r="O180" s="79"/>
    </row>
    <row r="181" spans="1:15" x14ac:dyDescent="0.25">
      <c r="A181" s="59"/>
      <c r="B181" s="60"/>
      <c r="C181" s="61" t="str">
        <f>IFERROR(IF(B181="No CAS","",INDEX('DEQ Pollutant List'!$C$7:$C$614,MATCH('3. Pollutant Emissions - EF'!B181,'DEQ Pollutant List'!$B$7:$B$614,0))),"")</f>
        <v/>
      </c>
      <c r="D181" s="68" t="str">
        <f>IFERROR(IF(OR($B181="",$B181="No CAS"),INDEX('DEQ Pollutant List'!$A$7:$A$614,MATCH($C181,'DEQ Pollutant List'!$C$7:$C$614,0)),INDEX('DEQ Pollutant List'!$A$7:$A$614,MATCH($B181,'DEQ Pollutant List'!$B$7:$B$614,0))),"")</f>
        <v/>
      </c>
      <c r="E181" s="76"/>
      <c r="F181" s="77"/>
      <c r="G181" s="78"/>
      <c r="H181" s="79"/>
      <c r="I181" s="80"/>
      <c r="J181" s="77"/>
      <c r="K181" s="81"/>
      <c r="L181" s="79"/>
      <c r="M181" s="77"/>
      <c r="N181" s="81"/>
      <c r="O181" s="79"/>
    </row>
    <row r="182" spans="1:15" x14ac:dyDescent="0.25">
      <c r="A182" s="59"/>
      <c r="B182" s="60"/>
      <c r="C182" s="61" t="str">
        <f>IFERROR(IF(B182="No CAS","",INDEX('DEQ Pollutant List'!$C$7:$C$614,MATCH('3. Pollutant Emissions - EF'!B182,'DEQ Pollutant List'!$B$7:$B$614,0))),"")</f>
        <v/>
      </c>
      <c r="D182" s="68" t="str">
        <f>IFERROR(IF(OR($B182="",$B182="No CAS"),INDEX('DEQ Pollutant List'!$A$7:$A$614,MATCH($C182,'DEQ Pollutant List'!$C$7:$C$614,0)),INDEX('DEQ Pollutant List'!$A$7:$A$614,MATCH($B182,'DEQ Pollutant List'!$B$7:$B$614,0))),"")</f>
        <v/>
      </c>
      <c r="E182" s="76"/>
      <c r="F182" s="77"/>
      <c r="G182" s="78"/>
      <c r="H182" s="79"/>
      <c r="I182" s="80"/>
      <c r="J182" s="77"/>
      <c r="K182" s="81"/>
      <c r="L182" s="79"/>
      <c r="M182" s="77"/>
      <c r="N182" s="81"/>
      <c r="O182" s="79"/>
    </row>
    <row r="183" spans="1:15" x14ac:dyDescent="0.25">
      <c r="A183" s="59"/>
      <c r="B183" s="60"/>
      <c r="C183" s="61" t="str">
        <f>IFERROR(IF(B183="No CAS","",INDEX('DEQ Pollutant List'!$C$7:$C$614,MATCH('3. Pollutant Emissions - EF'!B183,'DEQ Pollutant List'!$B$7:$B$614,0))),"")</f>
        <v/>
      </c>
      <c r="D183" s="68" t="str">
        <f>IFERROR(IF(OR($B183="",$B183="No CAS"),INDEX('DEQ Pollutant List'!$A$7:$A$614,MATCH($C183,'DEQ Pollutant List'!$C$7:$C$614,0)),INDEX('DEQ Pollutant List'!$A$7:$A$614,MATCH($B183,'DEQ Pollutant List'!$B$7:$B$614,0))),"")</f>
        <v/>
      </c>
      <c r="E183" s="76"/>
      <c r="F183" s="77"/>
      <c r="G183" s="78"/>
      <c r="H183" s="79"/>
      <c r="I183" s="80"/>
      <c r="J183" s="77"/>
      <c r="K183" s="81"/>
      <c r="L183" s="79"/>
      <c r="M183" s="77"/>
      <c r="N183" s="81"/>
      <c r="O183" s="79"/>
    </row>
    <row r="184" spans="1:15" x14ac:dyDescent="0.25">
      <c r="A184" s="59"/>
      <c r="B184" s="60"/>
      <c r="C184" s="61" t="str">
        <f>IFERROR(IF(B184="No CAS","",INDEX('DEQ Pollutant List'!$C$7:$C$614,MATCH('3. Pollutant Emissions - EF'!B184,'DEQ Pollutant List'!$B$7:$B$614,0))),"")</f>
        <v/>
      </c>
      <c r="D184" s="68" t="str">
        <f>IFERROR(IF(OR($B184="",$B184="No CAS"),INDEX('DEQ Pollutant List'!$A$7:$A$614,MATCH($C184,'DEQ Pollutant List'!$C$7:$C$614,0)),INDEX('DEQ Pollutant List'!$A$7:$A$614,MATCH($B184,'DEQ Pollutant List'!$B$7:$B$614,0))),"")</f>
        <v/>
      </c>
      <c r="E184" s="76"/>
      <c r="F184" s="77"/>
      <c r="G184" s="78"/>
      <c r="H184" s="79"/>
      <c r="I184" s="80"/>
      <c r="J184" s="77"/>
      <c r="K184" s="81"/>
      <c r="L184" s="79"/>
      <c r="M184" s="77"/>
      <c r="N184" s="81"/>
      <c r="O184" s="79"/>
    </row>
    <row r="185" spans="1:15" x14ac:dyDescent="0.25">
      <c r="A185" s="59"/>
      <c r="B185" s="60"/>
      <c r="C185" s="61" t="str">
        <f>IFERROR(IF(B185="No CAS","",INDEX('DEQ Pollutant List'!$C$7:$C$614,MATCH('3. Pollutant Emissions - EF'!B185,'DEQ Pollutant List'!$B$7:$B$614,0))),"")</f>
        <v/>
      </c>
      <c r="D185" s="68" t="str">
        <f>IFERROR(IF(OR($B185="",$B185="No CAS"),INDEX('DEQ Pollutant List'!$A$7:$A$614,MATCH($C185,'DEQ Pollutant List'!$C$7:$C$614,0)),INDEX('DEQ Pollutant List'!$A$7:$A$614,MATCH($B185,'DEQ Pollutant List'!$B$7:$B$614,0))),"")</f>
        <v/>
      </c>
      <c r="E185" s="76"/>
      <c r="F185" s="77"/>
      <c r="G185" s="78"/>
      <c r="H185" s="79"/>
      <c r="I185" s="80"/>
      <c r="J185" s="77"/>
      <c r="K185" s="81"/>
      <c r="L185" s="79"/>
      <c r="M185" s="77"/>
      <c r="N185" s="81"/>
      <c r="O185" s="79"/>
    </row>
    <row r="186" spans="1:15" x14ac:dyDescent="0.25">
      <c r="A186" s="59"/>
      <c r="B186" s="60"/>
      <c r="C186" s="61" t="str">
        <f>IFERROR(IF(B186="No CAS","",INDEX('DEQ Pollutant List'!$C$7:$C$614,MATCH('3. Pollutant Emissions - EF'!B186,'DEQ Pollutant List'!$B$7:$B$614,0))),"")</f>
        <v/>
      </c>
      <c r="D186" s="68" t="str">
        <f>IFERROR(IF(OR($B186="",$B186="No CAS"),INDEX('DEQ Pollutant List'!$A$7:$A$614,MATCH($C186,'DEQ Pollutant List'!$C$7:$C$614,0)),INDEX('DEQ Pollutant List'!$A$7:$A$614,MATCH($B186,'DEQ Pollutant List'!$B$7:$B$614,0))),"")</f>
        <v/>
      </c>
      <c r="E186" s="76"/>
      <c r="F186" s="77"/>
      <c r="G186" s="78"/>
      <c r="H186" s="79"/>
      <c r="I186" s="80"/>
      <c r="J186" s="77"/>
      <c r="K186" s="81"/>
      <c r="L186" s="79"/>
      <c r="M186" s="77"/>
      <c r="N186" s="81"/>
      <c r="O186" s="79"/>
    </row>
    <row r="187" spans="1:15" x14ac:dyDescent="0.25">
      <c r="A187" s="59"/>
      <c r="B187" s="60"/>
      <c r="C187" s="61" t="str">
        <f>IFERROR(IF(B187="No CAS","",INDEX('DEQ Pollutant List'!$C$7:$C$614,MATCH('3. Pollutant Emissions - EF'!B187,'DEQ Pollutant List'!$B$7:$B$614,0))),"")</f>
        <v/>
      </c>
      <c r="D187" s="68" t="str">
        <f>IFERROR(IF(OR($B187="",$B187="No CAS"),INDEX('DEQ Pollutant List'!$A$7:$A$614,MATCH($C187,'DEQ Pollutant List'!$C$7:$C$614,0)),INDEX('DEQ Pollutant List'!$A$7:$A$614,MATCH($B187,'DEQ Pollutant List'!$B$7:$B$614,0))),"")</f>
        <v/>
      </c>
      <c r="E187" s="76"/>
      <c r="F187" s="77"/>
      <c r="G187" s="78"/>
      <c r="H187" s="79"/>
      <c r="I187" s="80"/>
      <c r="J187" s="77"/>
      <c r="K187" s="81"/>
      <c r="L187" s="79"/>
      <c r="M187" s="77"/>
      <c r="N187" s="81"/>
      <c r="O187" s="79"/>
    </row>
    <row r="188" spans="1:15" x14ac:dyDescent="0.25">
      <c r="A188" s="59"/>
      <c r="B188" s="60"/>
      <c r="C188" s="61" t="str">
        <f>IFERROR(IF(B188="No CAS","",INDEX('DEQ Pollutant List'!$C$7:$C$614,MATCH('3. Pollutant Emissions - EF'!B188,'DEQ Pollutant List'!$B$7:$B$614,0))),"")</f>
        <v/>
      </c>
      <c r="D188" s="68" t="str">
        <f>IFERROR(IF(OR($B188="",$B188="No CAS"),INDEX('DEQ Pollutant List'!$A$7:$A$614,MATCH($C188,'DEQ Pollutant List'!$C$7:$C$614,0)),INDEX('DEQ Pollutant List'!$A$7:$A$614,MATCH($B188,'DEQ Pollutant List'!$B$7:$B$614,0))),"")</f>
        <v/>
      </c>
      <c r="E188" s="76"/>
      <c r="F188" s="77"/>
      <c r="G188" s="78"/>
      <c r="H188" s="79"/>
      <c r="I188" s="80"/>
      <c r="J188" s="77"/>
      <c r="K188" s="81"/>
      <c r="L188" s="79"/>
      <c r="M188" s="77"/>
      <c r="N188" s="81"/>
      <c r="O188" s="79"/>
    </row>
    <row r="189" spans="1:15" x14ac:dyDescent="0.25">
      <c r="A189" s="59"/>
      <c r="B189" s="60"/>
      <c r="C189" s="61" t="str">
        <f>IFERROR(IF(B189="No CAS","",INDEX('DEQ Pollutant List'!$C$7:$C$614,MATCH('3. Pollutant Emissions - EF'!B189,'DEQ Pollutant List'!$B$7:$B$614,0))),"")</f>
        <v/>
      </c>
      <c r="D189" s="68" t="str">
        <f>IFERROR(IF(OR($B189="",$B189="No CAS"),INDEX('DEQ Pollutant List'!$A$7:$A$614,MATCH($C189,'DEQ Pollutant List'!$C$7:$C$614,0)),INDEX('DEQ Pollutant List'!$A$7:$A$614,MATCH($B189,'DEQ Pollutant List'!$B$7:$B$614,0))),"")</f>
        <v/>
      </c>
      <c r="E189" s="76"/>
      <c r="F189" s="77"/>
      <c r="G189" s="78"/>
      <c r="H189" s="79"/>
      <c r="I189" s="80"/>
      <c r="J189" s="77"/>
      <c r="K189" s="81"/>
      <c r="L189" s="79"/>
      <c r="M189" s="77"/>
      <c r="N189" s="81"/>
      <c r="O189" s="79"/>
    </row>
    <row r="190" spans="1:15" x14ac:dyDescent="0.25">
      <c r="A190" s="59"/>
      <c r="B190" s="60"/>
      <c r="C190" s="61" t="str">
        <f>IFERROR(IF(B190="No CAS","",INDEX('DEQ Pollutant List'!$C$7:$C$614,MATCH('3. Pollutant Emissions - EF'!B190,'DEQ Pollutant List'!$B$7:$B$614,0))),"")</f>
        <v/>
      </c>
      <c r="D190" s="68" t="str">
        <f>IFERROR(IF(OR($B190="",$B190="No CAS"),INDEX('DEQ Pollutant List'!$A$7:$A$614,MATCH($C190,'DEQ Pollutant List'!$C$7:$C$614,0)),INDEX('DEQ Pollutant List'!$A$7:$A$614,MATCH($B190,'DEQ Pollutant List'!$B$7:$B$614,0))),"")</f>
        <v/>
      </c>
      <c r="E190" s="76"/>
      <c r="F190" s="77"/>
      <c r="G190" s="78"/>
      <c r="H190" s="79"/>
      <c r="I190" s="80"/>
      <c r="J190" s="77"/>
      <c r="K190" s="81"/>
      <c r="L190" s="79"/>
      <c r="M190" s="77"/>
      <c r="N190" s="81"/>
      <c r="O190" s="79"/>
    </row>
    <row r="191" spans="1:15" x14ac:dyDescent="0.25">
      <c r="A191" s="59"/>
      <c r="B191" s="60"/>
      <c r="C191" s="61" t="str">
        <f>IFERROR(IF(B191="No CAS","",INDEX('DEQ Pollutant List'!$C$7:$C$614,MATCH('3. Pollutant Emissions - EF'!B191,'DEQ Pollutant List'!$B$7:$B$614,0))),"")</f>
        <v/>
      </c>
      <c r="D191" s="68" t="str">
        <f>IFERROR(IF(OR($B191="",$B191="No CAS"),INDEX('DEQ Pollutant List'!$A$7:$A$614,MATCH($C191,'DEQ Pollutant List'!$C$7:$C$614,0)),INDEX('DEQ Pollutant List'!$A$7:$A$614,MATCH($B191,'DEQ Pollutant List'!$B$7:$B$614,0))),"")</f>
        <v/>
      </c>
      <c r="E191" s="76"/>
      <c r="F191" s="77"/>
      <c r="G191" s="78"/>
      <c r="H191" s="79"/>
      <c r="I191" s="80"/>
      <c r="J191" s="77"/>
      <c r="K191" s="81"/>
      <c r="L191" s="79"/>
      <c r="M191" s="77"/>
      <c r="N191" s="81"/>
      <c r="O191" s="79"/>
    </row>
    <row r="192" spans="1:15" x14ac:dyDescent="0.25">
      <c r="A192" s="59"/>
      <c r="B192" s="60"/>
      <c r="C192" s="61" t="str">
        <f>IFERROR(IF(B192="No CAS","",INDEX('DEQ Pollutant List'!$C$7:$C$614,MATCH('3. Pollutant Emissions - EF'!B192,'DEQ Pollutant List'!$B$7:$B$614,0))),"")</f>
        <v/>
      </c>
      <c r="D192" s="68" t="str">
        <f>IFERROR(IF(OR($B192="",$B192="No CAS"),INDEX('DEQ Pollutant List'!$A$7:$A$614,MATCH($C192,'DEQ Pollutant List'!$C$7:$C$614,0)),INDEX('DEQ Pollutant List'!$A$7:$A$614,MATCH($B192,'DEQ Pollutant List'!$B$7:$B$614,0))),"")</f>
        <v/>
      </c>
      <c r="E192" s="76"/>
      <c r="F192" s="77"/>
      <c r="G192" s="78"/>
      <c r="H192" s="79"/>
      <c r="I192" s="80"/>
      <c r="J192" s="77"/>
      <c r="K192" s="81"/>
      <c r="L192" s="79"/>
      <c r="M192" s="77"/>
      <c r="N192" s="81"/>
      <c r="O192" s="79"/>
    </row>
    <row r="193" spans="1:15" x14ac:dyDescent="0.25">
      <c r="A193" s="59"/>
      <c r="B193" s="60"/>
      <c r="C193" s="61" t="str">
        <f>IFERROR(IF(B193="No CAS","",INDEX('DEQ Pollutant List'!$C$7:$C$614,MATCH('3. Pollutant Emissions - EF'!B193,'DEQ Pollutant List'!$B$7:$B$614,0))),"")</f>
        <v/>
      </c>
      <c r="D193" s="68" t="str">
        <f>IFERROR(IF(OR($B193="",$B193="No CAS"),INDEX('DEQ Pollutant List'!$A$7:$A$614,MATCH($C193,'DEQ Pollutant List'!$C$7:$C$614,0)),INDEX('DEQ Pollutant List'!$A$7:$A$614,MATCH($B193,'DEQ Pollutant List'!$B$7:$B$614,0))),"")</f>
        <v/>
      </c>
      <c r="E193" s="76"/>
      <c r="F193" s="77"/>
      <c r="G193" s="78"/>
      <c r="H193" s="79"/>
      <c r="I193" s="80"/>
      <c r="J193" s="77"/>
      <c r="K193" s="81"/>
      <c r="L193" s="79"/>
      <c r="M193" s="77"/>
      <c r="N193" s="81"/>
      <c r="O193" s="79"/>
    </row>
    <row r="194" spans="1:15" x14ac:dyDescent="0.25">
      <c r="A194" s="59"/>
      <c r="B194" s="60"/>
      <c r="C194" s="61" t="str">
        <f>IFERROR(IF(B194="No CAS","",INDEX('DEQ Pollutant List'!$C$7:$C$614,MATCH('3. Pollutant Emissions - EF'!B194,'DEQ Pollutant List'!$B$7:$B$614,0))),"")</f>
        <v/>
      </c>
      <c r="D194" s="68" t="str">
        <f>IFERROR(IF(OR($B194="",$B194="No CAS"),INDEX('DEQ Pollutant List'!$A$7:$A$614,MATCH($C194,'DEQ Pollutant List'!$C$7:$C$614,0)),INDEX('DEQ Pollutant List'!$A$7:$A$614,MATCH($B194,'DEQ Pollutant List'!$B$7:$B$614,0))),"")</f>
        <v/>
      </c>
      <c r="E194" s="76"/>
      <c r="F194" s="77"/>
      <c r="G194" s="78"/>
      <c r="H194" s="79"/>
      <c r="I194" s="80"/>
      <c r="J194" s="77"/>
      <c r="K194" s="81"/>
      <c r="L194" s="79"/>
      <c r="M194" s="77"/>
      <c r="N194" s="81"/>
      <c r="O194" s="79"/>
    </row>
    <row r="195" spans="1:15" x14ac:dyDescent="0.25">
      <c r="A195" s="59"/>
      <c r="B195" s="60"/>
      <c r="C195" s="61" t="str">
        <f>IFERROR(IF(B195="No CAS","",INDEX('DEQ Pollutant List'!$C$7:$C$614,MATCH('3. Pollutant Emissions - EF'!B195,'DEQ Pollutant List'!$B$7:$B$614,0))),"")</f>
        <v/>
      </c>
      <c r="D195" s="68" t="str">
        <f>IFERROR(IF(OR($B195="",$B195="No CAS"),INDEX('DEQ Pollutant List'!$A$7:$A$614,MATCH($C195,'DEQ Pollutant List'!$C$7:$C$614,0)),INDEX('DEQ Pollutant List'!$A$7:$A$614,MATCH($B195,'DEQ Pollutant List'!$B$7:$B$614,0))),"")</f>
        <v/>
      </c>
      <c r="E195" s="76"/>
      <c r="F195" s="77"/>
      <c r="G195" s="78"/>
      <c r="H195" s="79"/>
      <c r="I195" s="80"/>
      <c r="J195" s="77"/>
      <c r="K195" s="81"/>
      <c r="L195" s="79"/>
      <c r="M195" s="77"/>
      <c r="N195" s="81"/>
      <c r="O195" s="79"/>
    </row>
    <row r="196" spans="1:15" x14ac:dyDescent="0.25">
      <c r="A196" s="59"/>
      <c r="B196" s="60"/>
      <c r="C196" s="61" t="str">
        <f>IFERROR(IF(B196="No CAS","",INDEX('DEQ Pollutant List'!$C$7:$C$614,MATCH('3. Pollutant Emissions - EF'!B196,'DEQ Pollutant List'!$B$7:$B$614,0))),"")</f>
        <v/>
      </c>
      <c r="D196" s="68" t="str">
        <f>IFERROR(IF(OR($B196="",$B196="No CAS"),INDEX('DEQ Pollutant List'!$A$7:$A$614,MATCH($C196,'DEQ Pollutant List'!$C$7:$C$614,0)),INDEX('DEQ Pollutant List'!$A$7:$A$614,MATCH($B196,'DEQ Pollutant List'!$B$7:$B$614,0))),"")</f>
        <v/>
      </c>
      <c r="E196" s="76"/>
      <c r="F196" s="77"/>
      <c r="G196" s="78"/>
      <c r="H196" s="79"/>
      <c r="I196" s="80"/>
      <c r="J196" s="77"/>
      <c r="K196" s="81"/>
      <c r="L196" s="79"/>
      <c r="M196" s="77"/>
      <c r="N196" s="81"/>
      <c r="O196" s="79"/>
    </row>
    <row r="197" spans="1:15" x14ac:dyDescent="0.25">
      <c r="A197" s="59"/>
      <c r="B197" s="60"/>
      <c r="C197" s="61" t="str">
        <f>IFERROR(IF(B197="No CAS","",INDEX('DEQ Pollutant List'!$C$7:$C$614,MATCH('3. Pollutant Emissions - EF'!B197,'DEQ Pollutant List'!$B$7:$B$614,0))),"")</f>
        <v/>
      </c>
      <c r="D197" s="68" t="str">
        <f>IFERROR(IF(OR($B197="",$B197="No CAS"),INDEX('DEQ Pollutant List'!$A$7:$A$614,MATCH($C197,'DEQ Pollutant List'!$C$7:$C$614,0)),INDEX('DEQ Pollutant List'!$A$7:$A$614,MATCH($B197,'DEQ Pollutant List'!$B$7:$B$614,0))),"")</f>
        <v/>
      </c>
      <c r="E197" s="76"/>
      <c r="F197" s="77"/>
      <c r="G197" s="78"/>
      <c r="H197" s="79"/>
      <c r="I197" s="80"/>
      <c r="J197" s="77"/>
      <c r="K197" s="81"/>
      <c r="L197" s="79"/>
      <c r="M197" s="77"/>
      <c r="N197" s="81"/>
      <c r="O197" s="79"/>
    </row>
    <row r="198" spans="1:15" x14ac:dyDescent="0.25">
      <c r="A198" s="59"/>
      <c r="B198" s="60"/>
      <c r="C198" s="61" t="str">
        <f>IFERROR(IF(B198="No CAS","",INDEX('DEQ Pollutant List'!$C$7:$C$614,MATCH('3. Pollutant Emissions - EF'!B198,'DEQ Pollutant List'!$B$7:$B$614,0))),"")</f>
        <v/>
      </c>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c r="B199" s="60"/>
      <c r="C199" s="61" t="str">
        <f>IFERROR(IF(B199="No CAS","",INDEX('DEQ Pollutant List'!$C$7:$C$614,MATCH('3. Pollutant Emissions - EF'!B199,'DEQ Pollutant List'!$B$7:$B$614,0))),"")</f>
        <v/>
      </c>
      <c r="D199" s="68" t="str">
        <f>IFERROR(IF(OR($B199="",$B199="No CAS"),INDEX('DEQ Pollutant List'!$A$7:$A$614,MATCH($C199,'DEQ Pollutant List'!$C$7:$C$614,0)),INDEX('DEQ Pollutant List'!$A$7:$A$614,MATCH($B199,'DEQ Pollutant List'!$B$7:$B$614,0))),"")</f>
        <v/>
      </c>
      <c r="E199" s="76"/>
      <c r="F199" s="77"/>
      <c r="G199" s="78"/>
      <c r="H199" s="79"/>
      <c r="I199" s="80"/>
      <c r="J199" s="77"/>
      <c r="K199" s="81"/>
      <c r="L199" s="79"/>
      <c r="M199" s="77"/>
      <c r="N199" s="81"/>
      <c r="O199" s="79"/>
    </row>
    <row r="200" spans="1:15" x14ac:dyDescent="0.25">
      <c r="A200" s="59"/>
      <c r="B200" s="60"/>
      <c r="C200" s="61" t="str">
        <f>IFERROR(IF(B200="No CAS","",INDEX('DEQ Pollutant List'!$C$7:$C$614,MATCH('3. Pollutant Emissions - EF'!B200,'DEQ Pollutant List'!$B$7:$B$614,0))),"")</f>
        <v/>
      </c>
      <c r="D200" s="68" t="str">
        <f>IFERROR(IF(OR($B200="",$B200="No CAS"),INDEX('DEQ Pollutant List'!$A$7:$A$614,MATCH($C200,'DEQ Pollutant List'!$C$7:$C$614,0)),INDEX('DEQ Pollutant List'!$A$7:$A$614,MATCH($B200,'DEQ Pollutant List'!$B$7:$B$614,0))),"")</f>
        <v/>
      </c>
      <c r="E200" s="76"/>
      <c r="F200" s="77"/>
      <c r="G200" s="78"/>
      <c r="H200" s="79"/>
      <c r="I200" s="80"/>
      <c r="J200" s="77"/>
      <c r="K200" s="81"/>
      <c r="L200" s="79"/>
      <c r="M200" s="77"/>
      <c r="N200" s="81"/>
      <c r="O200" s="79"/>
    </row>
    <row r="201" spans="1:15" x14ac:dyDescent="0.25">
      <c r="A201" s="59"/>
      <c r="B201" s="60"/>
      <c r="C201" s="61" t="str">
        <f>IFERROR(IF(B201="No CAS","",INDEX('DEQ Pollutant List'!$C$7:$C$614,MATCH('3. Pollutant Emissions - EF'!B201,'DEQ Pollutant List'!$B$7:$B$614,0))),"")</f>
        <v/>
      </c>
      <c r="D201" s="68" t="str">
        <f>IFERROR(IF(OR($B201="",$B201="No CAS"),INDEX('DEQ Pollutant List'!$A$7:$A$614,MATCH($C201,'DEQ Pollutant List'!$C$7:$C$614,0)),INDEX('DEQ Pollutant List'!$A$7:$A$614,MATCH($B201,'DEQ Pollutant List'!$B$7:$B$614,0))),"")</f>
        <v/>
      </c>
      <c r="E201" s="76"/>
      <c r="F201" s="77"/>
      <c r="G201" s="78"/>
      <c r="H201" s="79"/>
      <c r="I201" s="80"/>
      <c r="J201" s="77"/>
      <c r="K201" s="81"/>
      <c r="L201" s="79"/>
      <c r="M201" s="77"/>
      <c r="N201" s="81"/>
      <c r="O201" s="79"/>
    </row>
    <row r="202" spans="1:15" x14ac:dyDescent="0.25">
      <c r="A202" s="59"/>
      <c r="B202" s="60"/>
      <c r="C202" s="61" t="str">
        <f>IFERROR(IF(B202="No CAS","",INDEX('DEQ Pollutant List'!$C$7:$C$614,MATCH('3. Pollutant Emissions - EF'!B202,'DEQ Pollutant List'!$B$7:$B$614,0))),"")</f>
        <v/>
      </c>
      <c r="D202" s="68" t="str">
        <f>IFERROR(IF(OR($B202="",$B202="No CAS"),INDEX('DEQ Pollutant List'!$A$7:$A$614,MATCH($C202,'DEQ Pollutant List'!$C$7:$C$614,0)),INDEX('DEQ Pollutant List'!$A$7:$A$614,MATCH($B202,'DEQ Pollutant List'!$B$7:$B$614,0))),"")</f>
        <v/>
      </c>
      <c r="E202" s="76"/>
      <c r="F202" s="77"/>
      <c r="G202" s="78"/>
      <c r="H202" s="79"/>
      <c r="I202" s="80"/>
      <c r="J202" s="77"/>
      <c r="K202" s="81"/>
      <c r="L202" s="79"/>
      <c r="M202" s="77"/>
      <c r="N202" s="81"/>
      <c r="O202" s="79"/>
    </row>
    <row r="203" spans="1:15" x14ac:dyDescent="0.25">
      <c r="A203" s="59"/>
      <c r="B203" s="60"/>
      <c r="C203" s="61" t="str">
        <f>IFERROR(IF(B203="No CAS","",INDEX('DEQ Pollutant List'!$C$7:$C$614,MATCH('3. Pollutant Emissions - EF'!B203,'DEQ Pollutant List'!$B$7:$B$614,0))),"")</f>
        <v/>
      </c>
      <c r="D203" s="68" t="str">
        <f>IFERROR(IF(OR($B203="",$B203="No CAS"),INDEX('DEQ Pollutant List'!$A$7:$A$614,MATCH($C203,'DEQ Pollutant List'!$C$7:$C$614,0)),INDEX('DEQ Pollutant List'!$A$7:$A$614,MATCH($B203,'DEQ Pollutant List'!$B$7:$B$614,0))),"")</f>
        <v/>
      </c>
      <c r="E203" s="76"/>
      <c r="F203" s="77"/>
      <c r="G203" s="78"/>
      <c r="H203" s="79"/>
      <c r="I203" s="80"/>
      <c r="J203" s="77"/>
      <c r="K203" s="81"/>
      <c r="L203" s="79"/>
      <c r="M203" s="77"/>
      <c r="N203" s="81"/>
      <c r="O203" s="79"/>
    </row>
    <row r="204" spans="1:15" x14ac:dyDescent="0.25">
      <c r="A204" s="59"/>
      <c r="B204" s="60"/>
      <c r="C204" s="61" t="str">
        <f>IFERROR(IF(B204="No CAS","",INDEX('DEQ Pollutant List'!$C$7:$C$614,MATCH('3. Pollutant Emissions - EF'!B204,'DEQ Pollutant List'!$B$7:$B$614,0))),"")</f>
        <v/>
      </c>
      <c r="D204" s="68" t="str">
        <f>IFERROR(IF(OR($B204="",$B204="No CAS"),INDEX('DEQ Pollutant List'!$A$7:$A$614,MATCH($C204,'DEQ Pollutant List'!$C$7:$C$614,0)),INDEX('DEQ Pollutant List'!$A$7:$A$614,MATCH($B204,'DEQ Pollutant List'!$B$7:$B$614,0))),"")</f>
        <v/>
      </c>
      <c r="E204" s="76"/>
      <c r="F204" s="77"/>
      <c r="G204" s="78"/>
      <c r="H204" s="79"/>
      <c r="I204" s="80"/>
      <c r="J204" s="77"/>
      <c r="K204" s="81"/>
      <c r="L204" s="79"/>
      <c r="M204" s="77"/>
      <c r="N204" s="81"/>
      <c r="O204" s="79"/>
    </row>
    <row r="205" spans="1:15" x14ac:dyDescent="0.25">
      <c r="A205" s="59"/>
      <c r="B205" s="60"/>
      <c r="C205" s="61" t="str">
        <f>IFERROR(IF(B205="No CAS","",INDEX('DEQ Pollutant List'!$C$7:$C$614,MATCH('3. Pollutant Emissions - EF'!B205,'DEQ Pollutant List'!$B$7:$B$614,0))),"")</f>
        <v/>
      </c>
      <c r="D205" s="68" t="str">
        <f>IFERROR(IF(OR($B205="",$B205="No CAS"),INDEX('DEQ Pollutant List'!$A$7:$A$614,MATCH($C205,'DEQ Pollutant List'!$C$7:$C$614,0)),INDEX('DEQ Pollutant List'!$A$7:$A$614,MATCH($B205,'DEQ Pollutant List'!$B$7:$B$614,0))),"")</f>
        <v/>
      </c>
      <c r="E205" s="76"/>
      <c r="F205" s="77"/>
      <c r="G205" s="78"/>
      <c r="H205" s="79"/>
      <c r="I205" s="80"/>
      <c r="J205" s="77"/>
      <c r="K205" s="81"/>
      <c r="L205" s="79"/>
      <c r="M205" s="77"/>
      <c r="N205" s="81"/>
      <c r="O205" s="79"/>
    </row>
    <row r="206" spans="1:15" x14ac:dyDescent="0.25">
      <c r="A206" s="59"/>
      <c r="B206" s="60"/>
      <c r="C206" s="61" t="str">
        <f>IFERROR(IF(B206="No CAS","",INDEX('DEQ Pollutant List'!$C$7:$C$614,MATCH('3. Pollutant Emissions - EF'!B206,'DEQ Pollutant List'!$B$7:$B$614,0))),"")</f>
        <v/>
      </c>
      <c r="D206" s="68" t="str">
        <f>IFERROR(IF(OR($B206="",$B206="No CAS"),INDEX('DEQ Pollutant List'!$A$7:$A$614,MATCH($C206,'DEQ Pollutant List'!$C$7:$C$614,0)),INDEX('DEQ Pollutant List'!$A$7:$A$614,MATCH($B206,'DEQ Pollutant List'!$B$7:$B$614,0))),"")</f>
        <v/>
      </c>
      <c r="E206" s="76"/>
      <c r="F206" s="77"/>
      <c r="G206" s="78"/>
      <c r="H206" s="79"/>
      <c r="I206" s="80"/>
      <c r="J206" s="77"/>
      <c r="K206" s="81"/>
      <c r="L206" s="79"/>
      <c r="M206" s="77"/>
      <c r="N206" s="81"/>
      <c r="O206" s="79"/>
    </row>
    <row r="207" spans="1:15" x14ac:dyDescent="0.25">
      <c r="A207" s="59"/>
      <c r="B207" s="60"/>
      <c r="C207" s="61" t="str">
        <f>IFERROR(IF(B207="No CAS","",INDEX('DEQ Pollutant List'!$C$7:$C$614,MATCH('3. Pollutant Emissions - EF'!B207,'DEQ Pollutant List'!$B$7:$B$614,0))),"")</f>
        <v/>
      </c>
      <c r="D207" s="68" t="str">
        <f>IFERROR(IF(OR($B207="",$B207="No CAS"),INDEX('DEQ Pollutant List'!$A$7:$A$614,MATCH($C207,'DEQ Pollutant List'!$C$7:$C$614,0)),INDEX('DEQ Pollutant List'!$A$7:$A$614,MATCH($B207,'DEQ Pollutant List'!$B$7:$B$614,0))),"")</f>
        <v/>
      </c>
      <c r="E207" s="76"/>
      <c r="F207" s="77"/>
      <c r="G207" s="78"/>
      <c r="H207" s="79"/>
      <c r="I207" s="80"/>
      <c r="J207" s="77"/>
      <c r="K207" s="81"/>
      <c r="L207" s="79"/>
      <c r="M207" s="77"/>
      <c r="N207" s="81"/>
      <c r="O207" s="79"/>
    </row>
    <row r="208" spans="1:15" x14ac:dyDescent="0.25">
      <c r="A208" s="59"/>
      <c r="B208" s="60"/>
      <c r="C208" s="61" t="str">
        <f>IFERROR(IF(B208="No CAS","",INDEX('DEQ Pollutant List'!$C$7:$C$614,MATCH('3. Pollutant Emissions - EF'!B208,'DEQ Pollutant List'!$B$7:$B$614,0))),"")</f>
        <v/>
      </c>
      <c r="D208" s="68" t="str">
        <f>IFERROR(IF(OR($B208="",$B208="No CAS"),INDEX('DEQ Pollutant List'!$A$7:$A$614,MATCH($C208,'DEQ Pollutant List'!$C$7:$C$614,0)),INDEX('DEQ Pollutant List'!$A$7:$A$614,MATCH($B208,'DEQ Pollutant List'!$B$7:$B$614,0))),"")</f>
        <v/>
      </c>
      <c r="E208" s="76"/>
      <c r="F208" s="77"/>
      <c r="G208" s="78"/>
      <c r="H208" s="79"/>
      <c r="I208" s="80"/>
      <c r="J208" s="77"/>
      <c r="K208" s="81"/>
      <c r="L208" s="79"/>
      <c r="M208" s="77"/>
      <c r="N208" s="81"/>
      <c r="O208" s="79"/>
    </row>
    <row r="209" spans="1:15" x14ac:dyDescent="0.25">
      <c r="A209" s="59"/>
      <c r="B209" s="60"/>
      <c r="C209" s="61" t="str">
        <f>IFERROR(IF(B209="No CAS","",INDEX('DEQ Pollutant List'!$C$7:$C$614,MATCH('3. Pollutant Emissions - EF'!B209,'DEQ Pollutant List'!$B$7:$B$614,0))),"")</f>
        <v/>
      </c>
      <c r="D209" s="68" t="str">
        <f>IFERROR(IF(OR($B209="",$B209="No CAS"),INDEX('DEQ Pollutant List'!$A$7:$A$614,MATCH($C209,'DEQ Pollutant List'!$C$7:$C$614,0)),INDEX('DEQ Pollutant List'!$A$7:$A$614,MATCH($B209,'DEQ Pollutant List'!$B$7:$B$614,0))),"")</f>
        <v/>
      </c>
      <c r="E209" s="76"/>
      <c r="F209" s="77"/>
      <c r="G209" s="78"/>
      <c r="H209" s="79"/>
      <c r="I209" s="80"/>
      <c r="J209" s="77"/>
      <c r="K209" s="81"/>
      <c r="L209" s="79"/>
      <c r="M209" s="77"/>
      <c r="N209" s="81"/>
      <c r="O209" s="79"/>
    </row>
    <row r="210" spans="1:15" x14ac:dyDescent="0.25">
      <c r="A210" s="59"/>
      <c r="B210" s="60"/>
      <c r="C210" s="61" t="str">
        <f>IFERROR(IF(B210="No CAS","",INDEX('DEQ Pollutant List'!$C$7:$C$614,MATCH('3. Pollutant Emissions - EF'!B210,'DEQ Pollutant List'!$B$7:$B$614,0))),"")</f>
        <v/>
      </c>
      <c r="D210" s="68" t="str">
        <f>IFERROR(IF(OR($B210="",$B210="No CAS"),INDEX('DEQ Pollutant List'!$A$7:$A$614,MATCH($C210,'DEQ Pollutant List'!$C$7:$C$614,0)),INDEX('DEQ Pollutant List'!$A$7:$A$614,MATCH($B210,'DEQ Pollutant List'!$B$7:$B$614,0))),"")</f>
        <v/>
      </c>
      <c r="E210" s="76"/>
      <c r="F210" s="77"/>
      <c r="G210" s="78"/>
      <c r="H210" s="79"/>
      <c r="I210" s="80"/>
      <c r="J210" s="77"/>
      <c r="K210" s="81"/>
      <c r="L210" s="79"/>
      <c r="M210" s="77"/>
      <c r="N210" s="81"/>
      <c r="O210" s="79"/>
    </row>
    <row r="211" spans="1:15" x14ac:dyDescent="0.25">
      <c r="A211" s="59"/>
      <c r="B211" s="60"/>
      <c r="C211" s="61" t="str">
        <f>IFERROR(IF(B211="No CAS","",INDEX('DEQ Pollutant List'!$C$7:$C$614,MATCH('3. Pollutant Emissions - EF'!B211,'DEQ Pollutant List'!$B$7:$B$614,0))),"")</f>
        <v/>
      </c>
      <c r="D211" s="68" t="str">
        <f>IFERROR(IF(OR($B211="",$B211="No CAS"),INDEX('DEQ Pollutant List'!$A$7:$A$614,MATCH($C211,'DEQ Pollutant List'!$C$7:$C$614,0)),INDEX('DEQ Pollutant List'!$A$7:$A$614,MATCH($B211,'DEQ Pollutant List'!$B$7:$B$614,0))),"")</f>
        <v/>
      </c>
      <c r="E211" s="76"/>
      <c r="F211" s="77"/>
      <c r="G211" s="78"/>
      <c r="H211" s="79"/>
      <c r="I211" s="80"/>
      <c r="J211" s="77"/>
      <c r="K211" s="81"/>
      <c r="L211" s="79"/>
      <c r="M211" s="77"/>
      <c r="N211" s="81"/>
      <c r="O211" s="79"/>
    </row>
    <row r="212" spans="1:15" x14ac:dyDescent="0.25">
      <c r="A212" s="59"/>
      <c r="B212" s="60"/>
      <c r="C212" s="61" t="str">
        <f>IFERROR(IF(B212="No CAS","",INDEX('DEQ Pollutant List'!$C$7:$C$614,MATCH('3. Pollutant Emissions - EF'!B212,'DEQ Pollutant List'!$B$7:$B$614,0))),"")</f>
        <v/>
      </c>
      <c r="D212" s="68" t="str">
        <f>IFERROR(IF(OR($B212="",$B212="No CAS"),INDEX('DEQ Pollutant List'!$A$7:$A$614,MATCH($C212,'DEQ Pollutant List'!$C$7:$C$614,0)),INDEX('DEQ Pollutant List'!$A$7:$A$614,MATCH($B212,'DEQ Pollutant List'!$B$7:$B$614,0))),"")</f>
        <v/>
      </c>
      <c r="E212" s="76"/>
      <c r="F212" s="77"/>
      <c r="G212" s="78"/>
      <c r="H212" s="79"/>
      <c r="I212" s="80"/>
      <c r="J212" s="77"/>
      <c r="K212" s="81"/>
      <c r="L212" s="79"/>
      <c r="M212" s="77"/>
      <c r="N212" s="81"/>
      <c r="O212" s="79"/>
    </row>
    <row r="213" spans="1:15" x14ac:dyDescent="0.25">
      <c r="A213" s="59"/>
      <c r="B213" s="60"/>
      <c r="C213" s="61" t="str">
        <f>IFERROR(IF(B213="No CAS","",INDEX('DEQ Pollutant List'!$C$7:$C$614,MATCH('3. Pollutant Emissions - EF'!B213,'DEQ Pollutant List'!$B$7:$B$614,0))),"")</f>
        <v/>
      </c>
      <c r="D213" s="68" t="str">
        <f>IFERROR(IF(OR($B213="",$B213="No CAS"),INDEX('DEQ Pollutant List'!$A$7:$A$614,MATCH($C213,'DEQ Pollutant List'!$C$7:$C$614,0)),INDEX('DEQ Pollutant List'!$A$7:$A$614,MATCH($B213,'DEQ Pollutant List'!$B$7:$B$614,0))),"")</f>
        <v/>
      </c>
      <c r="E213" s="76"/>
      <c r="F213" s="77"/>
      <c r="G213" s="78"/>
      <c r="H213" s="79"/>
      <c r="I213" s="80"/>
      <c r="J213" s="77"/>
      <c r="K213" s="81"/>
      <c r="L213" s="79"/>
      <c r="M213" s="77"/>
      <c r="N213" s="81"/>
      <c r="O213" s="79"/>
    </row>
    <row r="214" spans="1:15" x14ac:dyDescent="0.25">
      <c r="A214" s="59"/>
      <c r="B214" s="60"/>
      <c r="C214" s="61" t="str">
        <f>IFERROR(IF(B214="No CAS","",INDEX('DEQ Pollutant List'!$C$7:$C$614,MATCH('3. Pollutant Emissions - EF'!B214,'DEQ Pollutant List'!$B$7:$B$614,0))),"")</f>
        <v/>
      </c>
      <c r="D214" s="68" t="str">
        <f>IFERROR(IF(OR($B214="",$B214="No CAS"),INDEX('DEQ Pollutant List'!$A$7:$A$614,MATCH($C214,'DEQ Pollutant List'!$C$7:$C$614,0)),INDEX('DEQ Pollutant List'!$A$7:$A$614,MATCH($B214,'DEQ Pollutant List'!$B$7:$B$614,0))),"")</f>
        <v/>
      </c>
      <c r="E214" s="76"/>
      <c r="F214" s="77"/>
      <c r="G214" s="78"/>
      <c r="H214" s="79"/>
      <c r="I214" s="80"/>
      <c r="J214" s="77"/>
      <c r="K214" s="81"/>
      <c r="L214" s="79"/>
      <c r="M214" s="77"/>
      <c r="N214" s="81"/>
      <c r="O214" s="79"/>
    </row>
    <row r="215" spans="1:15" x14ac:dyDescent="0.25">
      <c r="A215" s="59"/>
      <c r="B215" s="60"/>
      <c r="C215" s="61" t="str">
        <f>IFERROR(IF(B215="No CAS","",INDEX('DEQ Pollutant List'!$C$7:$C$614,MATCH('3. Pollutant Emissions - EF'!B215,'DEQ Pollutant List'!$B$7:$B$614,0))),"")</f>
        <v/>
      </c>
      <c r="D215" s="68" t="str">
        <f>IFERROR(IF(OR($B215="",$B215="No CAS"),INDEX('DEQ Pollutant List'!$A$7:$A$614,MATCH($C215,'DEQ Pollutant List'!$C$7:$C$614,0)),INDEX('DEQ Pollutant List'!$A$7:$A$614,MATCH($B215,'DEQ Pollutant List'!$B$7:$B$614,0))),"")</f>
        <v/>
      </c>
      <c r="E215" s="76"/>
      <c r="F215" s="77"/>
      <c r="G215" s="78"/>
      <c r="H215" s="79"/>
      <c r="I215" s="80"/>
      <c r="J215" s="77"/>
      <c r="K215" s="81"/>
      <c r="L215" s="79"/>
      <c r="M215" s="77"/>
      <c r="N215" s="81"/>
      <c r="O215" s="79"/>
    </row>
    <row r="216" spans="1:15" x14ac:dyDescent="0.25">
      <c r="A216" s="59"/>
      <c r="B216" s="60"/>
      <c r="C216" s="61" t="str">
        <f>IFERROR(IF(B216="No CAS","",INDEX('DEQ Pollutant List'!$C$7:$C$614,MATCH('3. Pollutant Emissions - EF'!B216,'DEQ Pollutant List'!$B$7:$B$614,0))),"")</f>
        <v/>
      </c>
      <c r="D216" s="68" t="str">
        <f>IFERROR(IF(OR($B216="",$B216="No CAS"),INDEX('DEQ Pollutant List'!$A$7:$A$614,MATCH($C216,'DEQ Pollutant List'!$C$7:$C$614,0)),INDEX('DEQ Pollutant List'!$A$7:$A$614,MATCH($B216,'DEQ Pollutant List'!$B$7:$B$614,0))),"")</f>
        <v/>
      </c>
      <c r="E216" s="76"/>
      <c r="F216" s="77"/>
      <c r="G216" s="78"/>
      <c r="H216" s="79"/>
      <c r="I216" s="80"/>
      <c r="J216" s="77"/>
      <c r="K216" s="81"/>
      <c r="L216" s="79"/>
      <c r="M216" s="77"/>
      <c r="N216" s="81"/>
      <c r="O216" s="79"/>
    </row>
    <row r="217" spans="1:15" x14ac:dyDescent="0.25">
      <c r="A217" s="59"/>
      <c r="B217" s="60"/>
      <c r="C217" s="61" t="str">
        <f>IFERROR(IF(B217="No CAS","",INDEX('DEQ Pollutant List'!$C$7:$C$614,MATCH('3. Pollutant Emissions - EF'!B217,'DEQ Pollutant List'!$B$7:$B$614,0))),"")</f>
        <v/>
      </c>
      <c r="D217" s="68" t="str">
        <f>IFERROR(IF(OR($B217="",$B217="No CAS"),INDEX('DEQ Pollutant List'!$A$7:$A$614,MATCH($C217,'DEQ Pollutant List'!$C$7:$C$614,0)),INDEX('DEQ Pollutant List'!$A$7:$A$614,MATCH($B217,'DEQ Pollutant List'!$B$7:$B$614,0))),"")</f>
        <v/>
      </c>
      <c r="E217" s="76"/>
      <c r="F217" s="77"/>
      <c r="G217" s="78"/>
      <c r="H217" s="79"/>
      <c r="I217" s="80"/>
      <c r="J217" s="77"/>
      <c r="K217" s="81"/>
      <c r="L217" s="79"/>
      <c r="M217" s="77"/>
      <c r="N217" s="81"/>
      <c r="O217" s="79"/>
    </row>
    <row r="218" spans="1:15" x14ac:dyDescent="0.25">
      <c r="A218" s="59"/>
      <c r="B218" s="60"/>
      <c r="C218" s="61" t="str">
        <f>IFERROR(IF(B218="No CAS","",INDEX('DEQ Pollutant List'!$C$7:$C$614,MATCH('3. Pollutant Emissions - EF'!B218,'DEQ Pollutant List'!$B$7:$B$614,0))),"")</f>
        <v/>
      </c>
      <c r="D218" s="68" t="str">
        <f>IFERROR(IF(OR($B218="",$B218="No CAS"),INDEX('DEQ Pollutant List'!$A$7:$A$614,MATCH($C218,'DEQ Pollutant List'!$C$7:$C$614,0)),INDEX('DEQ Pollutant List'!$A$7:$A$614,MATCH($B218,'DEQ Pollutant List'!$B$7:$B$614,0))),"")</f>
        <v/>
      </c>
      <c r="E218" s="76"/>
      <c r="F218" s="77"/>
      <c r="G218" s="78"/>
      <c r="H218" s="79"/>
      <c r="I218" s="80"/>
      <c r="J218" s="77"/>
      <c r="K218" s="81"/>
      <c r="L218" s="79"/>
      <c r="M218" s="77"/>
      <c r="N218" s="81"/>
      <c r="O218" s="79"/>
    </row>
    <row r="219" spans="1:15" x14ac:dyDescent="0.25">
      <c r="A219" s="59"/>
      <c r="B219" s="60"/>
      <c r="C219" s="61" t="str">
        <f>IFERROR(IF(B219="No CAS","",INDEX('DEQ Pollutant List'!$C$7:$C$614,MATCH('3. Pollutant Emissions - EF'!B219,'DEQ Pollutant List'!$B$7:$B$614,0))),"")</f>
        <v/>
      </c>
      <c r="D219" s="68" t="str">
        <f>IFERROR(IF(OR($B219="",$B219="No CAS"),INDEX('DEQ Pollutant List'!$A$7:$A$614,MATCH($C219,'DEQ Pollutant List'!$C$7:$C$614,0)),INDEX('DEQ Pollutant List'!$A$7:$A$614,MATCH($B219,'DEQ Pollutant List'!$B$7:$B$614,0))),"")</f>
        <v/>
      </c>
      <c r="E219" s="76"/>
      <c r="F219" s="77"/>
      <c r="G219" s="78"/>
      <c r="H219" s="79"/>
      <c r="I219" s="80"/>
      <c r="J219" s="77"/>
      <c r="K219" s="81"/>
      <c r="L219" s="79"/>
      <c r="M219" s="77"/>
      <c r="N219" s="81"/>
      <c r="O219" s="79"/>
    </row>
    <row r="220" spans="1:15" x14ac:dyDescent="0.25">
      <c r="A220" s="59"/>
      <c r="B220" s="60"/>
      <c r="C220" s="61" t="str">
        <f>IFERROR(IF(B220="No CAS","",INDEX('DEQ Pollutant List'!$C$7:$C$614,MATCH('3. Pollutant Emissions - EF'!B220,'DEQ Pollutant List'!$B$7:$B$614,0))),"")</f>
        <v/>
      </c>
      <c r="D220" s="68" t="str">
        <f>IFERROR(IF(OR($B220="",$B220="No CAS"),INDEX('DEQ Pollutant List'!$A$7:$A$614,MATCH($C220,'DEQ Pollutant List'!$C$7:$C$614,0)),INDEX('DEQ Pollutant List'!$A$7:$A$614,MATCH($B220,'DEQ Pollutant List'!$B$7:$B$614,0))),"")</f>
        <v/>
      </c>
      <c r="E220" s="76"/>
      <c r="F220" s="77"/>
      <c r="G220" s="78"/>
      <c r="H220" s="79"/>
      <c r="I220" s="80"/>
      <c r="J220" s="77"/>
      <c r="K220" s="81"/>
      <c r="L220" s="79"/>
      <c r="M220" s="77"/>
      <c r="N220" s="81"/>
      <c r="O220" s="79"/>
    </row>
    <row r="221" spans="1:15" x14ac:dyDescent="0.25">
      <c r="A221" s="59"/>
      <c r="B221" s="60"/>
      <c r="C221" s="61" t="str">
        <f>IFERROR(IF(B221="No CAS","",INDEX('DEQ Pollutant List'!$C$7:$C$614,MATCH('3. Pollutant Emissions - EF'!B221,'DEQ Pollutant List'!$B$7:$B$614,0))),"")</f>
        <v/>
      </c>
      <c r="D221" s="68" t="str">
        <f>IFERROR(IF(OR($B221="",$B221="No CAS"),INDEX('DEQ Pollutant List'!$A$7:$A$614,MATCH($C221,'DEQ Pollutant List'!$C$7:$C$614,0)),INDEX('DEQ Pollutant List'!$A$7:$A$614,MATCH($B221,'DEQ Pollutant List'!$B$7:$B$614,0))),"")</f>
        <v/>
      </c>
      <c r="E221" s="76"/>
      <c r="F221" s="77"/>
      <c r="G221" s="78"/>
      <c r="H221" s="79"/>
      <c r="I221" s="80"/>
      <c r="J221" s="77"/>
      <c r="K221" s="81"/>
      <c r="L221" s="79"/>
      <c r="M221" s="77"/>
      <c r="N221" s="81"/>
      <c r="O221" s="79"/>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c r="B223" s="60"/>
      <c r="C223" s="61" t="str">
        <f>IFERROR(IF(B223="No CAS","",INDEX('DEQ Pollutant List'!$C$7:$C$614,MATCH('3. Pollutant Emissions - EF'!B223,'DEQ Pollutant List'!$B$7:$B$614,0))),"")</f>
        <v/>
      </c>
      <c r="D223" s="68" t="str">
        <f>IFERROR(IF(OR($B223="",$B223="No CAS"),INDEX('DEQ Pollutant List'!$A$7:$A$614,MATCH($C223,'DEQ Pollutant List'!$C$7:$C$614,0)),INDEX('DEQ Pollutant List'!$A$7:$A$614,MATCH($B223,'DEQ Pollutant List'!$B$7:$B$614,0))),"")</f>
        <v/>
      </c>
      <c r="E223" s="76"/>
      <c r="F223" s="77"/>
      <c r="G223" s="78"/>
      <c r="H223" s="79"/>
      <c r="I223" s="80"/>
      <c r="J223" s="77"/>
      <c r="K223" s="81"/>
      <c r="L223" s="79"/>
      <c r="M223" s="77"/>
      <c r="N223" s="81"/>
      <c r="O223" s="79"/>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2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25">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25">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x14ac:dyDescent="0.25">
      <c r="A503" s="59"/>
      <c r="B503" s="60"/>
      <c r="C503" s="61" t="str">
        <f>IFERROR(IF(B503="No CAS","",INDEX('DEQ Pollutant List'!$C$7:$C$614,MATCH('3. Pollutant Emissions - EF'!B503,'DEQ Pollutant List'!$B$7:$B$614,0))),"")</f>
        <v/>
      </c>
      <c r="D503" s="68" t="str">
        <f>IFERROR(IF(OR($B503="",$B503="No CAS"),INDEX('DEQ Pollutant List'!$A$7:$A$614,MATCH($C503,'DEQ Pollutant List'!$C$7:$C$614,0)),INDEX('DEQ Pollutant List'!$A$7:$A$614,MATCH($B503,'DEQ Pollutant List'!$B$7:$B$614,0))),"")</f>
        <v/>
      </c>
      <c r="E503" s="76"/>
      <c r="F503" s="77"/>
      <c r="G503" s="78"/>
      <c r="H503" s="79"/>
      <c r="I503" s="80"/>
      <c r="J503" s="77"/>
      <c r="K503" s="81"/>
      <c r="L503" s="79"/>
      <c r="M503" s="77"/>
      <c r="N503" s="81"/>
      <c r="O503" s="79"/>
    </row>
    <row r="504" spans="1:15" x14ac:dyDescent="0.25">
      <c r="A504" s="59"/>
      <c r="B504" s="60"/>
      <c r="C504" s="61" t="str">
        <f>IFERROR(IF(B504="No CAS","",INDEX('DEQ Pollutant List'!$C$7:$C$614,MATCH('3. Pollutant Emissions - EF'!B504,'DEQ Pollutant List'!$B$7:$B$614,0))),"")</f>
        <v/>
      </c>
      <c r="D504" s="68" t="str">
        <f>IFERROR(IF(OR($B504="",$B504="No CAS"),INDEX('DEQ Pollutant List'!$A$7:$A$614,MATCH($C504,'DEQ Pollutant List'!$C$7:$C$614,0)),INDEX('DEQ Pollutant List'!$A$7:$A$614,MATCH($B504,'DEQ Pollutant List'!$B$7:$B$614,0))),"")</f>
        <v/>
      </c>
      <c r="E504" s="76"/>
      <c r="F504" s="77"/>
      <c r="G504" s="78"/>
      <c r="H504" s="79"/>
      <c r="I504" s="80"/>
      <c r="J504" s="77"/>
      <c r="K504" s="81"/>
      <c r="L504" s="79"/>
      <c r="M504" s="77"/>
      <c r="N504" s="81"/>
      <c r="O504" s="79"/>
    </row>
    <row r="505" spans="1:15" x14ac:dyDescent="0.25">
      <c r="A505" s="59"/>
      <c r="B505" s="60"/>
      <c r="C505" s="61" t="str">
        <f>IFERROR(IF(B505="No CAS","",INDEX('DEQ Pollutant List'!$C$7:$C$614,MATCH('3. Pollutant Emissions - EF'!B505,'DEQ Pollutant List'!$B$7:$B$614,0))),"")</f>
        <v/>
      </c>
      <c r="D505" s="68" t="str">
        <f>IFERROR(IF(OR($B505="",$B505="No CAS"),INDEX('DEQ Pollutant List'!$A$7:$A$614,MATCH($C505,'DEQ Pollutant List'!$C$7:$C$614,0)),INDEX('DEQ Pollutant List'!$A$7:$A$614,MATCH($B505,'DEQ Pollutant List'!$B$7:$B$614,0))),"")</f>
        <v/>
      </c>
      <c r="E505" s="76"/>
      <c r="F505" s="77"/>
      <c r="G505" s="78"/>
      <c r="H505" s="79"/>
      <c r="I505" s="80"/>
      <c r="J505" s="77"/>
      <c r="K505" s="81"/>
      <c r="L505" s="79"/>
      <c r="M505" s="77"/>
      <c r="N505" s="81"/>
      <c r="O505" s="79"/>
    </row>
    <row r="506" spans="1:15" x14ac:dyDescent="0.25">
      <c r="A506" s="59"/>
      <c r="B506" s="60"/>
      <c r="C506" s="61" t="str">
        <f>IFERROR(IF(B506="No CAS","",INDEX('DEQ Pollutant List'!$C$7:$C$614,MATCH('3. Pollutant Emissions - EF'!B506,'DEQ Pollutant List'!$B$7:$B$614,0))),"")</f>
        <v/>
      </c>
      <c r="D506" s="68" t="str">
        <f>IFERROR(IF(OR($B506="",$B506="No CAS"),INDEX('DEQ Pollutant List'!$A$7:$A$614,MATCH($C506,'DEQ Pollutant List'!$C$7:$C$614,0)),INDEX('DEQ Pollutant List'!$A$7:$A$614,MATCH($B506,'DEQ Pollutant List'!$B$7:$B$614,0))),"")</f>
        <v/>
      </c>
      <c r="E506" s="76"/>
      <c r="F506" s="77"/>
      <c r="G506" s="78"/>
      <c r="H506" s="79"/>
      <c r="I506" s="80"/>
      <c r="J506" s="77"/>
      <c r="K506" s="81"/>
      <c r="L506" s="79"/>
      <c r="M506" s="77"/>
      <c r="N506" s="81"/>
      <c r="O506" s="79"/>
    </row>
    <row r="507" spans="1:15" x14ac:dyDescent="0.25">
      <c r="A507" s="59"/>
      <c r="B507" s="60"/>
      <c r="C507" s="61" t="str">
        <f>IFERROR(IF(B507="No CAS","",INDEX('DEQ Pollutant List'!$C$7:$C$614,MATCH('3. Pollutant Emissions - EF'!B507,'DEQ Pollutant List'!$B$7:$B$614,0))),"")</f>
        <v/>
      </c>
      <c r="D507" s="68" t="str">
        <f>IFERROR(IF(OR($B507="",$B507="No CAS"),INDEX('DEQ Pollutant List'!$A$7:$A$614,MATCH($C507,'DEQ Pollutant List'!$C$7:$C$614,0)),INDEX('DEQ Pollutant List'!$A$7:$A$614,MATCH($B507,'DEQ Pollutant List'!$B$7:$B$614,0))),"")</f>
        <v/>
      </c>
      <c r="E507" s="76"/>
      <c r="F507" s="77"/>
      <c r="G507" s="78"/>
      <c r="H507" s="79"/>
      <c r="I507" s="80"/>
      <c r="J507" s="77"/>
      <c r="K507" s="81"/>
      <c r="L507" s="79"/>
      <c r="M507" s="77"/>
      <c r="N507" s="81"/>
      <c r="O507" s="79"/>
    </row>
    <row r="508" spans="1:15" x14ac:dyDescent="0.25">
      <c r="A508" s="59"/>
      <c r="B508" s="60"/>
      <c r="C508" s="61" t="str">
        <f>IFERROR(IF(B508="No CAS","",INDEX('DEQ Pollutant List'!$C$7:$C$614,MATCH('3. Pollutant Emissions - EF'!B508,'DEQ Pollutant List'!$B$7:$B$614,0))),"")</f>
        <v/>
      </c>
      <c r="D508" s="68" t="str">
        <f>IFERROR(IF(OR($B508="",$B508="No CAS"),INDEX('DEQ Pollutant List'!$A$7:$A$614,MATCH($C508,'DEQ Pollutant List'!$C$7:$C$614,0)),INDEX('DEQ Pollutant List'!$A$7:$A$614,MATCH($B508,'DEQ Pollutant List'!$B$7:$B$614,0))),"")</f>
        <v/>
      </c>
      <c r="E508" s="76"/>
      <c r="F508" s="77"/>
      <c r="G508" s="78"/>
      <c r="H508" s="79"/>
      <c r="I508" s="80"/>
      <c r="J508" s="77"/>
      <c r="K508" s="81"/>
      <c r="L508" s="79"/>
      <c r="M508" s="77"/>
      <c r="N508" s="81"/>
      <c r="O508" s="79"/>
    </row>
    <row r="509" spans="1:15" x14ac:dyDescent="0.25">
      <c r="A509" s="59"/>
      <c r="B509" s="60"/>
      <c r="C509" s="61" t="str">
        <f>IFERROR(IF(B509="No CAS","",INDEX('DEQ Pollutant List'!$C$7:$C$614,MATCH('3. Pollutant Emissions - EF'!B509,'DEQ Pollutant List'!$B$7:$B$614,0))),"")</f>
        <v/>
      </c>
      <c r="D509" s="68" t="str">
        <f>IFERROR(IF(OR($B509="",$B509="No CAS"),INDEX('DEQ Pollutant List'!$A$7:$A$614,MATCH($C509,'DEQ Pollutant List'!$C$7:$C$614,0)),INDEX('DEQ Pollutant List'!$A$7:$A$614,MATCH($B509,'DEQ Pollutant List'!$B$7:$B$614,0))),"")</f>
        <v/>
      </c>
      <c r="E509" s="76"/>
      <c r="F509" s="77"/>
      <c r="G509" s="78"/>
      <c r="H509" s="79"/>
      <c r="I509" s="80"/>
      <c r="J509" s="77"/>
      <c r="K509" s="81"/>
      <c r="L509" s="79"/>
      <c r="M509" s="77"/>
      <c r="N509" s="81"/>
      <c r="O509" s="79"/>
    </row>
    <row r="510" spans="1:15" x14ac:dyDescent="0.25">
      <c r="A510" s="59"/>
      <c r="B510" s="60"/>
      <c r="C510" s="61" t="str">
        <f>IFERROR(IF(B510="No CAS","",INDEX('DEQ Pollutant List'!$C$7:$C$614,MATCH('3. Pollutant Emissions - EF'!B510,'DEQ Pollutant List'!$B$7:$B$614,0))),"")</f>
        <v/>
      </c>
      <c r="D510" s="68" t="str">
        <f>IFERROR(IF(OR($B510="",$B510="No CAS"),INDEX('DEQ Pollutant List'!$A$7:$A$614,MATCH($C510,'DEQ Pollutant List'!$C$7:$C$614,0)),INDEX('DEQ Pollutant List'!$A$7:$A$614,MATCH($B510,'DEQ Pollutant List'!$B$7:$B$614,0))),"")</f>
        <v/>
      </c>
      <c r="E510" s="76"/>
      <c r="F510" s="77"/>
      <c r="G510" s="78"/>
      <c r="H510" s="79"/>
      <c r="I510" s="80"/>
      <c r="J510" s="77"/>
      <c r="K510" s="81"/>
      <c r="L510" s="79"/>
      <c r="M510" s="77"/>
      <c r="N510" s="81"/>
      <c r="O510" s="79"/>
    </row>
    <row r="511" spans="1:15" x14ac:dyDescent="0.25">
      <c r="A511" s="59"/>
      <c r="B511" s="60"/>
      <c r="C511" s="61" t="str">
        <f>IFERROR(IF(B511="No CAS","",INDEX('DEQ Pollutant List'!$C$7:$C$614,MATCH('3. Pollutant Emissions - EF'!B511,'DEQ Pollutant List'!$B$7:$B$614,0))),"")</f>
        <v/>
      </c>
      <c r="D511" s="68" t="str">
        <f>IFERROR(IF(OR($B511="",$B511="No CAS"),INDEX('DEQ Pollutant List'!$A$7:$A$614,MATCH($C511,'DEQ Pollutant List'!$C$7:$C$614,0)),INDEX('DEQ Pollutant List'!$A$7:$A$614,MATCH($B511,'DEQ Pollutant List'!$B$7:$B$614,0))),"")</f>
        <v/>
      </c>
      <c r="E511" s="76"/>
      <c r="F511" s="77"/>
      <c r="G511" s="78"/>
      <c r="H511" s="79"/>
      <c r="I511" s="80"/>
      <c r="J511" s="77"/>
      <c r="K511" s="81"/>
      <c r="L511" s="79"/>
      <c r="M511" s="77"/>
      <c r="N511" s="81"/>
      <c r="O511" s="79"/>
    </row>
    <row r="512" spans="1:15" x14ac:dyDescent="0.25">
      <c r="A512" s="59"/>
      <c r="B512" s="60"/>
      <c r="C512" s="61" t="str">
        <f>IFERROR(IF(B512="No CAS","",INDEX('DEQ Pollutant List'!$C$7:$C$614,MATCH('3. Pollutant Emissions - EF'!B512,'DEQ Pollutant List'!$B$7:$B$614,0))),"")</f>
        <v/>
      </c>
      <c r="D512" s="68" t="str">
        <f>IFERROR(IF(OR($B512="",$B512="No CAS"),INDEX('DEQ Pollutant List'!$A$7:$A$614,MATCH($C512,'DEQ Pollutant List'!$C$7:$C$614,0)),INDEX('DEQ Pollutant List'!$A$7:$A$614,MATCH($B512,'DEQ Pollutant List'!$B$7:$B$614,0))),"")</f>
        <v/>
      </c>
      <c r="E512" s="76"/>
      <c r="F512" s="77"/>
      <c r="G512" s="78"/>
      <c r="H512" s="79"/>
      <c r="I512" s="80"/>
      <c r="J512" s="77"/>
      <c r="K512" s="81"/>
      <c r="L512" s="79"/>
      <c r="M512" s="77"/>
      <c r="N512" s="81"/>
      <c r="O512" s="79"/>
    </row>
    <row r="513" spans="1:15" x14ac:dyDescent="0.25">
      <c r="A513" s="59"/>
      <c r="B513" s="60"/>
      <c r="C513" s="61" t="str">
        <f>IFERROR(IF(B513="No CAS","",INDEX('DEQ Pollutant List'!$C$7:$C$614,MATCH('3. Pollutant Emissions - EF'!B513,'DEQ Pollutant List'!$B$7:$B$614,0))),"")</f>
        <v/>
      </c>
      <c r="D513" s="68" t="str">
        <f>IFERROR(IF(OR($B513="",$B513="No CAS"),INDEX('DEQ Pollutant List'!$A$7:$A$614,MATCH($C513,'DEQ Pollutant List'!$C$7:$C$614,0)),INDEX('DEQ Pollutant List'!$A$7:$A$614,MATCH($B513,'DEQ Pollutant List'!$B$7:$B$614,0))),"")</f>
        <v/>
      </c>
      <c r="E513" s="76"/>
      <c r="F513" s="77"/>
      <c r="G513" s="78"/>
      <c r="H513" s="79"/>
      <c r="I513" s="80"/>
      <c r="J513" s="77"/>
      <c r="K513" s="81"/>
      <c r="L513" s="79"/>
      <c r="M513" s="77"/>
      <c r="N513" s="81"/>
      <c r="O513" s="79"/>
    </row>
    <row r="514" spans="1:15" x14ac:dyDescent="0.25">
      <c r="A514" s="59"/>
      <c r="B514" s="60"/>
      <c r="C514" s="61" t="str">
        <f>IFERROR(IF(B514="No CAS","",INDEX('DEQ Pollutant List'!$C$7:$C$614,MATCH('3. Pollutant Emissions - EF'!B514,'DEQ Pollutant List'!$B$7:$B$614,0))),"")</f>
        <v/>
      </c>
      <c r="D514" s="68" t="str">
        <f>IFERROR(IF(OR($B514="",$B514="No CAS"),INDEX('DEQ Pollutant List'!$A$7:$A$614,MATCH($C514,'DEQ Pollutant List'!$C$7:$C$614,0)),INDEX('DEQ Pollutant List'!$A$7:$A$614,MATCH($B514,'DEQ Pollutant List'!$B$7:$B$614,0))),"")</f>
        <v/>
      </c>
      <c r="E514" s="76"/>
      <c r="F514" s="77"/>
      <c r="G514" s="78"/>
      <c r="H514" s="79"/>
      <c r="I514" s="80"/>
      <c r="J514" s="77"/>
      <c r="K514" s="81"/>
      <c r="L514" s="79"/>
      <c r="M514" s="77"/>
      <c r="N514" s="81"/>
      <c r="O514" s="79"/>
    </row>
    <row r="515" spans="1:15" x14ac:dyDescent="0.25">
      <c r="A515" s="59"/>
      <c r="B515" s="60"/>
      <c r="C515" s="61" t="str">
        <f>IFERROR(IF(B515="No CAS","",INDEX('DEQ Pollutant List'!$C$7:$C$614,MATCH('3. Pollutant Emissions - EF'!B515,'DEQ Pollutant List'!$B$7:$B$614,0))),"")</f>
        <v/>
      </c>
      <c r="D515" s="68" t="str">
        <f>IFERROR(IF(OR($B515="",$B515="No CAS"),INDEX('DEQ Pollutant List'!$A$7:$A$614,MATCH($C515,'DEQ Pollutant List'!$C$7:$C$614,0)),INDEX('DEQ Pollutant List'!$A$7:$A$614,MATCH($B515,'DEQ Pollutant List'!$B$7:$B$614,0))),"")</f>
        <v/>
      </c>
      <c r="E515" s="76"/>
      <c r="F515" s="77"/>
      <c r="G515" s="78"/>
      <c r="H515" s="79"/>
      <c r="I515" s="80"/>
      <c r="J515" s="77"/>
      <c r="K515" s="81"/>
      <c r="L515" s="79"/>
      <c r="M515" s="77"/>
      <c r="N515" s="81"/>
      <c r="O515" s="79"/>
    </row>
    <row r="516" spans="1:15" x14ac:dyDescent="0.25">
      <c r="A516" s="59"/>
      <c r="B516" s="60"/>
      <c r="C516" s="61" t="str">
        <f>IFERROR(IF(B516="No CAS","",INDEX('DEQ Pollutant List'!$C$7:$C$614,MATCH('3. Pollutant Emissions - EF'!B516,'DEQ Pollutant List'!$B$7:$B$614,0))),"")</f>
        <v/>
      </c>
      <c r="D516" s="68" t="str">
        <f>IFERROR(IF(OR($B516="",$B516="No CAS"),INDEX('DEQ Pollutant List'!$A$7:$A$614,MATCH($C516,'DEQ Pollutant List'!$C$7:$C$614,0)),INDEX('DEQ Pollutant List'!$A$7:$A$614,MATCH($B516,'DEQ Pollutant List'!$B$7:$B$614,0))),"")</f>
        <v/>
      </c>
      <c r="E516" s="76"/>
      <c r="F516" s="77"/>
      <c r="G516" s="78"/>
      <c r="H516" s="79"/>
      <c r="I516" s="80"/>
      <c r="J516" s="77"/>
      <c r="K516" s="81"/>
      <c r="L516" s="79"/>
      <c r="M516" s="77"/>
      <c r="N516" s="81"/>
      <c r="O516" s="79"/>
    </row>
    <row r="517" spans="1:15" x14ac:dyDescent="0.25">
      <c r="A517" s="59"/>
      <c r="B517" s="60"/>
      <c r="C517" s="61" t="str">
        <f>IFERROR(IF(B517="No CAS","",INDEX('DEQ Pollutant List'!$C$7:$C$614,MATCH('3. Pollutant Emissions - EF'!B517,'DEQ Pollutant List'!$B$7:$B$614,0))),"")</f>
        <v/>
      </c>
      <c r="D517" s="68" t="str">
        <f>IFERROR(IF(OR($B517="",$B517="No CAS"),INDEX('DEQ Pollutant List'!$A$7:$A$614,MATCH($C517,'DEQ Pollutant List'!$C$7:$C$614,0)),INDEX('DEQ Pollutant List'!$A$7:$A$614,MATCH($B517,'DEQ Pollutant List'!$B$7:$B$614,0))),"")</f>
        <v/>
      </c>
      <c r="E517" s="76"/>
      <c r="F517" s="77"/>
      <c r="G517" s="78"/>
      <c r="H517" s="79"/>
      <c r="I517" s="80"/>
      <c r="J517" s="77"/>
      <c r="K517" s="81"/>
      <c r="L517" s="79"/>
      <c r="M517" s="77"/>
      <c r="N517" s="81"/>
      <c r="O517" s="79"/>
    </row>
    <row r="518" spans="1:15" x14ac:dyDescent="0.25">
      <c r="A518" s="59"/>
      <c r="B518" s="60"/>
      <c r="C518" s="61" t="str">
        <f>IFERROR(IF(B518="No CAS","",INDEX('DEQ Pollutant List'!$C$7:$C$614,MATCH('3. Pollutant Emissions - EF'!B518,'DEQ Pollutant List'!$B$7:$B$614,0))),"")</f>
        <v/>
      </c>
      <c r="D518" s="68" t="str">
        <f>IFERROR(IF(OR($B518="",$B518="No CAS"),INDEX('DEQ Pollutant List'!$A$7:$A$614,MATCH($C518,'DEQ Pollutant List'!$C$7:$C$614,0)),INDEX('DEQ Pollutant List'!$A$7:$A$614,MATCH($B518,'DEQ Pollutant List'!$B$7:$B$614,0))),"")</f>
        <v/>
      </c>
      <c r="E518" s="76"/>
      <c r="F518" s="77"/>
      <c r="G518" s="78"/>
      <c r="H518" s="79"/>
      <c r="I518" s="80"/>
      <c r="J518" s="77"/>
      <c r="K518" s="81"/>
      <c r="L518" s="79"/>
      <c r="M518" s="77"/>
      <c r="N518" s="81"/>
      <c r="O518" s="79"/>
    </row>
    <row r="519" spans="1:15" x14ac:dyDescent="0.25">
      <c r="A519" s="59"/>
      <c r="B519" s="60"/>
      <c r="C519" s="61" t="str">
        <f>IFERROR(IF(B519="No CAS","",INDEX('DEQ Pollutant List'!$C$7:$C$614,MATCH('3. Pollutant Emissions - EF'!B519,'DEQ Pollutant List'!$B$7:$B$614,0))),"")</f>
        <v/>
      </c>
      <c r="D519" s="68" t="str">
        <f>IFERROR(IF(OR($B519="",$B519="No CAS"),INDEX('DEQ Pollutant List'!$A$7:$A$614,MATCH($C519,'DEQ Pollutant List'!$C$7:$C$614,0)),INDEX('DEQ Pollutant List'!$A$7:$A$614,MATCH($B519,'DEQ Pollutant List'!$B$7:$B$614,0))),"")</f>
        <v/>
      </c>
      <c r="E519" s="76"/>
      <c r="F519" s="77"/>
      <c r="G519" s="78"/>
      <c r="H519" s="79"/>
      <c r="I519" s="80"/>
      <c r="J519" s="77"/>
      <c r="K519" s="81"/>
      <c r="L519" s="79"/>
      <c r="M519" s="77"/>
      <c r="N519" s="81"/>
      <c r="O519" s="79"/>
    </row>
    <row r="520" spans="1:15" x14ac:dyDescent="0.25">
      <c r="A520" s="59"/>
      <c r="B520" s="60"/>
      <c r="C520" s="61" t="str">
        <f>IFERROR(IF(B520="No CAS","",INDEX('DEQ Pollutant List'!$C$7:$C$614,MATCH('3. Pollutant Emissions - EF'!B520,'DEQ Pollutant List'!$B$7:$B$614,0))),"")</f>
        <v/>
      </c>
      <c r="D520" s="68" t="str">
        <f>IFERROR(IF(OR($B520="",$B520="No CAS"),INDEX('DEQ Pollutant List'!$A$7:$A$614,MATCH($C520,'DEQ Pollutant List'!$C$7:$C$614,0)),INDEX('DEQ Pollutant List'!$A$7:$A$614,MATCH($B520,'DEQ Pollutant List'!$B$7:$B$614,0))),"")</f>
        <v/>
      </c>
      <c r="E520" s="76"/>
      <c r="F520" s="77"/>
      <c r="G520" s="78"/>
      <c r="H520" s="79"/>
      <c r="I520" s="80"/>
      <c r="J520" s="77"/>
      <c r="K520" s="81"/>
      <c r="L520" s="79"/>
      <c r="M520" s="77"/>
      <c r="N520" s="81"/>
      <c r="O520" s="79"/>
    </row>
    <row r="521" spans="1:15" x14ac:dyDescent="0.25">
      <c r="A521" s="59"/>
      <c r="B521" s="60"/>
      <c r="C521" s="61" t="str">
        <f>IFERROR(IF(B521="No CAS","",INDEX('DEQ Pollutant List'!$C$7:$C$614,MATCH('3. Pollutant Emissions - EF'!B521,'DEQ Pollutant List'!$B$7:$B$614,0))),"")</f>
        <v/>
      </c>
      <c r="D521" s="68" t="str">
        <f>IFERROR(IF(OR($B521="",$B521="No CAS"),INDEX('DEQ Pollutant List'!$A$7:$A$614,MATCH($C521,'DEQ Pollutant List'!$C$7:$C$614,0)),INDEX('DEQ Pollutant List'!$A$7:$A$614,MATCH($B521,'DEQ Pollutant List'!$B$7:$B$614,0))),"")</f>
        <v/>
      </c>
      <c r="E521" s="76"/>
      <c r="F521" s="77"/>
      <c r="G521" s="78"/>
      <c r="H521" s="79"/>
      <c r="I521" s="80"/>
      <c r="J521" s="77"/>
      <c r="K521" s="81"/>
      <c r="L521" s="79"/>
      <c r="M521" s="77"/>
      <c r="N521" s="81"/>
      <c r="O521" s="79"/>
    </row>
    <row r="522" spans="1:15" x14ac:dyDescent="0.25">
      <c r="A522" s="59"/>
      <c r="B522" s="60"/>
      <c r="C522" s="61" t="str">
        <f>IFERROR(IF(B522="No CAS","",INDEX('DEQ Pollutant List'!$C$7:$C$614,MATCH('3. Pollutant Emissions - EF'!B522,'DEQ Pollutant List'!$B$7:$B$614,0))),"")</f>
        <v/>
      </c>
      <c r="D522" s="68" t="str">
        <f>IFERROR(IF(OR($B522="",$B522="No CAS"),INDEX('DEQ Pollutant List'!$A$7:$A$614,MATCH($C522,'DEQ Pollutant List'!$C$7:$C$614,0)),INDEX('DEQ Pollutant List'!$A$7:$A$614,MATCH($B522,'DEQ Pollutant List'!$B$7:$B$614,0))),"")</f>
        <v/>
      </c>
      <c r="E522" s="76"/>
      <c r="F522" s="77"/>
      <c r="G522" s="78"/>
      <c r="H522" s="79"/>
      <c r="I522" s="80"/>
      <c r="J522" s="77"/>
      <c r="K522" s="81"/>
      <c r="L522" s="79"/>
      <c r="M522" s="77"/>
      <c r="N522" s="81"/>
      <c r="O522" s="79"/>
    </row>
    <row r="523" spans="1:15" x14ac:dyDescent="0.25">
      <c r="A523" s="59"/>
      <c r="B523" s="60"/>
      <c r="C523" s="61" t="str">
        <f>IFERROR(IF(B523="No CAS","",INDEX('DEQ Pollutant List'!$C$7:$C$614,MATCH('3. Pollutant Emissions - EF'!B523,'DEQ Pollutant List'!$B$7:$B$614,0))),"")</f>
        <v/>
      </c>
      <c r="D523" s="68" t="str">
        <f>IFERROR(IF(OR($B523="",$B523="No CAS"),INDEX('DEQ Pollutant List'!$A$7:$A$614,MATCH($C523,'DEQ Pollutant List'!$C$7:$C$614,0)),INDEX('DEQ Pollutant List'!$A$7:$A$614,MATCH($B523,'DEQ Pollutant List'!$B$7:$B$614,0))),"")</f>
        <v/>
      </c>
      <c r="E523" s="76"/>
      <c r="F523" s="77"/>
      <c r="G523" s="78"/>
      <c r="H523" s="79"/>
      <c r="I523" s="80"/>
      <c r="J523" s="77"/>
      <c r="K523" s="81"/>
      <c r="L523" s="79"/>
      <c r="M523" s="77"/>
      <c r="N523" s="81"/>
      <c r="O523" s="79"/>
    </row>
    <row r="524" spans="1:15" x14ac:dyDescent="0.25">
      <c r="A524" s="59"/>
      <c r="B524" s="60"/>
      <c r="C524" s="61" t="str">
        <f>IFERROR(IF(B524="No CAS","",INDEX('DEQ Pollutant List'!$C$7:$C$614,MATCH('3. Pollutant Emissions - EF'!B524,'DEQ Pollutant List'!$B$7:$B$614,0))),"")</f>
        <v/>
      </c>
      <c r="D524" s="68" t="str">
        <f>IFERROR(IF(OR($B524="",$B524="No CAS"),INDEX('DEQ Pollutant List'!$A$7:$A$614,MATCH($C524,'DEQ Pollutant List'!$C$7:$C$614,0)),INDEX('DEQ Pollutant List'!$A$7:$A$614,MATCH($B524,'DEQ Pollutant List'!$B$7:$B$614,0))),"")</f>
        <v/>
      </c>
      <c r="E524" s="76"/>
      <c r="F524" s="77"/>
      <c r="G524" s="78"/>
      <c r="H524" s="79"/>
      <c r="I524" s="80"/>
      <c r="J524" s="77"/>
      <c r="K524" s="81"/>
      <c r="L524" s="79"/>
      <c r="M524" s="77"/>
      <c r="N524" s="81"/>
      <c r="O524" s="79"/>
    </row>
    <row r="525" spans="1:15" x14ac:dyDescent="0.25">
      <c r="A525" s="59"/>
      <c r="B525" s="60"/>
      <c r="C525" s="61" t="str">
        <f>IFERROR(IF(B525="No CAS","",INDEX('DEQ Pollutant List'!$C$7:$C$614,MATCH('3. Pollutant Emissions - EF'!B525,'DEQ Pollutant List'!$B$7:$B$614,0))),"")</f>
        <v/>
      </c>
      <c r="D525" s="68" t="str">
        <f>IFERROR(IF(OR($B525="",$B525="No CAS"),INDEX('DEQ Pollutant List'!$A$7:$A$614,MATCH($C525,'DEQ Pollutant List'!$C$7:$C$614,0)),INDEX('DEQ Pollutant List'!$A$7:$A$614,MATCH($B525,'DEQ Pollutant List'!$B$7:$B$614,0))),"")</f>
        <v/>
      </c>
      <c r="E525" s="76"/>
      <c r="F525" s="77"/>
      <c r="G525" s="78"/>
      <c r="H525" s="79"/>
      <c r="I525" s="80"/>
      <c r="J525" s="77"/>
      <c r="K525" s="81"/>
      <c r="L525" s="79"/>
      <c r="M525" s="77"/>
      <c r="N525" s="81"/>
      <c r="O525" s="79"/>
    </row>
    <row r="526" spans="1:15" x14ac:dyDescent="0.25">
      <c r="A526" s="59"/>
      <c r="B526" s="60"/>
      <c r="C526" s="61" t="str">
        <f>IFERROR(IF(B526="No CAS","",INDEX('DEQ Pollutant List'!$C$7:$C$614,MATCH('3. Pollutant Emissions - EF'!B526,'DEQ Pollutant List'!$B$7:$B$614,0))),"")</f>
        <v/>
      </c>
      <c r="D526" s="68" t="str">
        <f>IFERROR(IF(OR($B526="",$B526="No CAS"),INDEX('DEQ Pollutant List'!$A$7:$A$614,MATCH($C526,'DEQ Pollutant List'!$C$7:$C$614,0)),INDEX('DEQ Pollutant List'!$A$7:$A$614,MATCH($B526,'DEQ Pollutant List'!$B$7:$B$614,0))),"")</f>
        <v/>
      </c>
      <c r="E526" s="76"/>
      <c r="F526" s="77"/>
      <c r="G526" s="78"/>
      <c r="H526" s="79"/>
      <c r="I526" s="80"/>
      <c r="J526" s="77"/>
      <c r="K526" s="81"/>
      <c r="L526" s="79"/>
      <c r="M526" s="77"/>
      <c r="N526" s="81"/>
      <c r="O526" s="79"/>
    </row>
    <row r="527" spans="1:15" x14ac:dyDescent="0.25">
      <c r="A527" s="59"/>
      <c r="B527" s="60"/>
      <c r="C527" s="61" t="str">
        <f>IFERROR(IF(B527="No CAS","",INDEX('DEQ Pollutant List'!$C$7:$C$614,MATCH('3. Pollutant Emissions - EF'!B527,'DEQ Pollutant List'!$B$7:$B$614,0))),"")</f>
        <v/>
      </c>
      <c r="D527" s="68" t="str">
        <f>IFERROR(IF(OR($B527="",$B527="No CAS"),INDEX('DEQ Pollutant List'!$A$7:$A$614,MATCH($C527,'DEQ Pollutant List'!$C$7:$C$614,0)),INDEX('DEQ Pollutant List'!$A$7:$A$614,MATCH($B527,'DEQ Pollutant List'!$B$7:$B$614,0))),"")</f>
        <v/>
      </c>
      <c r="E527" s="76"/>
      <c r="F527" s="77"/>
      <c r="G527" s="78"/>
      <c r="H527" s="79"/>
      <c r="I527" s="80"/>
      <c r="J527" s="77"/>
      <c r="K527" s="81"/>
      <c r="L527" s="79"/>
      <c r="M527" s="77"/>
      <c r="N527" s="81"/>
      <c r="O527" s="79"/>
    </row>
    <row r="528" spans="1:15" x14ac:dyDescent="0.25">
      <c r="A528" s="59"/>
      <c r="B528" s="60"/>
      <c r="C528" s="61" t="str">
        <f>IFERROR(IF(B528="No CAS","",INDEX('DEQ Pollutant List'!$C$7:$C$614,MATCH('3. Pollutant Emissions - EF'!B528,'DEQ Pollutant List'!$B$7:$B$614,0))),"")</f>
        <v/>
      </c>
      <c r="D528" s="68" t="str">
        <f>IFERROR(IF(OR($B528="",$B528="No CAS"),INDEX('DEQ Pollutant List'!$A$7:$A$614,MATCH($C528,'DEQ Pollutant List'!$C$7:$C$614,0)),INDEX('DEQ Pollutant List'!$A$7:$A$614,MATCH($B528,'DEQ Pollutant List'!$B$7:$B$614,0))),"")</f>
        <v/>
      </c>
      <c r="E528" s="76"/>
      <c r="F528" s="77"/>
      <c r="G528" s="78"/>
      <c r="H528" s="79"/>
      <c r="I528" s="80"/>
      <c r="J528" s="77"/>
      <c r="K528" s="81"/>
      <c r="L528" s="79"/>
      <c r="M528" s="77"/>
      <c r="N528" s="81"/>
      <c r="O528" s="79"/>
    </row>
    <row r="529" spans="1:15" x14ac:dyDescent="0.25">
      <c r="A529" s="59"/>
      <c r="B529" s="60"/>
      <c r="C529" s="61" t="str">
        <f>IFERROR(IF(B529="No CAS","",INDEX('DEQ Pollutant List'!$C$7:$C$614,MATCH('3. Pollutant Emissions - EF'!B529,'DEQ Pollutant List'!$B$7:$B$614,0))),"")</f>
        <v/>
      </c>
      <c r="D529" s="68" t="str">
        <f>IFERROR(IF(OR($B529="",$B529="No CAS"),INDEX('DEQ Pollutant List'!$A$7:$A$614,MATCH($C529,'DEQ Pollutant List'!$C$7:$C$614,0)),INDEX('DEQ Pollutant List'!$A$7:$A$614,MATCH($B529,'DEQ Pollutant List'!$B$7:$B$614,0))),"")</f>
        <v/>
      </c>
      <c r="E529" s="76"/>
      <c r="F529" s="77"/>
      <c r="G529" s="78"/>
      <c r="H529" s="79"/>
      <c r="I529" s="80"/>
      <c r="J529" s="77"/>
      <c r="K529" s="81"/>
      <c r="L529" s="79"/>
      <c r="M529" s="77"/>
      <c r="N529" s="81"/>
      <c r="O529" s="79"/>
    </row>
    <row r="530" spans="1:15" x14ac:dyDescent="0.25">
      <c r="A530" s="59"/>
      <c r="B530" s="60"/>
      <c r="C530" s="61" t="str">
        <f>IFERROR(IF(B530="No CAS","",INDEX('DEQ Pollutant List'!$C$7:$C$614,MATCH('3. Pollutant Emissions - EF'!B530,'DEQ Pollutant List'!$B$7:$B$614,0))),"")</f>
        <v/>
      </c>
      <c r="D530" s="68" t="str">
        <f>IFERROR(IF(OR($B530="",$B530="No CAS"),INDEX('DEQ Pollutant List'!$A$7:$A$614,MATCH($C530,'DEQ Pollutant List'!$C$7:$C$614,0)),INDEX('DEQ Pollutant List'!$A$7:$A$614,MATCH($B530,'DEQ Pollutant List'!$B$7:$B$614,0))),"")</f>
        <v/>
      </c>
      <c r="E530" s="76"/>
      <c r="F530" s="77"/>
      <c r="G530" s="78"/>
      <c r="H530" s="79"/>
      <c r="I530" s="80"/>
      <c r="J530" s="77"/>
      <c r="K530" s="81"/>
      <c r="L530" s="79"/>
      <c r="M530" s="77"/>
      <c r="N530" s="81"/>
      <c r="O530" s="79"/>
    </row>
    <row r="531" spans="1:15" x14ac:dyDescent="0.25">
      <c r="A531" s="59"/>
      <c r="B531" s="60"/>
      <c r="C531" s="61" t="str">
        <f>IFERROR(IF(B531="No CAS","",INDEX('DEQ Pollutant List'!$C$7:$C$614,MATCH('3. Pollutant Emissions - EF'!B531,'DEQ Pollutant List'!$B$7:$B$614,0))),"")</f>
        <v/>
      </c>
      <c r="D531" s="68" t="str">
        <f>IFERROR(IF(OR($B531="",$B531="No CAS"),INDEX('DEQ Pollutant List'!$A$7:$A$614,MATCH($C531,'DEQ Pollutant List'!$C$7:$C$614,0)),INDEX('DEQ Pollutant List'!$A$7:$A$614,MATCH($B531,'DEQ Pollutant List'!$B$7:$B$614,0))),"")</f>
        <v/>
      </c>
      <c r="E531" s="76"/>
      <c r="F531" s="77"/>
      <c r="G531" s="78"/>
      <c r="H531" s="79"/>
      <c r="I531" s="80"/>
      <c r="J531" s="77"/>
      <c r="K531" s="81"/>
      <c r="L531" s="79"/>
      <c r="M531" s="77"/>
      <c r="N531" s="81"/>
      <c r="O531" s="79"/>
    </row>
    <row r="532" spans="1:15" x14ac:dyDescent="0.25">
      <c r="A532" s="59"/>
      <c r="B532" s="60"/>
      <c r="C532" s="61" t="str">
        <f>IFERROR(IF(B532="No CAS","",INDEX('DEQ Pollutant List'!$C$7:$C$614,MATCH('3. Pollutant Emissions - EF'!B532,'DEQ Pollutant List'!$B$7:$B$614,0))),"")</f>
        <v/>
      </c>
      <c r="D532" s="68" t="str">
        <f>IFERROR(IF(OR($B532="",$B532="No CAS"),INDEX('DEQ Pollutant List'!$A$7:$A$614,MATCH($C532,'DEQ Pollutant List'!$C$7:$C$614,0)),INDEX('DEQ Pollutant List'!$A$7:$A$614,MATCH($B532,'DEQ Pollutant List'!$B$7:$B$614,0))),"")</f>
        <v/>
      </c>
      <c r="E532" s="76"/>
      <c r="F532" s="77"/>
      <c r="G532" s="78"/>
      <c r="H532" s="79"/>
      <c r="I532" s="80"/>
      <c r="J532" s="77"/>
      <c r="K532" s="81"/>
      <c r="L532" s="79"/>
      <c r="M532" s="77"/>
      <c r="N532" s="81"/>
      <c r="O532" s="79"/>
    </row>
    <row r="533" spans="1:15" x14ac:dyDescent="0.25">
      <c r="A533" s="59"/>
      <c r="B533" s="60"/>
      <c r="C533" s="61" t="str">
        <f>IFERROR(IF(B533="No CAS","",INDEX('DEQ Pollutant List'!$C$7:$C$614,MATCH('3. Pollutant Emissions - EF'!B533,'DEQ Pollutant List'!$B$7:$B$614,0))),"")</f>
        <v/>
      </c>
      <c r="D533" s="68" t="str">
        <f>IFERROR(IF(OR($B533="",$B533="No CAS"),INDEX('DEQ Pollutant List'!$A$7:$A$614,MATCH($C533,'DEQ Pollutant List'!$C$7:$C$614,0)),INDEX('DEQ Pollutant List'!$A$7:$A$614,MATCH($B533,'DEQ Pollutant List'!$B$7:$B$614,0))),"")</f>
        <v/>
      </c>
      <c r="E533" s="76"/>
      <c r="F533" s="77"/>
      <c r="G533" s="78"/>
      <c r="H533" s="79"/>
      <c r="I533" s="80"/>
      <c r="J533" s="77"/>
      <c r="K533" s="81"/>
      <c r="L533" s="79"/>
      <c r="M533" s="77"/>
      <c r="N533" s="81"/>
      <c r="O533" s="79"/>
    </row>
    <row r="534" spans="1:15" x14ac:dyDescent="0.25">
      <c r="A534" s="59"/>
      <c r="B534" s="60"/>
      <c r="C534" s="61" t="str">
        <f>IFERROR(IF(B534="No CAS","",INDEX('DEQ Pollutant List'!$C$7:$C$614,MATCH('3. Pollutant Emissions - EF'!B534,'DEQ Pollutant List'!$B$7:$B$614,0))),"")</f>
        <v/>
      </c>
      <c r="D534" s="68" t="str">
        <f>IFERROR(IF(OR($B534="",$B534="No CAS"),INDEX('DEQ Pollutant List'!$A$7:$A$614,MATCH($C534,'DEQ Pollutant List'!$C$7:$C$614,0)),INDEX('DEQ Pollutant List'!$A$7:$A$614,MATCH($B534,'DEQ Pollutant List'!$B$7:$B$614,0))),"")</f>
        <v/>
      </c>
      <c r="E534" s="76"/>
      <c r="F534" s="77"/>
      <c r="G534" s="78"/>
      <c r="H534" s="79"/>
      <c r="I534" s="80"/>
      <c r="J534" s="77"/>
      <c r="K534" s="81"/>
      <c r="L534" s="79"/>
      <c r="M534" s="77"/>
      <c r="N534" s="81"/>
      <c r="O534" s="79"/>
    </row>
    <row r="535" spans="1:15" x14ac:dyDescent="0.25">
      <c r="A535" s="59"/>
      <c r="B535" s="60"/>
      <c r="C535" s="61" t="str">
        <f>IFERROR(IF(B535="No CAS","",INDEX('DEQ Pollutant List'!$C$7:$C$614,MATCH('3. Pollutant Emissions - EF'!B535,'DEQ Pollutant List'!$B$7:$B$614,0))),"")</f>
        <v/>
      </c>
      <c r="D535" s="68" t="str">
        <f>IFERROR(IF(OR($B535="",$B535="No CAS"),INDEX('DEQ Pollutant List'!$A$7:$A$614,MATCH($C535,'DEQ Pollutant List'!$C$7:$C$614,0)),INDEX('DEQ Pollutant List'!$A$7:$A$614,MATCH($B535,'DEQ Pollutant List'!$B$7:$B$614,0))),"")</f>
        <v/>
      </c>
      <c r="E535" s="76"/>
      <c r="F535" s="77"/>
      <c r="G535" s="78"/>
      <c r="H535" s="79"/>
      <c r="I535" s="80"/>
      <c r="J535" s="77"/>
      <c r="K535" s="81"/>
      <c r="L535" s="79"/>
      <c r="M535" s="77"/>
      <c r="N535" s="81"/>
      <c r="O535" s="79"/>
    </row>
    <row r="536" spans="1:15" x14ac:dyDescent="0.25">
      <c r="A536" s="59"/>
      <c r="B536" s="60"/>
      <c r="C536" s="61" t="str">
        <f>IFERROR(IF(B536="No CAS","",INDEX('DEQ Pollutant List'!$C$7:$C$614,MATCH('3. Pollutant Emissions - EF'!B536,'DEQ Pollutant List'!$B$7:$B$614,0))),"")</f>
        <v/>
      </c>
      <c r="D536" s="68" t="str">
        <f>IFERROR(IF(OR($B536="",$B536="No CAS"),INDEX('DEQ Pollutant List'!$A$7:$A$614,MATCH($C536,'DEQ Pollutant List'!$C$7:$C$614,0)),INDEX('DEQ Pollutant List'!$A$7:$A$614,MATCH($B536,'DEQ Pollutant List'!$B$7:$B$614,0))),"")</f>
        <v/>
      </c>
      <c r="E536" s="76"/>
      <c r="F536" s="77"/>
      <c r="G536" s="78"/>
      <c r="H536" s="79"/>
      <c r="I536" s="80"/>
      <c r="J536" s="77"/>
      <c r="K536" s="81"/>
      <c r="L536" s="79"/>
      <c r="M536" s="77"/>
      <c r="N536" s="81"/>
      <c r="O536" s="79"/>
    </row>
    <row r="537" spans="1:15" x14ac:dyDescent="0.25">
      <c r="A537" s="59"/>
      <c r="B537" s="60"/>
      <c r="C537" s="61" t="str">
        <f>IFERROR(IF(B537="No CAS","",INDEX('DEQ Pollutant List'!$C$7:$C$614,MATCH('3. Pollutant Emissions - EF'!B537,'DEQ Pollutant List'!$B$7:$B$614,0))),"")</f>
        <v/>
      </c>
      <c r="D537" s="68" t="str">
        <f>IFERROR(IF(OR($B537="",$B537="No CAS"),INDEX('DEQ Pollutant List'!$A$7:$A$614,MATCH($C537,'DEQ Pollutant List'!$C$7:$C$614,0)),INDEX('DEQ Pollutant List'!$A$7:$A$614,MATCH($B537,'DEQ Pollutant List'!$B$7:$B$614,0))),"")</f>
        <v/>
      </c>
      <c r="E537" s="76"/>
      <c r="F537" s="77"/>
      <c r="G537" s="78"/>
      <c r="H537" s="79"/>
      <c r="I537" s="80"/>
      <c r="J537" s="77"/>
      <c r="K537" s="81"/>
      <c r="L537" s="79"/>
      <c r="M537" s="77"/>
      <c r="N537" s="81"/>
      <c r="O537" s="79"/>
    </row>
    <row r="538" spans="1:15" x14ac:dyDescent="0.25">
      <c r="A538" s="59"/>
      <c r="B538" s="60"/>
      <c r="C538" s="61" t="str">
        <f>IFERROR(IF(B538="No CAS","",INDEX('DEQ Pollutant List'!$C$7:$C$614,MATCH('3. Pollutant Emissions - EF'!B538,'DEQ Pollutant List'!$B$7:$B$614,0))),"")</f>
        <v/>
      </c>
      <c r="D538" s="68" t="str">
        <f>IFERROR(IF(OR($B538="",$B538="No CAS"),INDEX('DEQ Pollutant List'!$A$7:$A$614,MATCH($C538,'DEQ Pollutant List'!$C$7:$C$614,0)),INDEX('DEQ Pollutant List'!$A$7:$A$614,MATCH($B538,'DEQ Pollutant List'!$B$7:$B$614,0))),"")</f>
        <v/>
      </c>
      <c r="E538" s="76"/>
      <c r="F538" s="77"/>
      <c r="G538" s="78"/>
      <c r="H538" s="79"/>
      <c r="I538" s="80"/>
      <c r="J538" s="77"/>
      <c r="K538" s="81"/>
      <c r="L538" s="79"/>
      <c r="M538" s="77"/>
      <c r="N538" s="81"/>
      <c r="O538" s="79"/>
    </row>
    <row r="539" spans="1:15" x14ac:dyDescent="0.25">
      <c r="A539" s="59"/>
      <c r="B539" s="60"/>
      <c r="C539" s="61" t="str">
        <f>IFERROR(IF(B539="No CAS","",INDEX('DEQ Pollutant List'!$C$7:$C$614,MATCH('3. Pollutant Emissions - EF'!B539,'DEQ Pollutant List'!$B$7:$B$614,0))),"")</f>
        <v/>
      </c>
      <c r="D539" s="68" t="str">
        <f>IFERROR(IF(OR($B539="",$B539="No CAS"),INDEX('DEQ Pollutant List'!$A$7:$A$614,MATCH($C539,'DEQ Pollutant List'!$C$7:$C$614,0)),INDEX('DEQ Pollutant List'!$A$7:$A$614,MATCH($B539,'DEQ Pollutant List'!$B$7:$B$614,0))),"")</f>
        <v/>
      </c>
      <c r="E539" s="76"/>
      <c r="F539" s="77"/>
      <c r="G539" s="78"/>
      <c r="H539" s="79"/>
      <c r="I539" s="80"/>
      <c r="J539" s="77"/>
      <c r="K539" s="81"/>
      <c r="L539" s="79"/>
      <c r="M539" s="77"/>
      <c r="N539" s="81"/>
      <c r="O539" s="79"/>
    </row>
    <row r="540" spans="1:15" x14ac:dyDescent="0.25">
      <c r="A540" s="59"/>
      <c r="B540" s="60"/>
      <c r="C540" s="61" t="str">
        <f>IFERROR(IF(B540="No CAS","",INDEX('DEQ Pollutant List'!$C$7:$C$614,MATCH('3. Pollutant Emissions - EF'!B540,'DEQ Pollutant List'!$B$7:$B$614,0))),"")</f>
        <v/>
      </c>
      <c r="D540" s="68" t="str">
        <f>IFERROR(IF(OR($B540="",$B540="No CAS"),INDEX('DEQ Pollutant List'!$A$7:$A$614,MATCH($C540,'DEQ Pollutant List'!$C$7:$C$614,0)),INDEX('DEQ Pollutant List'!$A$7:$A$614,MATCH($B540,'DEQ Pollutant List'!$B$7:$B$614,0))),"")</f>
        <v/>
      </c>
      <c r="E540" s="76"/>
      <c r="F540" s="77"/>
      <c r="G540" s="78"/>
      <c r="H540" s="79"/>
      <c r="I540" s="80"/>
      <c r="J540" s="77"/>
      <c r="K540" s="81"/>
      <c r="L540" s="79"/>
      <c r="M540" s="77"/>
      <c r="N540" s="81"/>
      <c r="O540" s="79"/>
    </row>
    <row r="541" spans="1:15" x14ac:dyDescent="0.25">
      <c r="A541" s="59"/>
      <c r="B541" s="60"/>
      <c r="C541" s="61" t="str">
        <f>IFERROR(IF(B541="No CAS","",INDEX('DEQ Pollutant List'!$C$7:$C$614,MATCH('3. Pollutant Emissions - EF'!B541,'DEQ Pollutant List'!$B$7:$B$614,0))),"")</f>
        <v/>
      </c>
      <c r="D541" s="68" t="str">
        <f>IFERROR(IF(OR($B541="",$B541="No CAS"),INDEX('DEQ Pollutant List'!$A$7:$A$614,MATCH($C541,'DEQ Pollutant List'!$C$7:$C$614,0)),INDEX('DEQ Pollutant List'!$A$7:$A$614,MATCH($B541,'DEQ Pollutant List'!$B$7:$B$614,0))),"")</f>
        <v/>
      </c>
      <c r="E541" s="76"/>
      <c r="F541" s="77"/>
      <c r="G541" s="78"/>
      <c r="H541" s="79"/>
      <c r="I541" s="80"/>
      <c r="J541" s="77"/>
      <c r="K541" s="81"/>
      <c r="L541" s="79"/>
      <c r="M541" s="77"/>
      <c r="N541" s="81"/>
      <c r="O541" s="79"/>
    </row>
    <row r="542" spans="1:15" x14ac:dyDescent="0.25">
      <c r="A542" s="59"/>
      <c r="B542" s="60"/>
      <c r="C542" s="61" t="str">
        <f>IFERROR(IF(B542="No CAS","",INDEX('DEQ Pollutant List'!$C$7:$C$614,MATCH('3. Pollutant Emissions - EF'!B542,'DEQ Pollutant List'!$B$7:$B$614,0))),"")</f>
        <v/>
      </c>
      <c r="D542" s="68" t="str">
        <f>IFERROR(IF(OR($B542="",$B542="No CAS"),INDEX('DEQ Pollutant List'!$A$7:$A$614,MATCH($C542,'DEQ Pollutant List'!$C$7:$C$614,0)),INDEX('DEQ Pollutant List'!$A$7:$A$614,MATCH($B542,'DEQ Pollutant List'!$B$7:$B$614,0))),"")</f>
        <v/>
      </c>
      <c r="E542" s="76"/>
      <c r="F542" s="77"/>
      <c r="G542" s="78"/>
      <c r="H542" s="79"/>
      <c r="I542" s="80"/>
      <c r="J542" s="77"/>
      <c r="K542" s="81"/>
      <c r="L542" s="79"/>
      <c r="M542" s="77"/>
      <c r="N542" s="81"/>
      <c r="O542" s="79"/>
    </row>
    <row r="543" spans="1:15" x14ac:dyDescent="0.25">
      <c r="A543" s="59"/>
      <c r="B543" s="60"/>
      <c r="C543" s="61" t="str">
        <f>IFERROR(IF(B543="No CAS","",INDEX('DEQ Pollutant List'!$C$7:$C$614,MATCH('3. Pollutant Emissions - EF'!B543,'DEQ Pollutant List'!$B$7:$B$614,0))),"")</f>
        <v/>
      </c>
      <c r="D543" s="68" t="str">
        <f>IFERROR(IF(OR($B543="",$B543="No CAS"),INDEX('DEQ Pollutant List'!$A$7:$A$614,MATCH($C543,'DEQ Pollutant List'!$C$7:$C$614,0)),INDEX('DEQ Pollutant List'!$A$7:$A$614,MATCH($B543,'DEQ Pollutant List'!$B$7:$B$614,0))),"")</f>
        <v/>
      </c>
      <c r="E543" s="76"/>
      <c r="F543" s="77"/>
      <c r="G543" s="78"/>
      <c r="H543" s="79"/>
      <c r="I543" s="80"/>
      <c r="J543" s="77"/>
      <c r="K543" s="81"/>
      <c r="L543" s="79"/>
      <c r="M543" s="77"/>
      <c r="N543" s="81"/>
      <c r="O543" s="79"/>
    </row>
    <row r="544" spans="1:15" x14ac:dyDescent="0.25">
      <c r="A544" s="59"/>
      <c r="B544" s="60"/>
      <c r="C544" s="61" t="str">
        <f>IFERROR(IF(B544="No CAS","",INDEX('DEQ Pollutant List'!$C$7:$C$614,MATCH('3. Pollutant Emissions - EF'!B544,'DEQ Pollutant List'!$B$7:$B$614,0))),"")</f>
        <v/>
      </c>
      <c r="D544" s="68" t="str">
        <f>IFERROR(IF(OR($B544="",$B544="No CAS"),INDEX('DEQ Pollutant List'!$A$7:$A$614,MATCH($C544,'DEQ Pollutant List'!$C$7:$C$614,0)),INDEX('DEQ Pollutant List'!$A$7:$A$614,MATCH($B544,'DEQ Pollutant List'!$B$7:$B$614,0))),"")</f>
        <v/>
      </c>
      <c r="E544" s="76"/>
      <c r="F544" s="77"/>
      <c r="G544" s="78"/>
      <c r="H544" s="79"/>
      <c r="I544" s="80"/>
      <c r="J544" s="77"/>
      <c r="K544" s="81"/>
      <c r="L544" s="79"/>
      <c r="M544" s="77"/>
      <c r="N544" s="81"/>
      <c r="O544" s="79"/>
    </row>
    <row r="545" spans="1:15" x14ac:dyDescent="0.25">
      <c r="A545" s="59"/>
      <c r="B545" s="60"/>
      <c r="C545" s="61" t="str">
        <f>IFERROR(IF(B545="No CAS","",INDEX('DEQ Pollutant List'!$C$7:$C$614,MATCH('3. Pollutant Emissions - EF'!B545,'DEQ Pollutant List'!$B$7:$B$614,0))),"")</f>
        <v/>
      </c>
      <c r="D545" s="68" t="str">
        <f>IFERROR(IF(OR($B545="",$B545="No CAS"),INDEX('DEQ Pollutant List'!$A$7:$A$614,MATCH($C545,'DEQ Pollutant List'!$C$7:$C$614,0)),INDEX('DEQ Pollutant List'!$A$7:$A$614,MATCH($B545,'DEQ Pollutant List'!$B$7:$B$614,0))),"")</f>
        <v/>
      </c>
      <c r="E545" s="76"/>
      <c r="F545" s="77"/>
      <c r="G545" s="78"/>
      <c r="H545" s="79"/>
      <c r="I545" s="80"/>
      <c r="J545" s="77"/>
      <c r="K545" s="81"/>
      <c r="L545" s="79"/>
      <c r="M545" s="77"/>
      <c r="N545" s="81"/>
      <c r="O545" s="79"/>
    </row>
    <row r="546" spans="1:15" x14ac:dyDescent="0.25">
      <c r="A546" s="59"/>
      <c r="B546" s="60"/>
      <c r="C546" s="61" t="str">
        <f>IFERROR(IF(B546="No CAS","",INDEX('DEQ Pollutant List'!$C$7:$C$614,MATCH('3. Pollutant Emissions - EF'!B546,'DEQ Pollutant List'!$B$7:$B$614,0))),"")</f>
        <v/>
      </c>
      <c r="D546" s="68" t="str">
        <f>IFERROR(IF(OR($B546="",$B546="No CAS"),INDEX('DEQ Pollutant List'!$A$7:$A$614,MATCH($C546,'DEQ Pollutant List'!$C$7:$C$614,0)),INDEX('DEQ Pollutant List'!$A$7:$A$614,MATCH($B546,'DEQ Pollutant List'!$B$7:$B$614,0))),"")</f>
        <v/>
      </c>
      <c r="E546" s="76"/>
      <c r="F546" s="77"/>
      <c r="G546" s="78"/>
      <c r="H546" s="79"/>
      <c r="I546" s="80"/>
      <c r="J546" s="77"/>
      <c r="K546" s="81"/>
      <c r="L546" s="79"/>
      <c r="M546" s="77"/>
      <c r="N546" s="81"/>
      <c r="O546" s="79"/>
    </row>
    <row r="547" spans="1:15" x14ac:dyDescent="0.25">
      <c r="A547" s="59"/>
      <c r="B547" s="60"/>
      <c r="C547" s="61" t="str">
        <f>IFERROR(IF(B547="No CAS","",INDEX('DEQ Pollutant List'!$C$7:$C$614,MATCH('3. Pollutant Emissions - EF'!B547,'DEQ Pollutant List'!$B$7:$B$614,0))),"")</f>
        <v/>
      </c>
      <c r="D547" s="68" t="str">
        <f>IFERROR(IF(OR($B547="",$B547="No CAS"),INDEX('DEQ Pollutant List'!$A$7:$A$614,MATCH($C547,'DEQ Pollutant List'!$C$7:$C$614,0)),INDEX('DEQ Pollutant List'!$A$7:$A$614,MATCH($B547,'DEQ Pollutant List'!$B$7:$B$614,0))),"")</f>
        <v/>
      </c>
      <c r="E547" s="76"/>
      <c r="F547" s="77"/>
      <c r="G547" s="78"/>
      <c r="H547" s="79"/>
      <c r="I547" s="80"/>
      <c r="J547" s="77"/>
      <c r="K547" s="81"/>
      <c r="L547" s="79"/>
      <c r="M547" s="77"/>
      <c r="N547" s="81"/>
      <c r="O547" s="79"/>
    </row>
    <row r="548" spans="1:15" x14ac:dyDescent="0.25">
      <c r="A548" s="59"/>
      <c r="B548" s="60"/>
      <c r="C548" s="61" t="str">
        <f>IFERROR(IF(B548="No CAS","",INDEX('DEQ Pollutant List'!$C$7:$C$614,MATCH('3. Pollutant Emissions - EF'!B548,'DEQ Pollutant List'!$B$7:$B$614,0))),"")</f>
        <v/>
      </c>
      <c r="D548" s="68" t="str">
        <f>IFERROR(IF(OR($B548="",$B548="No CAS"),INDEX('DEQ Pollutant List'!$A$7:$A$614,MATCH($C548,'DEQ Pollutant List'!$C$7:$C$614,0)),INDEX('DEQ Pollutant List'!$A$7:$A$614,MATCH($B548,'DEQ Pollutant List'!$B$7:$B$614,0))),"")</f>
        <v/>
      </c>
      <c r="E548" s="76"/>
      <c r="F548" s="77"/>
      <c r="G548" s="78"/>
      <c r="H548" s="79"/>
      <c r="I548" s="80"/>
      <c r="J548" s="77"/>
      <c r="K548" s="81"/>
      <c r="L548" s="79"/>
      <c r="M548" s="77"/>
      <c r="N548" s="81"/>
      <c r="O548" s="79"/>
    </row>
    <row r="549" spans="1:15" x14ac:dyDescent="0.25">
      <c r="A549" s="59"/>
      <c r="B549" s="60"/>
      <c r="C549" s="61" t="str">
        <f>IFERROR(IF(B549="No CAS","",INDEX('DEQ Pollutant List'!$C$7:$C$614,MATCH('3. Pollutant Emissions - EF'!B549,'DEQ Pollutant List'!$B$7:$B$614,0))),"")</f>
        <v/>
      </c>
      <c r="D549" s="68" t="str">
        <f>IFERROR(IF(OR($B549="",$B549="No CAS"),INDEX('DEQ Pollutant List'!$A$7:$A$614,MATCH($C549,'DEQ Pollutant List'!$C$7:$C$614,0)),INDEX('DEQ Pollutant List'!$A$7:$A$614,MATCH($B549,'DEQ Pollutant List'!$B$7:$B$614,0))),"")</f>
        <v/>
      </c>
      <c r="E549" s="76"/>
      <c r="F549" s="77"/>
      <c r="G549" s="78"/>
      <c r="H549" s="79"/>
      <c r="I549" s="80"/>
      <c r="J549" s="77"/>
      <c r="K549" s="81"/>
      <c r="L549" s="79"/>
      <c r="M549" s="77"/>
      <c r="N549" s="81"/>
      <c r="O549" s="79"/>
    </row>
    <row r="550" spans="1:15" x14ac:dyDescent="0.25">
      <c r="A550" s="59"/>
      <c r="B550" s="60"/>
      <c r="C550" s="61" t="str">
        <f>IFERROR(IF(B550="No CAS","",INDEX('DEQ Pollutant List'!$C$7:$C$614,MATCH('3. Pollutant Emissions - EF'!B550,'DEQ Pollutant List'!$B$7:$B$614,0))),"")</f>
        <v/>
      </c>
      <c r="D550" s="68" t="str">
        <f>IFERROR(IF(OR($B550="",$B550="No CAS"),INDEX('DEQ Pollutant List'!$A$7:$A$614,MATCH($C550,'DEQ Pollutant List'!$C$7:$C$614,0)),INDEX('DEQ Pollutant List'!$A$7:$A$614,MATCH($B550,'DEQ Pollutant List'!$B$7:$B$614,0))),"")</f>
        <v/>
      </c>
      <c r="E550" s="76"/>
      <c r="F550" s="77"/>
      <c r="G550" s="78"/>
      <c r="H550" s="79"/>
      <c r="I550" s="80"/>
      <c r="J550" s="77"/>
      <c r="K550" s="81"/>
      <c r="L550" s="79"/>
      <c r="M550" s="77"/>
      <c r="N550" s="81"/>
      <c r="O550" s="79"/>
    </row>
    <row r="551" spans="1:15" x14ac:dyDescent="0.25">
      <c r="A551" s="59"/>
      <c r="B551" s="60"/>
      <c r="C551" s="61" t="str">
        <f>IFERROR(IF(B551="No CAS","",INDEX('DEQ Pollutant List'!$C$7:$C$614,MATCH('3. Pollutant Emissions - EF'!B551,'DEQ Pollutant List'!$B$7:$B$614,0))),"")</f>
        <v/>
      </c>
      <c r="D551" s="68" t="str">
        <f>IFERROR(IF(OR($B551="",$B551="No CAS"),INDEX('DEQ Pollutant List'!$A$7:$A$614,MATCH($C551,'DEQ Pollutant List'!$C$7:$C$614,0)),INDEX('DEQ Pollutant List'!$A$7:$A$614,MATCH($B551,'DEQ Pollutant List'!$B$7:$B$614,0))),"")</f>
        <v/>
      </c>
      <c r="E551" s="76"/>
      <c r="F551" s="77"/>
      <c r="G551" s="78"/>
      <c r="H551" s="79"/>
      <c r="I551" s="80"/>
      <c r="J551" s="77"/>
      <c r="K551" s="81"/>
      <c r="L551" s="79"/>
      <c r="M551" s="77"/>
      <c r="N551" s="81"/>
      <c r="O551" s="79"/>
    </row>
    <row r="552" spans="1:15" x14ac:dyDescent="0.25">
      <c r="A552" s="59"/>
      <c r="B552" s="60"/>
      <c r="C552" s="61" t="str">
        <f>IFERROR(IF(B552="No CAS","",INDEX('DEQ Pollutant List'!$C$7:$C$614,MATCH('3. Pollutant Emissions - EF'!B552,'DEQ Pollutant List'!$B$7:$B$614,0))),"")</f>
        <v/>
      </c>
      <c r="D552" s="68" t="str">
        <f>IFERROR(IF(OR($B552="",$B552="No CAS"),INDEX('DEQ Pollutant List'!$A$7:$A$614,MATCH($C552,'DEQ Pollutant List'!$C$7:$C$614,0)),INDEX('DEQ Pollutant List'!$A$7:$A$614,MATCH($B552,'DEQ Pollutant List'!$B$7:$B$614,0))),"")</f>
        <v/>
      </c>
      <c r="E552" s="76"/>
      <c r="F552" s="77"/>
      <c r="G552" s="78"/>
      <c r="H552" s="79"/>
      <c r="I552" s="80"/>
      <c r="J552" s="77"/>
      <c r="K552" s="81"/>
      <c r="L552" s="79"/>
      <c r="M552" s="77"/>
      <c r="N552" s="81"/>
      <c r="O552" s="79"/>
    </row>
    <row r="553" spans="1:15" x14ac:dyDescent="0.25">
      <c r="A553" s="59"/>
      <c r="B553" s="60"/>
      <c r="C553" s="61" t="str">
        <f>IFERROR(IF(B553="No CAS","",INDEX('DEQ Pollutant List'!$C$7:$C$614,MATCH('3. Pollutant Emissions - EF'!B553,'DEQ Pollutant List'!$B$7:$B$614,0))),"")</f>
        <v/>
      </c>
      <c r="D553" s="68" t="str">
        <f>IFERROR(IF(OR($B553="",$B553="No CAS"),INDEX('DEQ Pollutant List'!$A$7:$A$614,MATCH($C553,'DEQ Pollutant List'!$C$7:$C$614,0)),INDEX('DEQ Pollutant List'!$A$7:$A$614,MATCH($B553,'DEQ Pollutant List'!$B$7:$B$614,0))),"")</f>
        <v/>
      </c>
      <c r="E553" s="76"/>
      <c r="F553" s="77"/>
      <c r="G553" s="78"/>
      <c r="H553" s="79"/>
      <c r="I553" s="80"/>
      <c r="J553" s="77"/>
      <c r="K553" s="81"/>
      <c r="L553" s="79"/>
      <c r="M553" s="77"/>
      <c r="N553" s="81"/>
      <c r="O553" s="79"/>
    </row>
    <row r="554" spans="1:15" x14ac:dyDescent="0.25">
      <c r="A554" s="59"/>
      <c r="B554" s="60"/>
      <c r="C554" s="61" t="str">
        <f>IFERROR(IF(B554="No CAS","",INDEX('DEQ Pollutant List'!$C$7:$C$614,MATCH('3. Pollutant Emissions - EF'!B554,'DEQ Pollutant List'!$B$7:$B$614,0))),"")</f>
        <v/>
      </c>
      <c r="D554" s="68" t="str">
        <f>IFERROR(IF(OR($B554="",$B554="No CAS"),INDEX('DEQ Pollutant List'!$A$7:$A$614,MATCH($C554,'DEQ Pollutant List'!$C$7:$C$614,0)),INDEX('DEQ Pollutant List'!$A$7:$A$614,MATCH($B554,'DEQ Pollutant List'!$B$7:$B$614,0))),"")</f>
        <v/>
      </c>
      <c r="E554" s="76"/>
      <c r="F554" s="77"/>
      <c r="G554" s="78"/>
      <c r="H554" s="79"/>
      <c r="I554" s="80"/>
      <c r="J554" s="77"/>
      <c r="K554" s="81"/>
      <c r="L554" s="79"/>
      <c r="M554" s="77"/>
      <c r="N554" s="81"/>
      <c r="O554" s="79"/>
    </row>
    <row r="555" spans="1:15" x14ac:dyDescent="0.25">
      <c r="A555" s="59"/>
      <c r="B555" s="60"/>
      <c r="C555" s="61" t="str">
        <f>IFERROR(IF(B555="No CAS","",INDEX('DEQ Pollutant List'!$C$7:$C$614,MATCH('3. Pollutant Emissions - EF'!B555,'DEQ Pollutant List'!$B$7:$B$614,0))),"")</f>
        <v/>
      </c>
      <c r="D555" s="68" t="str">
        <f>IFERROR(IF(OR($B555="",$B555="No CAS"),INDEX('DEQ Pollutant List'!$A$7:$A$614,MATCH($C555,'DEQ Pollutant List'!$C$7:$C$614,0)),INDEX('DEQ Pollutant List'!$A$7:$A$614,MATCH($B555,'DEQ Pollutant List'!$B$7:$B$614,0))),"")</f>
        <v/>
      </c>
      <c r="E555" s="76"/>
      <c r="F555" s="77"/>
      <c r="G555" s="78"/>
      <c r="H555" s="79"/>
      <c r="I555" s="80"/>
      <c r="J555" s="77"/>
      <c r="K555" s="81"/>
      <c r="L555" s="79"/>
      <c r="M555" s="77"/>
      <c r="N555" s="81"/>
      <c r="O555" s="79"/>
    </row>
    <row r="556" spans="1:15" ht="15.75" thickBot="1" x14ac:dyDescent="0.3">
      <c r="A556" s="62"/>
      <c r="B556" s="63"/>
      <c r="C556" s="64" t="str">
        <f>IFERROR(IF(B556="No CAS","",INDEX('DEQ Pollutant List'!$C$7:$C$614,MATCH('3. Pollutant Emissions - EF'!B556,'DEQ Pollutant List'!$B$7:$B$614,0))),"")</f>
        <v/>
      </c>
      <c r="D556" s="187" t="str">
        <f>IFERROR(IF(OR($B556="",$B556="No CAS"),INDEX('DEQ Pollutant List'!$A$7:$A$614,MATCH($C556,'DEQ Pollutant List'!$C$7:$C$614,0)),INDEX('DEQ Pollutant List'!$A$7:$A$614,MATCH($B556,'DEQ Pollutant List'!$B$7:$B$614,0))),"")</f>
        <v/>
      </c>
      <c r="E556" s="82"/>
      <c r="F556" s="83"/>
      <c r="G556" s="84"/>
      <c r="H556" s="85"/>
      <c r="I556" s="86"/>
      <c r="J556" s="83"/>
      <c r="K556" s="87"/>
      <c r="L556" s="85"/>
      <c r="M556" s="83"/>
      <c r="N556" s="87"/>
      <c r="O556" s="85"/>
    </row>
    <row r="557" spans="1:15" x14ac:dyDescent="0.25">
      <c r="A557" s="301" t="s">
        <v>1226</v>
      </c>
      <c r="B557" s="302"/>
      <c r="C557" s="302"/>
      <c r="D557" s="302"/>
      <c r="E557" s="302"/>
      <c r="F557" s="302"/>
      <c r="G557" s="302"/>
      <c r="H557" s="302"/>
      <c r="I557" s="302"/>
      <c r="J557" s="302"/>
      <c r="K557" s="302"/>
      <c r="L557" s="302"/>
      <c r="M557" s="302"/>
      <c r="N557" s="302"/>
      <c r="O557" s="303"/>
    </row>
    <row r="558" spans="1:15" x14ac:dyDescent="0.25">
      <c r="A558" s="304"/>
      <c r="B558" s="305"/>
      <c r="C558" s="305"/>
      <c r="D558" s="305"/>
      <c r="E558" s="305"/>
      <c r="F558" s="305"/>
      <c r="G558" s="305"/>
      <c r="H558" s="305"/>
      <c r="I558" s="305"/>
      <c r="J558" s="305"/>
      <c r="K558" s="305"/>
      <c r="L558" s="305"/>
      <c r="M558" s="305"/>
      <c r="N558" s="305"/>
      <c r="O558" s="306"/>
    </row>
    <row r="559" spans="1:15" ht="15.75" thickBot="1" x14ac:dyDescent="0.3">
      <c r="A559" s="307"/>
      <c r="B559" s="308"/>
      <c r="C559" s="308"/>
      <c r="D559" s="308"/>
      <c r="E559" s="308"/>
      <c r="F559" s="308"/>
      <c r="G559" s="308"/>
      <c r="H559" s="308"/>
      <c r="I559" s="308"/>
      <c r="J559" s="308"/>
      <c r="K559" s="308"/>
      <c r="L559" s="308"/>
      <c r="M559" s="308"/>
      <c r="N559" s="308"/>
      <c r="O559" s="309"/>
    </row>
  </sheetData>
  <sheetProtection insertRows="0"/>
  <mergeCells count="11">
    <mergeCell ref="J9:O9"/>
    <mergeCell ref="F10:I10"/>
    <mergeCell ref="A557:O559"/>
    <mergeCell ref="A10:A12"/>
    <mergeCell ref="E10:E12"/>
    <mergeCell ref="B10:D11"/>
    <mergeCell ref="F11:G11"/>
    <mergeCell ref="H11:H12"/>
    <mergeCell ref="I11:I12"/>
    <mergeCell ref="J10:L11"/>
    <mergeCell ref="M10:O11"/>
  </mergeCells>
  <conditionalFormatting sqref="D13:D99 D142:D556">
    <cfRule type="containsBlanks" dxfId="10" priority="12">
      <formula>LEN(TRIM(D13))=0</formula>
    </cfRule>
  </conditionalFormatting>
  <conditionalFormatting sqref="C13:C99 C142:C556">
    <cfRule type="expression" dxfId="9" priority="10">
      <formula>SUMPRODUCT(--ISNUMBER(SEARCH(HAPs,C13)))&gt;0</formula>
    </cfRule>
  </conditionalFormatting>
  <conditionalFormatting sqref="D100:D120">
    <cfRule type="containsBlanks" dxfId="8" priority="5">
      <formula>LEN(TRIM(D100))=0</formula>
    </cfRule>
  </conditionalFormatting>
  <conditionalFormatting sqref="C100:C120">
    <cfRule type="expression" dxfId="7" priority="4">
      <formula>SUMPRODUCT(--ISNUMBER(SEARCH(HAPs,C100)))&gt;0</formula>
    </cfRule>
  </conditionalFormatting>
  <conditionalFormatting sqref="D121:D141">
    <cfRule type="containsBlanks" dxfId="6" priority="2">
      <formula>LEN(TRIM(D121))=0</formula>
    </cfRule>
  </conditionalFormatting>
  <conditionalFormatting sqref="C121:C141">
    <cfRule type="expression" dxfId="5" priority="1">
      <formula>SUMPRODUCT(--ISNUMBER(SEARCH(HAPs,C121)))&gt;0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 id="{BBA5300A-0B80-4FC7-9B79-92EFEF1ED41C}">
            <xm:f>INDEX('DEQ Pollutant List'!D:D,MATCH(C13,'DEQ Pollutant List'!C:C,0))="Y"</xm:f>
            <x14:dxf>
              <fill>
                <patternFill>
                  <bgColor rgb="FFFFE05D"/>
                </patternFill>
              </fill>
            </x14:dxf>
          </x14:cfRule>
          <xm:sqref>C13:C120 C142:C556</xm:sqref>
        </x14:conditionalFormatting>
        <x14:conditionalFormatting xmlns:xm="http://schemas.microsoft.com/office/excel/2006/main">
          <x14:cfRule type="expression" priority="3" id="{E969E74F-FDD0-4108-B936-E6B616CE33F8}">
            <xm:f>INDEX('DEQ Pollutant List'!D:D,MATCH(C121,'DEQ Pollutant List'!C:C,0))="Y"</xm:f>
            <x14:dxf>
              <fill>
                <patternFill>
                  <bgColor rgb="FFFFE05D"/>
                </patternFill>
              </fill>
            </x14:dxf>
          </x14:cfRule>
          <xm:sqref>C121:C141</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zoomScale="70" zoomScaleNormal="70" workbookViewId="0">
      <pane ySplit="12" topLeftCell="A13" activePane="bottomLeft" state="frozen"/>
      <selection pane="bottomLeft" activeCell="A16" sqref="A16"/>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340" t="s">
        <v>1155</v>
      </c>
      <c r="B10" s="341"/>
      <c r="C10" s="341"/>
      <c r="D10" s="342"/>
      <c r="E10" s="291" t="s">
        <v>1160</v>
      </c>
      <c r="F10" s="292"/>
      <c r="G10" s="344" t="s">
        <v>1157</v>
      </c>
      <c r="H10" s="344"/>
      <c r="I10" s="344"/>
      <c r="J10" s="344"/>
      <c r="K10" s="344"/>
      <c r="L10" s="345"/>
      <c r="M10" s="343" t="s">
        <v>1158</v>
      </c>
      <c r="N10" s="344"/>
      <c r="O10" s="344"/>
      <c r="P10" s="344"/>
      <c r="Q10" s="344"/>
      <c r="R10" s="345"/>
    </row>
    <row r="11" spans="1:18" ht="20.100000000000001" customHeight="1" thickBot="1" x14ac:dyDescent="0.3">
      <c r="A11" s="338" t="s">
        <v>1273</v>
      </c>
      <c r="B11" s="316" t="s">
        <v>1153</v>
      </c>
      <c r="C11" s="348" t="s">
        <v>1177</v>
      </c>
      <c r="D11" s="346" t="s">
        <v>1154</v>
      </c>
      <c r="E11" s="289" t="s">
        <v>11</v>
      </c>
      <c r="F11" s="282" t="s">
        <v>1159</v>
      </c>
      <c r="G11" s="287" t="s">
        <v>1243</v>
      </c>
      <c r="H11" s="287"/>
      <c r="I11" s="288"/>
      <c r="J11" s="272" t="s">
        <v>1287</v>
      </c>
      <c r="K11" s="273"/>
      <c r="L11" s="274"/>
      <c r="M11" s="286" t="s">
        <v>1243</v>
      </c>
      <c r="N11" s="287"/>
      <c r="O11" s="288"/>
      <c r="P11" s="272" t="s">
        <v>1287</v>
      </c>
      <c r="Q11" s="273"/>
      <c r="R11" s="274"/>
    </row>
    <row r="12" spans="1:18" ht="45" customHeight="1" thickBot="1" x14ac:dyDescent="0.3">
      <c r="A12" s="339"/>
      <c r="B12" s="318"/>
      <c r="C12" s="349"/>
      <c r="D12" s="347"/>
      <c r="E12" s="290"/>
      <c r="F12" s="283"/>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0"/>
      <c r="B15" s="121"/>
      <c r="C15" s="122"/>
      <c r="D15" s="123"/>
      <c r="E15" s="124"/>
      <c r="F15" s="125"/>
      <c r="G15" s="124"/>
      <c r="H15" s="126"/>
      <c r="I15" s="125"/>
      <c r="J15" s="124"/>
      <c r="K15" s="126"/>
      <c r="L15" s="125"/>
      <c r="M15" s="124"/>
      <c r="N15" s="126"/>
      <c r="O15" s="125"/>
      <c r="P15" s="124"/>
      <c r="Q15" s="126"/>
      <c r="R15" s="125"/>
    </row>
    <row r="16" spans="1:18" x14ac:dyDescent="0.25">
      <c r="A16" s="59"/>
      <c r="B16" s="90"/>
      <c r="C16" s="61"/>
      <c r="D16" s="190"/>
      <c r="E16" s="189"/>
      <c r="F16" s="79"/>
      <c r="G16" s="189"/>
      <c r="H16" s="198"/>
      <c r="I16" s="79"/>
      <c r="J16" s="189"/>
      <c r="K16" s="198"/>
      <c r="L16" s="79"/>
      <c r="M16" s="189"/>
      <c r="N16" s="198"/>
      <c r="O16" s="79"/>
      <c r="P16" s="189"/>
      <c r="Q16" s="198"/>
      <c r="R16" s="79"/>
    </row>
    <row r="17" spans="1:18" x14ac:dyDescent="0.25">
      <c r="A17" s="59"/>
      <c r="B17" s="90"/>
      <c r="C17" s="61"/>
      <c r="D17" s="190"/>
      <c r="E17" s="189"/>
      <c r="F17" s="79"/>
      <c r="G17" s="189"/>
      <c r="H17" s="198"/>
      <c r="I17" s="79"/>
      <c r="J17" s="189"/>
      <c r="K17" s="198"/>
      <c r="L17" s="79"/>
      <c r="M17" s="189"/>
      <c r="N17" s="198"/>
      <c r="O17" s="79"/>
      <c r="P17" s="189"/>
      <c r="Q17" s="198"/>
      <c r="R17" s="79"/>
    </row>
    <row r="18" spans="1:18" x14ac:dyDescent="0.25">
      <c r="A18" s="59"/>
      <c r="B18" s="90"/>
      <c r="C18" s="61"/>
      <c r="D18" s="190"/>
      <c r="E18" s="189"/>
      <c r="F18" s="79"/>
      <c r="G18" s="189"/>
      <c r="H18" s="198"/>
      <c r="I18" s="79"/>
      <c r="J18" s="189"/>
      <c r="K18" s="198"/>
      <c r="L18" s="79"/>
      <c r="M18" s="189"/>
      <c r="N18" s="198"/>
      <c r="O18" s="79"/>
      <c r="P18" s="189"/>
      <c r="Q18" s="198"/>
      <c r="R18" s="79"/>
    </row>
    <row r="19" spans="1:18" x14ac:dyDescent="0.25">
      <c r="A19" s="59"/>
      <c r="B19" s="90"/>
      <c r="C19" s="61"/>
      <c r="D19" s="190"/>
      <c r="E19" s="189"/>
      <c r="F19" s="79"/>
      <c r="G19" s="189"/>
      <c r="H19" s="198"/>
      <c r="I19" s="79"/>
      <c r="J19" s="189"/>
      <c r="K19" s="198"/>
      <c r="L19" s="79"/>
      <c r="M19" s="189"/>
      <c r="N19" s="198"/>
      <c r="O19" s="79"/>
      <c r="P19" s="189"/>
      <c r="Q19" s="198"/>
      <c r="R19" s="79"/>
    </row>
    <row r="20" spans="1:18" x14ac:dyDescent="0.25">
      <c r="A20" s="59"/>
      <c r="B20" s="90"/>
      <c r="C20" s="61"/>
      <c r="D20" s="190"/>
      <c r="E20" s="189"/>
      <c r="F20" s="79"/>
      <c r="G20" s="189"/>
      <c r="H20" s="198"/>
      <c r="I20" s="79"/>
      <c r="J20" s="189"/>
      <c r="K20" s="198"/>
      <c r="L20" s="79"/>
      <c r="M20" s="189"/>
      <c r="N20" s="198"/>
      <c r="O20" s="79"/>
      <c r="P20" s="189"/>
      <c r="Q20" s="198"/>
      <c r="R20" s="79"/>
    </row>
    <row r="21" spans="1:18" x14ac:dyDescent="0.25">
      <c r="A21" s="59"/>
      <c r="B21" s="90"/>
      <c r="C21" s="61"/>
      <c r="D21" s="190"/>
      <c r="E21" s="189"/>
      <c r="F21" s="79"/>
      <c r="G21" s="189"/>
      <c r="H21" s="198"/>
      <c r="I21" s="79"/>
      <c r="J21" s="189"/>
      <c r="K21" s="198"/>
      <c r="L21" s="79"/>
      <c r="M21" s="189"/>
      <c r="N21" s="198"/>
      <c r="O21" s="79"/>
      <c r="P21" s="189"/>
      <c r="Q21" s="198"/>
      <c r="R21" s="79"/>
    </row>
    <row r="22" spans="1:18" x14ac:dyDescent="0.25">
      <c r="A22" s="59"/>
      <c r="B22" s="90"/>
      <c r="C22" s="61"/>
      <c r="D22" s="190"/>
      <c r="E22" s="189"/>
      <c r="F22" s="79"/>
      <c r="G22" s="189"/>
      <c r="H22" s="198"/>
      <c r="I22" s="79"/>
      <c r="J22" s="189"/>
      <c r="K22" s="198"/>
      <c r="L22" s="79"/>
      <c r="M22" s="189"/>
      <c r="N22" s="198"/>
      <c r="O22" s="79"/>
      <c r="P22" s="189"/>
      <c r="Q22" s="198"/>
      <c r="R22" s="79"/>
    </row>
    <row r="23" spans="1:18" x14ac:dyDescent="0.25">
      <c r="A23" s="59"/>
      <c r="B23" s="90"/>
      <c r="C23" s="61"/>
      <c r="D23" s="190"/>
      <c r="E23" s="189"/>
      <c r="F23" s="79"/>
      <c r="G23" s="189"/>
      <c r="H23" s="198"/>
      <c r="I23" s="79"/>
      <c r="J23" s="189"/>
      <c r="K23" s="198"/>
      <c r="L23" s="79"/>
      <c r="M23" s="189"/>
      <c r="N23" s="198"/>
      <c r="O23" s="79"/>
      <c r="P23" s="189"/>
      <c r="Q23" s="198"/>
      <c r="R23" s="79"/>
    </row>
    <row r="24" spans="1:18" x14ac:dyDescent="0.25">
      <c r="A24" s="59"/>
      <c r="B24" s="90"/>
      <c r="C24" s="61"/>
      <c r="D24" s="190"/>
      <c r="E24" s="189"/>
      <c r="F24" s="79"/>
      <c r="G24" s="189"/>
      <c r="H24" s="198"/>
      <c r="I24" s="79"/>
      <c r="J24" s="189"/>
      <c r="K24" s="198"/>
      <c r="L24" s="79"/>
      <c r="M24" s="189"/>
      <c r="N24" s="198"/>
      <c r="O24" s="79"/>
      <c r="P24" s="189"/>
      <c r="Q24" s="198"/>
      <c r="R24" s="79"/>
    </row>
    <row r="25" spans="1:18" x14ac:dyDescent="0.25">
      <c r="A25" s="59"/>
      <c r="B25" s="90"/>
      <c r="C25" s="61"/>
      <c r="D25" s="190"/>
      <c r="E25" s="189"/>
      <c r="F25" s="79"/>
      <c r="G25" s="189"/>
      <c r="H25" s="198"/>
      <c r="I25" s="79"/>
      <c r="J25" s="189"/>
      <c r="K25" s="198"/>
      <c r="L25" s="79"/>
      <c r="M25" s="189"/>
      <c r="N25" s="198"/>
      <c r="O25" s="79"/>
      <c r="P25" s="189"/>
      <c r="Q25" s="198"/>
      <c r="R25" s="79"/>
    </row>
    <row r="26" spans="1:18" x14ac:dyDescent="0.25">
      <c r="A26" s="59"/>
      <c r="B26" s="90"/>
      <c r="C26" s="61"/>
      <c r="D26" s="190"/>
      <c r="E26" s="189"/>
      <c r="F26" s="79"/>
      <c r="G26" s="189"/>
      <c r="H26" s="198"/>
      <c r="I26" s="79"/>
      <c r="J26" s="189"/>
      <c r="K26" s="198"/>
      <c r="L26" s="79"/>
      <c r="M26" s="189"/>
      <c r="N26" s="198"/>
      <c r="O26" s="79"/>
      <c r="P26" s="189"/>
      <c r="Q26" s="198"/>
      <c r="R26" s="79"/>
    </row>
    <row r="27" spans="1:18" x14ac:dyDescent="0.25">
      <c r="A27" s="59"/>
      <c r="B27" s="90"/>
      <c r="C27" s="61"/>
      <c r="D27" s="190"/>
      <c r="E27" s="189"/>
      <c r="F27" s="79"/>
      <c r="G27" s="189"/>
      <c r="H27" s="198"/>
      <c r="I27" s="79"/>
      <c r="J27" s="189"/>
      <c r="K27" s="198"/>
      <c r="L27" s="79"/>
      <c r="M27" s="189"/>
      <c r="N27" s="198"/>
      <c r="O27" s="79"/>
      <c r="P27" s="189"/>
      <c r="Q27" s="198"/>
      <c r="R27" s="79"/>
    </row>
    <row r="28" spans="1:18" x14ac:dyDescent="0.25">
      <c r="A28" s="59"/>
      <c r="B28" s="90"/>
      <c r="C28" s="61"/>
      <c r="D28" s="190"/>
      <c r="E28" s="189"/>
      <c r="F28" s="79"/>
      <c r="G28" s="189"/>
      <c r="H28" s="198"/>
      <c r="I28" s="79"/>
      <c r="J28" s="189"/>
      <c r="K28" s="198"/>
      <c r="L28" s="79"/>
      <c r="M28" s="189"/>
      <c r="N28" s="198"/>
      <c r="O28" s="79"/>
      <c r="P28" s="189"/>
      <c r="Q28" s="198"/>
      <c r="R28" s="79"/>
    </row>
    <row r="29" spans="1:18" x14ac:dyDescent="0.25">
      <c r="A29" s="59"/>
      <c r="B29" s="90"/>
      <c r="C29" s="61"/>
      <c r="D29" s="190"/>
      <c r="E29" s="189"/>
      <c r="F29" s="79"/>
      <c r="G29" s="189"/>
      <c r="H29" s="198"/>
      <c r="I29" s="79"/>
      <c r="J29" s="189"/>
      <c r="K29" s="198"/>
      <c r="L29" s="79"/>
      <c r="M29" s="189"/>
      <c r="N29" s="198"/>
      <c r="O29" s="79"/>
      <c r="P29" s="189"/>
      <c r="Q29" s="198"/>
      <c r="R29" s="79"/>
    </row>
    <row r="30" spans="1:18" x14ac:dyDescent="0.25">
      <c r="A30" s="59"/>
      <c r="B30" s="90"/>
      <c r="C30" s="61"/>
      <c r="D30" s="190"/>
      <c r="E30" s="189"/>
      <c r="F30" s="79"/>
      <c r="G30" s="189"/>
      <c r="H30" s="198"/>
      <c r="I30" s="79"/>
      <c r="J30" s="189"/>
      <c r="K30" s="198"/>
      <c r="L30" s="79"/>
      <c r="M30" s="189"/>
      <c r="N30" s="198"/>
      <c r="O30" s="79"/>
      <c r="P30" s="189"/>
      <c r="Q30" s="198"/>
      <c r="R30" s="79"/>
    </row>
    <row r="31" spans="1:18" x14ac:dyDescent="0.25">
      <c r="A31" s="59"/>
      <c r="B31" s="90"/>
      <c r="C31" s="61"/>
      <c r="D31" s="190"/>
      <c r="E31" s="189"/>
      <c r="F31" s="79"/>
      <c r="G31" s="189"/>
      <c r="H31" s="198"/>
      <c r="I31" s="79"/>
      <c r="J31" s="189"/>
      <c r="K31" s="198"/>
      <c r="L31" s="79"/>
      <c r="M31" s="189"/>
      <c r="N31" s="198"/>
      <c r="O31" s="79"/>
      <c r="P31" s="189"/>
      <c r="Q31" s="198"/>
      <c r="R31" s="79"/>
    </row>
    <row r="32" spans="1:18" x14ac:dyDescent="0.25">
      <c r="A32" s="59"/>
      <c r="B32" s="90"/>
      <c r="C32" s="61"/>
      <c r="D32" s="190"/>
      <c r="E32" s="189"/>
      <c r="F32" s="79"/>
      <c r="G32" s="189"/>
      <c r="H32" s="198"/>
      <c r="I32" s="79"/>
      <c r="J32" s="189"/>
      <c r="K32" s="198"/>
      <c r="L32" s="79"/>
      <c r="M32" s="189"/>
      <c r="N32" s="198"/>
      <c r="O32" s="79"/>
      <c r="P32" s="189"/>
      <c r="Q32" s="198"/>
      <c r="R32" s="79"/>
    </row>
    <row r="33" spans="1:18" x14ac:dyDescent="0.25">
      <c r="A33" s="59"/>
      <c r="B33" s="90"/>
      <c r="C33" s="61"/>
      <c r="D33" s="190"/>
      <c r="E33" s="189"/>
      <c r="F33" s="79"/>
      <c r="G33" s="189"/>
      <c r="H33" s="198"/>
      <c r="I33" s="79"/>
      <c r="J33" s="189"/>
      <c r="K33" s="198"/>
      <c r="L33" s="79"/>
      <c r="M33" s="189"/>
      <c r="N33" s="198"/>
      <c r="O33" s="79"/>
      <c r="P33" s="189"/>
      <c r="Q33" s="198"/>
      <c r="R33" s="79"/>
    </row>
    <row r="34" spans="1:18" x14ac:dyDescent="0.25">
      <c r="A34" s="59"/>
      <c r="B34" s="90"/>
      <c r="C34" s="61"/>
      <c r="D34" s="190"/>
      <c r="E34" s="189"/>
      <c r="F34" s="79"/>
      <c r="G34" s="189"/>
      <c r="H34" s="198"/>
      <c r="I34" s="79"/>
      <c r="J34" s="189"/>
      <c r="K34" s="198"/>
      <c r="L34" s="79"/>
      <c r="M34" s="189"/>
      <c r="N34" s="198"/>
      <c r="O34" s="79"/>
      <c r="P34" s="189"/>
      <c r="Q34" s="198"/>
      <c r="R34" s="79"/>
    </row>
    <row r="35" spans="1:18" x14ac:dyDescent="0.25">
      <c r="A35" s="59"/>
      <c r="B35" s="90"/>
      <c r="C35" s="61"/>
      <c r="D35" s="190"/>
      <c r="E35" s="189"/>
      <c r="F35" s="79"/>
      <c r="G35" s="189"/>
      <c r="H35" s="198"/>
      <c r="I35" s="79"/>
      <c r="J35" s="189"/>
      <c r="K35" s="198"/>
      <c r="L35" s="79"/>
      <c r="M35" s="189"/>
      <c r="N35" s="198"/>
      <c r="O35" s="79"/>
      <c r="P35" s="189"/>
      <c r="Q35" s="198"/>
      <c r="R35" s="79"/>
    </row>
    <row r="36" spans="1:18" x14ac:dyDescent="0.25">
      <c r="A36" s="59"/>
      <c r="B36" s="90"/>
      <c r="C36" s="61"/>
      <c r="D36" s="190"/>
      <c r="E36" s="189"/>
      <c r="F36" s="79"/>
      <c r="G36" s="189"/>
      <c r="H36" s="198"/>
      <c r="I36" s="79"/>
      <c r="J36" s="189"/>
      <c r="K36" s="198"/>
      <c r="L36" s="79"/>
      <c r="M36" s="189"/>
      <c r="N36" s="198"/>
      <c r="O36" s="79"/>
      <c r="P36" s="189"/>
      <c r="Q36" s="198"/>
      <c r="R36" s="79"/>
    </row>
    <row r="37" spans="1:18" x14ac:dyDescent="0.25">
      <c r="A37" s="59"/>
      <c r="B37" s="90"/>
      <c r="C37" s="61"/>
      <c r="D37" s="190"/>
      <c r="E37" s="189"/>
      <c r="F37" s="79"/>
      <c r="G37" s="189"/>
      <c r="H37" s="198"/>
      <c r="I37" s="79"/>
      <c r="J37" s="189"/>
      <c r="K37" s="198"/>
      <c r="L37" s="79"/>
      <c r="M37" s="189"/>
      <c r="N37" s="198"/>
      <c r="O37" s="79"/>
      <c r="P37" s="189"/>
      <c r="Q37" s="198"/>
      <c r="R37" s="79"/>
    </row>
    <row r="38" spans="1:18" x14ac:dyDescent="0.25">
      <c r="A38" s="59"/>
      <c r="B38" s="90"/>
      <c r="C38" s="61"/>
      <c r="D38" s="190"/>
      <c r="E38" s="189"/>
      <c r="F38" s="79"/>
      <c r="G38" s="189"/>
      <c r="H38" s="198"/>
      <c r="I38" s="79"/>
      <c r="J38" s="189"/>
      <c r="K38" s="198"/>
      <c r="L38" s="79"/>
      <c r="M38" s="189"/>
      <c r="N38" s="198"/>
      <c r="O38" s="79"/>
      <c r="P38" s="189"/>
      <c r="Q38" s="198"/>
      <c r="R38" s="79"/>
    </row>
    <row r="39" spans="1:18" x14ac:dyDescent="0.25">
      <c r="A39" s="59"/>
      <c r="B39" s="90"/>
      <c r="C39" s="61"/>
      <c r="D39" s="190"/>
      <c r="E39" s="189"/>
      <c r="F39" s="79"/>
      <c r="G39" s="189"/>
      <c r="H39" s="198"/>
      <c r="I39" s="79"/>
      <c r="J39" s="189"/>
      <c r="K39" s="198"/>
      <c r="L39" s="79"/>
      <c r="M39" s="189"/>
      <c r="N39" s="198"/>
      <c r="O39" s="79"/>
      <c r="P39" s="189"/>
      <c r="Q39" s="198"/>
      <c r="R39" s="79"/>
    </row>
    <row r="40" spans="1:18" x14ac:dyDescent="0.25">
      <c r="A40" s="59"/>
      <c r="B40" s="90"/>
      <c r="C40" s="61"/>
      <c r="D40" s="190"/>
      <c r="E40" s="189"/>
      <c r="F40" s="79"/>
      <c r="G40" s="189"/>
      <c r="H40" s="198"/>
      <c r="I40" s="79"/>
      <c r="J40" s="189"/>
      <c r="K40" s="198"/>
      <c r="L40" s="79"/>
      <c r="M40" s="189"/>
      <c r="N40" s="198"/>
      <c r="O40" s="79"/>
      <c r="P40" s="189"/>
      <c r="Q40" s="198"/>
      <c r="R40" s="79"/>
    </row>
    <row r="41" spans="1:18" x14ac:dyDescent="0.25">
      <c r="A41" s="59"/>
      <c r="B41" s="90"/>
      <c r="C41" s="61"/>
      <c r="D41" s="190"/>
      <c r="E41" s="189"/>
      <c r="F41" s="79"/>
      <c r="G41" s="189"/>
      <c r="H41" s="198"/>
      <c r="I41" s="79"/>
      <c r="J41" s="189"/>
      <c r="K41" s="198"/>
      <c r="L41" s="79"/>
      <c r="M41" s="189"/>
      <c r="N41" s="198"/>
      <c r="O41" s="79"/>
      <c r="P41" s="189"/>
      <c r="Q41" s="198"/>
      <c r="R41" s="79"/>
    </row>
    <row r="42" spans="1:18" x14ac:dyDescent="0.25">
      <c r="A42" s="59"/>
      <c r="B42" s="90"/>
      <c r="C42" s="61"/>
      <c r="D42" s="190"/>
      <c r="E42" s="189"/>
      <c r="F42" s="79"/>
      <c r="G42" s="189"/>
      <c r="H42" s="198"/>
      <c r="I42" s="79"/>
      <c r="J42" s="189"/>
      <c r="K42" s="198"/>
      <c r="L42" s="79"/>
      <c r="M42" s="189"/>
      <c r="N42" s="198"/>
      <c r="O42" s="79"/>
      <c r="P42" s="189"/>
      <c r="Q42" s="198"/>
      <c r="R42" s="79"/>
    </row>
    <row r="43" spans="1:18" x14ac:dyDescent="0.25">
      <c r="A43" s="59"/>
      <c r="B43" s="90"/>
      <c r="C43" s="61"/>
      <c r="D43" s="190"/>
      <c r="E43" s="189"/>
      <c r="F43" s="79"/>
      <c r="G43" s="189"/>
      <c r="H43" s="198"/>
      <c r="I43" s="79"/>
      <c r="J43" s="189"/>
      <c r="K43" s="198"/>
      <c r="L43" s="79"/>
      <c r="M43" s="189"/>
      <c r="N43" s="198"/>
      <c r="O43" s="79"/>
      <c r="P43" s="189"/>
      <c r="Q43" s="198"/>
      <c r="R43" s="79"/>
    </row>
    <row r="44" spans="1:18" x14ac:dyDescent="0.25">
      <c r="A44" s="59"/>
      <c r="B44" s="90"/>
      <c r="C44" s="61"/>
      <c r="D44" s="190"/>
      <c r="E44" s="189"/>
      <c r="F44" s="79"/>
      <c r="G44" s="189"/>
      <c r="H44" s="198"/>
      <c r="I44" s="79"/>
      <c r="J44" s="189"/>
      <c r="K44" s="198"/>
      <c r="L44" s="79"/>
      <c r="M44" s="189"/>
      <c r="N44" s="198"/>
      <c r="O44" s="79"/>
      <c r="P44" s="189"/>
      <c r="Q44" s="198"/>
      <c r="R44" s="79"/>
    </row>
    <row r="45" spans="1:18" x14ac:dyDescent="0.25">
      <c r="A45" s="59"/>
      <c r="B45" s="90"/>
      <c r="C45" s="61"/>
      <c r="D45" s="190"/>
      <c r="E45" s="189"/>
      <c r="F45" s="79"/>
      <c r="G45" s="189"/>
      <c r="H45" s="198"/>
      <c r="I45" s="79"/>
      <c r="J45" s="189"/>
      <c r="K45" s="198"/>
      <c r="L45" s="79"/>
      <c r="M45" s="189"/>
      <c r="N45" s="198"/>
      <c r="O45" s="79"/>
      <c r="P45" s="189"/>
      <c r="Q45" s="198"/>
      <c r="R45" s="79"/>
    </row>
    <row r="46" spans="1:18" x14ac:dyDescent="0.25">
      <c r="A46" s="59"/>
      <c r="B46" s="90"/>
      <c r="C46" s="61"/>
      <c r="D46" s="190"/>
      <c r="E46" s="189"/>
      <c r="F46" s="79"/>
      <c r="G46" s="189"/>
      <c r="H46" s="198"/>
      <c r="I46" s="79"/>
      <c r="J46" s="189"/>
      <c r="K46" s="198"/>
      <c r="L46" s="79"/>
      <c r="M46" s="189"/>
      <c r="N46" s="198"/>
      <c r="O46" s="79"/>
      <c r="P46" s="189"/>
      <c r="Q46" s="198"/>
      <c r="R46" s="79"/>
    </row>
    <row r="47" spans="1:18" x14ac:dyDescent="0.25">
      <c r="A47" s="59"/>
      <c r="B47" s="90"/>
      <c r="C47" s="61"/>
      <c r="D47" s="190"/>
      <c r="E47" s="189"/>
      <c r="F47" s="79"/>
      <c r="G47" s="189"/>
      <c r="H47" s="198"/>
      <c r="I47" s="79"/>
      <c r="J47" s="189"/>
      <c r="K47" s="198"/>
      <c r="L47" s="79"/>
      <c r="M47" s="189"/>
      <c r="N47" s="198"/>
      <c r="O47" s="79"/>
      <c r="P47" s="189"/>
      <c r="Q47" s="198"/>
      <c r="R47" s="79"/>
    </row>
    <row r="48" spans="1:18" x14ac:dyDescent="0.25">
      <c r="A48" s="59"/>
      <c r="B48" s="90"/>
      <c r="C48" s="61"/>
      <c r="D48" s="190"/>
      <c r="E48" s="189"/>
      <c r="F48" s="79"/>
      <c r="G48" s="189"/>
      <c r="H48" s="198"/>
      <c r="I48" s="79"/>
      <c r="J48" s="189"/>
      <c r="K48" s="198"/>
      <c r="L48" s="79"/>
      <c r="M48" s="189"/>
      <c r="N48" s="198"/>
      <c r="O48" s="79"/>
      <c r="P48" s="189"/>
      <c r="Q48" s="198"/>
      <c r="R48" s="79"/>
    </row>
    <row r="49" spans="1:18" x14ac:dyDescent="0.25">
      <c r="A49" s="59"/>
      <c r="B49" s="90"/>
      <c r="C49" s="61"/>
      <c r="D49" s="190"/>
      <c r="E49" s="189"/>
      <c r="F49" s="79"/>
      <c r="G49" s="189"/>
      <c r="H49" s="198"/>
      <c r="I49" s="79"/>
      <c r="J49" s="189"/>
      <c r="K49" s="198"/>
      <c r="L49" s="79"/>
      <c r="M49" s="189"/>
      <c r="N49" s="198"/>
      <c r="O49" s="79"/>
      <c r="P49" s="189"/>
      <c r="Q49" s="198"/>
      <c r="R49" s="79"/>
    </row>
    <row r="50" spans="1:18" x14ac:dyDescent="0.25">
      <c r="A50" s="59"/>
      <c r="B50" s="90"/>
      <c r="C50" s="61"/>
      <c r="D50" s="190"/>
      <c r="E50" s="189"/>
      <c r="F50" s="79"/>
      <c r="G50" s="189"/>
      <c r="H50" s="198"/>
      <c r="I50" s="79"/>
      <c r="J50" s="189"/>
      <c r="K50" s="198"/>
      <c r="L50" s="79"/>
      <c r="M50" s="189"/>
      <c r="N50" s="198"/>
      <c r="O50" s="79"/>
      <c r="P50" s="189"/>
      <c r="Q50" s="198"/>
      <c r="R50" s="79"/>
    </row>
    <row r="51" spans="1:18" x14ac:dyDescent="0.25">
      <c r="A51" s="59"/>
      <c r="B51" s="90"/>
      <c r="C51" s="61"/>
      <c r="D51" s="190"/>
      <c r="E51" s="189"/>
      <c r="F51" s="79"/>
      <c r="G51" s="189"/>
      <c r="H51" s="198"/>
      <c r="I51" s="79"/>
      <c r="J51" s="189"/>
      <c r="K51" s="198"/>
      <c r="L51" s="79"/>
      <c r="M51" s="189"/>
      <c r="N51" s="198"/>
      <c r="O51" s="79"/>
      <c r="P51" s="189"/>
      <c r="Q51" s="198"/>
      <c r="R51" s="79"/>
    </row>
    <row r="52" spans="1:18" x14ac:dyDescent="0.25">
      <c r="A52" s="59"/>
      <c r="B52" s="90"/>
      <c r="C52" s="61"/>
      <c r="D52" s="190"/>
      <c r="E52" s="189"/>
      <c r="F52" s="79"/>
      <c r="G52" s="189"/>
      <c r="H52" s="198"/>
      <c r="I52" s="79"/>
      <c r="J52" s="189"/>
      <c r="K52" s="198"/>
      <c r="L52" s="79"/>
      <c r="M52" s="189"/>
      <c r="N52" s="198"/>
      <c r="O52" s="79"/>
      <c r="P52" s="189"/>
      <c r="Q52" s="198"/>
      <c r="R52" s="79"/>
    </row>
    <row r="53" spans="1:18" x14ac:dyDescent="0.25">
      <c r="A53" s="59"/>
      <c r="B53" s="90"/>
      <c r="C53" s="61"/>
      <c r="D53" s="190"/>
      <c r="E53" s="189"/>
      <c r="F53" s="79"/>
      <c r="G53" s="189"/>
      <c r="H53" s="198"/>
      <c r="I53" s="79"/>
      <c r="J53" s="189"/>
      <c r="K53" s="198"/>
      <c r="L53" s="79"/>
      <c r="M53" s="189"/>
      <c r="N53" s="198"/>
      <c r="O53" s="79"/>
      <c r="P53" s="189"/>
      <c r="Q53" s="198"/>
      <c r="R53" s="79"/>
    </row>
    <row r="54" spans="1:18" x14ac:dyDescent="0.25">
      <c r="A54" s="59"/>
      <c r="B54" s="90"/>
      <c r="C54" s="61"/>
      <c r="D54" s="190"/>
      <c r="E54" s="189"/>
      <c r="F54" s="79"/>
      <c r="G54" s="189"/>
      <c r="H54" s="198"/>
      <c r="I54" s="79"/>
      <c r="J54" s="189"/>
      <c r="K54" s="198"/>
      <c r="L54" s="79"/>
      <c r="M54" s="189"/>
      <c r="N54" s="198"/>
      <c r="O54" s="79"/>
      <c r="P54" s="189"/>
      <c r="Q54" s="198"/>
      <c r="R54" s="79"/>
    </row>
    <row r="55" spans="1:18" x14ac:dyDescent="0.25">
      <c r="A55" s="59"/>
      <c r="B55" s="90"/>
      <c r="C55" s="61"/>
      <c r="D55" s="190"/>
      <c r="E55" s="189"/>
      <c r="F55" s="79"/>
      <c r="G55" s="189"/>
      <c r="H55" s="198"/>
      <c r="I55" s="79"/>
      <c r="J55" s="189"/>
      <c r="K55" s="198"/>
      <c r="L55" s="79"/>
      <c r="M55" s="189"/>
      <c r="N55" s="198"/>
      <c r="O55" s="79"/>
      <c r="P55" s="189"/>
      <c r="Q55" s="198"/>
      <c r="R55" s="79"/>
    </row>
    <row r="56" spans="1:18" x14ac:dyDescent="0.25">
      <c r="A56" s="59"/>
      <c r="B56" s="90"/>
      <c r="C56" s="61"/>
      <c r="D56" s="190"/>
      <c r="E56" s="189"/>
      <c r="F56" s="79"/>
      <c r="G56" s="189"/>
      <c r="H56" s="198"/>
      <c r="I56" s="79"/>
      <c r="J56" s="189"/>
      <c r="K56" s="198"/>
      <c r="L56" s="79"/>
      <c r="M56" s="189"/>
      <c r="N56" s="198"/>
      <c r="O56" s="79"/>
      <c r="P56" s="189"/>
      <c r="Q56" s="198"/>
      <c r="R56" s="79"/>
    </row>
    <row r="57" spans="1:18" x14ac:dyDescent="0.25">
      <c r="A57" s="59"/>
      <c r="B57" s="90"/>
      <c r="C57" s="61"/>
      <c r="D57" s="190"/>
      <c r="E57" s="189"/>
      <c r="F57" s="79"/>
      <c r="G57" s="189"/>
      <c r="H57" s="198"/>
      <c r="I57" s="79"/>
      <c r="J57" s="189"/>
      <c r="K57" s="198"/>
      <c r="L57" s="79"/>
      <c r="M57" s="189"/>
      <c r="N57" s="198"/>
      <c r="O57" s="79"/>
      <c r="P57" s="189"/>
      <c r="Q57" s="198"/>
      <c r="R57" s="79"/>
    </row>
    <row r="58" spans="1:18" x14ac:dyDescent="0.25">
      <c r="A58" s="59"/>
      <c r="B58" s="90"/>
      <c r="C58" s="61"/>
      <c r="D58" s="190"/>
      <c r="E58" s="189"/>
      <c r="F58" s="79"/>
      <c r="G58" s="189"/>
      <c r="H58" s="198"/>
      <c r="I58" s="79"/>
      <c r="J58" s="189"/>
      <c r="K58" s="198"/>
      <c r="L58" s="79"/>
      <c r="M58" s="189"/>
      <c r="N58" s="198"/>
      <c r="O58" s="79"/>
      <c r="P58" s="189"/>
      <c r="Q58" s="198"/>
      <c r="R58" s="79"/>
    </row>
    <row r="59" spans="1:18" x14ac:dyDescent="0.25">
      <c r="A59" s="59"/>
      <c r="B59" s="90"/>
      <c r="C59" s="61"/>
      <c r="D59" s="190"/>
      <c r="E59" s="189"/>
      <c r="F59" s="79"/>
      <c r="G59" s="189"/>
      <c r="H59" s="198"/>
      <c r="I59" s="79"/>
      <c r="J59" s="189"/>
      <c r="K59" s="198"/>
      <c r="L59" s="79"/>
      <c r="M59" s="189"/>
      <c r="N59" s="198"/>
      <c r="O59" s="79"/>
      <c r="P59" s="189"/>
      <c r="Q59" s="198"/>
      <c r="R59" s="79"/>
    </row>
    <row r="60" spans="1:18" x14ac:dyDescent="0.25">
      <c r="A60" s="59"/>
      <c r="B60" s="90"/>
      <c r="C60" s="61"/>
      <c r="D60" s="190"/>
      <c r="E60" s="189"/>
      <c r="F60" s="79"/>
      <c r="G60" s="189"/>
      <c r="H60" s="198"/>
      <c r="I60" s="79"/>
      <c r="J60" s="189"/>
      <c r="K60" s="198"/>
      <c r="L60" s="79"/>
      <c r="M60" s="189"/>
      <c r="N60" s="198"/>
      <c r="O60" s="79"/>
      <c r="P60" s="189"/>
      <c r="Q60" s="198"/>
      <c r="R60" s="79"/>
    </row>
    <row r="61" spans="1:18" x14ac:dyDescent="0.25">
      <c r="A61" s="59"/>
      <c r="B61" s="90"/>
      <c r="C61" s="61"/>
      <c r="D61" s="190"/>
      <c r="E61" s="189"/>
      <c r="F61" s="79"/>
      <c r="G61" s="189"/>
      <c r="H61" s="198"/>
      <c r="I61" s="79"/>
      <c r="J61" s="189"/>
      <c r="K61" s="198"/>
      <c r="L61" s="79"/>
      <c r="M61" s="189"/>
      <c r="N61" s="198"/>
      <c r="O61" s="79"/>
      <c r="P61" s="189"/>
      <c r="Q61" s="198"/>
      <c r="R61" s="79"/>
    </row>
    <row r="62" spans="1:18" x14ac:dyDescent="0.25">
      <c r="A62" s="59"/>
      <c r="B62" s="90"/>
      <c r="C62" s="61"/>
      <c r="D62" s="190"/>
      <c r="E62" s="189"/>
      <c r="F62" s="79"/>
      <c r="G62" s="189"/>
      <c r="H62" s="198"/>
      <c r="I62" s="79"/>
      <c r="J62" s="189"/>
      <c r="K62" s="198"/>
      <c r="L62" s="79"/>
      <c r="M62" s="189"/>
      <c r="N62" s="198"/>
      <c r="O62" s="79"/>
      <c r="P62" s="189"/>
      <c r="Q62" s="198"/>
      <c r="R62" s="79"/>
    </row>
    <row r="63" spans="1:18" x14ac:dyDescent="0.25">
      <c r="A63" s="59"/>
      <c r="B63" s="90"/>
      <c r="C63" s="61"/>
      <c r="D63" s="190"/>
      <c r="E63" s="189"/>
      <c r="F63" s="79"/>
      <c r="G63" s="189"/>
      <c r="H63" s="198"/>
      <c r="I63" s="79"/>
      <c r="J63" s="189"/>
      <c r="K63" s="198"/>
      <c r="L63" s="79"/>
      <c r="M63" s="189"/>
      <c r="N63" s="198"/>
      <c r="O63" s="79"/>
      <c r="P63" s="189"/>
      <c r="Q63" s="198"/>
      <c r="R63" s="79"/>
    </row>
    <row r="64" spans="1:18" x14ac:dyDescent="0.25">
      <c r="A64" s="59"/>
      <c r="B64" s="90"/>
      <c r="C64" s="61"/>
      <c r="D64" s="190"/>
      <c r="E64" s="189"/>
      <c r="F64" s="79"/>
      <c r="G64" s="189"/>
      <c r="H64" s="198"/>
      <c r="I64" s="79"/>
      <c r="J64" s="189"/>
      <c r="K64" s="198"/>
      <c r="L64" s="79"/>
      <c r="M64" s="189"/>
      <c r="N64" s="198"/>
      <c r="O64" s="79"/>
      <c r="P64" s="189"/>
      <c r="Q64" s="198"/>
      <c r="R64" s="79"/>
    </row>
    <row r="65" spans="1:18" x14ac:dyDescent="0.25">
      <c r="A65" s="59"/>
      <c r="B65" s="90"/>
      <c r="C65" s="61"/>
      <c r="D65" s="190"/>
      <c r="E65" s="189"/>
      <c r="F65" s="79"/>
      <c r="G65" s="189"/>
      <c r="H65" s="198"/>
      <c r="I65" s="79"/>
      <c r="J65" s="189"/>
      <c r="K65" s="198"/>
      <c r="L65" s="79"/>
      <c r="M65" s="189"/>
      <c r="N65" s="198"/>
      <c r="O65" s="79"/>
      <c r="P65" s="189"/>
      <c r="Q65" s="198"/>
      <c r="R65" s="79"/>
    </row>
    <row r="66" spans="1:18" x14ac:dyDescent="0.25">
      <c r="A66" s="59"/>
      <c r="B66" s="90"/>
      <c r="C66" s="61"/>
      <c r="D66" s="190"/>
      <c r="E66" s="189"/>
      <c r="F66" s="79"/>
      <c r="G66" s="189"/>
      <c r="H66" s="198"/>
      <c r="I66" s="79"/>
      <c r="J66" s="189"/>
      <c r="K66" s="198"/>
      <c r="L66" s="79"/>
      <c r="M66" s="189"/>
      <c r="N66" s="198"/>
      <c r="O66" s="79"/>
      <c r="P66" s="189"/>
      <c r="Q66" s="198"/>
      <c r="R66" s="79"/>
    </row>
    <row r="67" spans="1:18" x14ac:dyDescent="0.25">
      <c r="A67" s="59"/>
      <c r="B67" s="90"/>
      <c r="C67" s="61"/>
      <c r="D67" s="190"/>
      <c r="E67" s="189"/>
      <c r="F67" s="79"/>
      <c r="G67" s="189"/>
      <c r="H67" s="198"/>
      <c r="I67" s="79"/>
      <c r="J67" s="189"/>
      <c r="K67" s="198"/>
      <c r="L67" s="79"/>
      <c r="M67" s="189"/>
      <c r="N67" s="198"/>
      <c r="O67" s="79"/>
      <c r="P67" s="189"/>
      <c r="Q67" s="198"/>
      <c r="R67" s="79"/>
    </row>
    <row r="68" spans="1:18" x14ac:dyDescent="0.25">
      <c r="A68" s="59"/>
      <c r="B68" s="90"/>
      <c r="C68" s="61"/>
      <c r="D68" s="190"/>
      <c r="E68" s="189"/>
      <c r="F68" s="79"/>
      <c r="G68" s="189"/>
      <c r="H68" s="198"/>
      <c r="I68" s="79"/>
      <c r="J68" s="189"/>
      <c r="K68" s="198"/>
      <c r="L68" s="79"/>
      <c r="M68" s="189"/>
      <c r="N68" s="198"/>
      <c r="O68" s="79"/>
      <c r="P68" s="189"/>
      <c r="Q68" s="198"/>
      <c r="R68" s="79"/>
    </row>
    <row r="69" spans="1:18" x14ac:dyDescent="0.25">
      <c r="A69" s="59"/>
      <c r="B69" s="90"/>
      <c r="C69" s="61"/>
      <c r="D69" s="190"/>
      <c r="E69" s="189"/>
      <c r="F69" s="79"/>
      <c r="G69" s="189"/>
      <c r="H69" s="198"/>
      <c r="I69" s="79"/>
      <c r="J69" s="189"/>
      <c r="K69" s="198"/>
      <c r="L69" s="79"/>
      <c r="M69" s="189"/>
      <c r="N69" s="198"/>
      <c r="O69" s="79"/>
      <c r="P69" s="189"/>
      <c r="Q69" s="198"/>
      <c r="R69" s="79"/>
    </row>
    <row r="70" spans="1:18" x14ac:dyDescent="0.25">
      <c r="A70" s="59"/>
      <c r="B70" s="90"/>
      <c r="C70" s="61"/>
      <c r="D70" s="190"/>
      <c r="E70" s="189"/>
      <c r="F70" s="79"/>
      <c r="G70" s="189"/>
      <c r="H70" s="198"/>
      <c r="I70" s="79"/>
      <c r="J70" s="189"/>
      <c r="K70" s="198"/>
      <c r="L70" s="79"/>
      <c r="M70" s="189"/>
      <c r="N70" s="198"/>
      <c r="O70" s="79"/>
      <c r="P70" s="189"/>
      <c r="Q70" s="198"/>
      <c r="R70" s="79"/>
    </row>
    <row r="71" spans="1:18" x14ac:dyDescent="0.25">
      <c r="A71" s="59"/>
      <c r="B71" s="90"/>
      <c r="C71" s="61"/>
      <c r="D71" s="190"/>
      <c r="E71" s="189"/>
      <c r="F71" s="79"/>
      <c r="G71" s="189"/>
      <c r="H71" s="198"/>
      <c r="I71" s="79"/>
      <c r="J71" s="189"/>
      <c r="K71" s="198"/>
      <c r="L71" s="79"/>
      <c r="M71" s="189"/>
      <c r="N71" s="198"/>
      <c r="O71" s="79"/>
      <c r="P71" s="189"/>
      <c r="Q71" s="198"/>
      <c r="R71" s="79"/>
    </row>
    <row r="72" spans="1:18" x14ac:dyDescent="0.25">
      <c r="A72" s="59"/>
      <c r="B72" s="90"/>
      <c r="C72" s="61"/>
      <c r="D72" s="190"/>
      <c r="E72" s="189"/>
      <c r="F72" s="79"/>
      <c r="G72" s="189"/>
      <c r="H72" s="198"/>
      <c r="I72" s="79"/>
      <c r="J72" s="189"/>
      <c r="K72" s="198"/>
      <c r="L72" s="79"/>
      <c r="M72" s="189"/>
      <c r="N72" s="198"/>
      <c r="O72" s="79"/>
      <c r="P72" s="189"/>
      <c r="Q72" s="198"/>
      <c r="R72" s="79"/>
    </row>
    <row r="73" spans="1:18" x14ac:dyDescent="0.25">
      <c r="A73" s="59"/>
      <c r="B73" s="90"/>
      <c r="C73" s="61"/>
      <c r="D73" s="190"/>
      <c r="E73" s="189"/>
      <c r="F73" s="79"/>
      <c r="G73" s="189"/>
      <c r="H73" s="198"/>
      <c r="I73" s="79"/>
      <c r="J73" s="189"/>
      <c r="K73" s="198"/>
      <c r="L73" s="79"/>
      <c r="M73" s="189"/>
      <c r="N73" s="198"/>
      <c r="O73" s="79"/>
      <c r="P73" s="189"/>
      <c r="Q73" s="198"/>
      <c r="R73" s="79"/>
    </row>
    <row r="74" spans="1:18" x14ac:dyDescent="0.25">
      <c r="A74" s="59"/>
      <c r="B74" s="90"/>
      <c r="C74" s="61"/>
      <c r="D74" s="190"/>
      <c r="E74" s="189"/>
      <c r="F74" s="79"/>
      <c r="G74" s="189"/>
      <c r="H74" s="198"/>
      <c r="I74" s="79"/>
      <c r="J74" s="189"/>
      <c r="K74" s="198"/>
      <c r="L74" s="79"/>
      <c r="M74" s="189"/>
      <c r="N74" s="198"/>
      <c r="O74" s="79"/>
      <c r="P74" s="189"/>
      <c r="Q74" s="198"/>
      <c r="R74" s="79"/>
    </row>
    <row r="75" spans="1:18" x14ac:dyDescent="0.25">
      <c r="A75" s="59"/>
      <c r="B75" s="90"/>
      <c r="C75" s="61"/>
      <c r="D75" s="190"/>
      <c r="E75" s="189"/>
      <c r="F75" s="79"/>
      <c r="G75" s="189"/>
      <c r="H75" s="198"/>
      <c r="I75" s="79"/>
      <c r="J75" s="189"/>
      <c r="K75" s="198"/>
      <c r="L75" s="79"/>
      <c r="M75" s="189"/>
      <c r="N75" s="198"/>
      <c r="O75" s="79"/>
      <c r="P75" s="189"/>
      <c r="Q75" s="198"/>
      <c r="R75" s="79"/>
    </row>
    <row r="76" spans="1:18" x14ac:dyDescent="0.25">
      <c r="A76" s="59"/>
      <c r="B76" s="90"/>
      <c r="C76" s="61"/>
      <c r="D76" s="190"/>
      <c r="E76" s="189"/>
      <c r="F76" s="79"/>
      <c r="G76" s="189"/>
      <c r="H76" s="198"/>
      <c r="I76" s="79"/>
      <c r="J76" s="189"/>
      <c r="K76" s="198"/>
      <c r="L76" s="79"/>
      <c r="M76" s="189"/>
      <c r="N76" s="198"/>
      <c r="O76" s="79"/>
      <c r="P76" s="189"/>
      <c r="Q76" s="198"/>
      <c r="R76" s="79"/>
    </row>
    <row r="77" spans="1:18" x14ac:dyDescent="0.25">
      <c r="A77" s="59"/>
      <c r="B77" s="90"/>
      <c r="C77" s="61"/>
      <c r="D77" s="190"/>
      <c r="E77" s="189"/>
      <c r="F77" s="79"/>
      <c r="G77" s="189"/>
      <c r="H77" s="198"/>
      <c r="I77" s="79"/>
      <c r="J77" s="189"/>
      <c r="K77" s="198"/>
      <c r="L77" s="79"/>
      <c r="M77" s="189"/>
      <c r="N77" s="198"/>
      <c r="O77" s="79"/>
      <c r="P77" s="189"/>
      <c r="Q77" s="198"/>
      <c r="R77" s="79"/>
    </row>
    <row r="78" spans="1:18" x14ac:dyDescent="0.25">
      <c r="A78" s="59"/>
      <c r="B78" s="90"/>
      <c r="C78" s="61"/>
      <c r="D78" s="190"/>
      <c r="E78" s="189"/>
      <c r="F78" s="79"/>
      <c r="G78" s="189"/>
      <c r="H78" s="198"/>
      <c r="I78" s="79"/>
      <c r="J78" s="189"/>
      <c r="K78" s="198"/>
      <c r="L78" s="79"/>
      <c r="M78" s="189"/>
      <c r="N78" s="198"/>
      <c r="O78" s="79"/>
      <c r="P78" s="189"/>
      <c r="Q78" s="198"/>
      <c r="R78" s="79"/>
    </row>
    <row r="79" spans="1:18" x14ac:dyDescent="0.25">
      <c r="A79" s="59"/>
      <c r="B79" s="90"/>
      <c r="C79" s="61"/>
      <c r="D79" s="190"/>
      <c r="E79" s="189"/>
      <c r="F79" s="79"/>
      <c r="G79" s="189"/>
      <c r="H79" s="198"/>
      <c r="I79" s="79"/>
      <c r="J79" s="189"/>
      <c r="K79" s="198"/>
      <c r="L79" s="79"/>
      <c r="M79" s="189"/>
      <c r="N79" s="198"/>
      <c r="O79" s="79"/>
      <c r="P79" s="189"/>
      <c r="Q79" s="198"/>
      <c r="R79" s="79"/>
    </row>
    <row r="80" spans="1:18" x14ac:dyDescent="0.25">
      <c r="A80" s="59"/>
      <c r="B80" s="90"/>
      <c r="C80" s="61"/>
      <c r="D80" s="190"/>
      <c r="E80" s="189"/>
      <c r="F80" s="79"/>
      <c r="G80" s="189"/>
      <c r="H80" s="198"/>
      <c r="I80" s="79"/>
      <c r="J80" s="189"/>
      <c r="K80" s="198"/>
      <c r="L80" s="79"/>
      <c r="M80" s="189"/>
      <c r="N80" s="198"/>
      <c r="O80" s="79"/>
      <c r="P80" s="189"/>
      <c r="Q80" s="198"/>
      <c r="R80" s="79"/>
    </row>
    <row r="81" spans="1:18" x14ac:dyDescent="0.25">
      <c r="A81" s="59"/>
      <c r="B81" s="90"/>
      <c r="C81" s="61"/>
      <c r="D81" s="190"/>
      <c r="E81" s="189"/>
      <c r="F81" s="79"/>
      <c r="G81" s="189"/>
      <c r="H81" s="198"/>
      <c r="I81" s="79"/>
      <c r="J81" s="189"/>
      <c r="K81" s="198"/>
      <c r="L81" s="79"/>
      <c r="M81" s="189"/>
      <c r="N81" s="198"/>
      <c r="O81" s="79"/>
      <c r="P81" s="189"/>
      <c r="Q81" s="198"/>
      <c r="R81" s="79"/>
    </row>
    <row r="82" spans="1:18" x14ac:dyDescent="0.25">
      <c r="A82" s="59"/>
      <c r="B82" s="90"/>
      <c r="C82" s="61"/>
      <c r="D82" s="190"/>
      <c r="E82" s="189"/>
      <c r="F82" s="79"/>
      <c r="G82" s="189"/>
      <c r="H82" s="198"/>
      <c r="I82" s="79"/>
      <c r="J82" s="189"/>
      <c r="K82" s="198"/>
      <c r="L82" s="79"/>
      <c r="M82" s="189"/>
      <c r="N82" s="198"/>
      <c r="O82" s="79"/>
      <c r="P82" s="189"/>
      <c r="Q82" s="198"/>
      <c r="R82" s="79"/>
    </row>
    <row r="83" spans="1:18" x14ac:dyDescent="0.25">
      <c r="A83" s="59"/>
      <c r="B83" s="90"/>
      <c r="C83" s="61"/>
      <c r="D83" s="190"/>
      <c r="E83" s="189"/>
      <c r="F83" s="79"/>
      <c r="G83" s="189"/>
      <c r="H83" s="198"/>
      <c r="I83" s="79"/>
      <c r="J83" s="189"/>
      <c r="K83" s="198"/>
      <c r="L83" s="79"/>
      <c r="M83" s="189"/>
      <c r="N83" s="198"/>
      <c r="O83" s="79"/>
      <c r="P83" s="189"/>
      <c r="Q83" s="198"/>
      <c r="R83" s="79"/>
    </row>
    <row r="84" spans="1:18" x14ac:dyDescent="0.25">
      <c r="A84" s="59"/>
      <c r="B84" s="90"/>
      <c r="C84" s="61"/>
      <c r="D84" s="190"/>
      <c r="E84" s="189"/>
      <c r="F84" s="79"/>
      <c r="G84" s="189"/>
      <c r="H84" s="198"/>
      <c r="I84" s="79"/>
      <c r="J84" s="189"/>
      <c r="K84" s="198"/>
      <c r="L84" s="79"/>
      <c r="M84" s="189"/>
      <c r="N84" s="198"/>
      <c r="O84" s="79"/>
      <c r="P84" s="189"/>
      <c r="Q84" s="198"/>
      <c r="R84" s="79"/>
    </row>
    <row r="85" spans="1:18" x14ac:dyDescent="0.25">
      <c r="A85" s="59"/>
      <c r="B85" s="90"/>
      <c r="C85" s="61"/>
      <c r="D85" s="190"/>
      <c r="E85" s="189"/>
      <c r="F85" s="79"/>
      <c r="G85" s="189"/>
      <c r="H85" s="198"/>
      <c r="I85" s="79"/>
      <c r="J85" s="189"/>
      <c r="K85" s="198"/>
      <c r="L85" s="79"/>
      <c r="M85" s="189"/>
      <c r="N85" s="198"/>
      <c r="O85" s="79"/>
      <c r="P85" s="189"/>
      <c r="Q85" s="198"/>
      <c r="R85" s="79"/>
    </row>
    <row r="86" spans="1:18" x14ac:dyDescent="0.25">
      <c r="A86" s="59"/>
      <c r="B86" s="90"/>
      <c r="C86" s="61"/>
      <c r="D86" s="190"/>
      <c r="E86" s="189"/>
      <c r="F86" s="79"/>
      <c r="G86" s="189"/>
      <c r="H86" s="198"/>
      <c r="I86" s="79"/>
      <c r="J86" s="189"/>
      <c r="K86" s="198"/>
      <c r="L86" s="79"/>
      <c r="M86" s="189"/>
      <c r="N86" s="198"/>
      <c r="O86" s="79"/>
      <c r="P86" s="189"/>
      <c r="Q86" s="198"/>
      <c r="R86" s="79"/>
    </row>
    <row r="87" spans="1:18" x14ac:dyDescent="0.25">
      <c r="A87" s="59"/>
      <c r="B87" s="90"/>
      <c r="C87" s="61"/>
      <c r="D87" s="190"/>
      <c r="E87" s="189"/>
      <c r="F87" s="79"/>
      <c r="G87" s="189"/>
      <c r="H87" s="198"/>
      <c r="I87" s="79"/>
      <c r="J87" s="189"/>
      <c r="K87" s="198"/>
      <c r="L87" s="79"/>
      <c r="M87" s="189"/>
      <c r="N87" s="198"/>
      <c r="O87" s="79"/>
      <c r="P87" s="189"/>
      <c r="Q87" s="198"/>
      <c r="R87" s="79"/>
    </row>
    <row r="88" spans="1:18" x14ac:dyDescent="0.25">
      <c r="A88" s="59"/>
      <c r="B88" s="90"/>
      <c r="C88" s="61"/>
      <c r="D88" s="190"/>
      <c r="E88" s="189"/>
      <c r="F88" s="79"/>
      <c r="G88" s="189"/>
      <c r="H88" s="198"/>
      <c r="I88" s="79"/>
      <c r="J88" s="189"/>
      <c r="K88" s="198"/>
      <c r="L88" s="79"/>
      <c r="M88" s="189"/>
      <c r="N88" s="198"/>
      <c r="O88" s="79"/>
      <c r="P88" s="189"/>
      <c r="Q88" s="198"/>
      <c r="R88" s="79"/>
    </row>
    <row r="89" spans="1:18" x14ac:dyDescent="0.25">
      <c r="A89" s="59"/>
      <c r="B89" s="90"/>
      <c r="C89" s="61"/>
      <c r="D89" s="190"/>
      <c r="E89" s="189"/>
      <c r="F89" s="79"/>
      <c r="G89" s="189"/>
      <c r="H89" s="198"/>
      <c r="I89" s="79"/>
      <c r="J89" s="189"/>
      <c r="K89" s="198"/>
      <c r="L89" s="79"/>
      <c r="M89" s="189"/>
      <c r="N89" s="198"/>
      <c r="O89" s="79"/>
      <c r="P89" s="189"/>
      <c r="Q89" s="198"/>
      <c r="R89" s="79"/>
    </row>
    <row r="90" spans="1:18" x14ac:dyDescent="0.25">
      <c r="A90" s="59"/>
      <c r="B90" s="90"/>
      <c r="C90" s="61"/>
      <c r="D90" s="190"/>
      <c r="E90" s="189"/>
      <c r="F90" s="79"/>
      <c r="G90" s="189"/>
      <c r="H90" s="198"/>
      <c r="I90" s="79"/>
      <c r="J90" s="189"/>
      <c r="K90" s="198"/>
      <c r="L90" s="79"/>
      <c r="M90" s="189"/>
      <c r="N90" s="198"/>
      <c r="O90" s="79"/>
      <c r="P90" s="189"/>
      <c r="Q90" s="198"/>
      <c r="R90" s="79"/>
    </row>
    <row r="91" spans="1:18" x14ac:dyDescent="0.25">
      <c r="A91" s="59"/>
      <c r="B91" s="90"/>
      <c r="C91" s="61"/>
      <c r="D91" s="190"/>
      <c r="E91" s="189"/>
      <c r="F91" s="79"/>
      <c r="G91" s="189"/>
      <c r="H91" s="198"/>
      <c r="I91" s="79"/>
      <c r="J91" s="189"/>
      <c r="K91" s="198"/>
      <c r="L91" s="79"/>
      <c r="M91" s="189"/>
      <c r="N91" s="198"/>
      <c r="O91" s="79"/>
      <c r="P91" s="189"/>
      <c r="Q91" s="198"/>
      <c r="R91" s="79"/>
    </row>
    <row r="92" spans="1:18" x14ac:dyDescent="0.25">
      <c r="A92" s="59"/>
      <c r="B92" s="90"/>
      <c r="C92" s="61"/>
      <c r="D92" s="190"/>
      <c r="E92" s="189"/>
      <c r="F92" s="79"/>
      <c r="G92" s="189"/>
      <c r="H92" s="198"/>
      <c r="I92" s="79"/>
      <c r="J92" s="189"/>
      <c r="K92" s="198"/>
      <c r="L92" s="79"/>
      <c r="M92" s="189"/>
      <c r="N92" s="198"/>
      <c r="O92" s="79"/>
      <c r="P92" s="189"/>
      <c r="Q92" s="198"/>
      <c r="R92" s="79"/>
    </row>
    <row r="93" spans="1:18" x14ac:dyDescent="0.25">
      <c r="A93" s="59"/>
      <c r="B93" s="90"/>
      <c r="C93" s="61"/>
      <c r="D93" s="190"/>
      <c r="E93" s="189"/>
      <c r="F93" s="79"/>
      <c r="G93" s="189"/>
      <c r="H93" s="198"/>
      <c r="I93" s="79"/>
      <c r="J93" s="189"/>
      <c r="K93" s="198"/>
      <c r="L93" s="79"/>
      <c r="M93" s="189"/>
      <c r="N93" s="198"/>
      <c r="O93" s="79"/>
      <c r="P93" s="189"/>
      <c r="Q93" s="198"/>
      <c r="R93" s="79"/>
    </row>
    <row r="94" spans="1:18" x14ac:dyDescent="0.25">
      <c r="A94" s="59"/>
      <c r="B94" s="90"/>
      <c r="C94" s="61"/>
      <c r="D94" s="190"/>
      <c r="E94" s="189"/>
      <c r="F94" s="79"/>
      <c r="G94" s="189"/>
      <c r="H94" s="198"/>
      <c r="I94" s="79"/>
      <c r="J94" s="189"/>
      <c r="K94" s="198"/>
      <c r="L94" s="79"/>
      <c r="M94" s="189"/>
      <c r="N94" s="198"/>
      <c r="O94" s="79"/>
      <c r="P94" s="189"/>
      <c r="Q94" s="198"/>
      <c r="R94" s="79"/>
    </row>
    <row r="95" spans="1:18" x14ac:dyDescent="0.25">
      <c r="A95" s="59"/>
      <c r="B95" s="90"/>
      <c r="C95" s="61"/>
      <c r="D95" s="190"/>
      <c r="E95" s="189"/>
      <c r="F95" s="79"/>
      <c r="G95" s="189"/>
      <c r="H95" s="198"/>
      <c r="I95" s="79"/>
      <c r="J95" s="189"/>
      <c r="K95" s="198"/>
      <c r="L95" s="79"/>
      <c r="M95" s="189"/>
      <c r="N95" s="198"/>
      <c r="O95" s="79"/>
      <c r="P95" s="189"/>
      <c r="Q95" s="198"/>
      <c r="R95" s="79"/>
    </row>
    <row r="96" spans="1:18" x14ac:dyDescent="0.25">
      <c r="A96" s="59"/>
      <c r="B96" s="90"/>
      <c r="C96" s="61"/>
      <c r="D96" s="190"/>
      <c r="E96" s="189"/>
      <c r="F96" s="79"/>
      <c r="G96" s="189"/>
      <c r="H96" s="198"/>
      <c r="I96" s="79"/>
      <c r="J96" s="189"/>
      <c r="K96" s="198"/>
      <c r="L96" s="79"/>
      <c r="M96" s="189"/>
      <c r="N96" s="198"/>
      <c r="O96" s="79"/>
      <c r="P96" s="189"/>
      <c r="Q96" s="198"/>
      <c r="R96" s="79"/>
    </row>
    <row r="97" spans="1:18" x14ac:dyDescent="0.25">
      <c r="A97" s="59"/>
      <c r="B97" s="90"/>
      <c r="C97" s="61"/>
      <c r="D97" s="190"/>
      <c r="E97" s="189"/>
      <c r="F97" s="79"/>
      <c r="G97" s="189"/>
      <c r="H97" s="198"/>
      <c r="I97" s="79"/>
      <c r="J97" s="189"/>
      <c r="K97" s="198"/>
      <c r="L97" s="79"/>
      <c r="M97" s="189"/>
      <c r="N97" s="198"/>
      <c r="O97" s="79"/>
      <c r="P97" s="189"/>
      <c r="Q97" s="198"/>
      <c r="R97" s="79"/>
    </row>
    <row r="98" spans="1:18" x14ac:dyDescent="0.25">
      <c r="A98" s="59"/>
      <c r="B98" s="90"/>
      <c r="C98" s="61"/>
      <c r="D98" s="190"/>
      <c r="E98" s="189"/>
      <c r="F98" s="79"/>
      <c r="G98" s="189"/>
      <c r="H98" s="198"/>
      <c r="I98" s="79"/>
      <c r="J98" s="189"/>
      <c r="K98" s="198"/>
      <c r="L98" s="79"/>
      <c r="M98" s="189"/>
      <c r="N98" s="198"/>
      <c r="O98" s="79"/>
      <c r="P98" s="189"/>
      <c r="Q98" s="198"/>
      <c r="R98" s="79"/>
    </row>
    <row r="99" spans="1:18" x14ac:dyDescent="0.25">
      <c r="A99" s="59"/>
      <c r="B99" s="90"/>
      <c r="C99" s="61"/>
      <c r="D99" s="190"/>
      <c r="E99" s="189"/>
      <c r="F99" s="79"/>
      <c r="G99" s="189"/>
      <c r="H99" s="198"/>
      <c r="I99" s="79"/>
      <c r="J99" s="189"/>
      <c r="K99" s="198"/>
      <c r="L99" s="79"/>
      <c r="M99" s="189"/>
      <c r="N99" s="198"/>
      <c r="O99" s="79"/>
      <c r="P99" s="189"/>
      <c r="Q99" s="198"/>
      <c r="R99" s="79"/>
    </row>
    <row r="100" spans="1:18" x14ac:dyDescent="0.25">
      <c r="A100" s="59"/>
      <c r="B100" s="90"/>
      <c r="C100" s="61"/>
      <c r="D100" s="190"/>
      <c r="E100" s="189"/>
      <c r="F100" s="79"/>
      <c r="G100" s="189"/>
      <c r="H100" s="198"/>
      <c r="I100" s="79"/>
      <c r="J100" s="189"/>
      <c r="K100" s="198"/>
      <c r="L100" s="79"/>
      <c r="M100" s="189"/>
      <c r="N100" s="198"/>
      <c r="O100" s="79"/>
      <c r="P100" s="189"/>
      <c r="Q100" s="198"/>
      <c r="R100" s="79"/>
    </row>
    <row r="101" spans="1:18" x14ac:dyDescent="0.25">
      <c r="A101" s="59"/>
      <c r="B101" s="90"/>
      <c r="C101" s="61"/>
      <c r="D101" s="190"/>
      <c r="E101" s="189"/>
      <c r="F101" s="79"/>
      <c r="G101" s="189"/>
      <c r="H101" s="198"/>
      <c r="I101" s="79"/>
      <c r="J101" s="189"/>
      <c r="K101" s="198"/>
      <c r="L101" s="79"/>
      <c r="M101" s="189"/>
      <c r="N101" s="198"/>
      <c r="O101" s="79"/>
      <c r="P101" s="189"/>
      <c r="Q101" s="198"/>
      <c r="R101" s="79"/>
    </row>
    <row r="102" spans="1:18" x14ac:dyDescent="0.25">
      <c r="A102" s="59"/>
      <c r="B102" s="90"/>
      <c r="C102" s="61"/>
      <c r="D102" s="190"/>
      <c r="E102" s="189"/>
      <c r="F102" s="79"/>
      <c r="G102" s="189"/>
      <c r="H102" s="198"/>
      <c r="I102" s="79"/>
      <c r="J102" s="189"/>
      <c r="K102" s="198"/>
      <c r="L102" s="79"/>
      <c r="M102" s="189"/>
      <c r="N102" s="198"/>
      <c r="O102" s="79"/>
      <c r="P102" s="189"/>
      <c r="Q102" s="198"/>
      <c r="R102" s="79"/>
    </row>
    <row r="103" spans="1:18" x14ac:dyDescent="0.25">
      <c r="A103" s="59"/>
      <c r="B103" s="90"/>
      <c r="C103" s="61"/>
      <c r="D103" s="190"/>
      <c r="E103" s="189"/>
      <c r="F103" s="79"/>
      <c r="G103" s="189"/>
      <c r="H103" s="198"/>
      <c r="I103" s="79"/>
      <c r="J103" s="189"/>
      <c r="K103" s="198"/>
      <c r="L103" s="79"/>
      <c r="M103" s="189"/>
      <c r="N103" s="198"/>
      <c r="O103" s="79"/>
      <c r="P103" s="189"/>
      <c r="Q103" s="198"/>
      <c r="R103" s="79"/>
    </row>
    <row r="104" spans="1:18" x14ac:dyDescent="0.25">
      <c r="A104" s="59"/>
      <c r="B104" s="90"/>
      <c r="C104" s="61"/>
      <c r="D104" s="190"/>
      <c r="E104" s="189"/>
      <c r="F104" s="79"/>
      <c r="G104" s="189"/>
      <c r="H104" s="198"/>
      <c r="I104" s="79"/>
      <c r="J104" s="189"/>
      <c r="K104" s="198"/>
      <c r="L104" s="79"/>
      <c r="M104" s="189"/>
      <c r="N104" s="198"/>
      <c r="O104" s="79"/>
      <c r="P104" s="189"/>
      <c r="Q104" s="198"/>
      <c r="R104" s="79"/>
    </row>
    <row r="105" spans="1:18" x14ac:dyDescent="0.25">
      <c r="A105" s="59"/>
      <c r="B105" s="90"/>
      <c r="C105" s="61"/>
      <c r="D105" s="190"/>
      <c r="E105" s="189"/>
      <c r="F105" s="79"/>
      <c r="G105" s="189"/>
      <c r="H105" s="198"/>
      <c r="I105" s="79"/>
      <c r="J105" s="189"/>
      <c r="K105" s="198"/>
      <c r="L105" s="79"/>
      <c r="M105" s="189"/>
      <c r="N105" s="198"/>
      <c r="O105" s="79"/>
      <c r="P105" s="189"/>
      <c r="Q105" s="198"/>
      <c r="R105" s="79"/>
    </row>
    <row r="106" spans="1:18" x14ac:dyDescent="0.25">
      <c r="A106" s="59"/>
      <c r="B106" s="90"/>
      <c r="C106" s="61"/>
      <c r="D106" s="190"/>
      <c r="E106" s="189"/>
      <c r="F106" s="79"/>
      <c r="G106" s="189"/>
      <c r="H106" s="198"/>
      <c r="I106" s="79"/>
      <c r="J106" s="189"/>
      <c r="K106" s="198"/>
      <c r="L106" s="79"/>
      <c r="M106" s="189"/>
      <c r="N106" s="198"/>
      <c r="O106" s="79"/>
      <c r="P106" s="189"/>
      <c r="Q106" s="198"/>
      <c r="R106" s="79"/>
    </row>
    <row r="107" spans="1:18" x14ac:dyDescent="0.25">
      <c r="A107" s="59"/>
      <c r="B107" s="90"/>
      <c r="C107" s="61"/>
      <c r="D107" s="190"/>
      <c r="E107" s="189"/>
      <c r="F107" s="79"/>
      <c r="G107" s="189"/>
      <c r="H107" s="198"/>
      <c r="I107" s="79"/>
      <c r="J107" s="189"/>
      <c r="K107" s="198"/>
      <c r="L107" s="79"/>
      <c r="M107" s="189"/>
      <c r="N107" s="198"/>
      <c r="O107" s="79"/>
      <c r="P107" s="189"/>
      <c r="Q107" s="198"/>
      <c r="R107" s="79"/>
    </row>
    <row r="108" spans="1:18" x14ac:dyDescent="0.25">
      <c r="A108" s="59"/>
      <c r="B108" s="90"/>
      <c r="C108" s="61"/>
      <c r="D108" s="190"/>
      <c r="E108" s="189"/>
      <c r="F108" s="79"/>
      <c r="G108" s="189"/>
      <c r="H108" s="198"/>
      <c r="I108" s="79"/>
      <c r="J108" s="189"/>
      <c r="K108" s="198"/>
      <c r="L108" s="79"/>
      <c r="M108" s="189"/>
      <c r="N108" s="198"/>
      <c r="O108" s="79"/>
      <c r="P108" s="189"/>
      <c r="Q108" s="198"/>
      <c r="R108" s="79"/>
    </row>
    <row r="109" spans="1:18" x14ac:dyDescent="0.25">
      <c r="A109" s="59"/>
      <c r="B109" s="90"/>
      <c r="C109" s="61"/>
      <c r="D109" s="190"/>
      <c r="E109" s="189"/>
      <c r="F109" s="79"/>
      <c r="G109" s="189"/>
      <c r="H109" s="198"/>
      <c r="I109" s="79"/>
      <c r="J109" s="189"/>
      <c r="K109" s="198"/>
      <c r="L109" s="79"/>
      <c r="M109" s="189"/>
      <c r="N109" s="198"/>
      <c r="O109" s="79"/>
      <c r="P109" s="189"/>
      <c r="Q109" s="198"/>
      <c r="R109" s="79"/>
    </row>
    <row r="110" spans="1:18" x14ac:dyDescent="0.25">
      <c r="A110" s="59"/>
      <c r="B110" s="90"/>
      <c r="C110" s="61"/>
      <c r="D110" s="190"/>
      <c r="E110" s="189"/>
      <c r="F110" s="79"/>
      <c r="G110" s="189"/>
      <c r="H110" s="198"/>
      <c r="I110" s="79"/>
      <c r="J110" s="189"/>
      <c r="K110" s="198"/>
      <c r="L110" s="79"/>
      <c r="M110" s="189"/>
      <c r="N110" s="198"/>
      <c r="O110" s="79"/>
      <c r="P110" s="189"/>
      <c r="Q110" s="198"/>
      <c r="R110" s="79"/>
    </row>
    <row r="111" spans="1:18" x14ac:dyDescent="0.25">
      <c r="A111" s="59"/>
      <c r="B111" s="90"/>
      <c r="C111" s="61"/>
      <c r="D111" s="190"/>
      <c r="E111" s="189"/>
      <c r="F111" s="79"/>
      <c r="G111" s="189"/>
      <c r="H111" s="198"/>
      <c r="I111" s="79"/>
      <c r="J111" s="189"/>
      <c r="K111" s="198"/>
      <c r="L111" s="79"/>
      <c r="M111" s="189"/>
      <c r="N111" s="198"/>
      <c r="O111" s="79"/>
      <c r="P111" s="189"/>
      <c r="Q111" s="198"/>
      <c r="R111" s="79"/>
    </row>
    <row r="112" spans="1:18" x14ac:dyDescent="0.25">
      <c r="A112" s="59"/>
      <c r="B112" s="90"/>
      <c r="C112" s="61"/>
      <c r="D112" s="190"/>
      <c r="E112" s="189"/>
      <c r="F112" s="79"/>
      <c r="G112" s="189"/>
      <c r="H112" s="198"/>
      <c r="I112" s="79"/>
      <c r="J112" s="189"/>
      <c r="K112" s="198"/>
      <c r="L112" s="79"/>
      <c r="M112" s="189"/>
      <c r="N112" s="198"/>
      <c r="O112" s="79"/>
      <c r="P112" s="189"/>
      <c r="Q112" s="198"/>
      <c r="R112" s="79"/>
    </row>
    <row r="113" spans="1:18" x14ac:dyDescent="0.25">
      <c r="A113" s="59"/>
      <c r="B113" s="90"/>
      <c r="C113" s="61"/>
      <c r="D113" s="190"/>
      <c r="E113" s="189"/>
      <c r="F113" s="79"/>
      <c r="G113" s="189"/>
      <c r="H113" s="198"/>
      <c r="I113" s="79"/>
      <c r="J113" s="189"/>
      <c r="K113" s="198"/>
      <c r="L113" s="79"/>
      <c r="M113" s="189"/>
      <c r="N113" s="198"/>
      <c r="O113" s="79"/>
      <c r="P113" s="189"/>
      <c r="Q113" s="198"/>
      <c r="R113" s="79"/>
    </row>
    <row r="114" spans="1:18" x14ac:dyDescent="0.25">
      <c r="A114" s="59"/>
      <c r="B114" s="90"/>
      <c r="C114" s="61"/>
      <c r="D114" s="190"/>
      <c r="E114" s="189"/>
      <c r="F114" s="79"/>
      <c r="G114" s="189"/>
      <c r="H114" s="198"/>
      <c r="I114" s="79"/>
      <c r="J114" s="189"/>
      <c r="K114" s="198"/>
      <c r="L114" s="79"/>
      <c r="M114" s="189"/>
      <c r="N114" s="198"/>
      <c r="O114" s="79"/>
      <c r="P114" s="189"/>
      <c r="Q114" s="198"/>
      <c r="R114" s="79"/>
    </row>
    <row r="115" spans="1:18" x14ac:dyDescent="0.25">
      <c r="A115" s="59"/>
      <c r="B115" s="90"/>
      <c r="C115" s="61"/>
      <c r="D115" s="190"/>
      <c r="E115" s="189"/>
      <c r="F115" s="79"/>
      <c r="G115" s="189"/>
      <c r="H115" s="198"/>
      <c r="I115" s="79"/>
      <c r="J115" s="189"/>
      <c r="K115" s="198"/>
      <c r="L115" s="79"/>
      <c r="M115" s="189"/>
      <c r="N115" s="198"/>
      <c r="O115" s="79"/>
      <c r="P115" s="189"/>
      <c r="Q115" s="198"/>
      <c r="R115" s="79"/>
    </row>
    <row r="116" spans="1:18" x14ac:dyDescent="0.25">
      <c r="A116" s="59"/>
      <c r="B116" s="90"/>
      <c r="C116" s="61"/>
      <c r="D116" s="190"/>
      <c r="E116" s="189"/>
      <c r="F116" s="79"/>
      <c r="G116" s="189"/>
      <c r="H116" s="198"/>
      <c r="I116" s="79"/>
      <c r="J116" s="189"/>
      <c r="K116" s="198"/>
      <c r="L116" s="79"/>
      <c r="M116" s="189"/>
      <c r="N116" s="198"/>
      <c r="O116" s="79"/>
      <c r="P116" s="189"/>
      <c r="Q116" s="198"/>
      <c r="R116" s="79"/>
    </row>
    <row r="117" spans="1:18" x14ac:dyDescent="0.25">
      <c r="A117" s="59"/>
      <c r="B117" s="90"/>
      <c r="C117" s="61"/>
      <c r="D117" s="190"/>
      <c r="E117" s="189"/>
      <c r="F117" s="79"/>
      <c r="G117" s="189"/>
      <c r="H117" s="198"/>
      <c r="I117" s="79"/>
      <c r="J117" s="189"/>
      <c r="K117" s="198"/>
      <c r="L117" s="79"/>
      <c r="M117" s="189"/>
      <c r="N117" s="198"/>
      <c r="O117" s="79"/>
      <c r="P117" s="189"/>
      <c r="Q117" s="198"/>
      <c r="R117" s="79"/>
    </row>
    <row r="118" spans="1:18" x14ac:dyDescent="0.25">
      <c r="A118" s="59"/>
      <c r="B118" s="90"/>
      <c r="C118" s="61"/>
      <c r="D118" s="190"/>
      <c r="E118" s="189"/>
      <c r="F118" s="79"/>
      <c r="G118" s="189"/>
      <c r="H118" s="198"/>
      <c r="I118" s="79"/>
      <c r="J118" s="189"/>
      <c r="K118" s="198"/>
      <c r="L118" s="79"/>
      <c r="M118" s="189"/>
      <c r="N118" s="198"/>
      <c r="O118" s="79"/>
      <c r="P118" s="189"/>
      <c r="Q118" s="198"/>
      <c r="R118" s="79"/>
    </row>
    <row r="119" spans="1:18" x14ac:dyDescent="0.25">
      <c r="A119" s="59"/>
      <c r="B119" s="90"/>
      <c r="C119" s="61"/>
      <c r="D119" s="190"/>
      <c r="E119" s="189"/>
      <c r="F119" s="79"/>
      <c r="G119" s="189"/>
      <c r="H119" s="198"/>
      <c r="I119" s="79"/>
      <c r="J119" s="189"/>
      <c r="K119" s="198"/>
      <c r="L119" s="79"/>
      <c r="M119" s="189"/>
      <c r="N119" s="198"/>
      <c r="O119" s="79"/>
      <c r="P119" s="189"/>
      <c r="Q119" s="198"/>
      <c r="R119" s="79"/>
    </row>
    <row r="120" spans="1:18" x14ac:dyDescent="0.25">
      <c r="A120" s="59"/>
      <c r="B120" s="90"/>
      <c r="C120" s="61"/>
      <c r="D120" s="190"/>
      <c r="E120" s="189"/>
      <c r="F120" s="79"/>
      <c r="G120" s="189"/>
      <c r="H120" s="198"/>
      <c r="I120" s="79"/>
      <c r="J120" s="189"/>
      <c r="K120" s="198"/>
      <c r="L120" s="79"/>
      <c r="M120" s="189"/>
      <c r="N120" s="198"/>
      <c r="O120" s="79"/>
      <c r="P120" s="189"/>
      <c r="Q120" s="198"/>
      <c r="R120" s="79"/>
    </row>
    <row r="121" spans="1:18" x14ac:dyDescent="0.25">
      <c r="A121" s="59"/>
      <c r="B121" s="90"/>
      <c r="C121" s="61"/>
      <c r="D121" s="190"/>
      <c r="E121" s="189"/>
      <c r="F121" s="79"/>
      <c r="G121" s="189"/>
      <c r="H121" s="198"/>
      <c r="I121" s="79"/>
      <c r="J121" s="189"/>
      <c r="K121" s="198"/>
      <c r="L121" s="79"/>
      <c r="M121" s="189"/>
      <c r="N121" s="198"/>
      <c r="O121" s="79"/>
      <c r="P121" s="189"/>
      <c r="Q121" s="198"/>
      <c r="R121" s="79"/>
    </row>
    <row r="122" spans="1:18" x14ac:dyDescent="0.25">
      <c r="A122" s="59"/>
      <c r="B122" s="90"/>
      <c r="C122" s="61"/>
      <c r="D122" s="190"/>
      <c r="E122" s="189"/>
      <c r="F122" s="79"/>
      <c r="G122" s="189"/>
      <c r="H122" s="198"/>
      <c r="I122" s="79"/>
      <c r="J122" s="189"/>
      <c r="K122" s="198"/>
      <c r="L122" s="79"/>
      <c r="M122" s="189"/>
      <c r="N122" s="198"/>
      <c r="O122" s="79"/>
      <c r="P122" s="189"/>
      <c r="Q122" s="198"/>
      <c r="R122" s="79"/>
    </row>
    <row r="123" spans="1:18" x14ac:dyDescent="0.25">
      <c r="A123" s="59"/>
      <c r="B123" s="90"/>
      <c r="C123" s="61"/>
      <c r="D123" s="190"/>
      <c r="E123" s="189"/>
      <c r="F123" s="79"/>
      <c r="G123" s="189"/>
      <c r="H123" s="198"/>
      <c r="I123" s="79"/>
      <c r="J123" s="189"/>
      <c r="K123" s="198"/>
      <c r="L123" s="79"/>
      <c r="M123" s="189"/>
      <c r="N123" s="198"/>
      <c r="O123" s="79"/>
      <c r="P123" s="189"/>
      <c r="Q123" s="198"/>
      <c r="R123" s="79"/>
    </row>
    <row r="124" spans="1:18" x14ac:dyDescent="0.25">
      <c r="A124" s="59"/>
      <c r="B124" s="90"/>
      <c r="C124" s="61"/>
      <c r="D124" s="190"/>
      <c r="E124" s="189"/>
      <c r="F124" s="79"/>
      <c r="G124" s="189"/>
      <c r="H124" s="198"/>
      <c r="I124" s="79"/>
      <c r="J124" s="189"/>
      <c r="K124" s="198"/>
      <c r="L124" s="79"/>
      <c r="M124" s="189"/>
      <c r="N124" s="198"/>
      <c r="O124" s="79"/>
      <c r="P124" s="189"/>
      <c r="Q124" s="198"/>
      <c r="R124" s="79"/>
    </row>
    <row r="125" spans="1:18" x14ac:dyDescent="0.25">
      <c r="A125" s="59"/>
      <c r="B125" s="90"/>
      <c r="C125" s="61"/>
      <c r="D125" s="190"/>
      <c r="E125" s="189"/>
      <c r="F125" s="79"/>
      <c r="G125" s="189"/>
      <c r="H125" s="198"/>
      <c r="I125" s="79"/>
      <c r="J125" s="189"/>
      <c r="K125" s="198"/>
      <c r="L125" s="79"/>
      <c r="M125" s="189"/>
      <c r="N125" s="198"/>
      <c r="O125" s="79"/>
      <c r="P125" s="189"/>
      <c r="Q125" s="198"/>
      <c r="R125" s="79"/>
    </row>
    <row r="126" spans="1:18" x14ac:dyDescent="0.25">
      <c r="A126" s="59"/>
      <c r="B126" s="90"/>
      <c r="C126" s="61"/>
      <c r="D126" s="190"/>
      <c r="E126" s="189"/>
      <c r="F126" s="79"/>
      <c r="G126" s="189"/>
      <c r="H126" s="198"/>
      <c r="I126" s="79"/>
      <c r="J126" s="189"/>
      <c r="K126" s="198"/>
      <c r="L126" s="79"/>
      <c r="M126" s="189"/>
      <c r="N126" s="198"/>
      <c r="O126" s="79"/>
      <c r="P126" s="189"/>
      <c r="Q126" s="198"/>
      <c r="R126" s="79"/>
    </row>
    <row r="127" spans="1:18" x14ac:dyDescent="0.25">
      <c r="A127" s="59"/>
      <c r="B127" s="90"/>
      <c r="C127" s="61"/>
      <c r="D127" s="190"/>
      <c r="E127" s="189"/>
      <c r="F127" s="79"/>
      <c r="G127" s="189"/>
      <c r="H127" s="198"/>
      <c r="I127" s="79"/>
      <c r="J127" s="189"/>
      <c r="K127" s="198"/>
      <c r="L127" s="79"/>
      <c r="M127" s="189"/>
      <c r="N127" s="198"/>
      <c r="O127" s="79"/>
      <c r="P127" s="189"/>
      <c r="Q127" s="198"/>
      <c r="R127" s="79"/>
    </row>
    <row r="128" spans="1:18" x14ac:dyDescent="0.25">
      <c r="A128" s="59"/>
      <c r="B128" s="90"/>
      <c r="C128" s="61"/>
      <c r="D128" s="190"/>
      <c r="E128" s="189"/>
      <c r="F128" s="79"/>
      <c r="G128" s="189"/>
      <c r="H128" s="198"/>
      <c r="I128" s="79"/>
      <c r="J128" s="189"/>
      <c r="K128" s="198"/>
      <c r="L128" s="79"/>
      <c r="M128" s="189"/>
      <c r="N128" s="198"/>
      <c r="O128" s="79"/>
      <c r="P128" s="189"/>
      <c r="Q128" s="198"/>
      <c r="R128" s="79"/>
    </row>
    <row r="129" spans="1:18" x14ac:dyDescent="0.25">
      <c r="A129" s="59"/>
      <c r="B129" s="90"/>
      <c r="C129" s="61"/>
      <c r="D129" s="190"/>
      <c r="E129" s="189"/>
      <c r="F129" s="79"/>
      <c r="G129" s="189"/>
      <c r="H129" s="198"/>
      <c r="I129" s="79"/>
      <c r="J129" s="189"/>
      <c r="K129" s="198"/>
      <c r="L129" s="79"/>
      <c r="M129" s="189"/>
      <c r="N129" s="198"/>
      <c r="O129" s="79"/>
      <c r="P129" s="189"/>
      <c r="Q129" s="198"/>
      <c r="R129" s="79"/>
    </row>
    <row r="130" spans="1:18" x14ac:dyDescent="0.25">
      <c r="A130" s="59"/>
      <c r="B130" s="90"/>
      <c r="C130" s="61"/>
      <c r="D130" s="190"/>
      <c r="E130" s="189"/>
      <c r="F130" s="79"/>
      <c r="G130" s="189"/>
      <c r="H130" s="198"/>
      <c r="I130" s="79"/>
      <c r="J130" s="189"/>
      <c r="K130" s="198"/>
      <c r="L130" s="79"/>
      <c r="M130" s="189"/>
      <c r="N130" s="198"/>
      <c r="O130" s="79"/>
      <c r="P130" s="189"/>
      <c r="Q130" s="198"/>
      <c r="R130" s="79"/>
    </row>
    <row r="131" spans="1:18" x14ac:dyDescent="0.25">
      <c r="A131" s="59"/>
      <c r="B131" s="90"/>
      <c r="C131" s="61"/>
      <c r="D131" s="190"/>
      <c r="E131" s="189"/>
      <c r="F131" s="79"/>
      <c r="G131" s="189"/>
      <c r="H131" s="198"/>
      <c r="I131" s="79"/>
      <c r="J131" s="189"/>
      <c r="K131" s="198"/>
      <c r="L131" s="79"/>
      <c r="M131" s="189"/>
      <c r="N131" s="198"/>
      <c r="O131" s="79"/>
      <c r="P131" s="189"/>
      <c r="Q131" s="198"/>
      <c r="R131" s="79"/>
    </row>
    <row r="132" spans="1:18" x14ac:dyDescent="0.25">
      <c r="A132" s="59"/>
      <c r="B132" s="90"/>
      <c r="C132" s="61"/>
      <c r="D132" s="190"/>
      <c r="E132" s="189"/>
      <c r="F132" s="79"/>
      <c r="G132" s="189"/>
      <c r="H132" s="198"/>
      <c r="I132" s="79"/>
      <c r="J132" s="189"/>
      <c r="K132" s="198"/>
      <c r="L132" s="79"/>
      <c r="M132" s="189"/>
      <c r="N132" s="198"/>
      <c r="O132" s="79"/>
      <c r="P132" s="189"/>
      <c r="Q132" s="198"/>
      <c r="R132" s="79"/>
    </row>
    <row r="133" spans="1:18" x14ac:dyDescent="0.25">
      <c r="A133" s="59"/>
      <c r="B133" s="90"/>
      <c r="C133" s="61"/>
      <c r="D133" s="190"/>
      <c r="E133" s="189"/>
      <c r="F133" s="79"/>
      <c r="G133" s="189"/>
      <c r="H133" s="198"/>
      <c r="I133" s="79"/>
      <c r="J133" s="189"/>
      <c r="K133" s="198"/>
      <c r="L133" s="79"/>
      <c r="M133" s="189"/>
      <c r="N133" s="198"/>
      <c r="O133" s="79"/>
      <c r="P133" s="189"/>
      <c r="Q133" s="198"/>
      <c r="R133" s="79"/>
    </row>
    <row r="134" spans="1:18" x14ac:dyDescent="0.25">
      <c r="A134" s="59"/>
      <c r="B134" s="90"/>
      <c r="C134" s="61"/>
      <c r="D134" s="190"/>
      <c r="E134" s="189"/>
      <c r="F134" s="79"/>
      <c r="G134" s="189"/>
      <c r="H134" s="198"/>
      <c r="I134" s="79"/>
      <c r="J134" s="189"/>
      <c r="K134" s="198"/>
      <c r="L134" s="79"/>
      <c r="M134" s="189"/>
      <c r="N134" s="198"/>
      <c r="O134" s="79"/>
      <c r="P134" s="189"/>
      <c r="Q134" s="198"/>
      <c r="R134" s="79"/>
    </row>
    <row r="135" spans="1:18" x14ac:dyDescent="0.25">
      <c r="A135" s="59"/>
      <c r="B135" s="90"/>
      <c r="C135" s="61"/>
      <c r="D135" s="190"/>
      <c r="E135" s="189"/>
      <c r="F135" s="79"/>
      <c r="G135" s="189"/>
      <c r="H135" s="198"/>
      <c r="I135" s="79"/>
      <c r="J135" s="189"/>
      <c r="K135" s="198"/>
      <c r="L135" s="79"/>
      <c r="M135" s="189"/>
      <c r="N135" s="198"/>
      <c r="O135" s="79"/>
      <c r="P135" s="189"/>
      <c r="Q135" s="198"/>
      <c r="R135" s="79"/>
    </row>
    <row r="136" spans="1:18" x14ac:dyDescent="0.25">
      <c r="A136" s="59"/>
      <c r="B136" s="90"/>
      <c r="C136" s="61"/>
      <c r="D136" s="190"/>
      <c r="E136" s="189"/>
      <c r="F136" s="79"/>
      <c r="G136" s="189"/>
      <c r="H136" s="198"/>
      <c r="I136" s="79"/>
      <c r="J136" s="189"/>
      <c r="K136" s="198"/>
      <c r="L136" s="79"/>
      <c r="M136" s="189"/>
      <c r="N136" s="198"/>
      <c r="O136" s="79"/>
      <c r="P136" s="189"/>
      <c r="Q136" s="198"/>
      <c r="R136" s="79"/>
    </row>
    <row r="137" spans="1:18" x14ac:dyDescent="0.25">
      <c r="A137" s="59"/>
      <c r="B137" s="90"/>
      <c r="C137" s="61"/>
      <c r="D137" s="190"/>
      <c r="E137" s="189"/>
      <c r="F137" s="79"/>
      <c r="G137" s="189"/>
      <c r="H137" s="198"/>
      <c r="I137" s="79"/>
      <c r="J137" s="189"/>
      <c r="K137" s="198"/>
      <c r="L137" s="79"/>
      <c r="M137" s="189"/>
      <c r="N137" s="198"/>
      <c r="O137" s="79"/>
      <c r="P137" s="189"/>
      <c r="Q137" s="198"/>
      <c r="R137" s="79"/>
    </row>
    <row r="138" spans="1:18" x14ac:dyDescent="0.25">
      <c r="A138" s="59"/>
      <c r="B138" s="90"/>
      <c r="C138" s="61"/>
      <c r="D138" s="190"/>
      <c r="E138" s="189"/>
      <c r="F138" s="79"/>
      <c r="G138" s="189"/>
      <c r="H138" s="198"/>
      <c r="I138" s="79"/>
      <c r="J138" s="189"/>
      <c r="K138" s="198"/>
      <c r="L138" s="79"/>
      <c r="M138" s="189"/>
      <c r="N138" s="198"/>
      <c r="O138" s="79"/>
      <c r="P138" s="189"/>
      <c r="Q138" s="198"/>
      <c r="R138" s="79"/>
    </row>
    <row r="139" spans="1:18" x14ac:dyDescent="0.25">
      <c r="A139" s="59"/>
      <c r="B139" s="90"/>
      <c r="C139" s="61"/>
      <c r="D139" s="190"/>
      <c r="E139" s="189"/>
      <c r="F139" s="79"/>
      <c r="G139" s="189"/>
      <c r="H139" s="198"/>
      <c r="I139" s="79"/>
      <c r="J139" s="189"/>
      <c r="K139" s="198"/>
      <c r="L139" s="79"/>
      <c r="M139" s="189"/>
      <c r="N139" s="198"/>
      <c r="O139" s="79"/>
      <c r="P139" s="189"/>
      <c r="Q139" s="198"/>
      <c r="R139" s="79"/>
    </row>
    <row r="140" spans="1:18" x14ac:dyDescent="0.25">
      <c r="A140" s="59"/>
      <c r="B140" s="90"/>
      <c r="C140" s="61"/>
      <c r="D140" s="190"/>
      <c r="E140" s="189"/>
      <c r="F140" s="79"/>
      <c r="G140" s="189"/>
      <c r="H140" s="198"/>
      <c r="I140" s="79"/>
      <c r="J140" s="189"/>
      <c r="K140" s="198"/>
      <c r="L140" s="79"/>
      <c r="M140" s="189"/>
      <c r="N140" s="198"/>
      <c r="O140" s="79"/>
      <c r="P140" s="189"/>
      <c r="Q140" s="198"/>
      <c r="R140" s="79"/>
    </row>
    <row r="141" spans="1:18" x14ac:dyDescent="0.25">
      <c r="A141" s="59"/>
      <c r="B141" s="90"/>
      <c r="C141" s="61"/>
      <c r="D141" s="190"/>
      <c r="E141" s="189"/>
      <c r="F141" s="79"/>
      <c r="G141" s="189"/>
      <c r="H141" s="198"/>
      <c r="I141" s="79"/>
      <c r="J141" s="189"/>
      <c r="K141" s="198"/>
      <c r="L141" s="79"/>
      <c r="M141" s="189"/>
      <c r="N141" s="198"/>
      <c r="O141" s="79"/>
      <c r="P141" s="189"/>
      <c r="Q141" s="198"/>
      <c r="R141" s="79"/>
    </row>
    <row r="142" spans="1:18" x14ac:dyDescent="0.25">
      <c r="A142" s="59"/>
      <c r="B142" s="90"/>
      <c r="C142" s="61"/>
      <c r="D142" s="190"/>
      <c r="E142" s="189"/>
      <c r="F142" s="79"/>
      <c r="G142" s="189"/>
      <c r="H142" s="198"/>
      <c r="I142" s="79"/>
      <c r="J142" s="189"/>
      <c r="K142" s="198"/>
      <c r="L142" s="79"/>
      <c r="M142" s="189"/>
      <c r="N142" s="198"/>
      <c r="O142" s="79"/>
      <c r="P142" s="189"/>
      <c r="Q142" s="198"/>
      <c r="R142" s="79"/>
    </row>
    <row r="143" spans="1:18" x14ac:dyDescent="0.25">
      <c r="A143" s="59"/>
      <c r="B143" s="90"/>
      <c r="C143" s="61"/>
      <c r="D143" s="190"/>
      <c r="E143" s="189"/>
      <c r="F143" s="79"/>
      <c r="G143" s="189"/>
      <c r="H143" s="198"/>
      <c r="I143" s="79"/>
      <c r="J143" s="189"/>
      <c r="K143" s="198"/>
      <c r="L143" s="79"/>
      <c r="M143" s="189"/>
      <c r="N143" s="198"/>
      <c r="O143" s="79"/>
      <c r="P143" s="189"/>
      <c r="Q143" s="198"/>
      <c r="R143" s="79"/>
    </row>
    <row r="144" spans="1:18" x14ac:dyDescent="0.25">
      <c r="A144" s="59"/>
      <c r="B144" s="90"/>
      <c r="C144" s="61"/>
      <c r="D144" s="190"/>
      <c r="E144" s="189"/>
      <c r="F144" s="79"/>
      <c r="G144" s="189"/>
      <c r="H144" s="198"/>
      <c r="I144" s="79"/>
      <c r="J144" s="189"/>
      <c r="K144" s="198"/>
      <c r="L144" s="79"/>
      <c r="M144" s="189"/>
      <c r="N144" s="198"/>
      <c r="O144" s="79"/>
      <c r="P144" s="189"/>
      <c r="Q144" s="198"/>
      <c r="R144" s="79"/>
    </row>
    <row r="145" spans="1:18" x14ac:dyDescent="0.25">
      <c r="A145" s="59"/>
      <c r="B145" s="90"/>
      <c r="C145" s="61"/>
      <c r="D145" s="190"/>
      <c r="E145" s="189"/>
      <c r="F145" s="79"/>
      <c r="G145" s="189"/>
      <c r="H145" s="198"/>
      <c r="I145" s="79"/>
      <c r="J145" s="189"/>
      <c r="K145" s="198"/>
      <c r="L145" s="79"/>
      <c r="M145" s="189"/>
      <c r="N145" s="198"/>
      <c r="O145" s="79"/>
      <c r="P145" s="189"/>
      <c r="Q145" s="198"/>
      <c r="R145" s="79"/>
    </row>
    <row r="146" spans="1:18" x14ac:dyDescent="0.25">
      <c r="A146" s="59"/>
      <c r="B146" s="90"/>
      <c r="C146" s="61"/>
      <c r="D146" s="190"/>
      <c r="E146" s="189"/>
      <c r="F146" s="79"/>
      <c r="G146" s="189"/>
      <c r="H146" s="198"/>
      <c r="I146" s="79"/>
      <c r="J146" s="189"/>
      <c r="K146" s="198"/>
      <c r="L146" s="79"/>
      <c r="M146" s="189"/>
      <c r="N146" s="198"/>
      <c r="O146" s="79"/>
      <c r="P146" s="189"/>
      <c r="Q146" s="198"/>
      <c r="R146" s="79"/>
    </row>
    <row r="147" spans="1:18" x14ac:dyDescent="0.25">
      <c r="A147" s="59"/>
      <c r="B147" s="90"/>
      <c r="C147" s="61"/>
      <c r="D147" s="190"/>
      <c r="E147" s="189"/>
      <c r="F147" s="79"/>
      <c r="G147" s="189"/>
      <c r="H147" s="198"/>
      <c r="I147" s="79"/>
      <c r="J147" s="189"/>
      <c r="K147" s="198"/>
      <c r="L147" s="79"/>
      <c r="M147" s="189"/>
      <c r="N147" s="198"/>
      <c r="O147" s="79"/>
      <c r="P147" s="189"/>
      <c r="Q147" s="198"/>
      <c r="R147" s="79"/>
    </row>
    <row r="148" spans="1:18" x14ac:dyDescent="0.25">
      <c r="A148" s="59"/>
      <c r="B148" s="90"/>
      <c r="C148" s="61"/>
      <c r="D148" s="190"/>
      <c r="E148" s="189"/>
      <c r="F148" s="79"/>
      <c r="G148" s="189"/>
      <c r="H148" s="198"/>
      <c r="I148" s="79"/>
      <c r="J148" s="189"/>
      <c r="K148" s="198"/>
      <c r="L148" s="79"/>
      <c r="M148" s="189"/>
      <c r="N148" s="198"/>
      <c r="O148" s="79"/>
      <c r="P148" s="189"/>
      <c r="Q148" s="198"/>
      <c r="R148" s="79"/>
    </row>
    <row r="149" spans="1:18" x14ac:dyDescent="0.25">
      <c r="A149" s="59"/>
      <c r="B149" s="90"/>
      <c r="C149" s="61"/>
      <c r="D149" s="190"/>
      <c r="E149" s="189"/>
      <c r="F149" s="79"/>
      <c r="G149" s="189"/>
      <c r="H149" s="198"/>
      <c r="I149" s="79"/>
      <c r="J149" s="189"/>
      <c r="K149" s="198"/>
      <c r="L149" s="79"/>
      <c r="M149" s="189"/>
      <c r="N149" s="198"/>
      <c r="O149" s="79"/>
      <c r="P149" s="189"/>
      <c r="Q149" s="198"/>
      <c r="R149" s="79"/>
    </row>
    <row r="150" spans="1:18" x14ac:dyDescent="0.25">
      <c r="A150" s="59"/>
      <c r="B150" s="90"/>
      <c r="C150" s="61"/>
      <c r="D150" s="190"/>
      <c r="E150" s="189"/>
      <c r="F150" s="79"/>
      <c r="G150" s="189"/>
      <c r="H150" s="198"/>
      <c r="I150" s="79"/>
      <c r="J150" s="189"/>
      <c r="K150" s="198"/>
      <c r="L150" s="79"/>
      <c r="M150" s="189"/>
      <c r="N150" s="198"/>
      <c r="O150" s="79"/>
      <c r="P150" s="189"/>
      <c r="Q150" s="198"/>
      <c r="R150" s="79"/>
    </row>
    <row r="151" spans="1:18" x14ac:dyDescent="0.25">
      <c r="A151" s="59"/>
      <c r="B151" s="90"/>
      <c r="C151" s="61"/>
      <c r="D151" s="190"/>
      <c r="E151" s="189"/>
      <c r="F151" s="79"/>
      <c r="G151" s="189"/>
      <c r="H151" s="198"/>
      <c r="I151" s="79"/>
      <c r="J151" s="189"/>
      <c r="K151" s="198"/>
      <c r="L151" s="79"/>
      <c r="M151" s="189"/>
      <c r="N151" s="198"/>
      <c r="O151" s="79"/>
      <c r="P151" s="189"/>
      <c r="Q151" s="198"/>
      <c r="R151" s="79"/>
    </row>
    <row r="152" spans="1:18" x14ac:dyDescent="0.25">
      <c r="A152" s="59"/>
      <c r="B152" s="90"/>
      <c r="C152" s="61"/>
      <c r="D152" s="190"/>
      <c r="E152" s="189"/>
      <c r="F152" s="79"/>
      <c r="G152" s="189"/>
      <c r="H152" s="198"/>
      <c r="I152" s="79"/>
      <c r="J152" s="189"/>
      <c r="K152" s="198"/>
      <c r="L152" s="79"/>
      <c r="M152" s="189"/>
      <c r="N152" s="198"/>
      <c r="O152" s="79"/>
      <c r="P152" s="189"/>
      <c r="Q152" s="198"/>
      <c r="R152" s="79"/>
    </row>
    <row r="153" spans="1:18" x14ac:dyDescent="0.25">
      <c r="A153" s="59"/>
      <c r="B153" s="90"/>
      <c r="C153" s="61"/>
      <c r="D153" s="190"/>
      <c r="E153" s="189"/>
      <c r="F153" s="79"/>
      <c r="G153" s="189"/>
      <c r="H153" s="198"/>
      <c r="I153" s="79"/>
      <c r="J153" s="189"/>
      <c r="K153" s="198"/>
      <c r="L153" s="79"/>
      <c r="M153" s="189"/>
      <c r="N153" s="198"/>
      <c r="O153" s="79"/>
      <c r="P153" s="189"/>
      <c r="Q153" s="198"/>
      <c r="R153" s="79"/>
    </row>
    <row r="154" spans="1:18" x14ac:dyDescent="0.25">
      <c r="A154" s="59"/>
      <c r="B154" s="90"/>
      <c r="C154" s="61"/>
      <c r="D154" s="190"/>
      <c r="E154" s="189"/>
      <c r="F154" s="79"/>
      <c r="G154" s="189"/>
      <c r="H154" s="198"/>
      <c r="I154" s="79"/>
      <c r="J154" s="189"/>
      <c r="K154" s="198"/>
      <c r="L154" s="79"/>
      <c r="M154" s="189"/>
      <c r="N154" s="198"/>
      <c r="O154" s="79"/>
      <c r="P154" s="189"/>
      <c r="Q154" s="198"/>
      <c r="R154" s="79"/>
    </row>
    <row r="155" spans="1:18" x14ac:dyDescent="0.25">
      <c r="A155" s="59"/>
      <c r="B155" s="90"/>
      <c r="C155" s="61"/>
      <c r="D155" s="190"/>
      <c r="E155" s="189"/>
      <c r="F155" s="79"/>
      <c r="G155" s="189"/>
      <c r="H155" s="198"/>
      <c r="I155" s="79"/>
      <c r="J155" s="189"/>
      <c r="K155" s="198"/>
      <c r="L155" s="79"/>
      <c r="M155" s="189"/>
      <c r="N155" s="198"/>
      <c r="O155" s="79"/>
      <c r="P155" s="189"/>
      <c r="Q155" s="198"/>
      <c r="R155" s="79"/>
    </row>
    <row r="156" spans="1:18" x14ac:dyDescent="0.25">
      <c r="A156" s="59"/>
      <c r="B156" s="90"/>
      <c r="C156" s="61"/>
      <c r="D156" s="190"/>
      <c r="E156" s="189"/>
      <c r="F156" s="79"/>
      <c r="G156" s="189"/>
      <c r="H156" s="198"/>
      <c r="I156" s="79"/>
      <c r="J156" s="189"/>
      <c r="K156" s="198"/>
      <c r="L156" s="79"/>
      <c r="M156" s="189"/>
      <c r="N156" s="198"/>
      <c r="O156" s="79"/>
      <c r="P156" s="189"/>
      <c r="Q156" s="198"/>
      <c r="R156" s="79"/>
    </row>
    <row r="157" spans="1:18" x14ac:dyDescent="0.25">
      <c r="A157" s="59"/>
      <c r="B157" s="90"/>
      <c r="C157" s="61"/>
      <c r="D157" s="190"/>
      <c r="E157" s="189"/>
      <c r="F157" s="79"/>
      <c r="G157" s="189"/>
      <c r="H157" s="198"/>
      <c r="I157" s="79"/>
      <c r="J157" s="189"/>
      <c r="K157" s="198"/>
      <c r="L157" s="79"/>
      <c r="M157" s="189"/>
      <c r="N157" s="198"/>
      <c r="O157" s="79"/>
      <c r="P157" s="189"/>
      <c r="Q157" s="198"/>
      <c r="R157" s="79"/>
    </row>
    <row r="158" spans="1:18" x14ac:dyDescent="0.25">
      <c r="A158" s="59"/>
      <c r="B158" s="90"/>
      <c r="C158" s="61"/>
      <c r="D158" s="190"/>
      <c r="E158" s="189"/>
      <c r="F158" s="79"/>
      <c r="G158" s="189"/>
      <c r="H158" s="198"/>
      <c r="I158" s="79"/>
      <c r="J158" s="189"/>
      <c r="K158" s="198"/>
      <c r="L158" s="79"/>
      <c r="M158" s="189"/>
      <c r="N158" s="198"/>
      <c r="O158" s="79"/>
      <c r="P158" s="189"/>
      <c r="Q158" s="198"/>
      <c r="R158" s="79"/>
    </row>
    <row r="159" spans="1:18" x14ac:dyDescent="0.25">
      <c r="A159" s="59"/>
      <c r="B159" s="90"/>
      <c r="C159" s="61"/>
      <c r="D159" s="190"/>
      <c r="E159" s="189"/>
      <c r="F159" s="79"/>
      <c r="G159" s="189"/>
      <c r="H159" s="198"/>
      <c r="I159" s="79"/>
      <c r="J159" s="189"/>
      <c r="K159" s="198"/>
      <c r="L159" s="79"/>
      <c r="M159" s="189"/>
      <c r="N159" s="198"/>
      <c r="O159" s="79"/>
      <c r="P159" s="189"/>
      <c r="Q159" s="198"/>
      <c r="R159" s="79"/>
    </row>
    <row r="160" spans="1:18" x14ac:dyDescent="0.25">
      <c r="A160" s="59"/>
      <c r="B160" s="90"/>
      <c r="C160" s="61"/>
      <c r="D160" s="190"/>
      <c r="E160" s="189"/>
      <c r="F160" s="79"/>
      <c r="G160" s="189"/>
      <c r="H160" s="198"/>
      <c r="I160" s="79"/>
      <c r="J160" s="189"/>
      <c r="K160" s="198"/>
      <c r="L160" s="79"/>
      <c r="M160" s="189"/>
      <c r="N160" s="198"/>
      <c r="O160" s="79"/>
      <c r="P160" s="189"/>
      <c r="Q160" s="198"/>
      <c r="R160" s="79"/>
    </row>
    <row r="161" spans="1:18" x14ac:dyDescent="0.25">
      <c r="A161" s="59"/>
      <c r="B161" s="90"/>
      <c r="C161" s="61"/>
      <c r="D161" s="190"/>
      <c r="E161" s="189"/>
      <c r="F161" s="79"/>
      <c r="G161" s="189"/>
      <c r="H161" s="198"/>
      <c r="I161" s="79"/>
      <c r="J161" s="189"/>
      <c r="K161" s="198"/>
      <c r="L161" s="79"/>
      <c r="M161" s="189"/>
      <c r="N161" s="198"/>
      <c r="O161" s="79"/>
      <c r="P161" s="189"/>
      <c r="Q161" s="198"/>
      <c r="R161" s="79"/>
    </row>
    <row r="162" spans="1:18" x14ac:dyDescent="0.25">
      <c r="A162" s="59"/>
      <c r="B162" s="90"/>
      <c r="C162" s="61"/>
      <c r="D162" s="190"/>
      <c r="E162" s="189"/>
      <c r="F162" s="79"/>
      <c r="G162" s="189"/>
      <c r="H162" s="198"/>
      <c r="I162" s="79"/>
      <c r="J162" s="189"/>
      <c r="K162" s="198"/>
      <c r="L162" s="79"/>
      <c r="M162" s="189"/>
      <c r="N162" s="198"/>
      <c r="O162" s="79"/>
      <c r="P162" s="189"/>
      <c r="Q162" s="198"/>
      <c r="R162" s="79"/>
    </row>
    <row r="163" spans="1:18" x14ac:dyDescent="0.25">
      <c r="A163" s="59"/>
      <c r="B163" s="90"/>
      <c r="C163" s="61"/>
      <c r="D163" s="190"/>
      <c r="E163" s="189"/>
      <c r="F163" s="79"/>
      <c r="G163" s="189"/>
      <c r="H163" s="198"/>
      <c r="I163" s="79"/>
      <c r="J163" s="189"/>
      <c r="K163" s="198"/>
      <c r="L163" s="79"/>
      <c r="M163" s="189"/>
      <c r="N163" s="198"/>
      <c r="O163" s="79"/>
      <c r="P163" s="189"/>
      <c r="Q163" s="198"/>
      <c r="R163" s="79"/>
    </row>
    <row r="164" spans="1:18" x14ac:dyDescent="0.25">
      <c r="A164" s="59"/>
      <c r="B164" s="90"/>
      <c r="C164" s="61"/>
      <c r="D164" s="190"/>
      <c r="E164" s="189"/>
      <c r="F164" s="79"/>
      <c r="G164" s="189"/>
      <c r="H164" s="198"/>
      <c r="I164" s="79"/>
      <c r="J164" s="189"/>
      <c r="K164" s="198"/>
      <c r="L164" s="79"/>
      <c r="M164" s="189"/>
      <c r="N164" s="198"/>
      <c r="O164" s="79"/>
      <c r="P164" s="189"/>
      <c r="Q164" s="198"/>
      <c r="R164" s="79"/>
    </row>
    <row r="165" spans="1:18" x14ac:dyDescent="0.25">
      <c r="A165" s="59"/>
      <c r="B165" s="90"/>
      <c r="C165" s="61"/>
      <c r="D165" s="190"/>
      <c r="E165" s="189"/>
      <c r="F165" s="79"/>
      <c r="G165" s="189"/>
      <c r="H165" s="198"/>
      <c r="I165" s="79"/>
      <c r="J165" s="189"/>
      <c r="K165" s="198"/>
      <c r="L165" s="79"/>
      <c r="M165" s="189"/>
      <c r="N165" s="198"/>
      <c r="O165" s="79"/>
      <c r="P165" s="189"/>
      <c r="Q165" s="198"/>
      <c r="R165" s="79"/>
    </row>
    <row r="166" spans="1:18" x14ac:dyDescent="0.25">
      <c r="A166" s="59"/>
      <c r="B166" s="90"/>
      <c r="C166" s="61"/>
      <c r="D166" s="190"/>
      <c r="E166" s="189"/>
      <c r="F166" s="79"/>
      <c r="G166" s="189"/>
      <c r="H166" s="198"/>
      <c r="I166" s="79"/>
      <c r="J166" s="189"/>
      <c r="K166" s="198"/>
      <c r="L166" s="79"/>
      <c r="M166" s="189"/>
      <c r="N166" s="198"/>
      <c r="O166" s="79"/>
      <c r="P166" s="189"/>
      <c r="Q166" s="198"/>
      <c r="R166" s="79"/>
    </row>
    <row r="167" spans="1:18" x14ac:dyDescent="0.25">
      <c r="A167" s="59"/>
      <c r="B167" s="90"/>
      <c r="C167" s="61"/>
      <c r="D167" s="190"/>
      <c r="E167" s="189"/>
      <c r="F167" s="79"/>
      <c r="G167" s="189"/>
      <c r="H167" s="198"/>
      <c r="I167" s="79"/>
      <c r="J167" s="189"/>
      <c r="K167" s="198"/>
      <c r="L167" s="79"/>
      <c r="M167" s="189"/>
      <c r="N167" s="198"/>
      <c r="O167" s="79"/>
      <c r="P167" s="189"/>
      <c r="Q167" s="198"/>
      <c r="R167" s="79"/>
    </row>
    <row r="168" spans="1:18" x14ac:dyDescent="0.25">
      <c r="A168" s="59"/>
      <c r="B168" s="90"/>
      <c r="C168" s="61"/>
      <c r="D168" s="190"/>
      <c r="E168" s="189"/>
      <c r="F168" s="79"/>
      <c r="G168" s="189"/>
      <c r="H168" s="198"/>
      <c r="I168" s="79"/>
      <c r="J168" s="189"/>
      <c r="K168" s="198"/>
      <c r="L168" s="79"/>
      <c r="M168" s="189"/>
      <c r="N168" s="198"/>
      <c r="O168" s="79"/>
      <c r="P168" s="189"/>
      <c r="Q168" s="198"/>
      <c r="R168" s="79"/>
    </row>
    <row r="169" spans="1:18" x14ac:dyDescent="0.25">
      <c r="A169" s="59"/>
      <c r="B169" s="90"/>
      <c r="C169" s="61"/>
      <c r="D169" s="190"/>
      <c r="E169" s="189"/>
      <c r="F169" s="79"/>
      <c r="G169" s="189"/>
      <c r="H169" s="198"/>
      <c r="I169" s="79"/>
      <c r="J169" s="189"/>
      <c r="K169" s="198"/>
      <c r="L169" s="79"/>
      <c r="M169" s="189"/>
      <c r="N169" s="198"/>
      <c r="O169" s="79"/>
      <c r="P169" s="189"/>
      <c r="Q169" s="198"/>
      <c r="R169" s="79"/>
    </row>
    <row r="170" spans="1:18" x14ac:dyDescent="0.25">
      <c r="A170" s="59"/>
      <c r="B170" s="90"/>
      <c r="C170" s="61"/>
      <c r="D170" s="190"/>
      <c r="E170" s="189"/>
      <c r="F170" s="79"/>
      <c r="G170" s="189"/>
      <c r="H170" s="198"/>
      <c r="I170" s="79"/>
      <c r="J170" s="189"/>
      <c r="K170" s="198"/>
      <c r="L170" s="79"/>
      <c r="M170" s="189"/>
      <c r="N170" s="198"/>
      <c r="O170" s="79"/>
      <c r="P170" s="189"/>
      <c r="Q170" s="198"/>
      <c r="R170" s="79"/>
    </row>
    <row r="171" spans="1:18" x14ac:dyDescent="0.25">
      <c r="A171" s="59"/>
      <c r="B171" s="90"/>
      <c r="C171" s="61"/>
      <c r="D171" s="190"/>
      <c r="E171" s="189"/>
      <c r="F171" s="79"/>
      <c r="G171" s="189"/>
      <c r="H171" s="198"/>
      <c r="I171" s="79"/>
      <c r="J171" s="189"/>
      <c r="K171" s="198"/>
      <c r="L171" s="79"/>
      <c r="M171" s="189"/>
      <c r="N171" s="198"/>
      <c r="O171" s="79"/>
      <c r="P171" s="189"/>
      <c r="Q171" s="198"/>
      <c r="R171" s="79"/>
    </row>
    <row r="172" spans="1:18" x14ac:dyDescent="0.25">
      <c r="A172" s="59"/>
      <c r="B172" s="90"/>
      <c r="C172" s="61"/>
      <c r="D172" s="190"/>
      <c r="E172" s="189"/>
      <c r="F172" s="79"/>
      <c r="G172" s="189"/>
      <c r="H172" s="198"/>
      <c r="I172" s="79"/>
      <c r="J172" s="189"/>
      <c r="K172" s="198"/>
      <c r="L172" s="79"/>
      <c r="M172" s="189"/>
      <c r="N172" s="198"/>
      <c r="O172" s="79"/>
      <c r="P172" s="189"/>
      <c r="Q172" s="198"/>
      <c r="R172" s="79"/>
    </row>
    <row r="173" spans="1:18" x14ac:dyDescent="0.25">
      <c r="A173" s="59"/>
      <c r="B173" s="90"/>
      <c r="C173" s="61"/>
      <c r="D173" s="190"/>
      <c r="E173" s="189"/>
      <c r="F173" s="79"/>
      <c r="G173" s="189"/>
      <c r="H173" s="198"/>
      <c r="I173" s="79"/>
      <c r="J173" s="189"/>
      <c r="K173" s="198"/>
      <c r="L173" s="79"/>
      <c r="M173" s="189"/>
      <c r="N173" s="198"/>
      <c r="O173" s="79"/>
      <c r="P173" s="189"/>
      <c r="Q173" s="198"/>
      <c r="R173" s="79"/>
    </row>
    <row r="174" spans="1:18" x14ac:dyDescent="0.25">
      <c r="A174" s="59"/>
      <c r="B174" s="90"/>
      <c r="C174" s="61"/>
      <c r="D174" s="190"/>
      <c r="E174" s="189"/>
      <c r="F174" s="79"/>
      <c r="G174" s="189"/>
      <c r="H174" s="198"/>
      <c r="I174" s="79"/>
      <c r="J174" s="189"/>
      <c r="K174" s="198"/>
      <c r="L174" s="79"/>
      <c r="M174" s="189"/>
      <c r="N174" s="198"/>
      <c r="O174" s="79"/>
      <c r="P174" s="189"/>
      <c r="Q174" s="198"/>
      <c r="R174" s="79"/>
    </row>
    <row r="175" spans="1:18" x14ac:dyDescent="0.25">
      <c r="A175" s="59"/>
      <c r="B175" s="90"/>
      <c r="C175" s="61"/>
      <c r="D175" s="190"/>
      <c r="E175" s="189"/>
      <c r="F175" s="79"/>
      <c r="G175" s="189"/>
      <c r="H175" s="198"/>
      <c r="I175" s="79"/>
      <c r="J175" s="189"/>
      <c r="K175" s="198"/>
      <c r="L175" s="79"/>
      <c r="M175" s="189"/>
      <c r="N175" s="198"/>
      <c r="O175" s="79"/>
      <c r="P175" s="189"/>
      <c r="Q175" s="198"/>
      <c r="R175" s="79"/>
    </row>
    <row r="176" spans="1:18" x14ac:dyDescent="0.25">
      <c r="A176" s="59"/>
      <c r="B176" s="90"/>
      <c r="C176" s="61"/>
      <c r="D176" s="190"/>
      <c r="E176" s="189"/>
      <c r="F176" s="79"/>
      <c r="G176" s="189"/>
      <c r="H176" s="198"/>
      <c r="I176" s="79"/>
      <c r="J176" s="189"/>
      <c r="K176" s="198"/>
      <c r="L176" s="79"/>
      <c r="M176" s="189"/>
      <c r="N176" s="198"/>
      <c r="O176" s="79"/>
      <c r="P176" s="189"/>
      <c r="Q176" s="198"/>
      <c r="R176" s="79"/>
    </row>
    <row r="177" spans="1:18" x14ac:dyDescent="0.25">
      <c r="A177" s="59"/>
      <c r="B177" s="90"/>
      <c r="C177" s="61"/>
      <c r="D177" s="190"/>
      <c r="E177" s="189"/>
      <c r="F177" s="79"/>
      <c r="G177" s="189"/>
      <c r="H177" s="198"/>
      <c r="I177" s="79"/>
      <c r="J177" s="189"/>
      <c r="K177" s="198"/>
      <c r="L177" s="79"/>
      <c r="M177" s="189"/>
      <c r="N177" s="198"/>
      <c r="O177" s="79"/>
      <c r="P177" s="189"/>
      <c r="Q177" s="198"/>
      <c r="R177" s="79"/>
    </row>
    <row r="178" spans="1:18" x14ac:dyDescent="0.25">
      <c r="A178" s="59"/>
      <c r="B178" s="90"/>
      <c r="C178" s="61"/>
      <c r="D178" s="190"/>
      <c r="E178" s="189"/>
      <c r="F178" s="79"/>
      <c r="G178" s="189"/>
      <c r="H178" s="198"/>
      <c r="I178" s="79"/>
      <c r="J178" s="189"/>
      <c r="K178" s="198"/>
      <c r="L178" s="79"/>
      <c r="M178" s="189"/>
      <c r="N178" s="198"/>
      <c r="O178" s="79"/>
      <c r="P178" s="189"/>
      <c r="Q178" s="198"/>
      <c r="R178" s="79"/>
    </row>
    <row r="179" spans="1:18" x14ac:dyDescent="0.25">
      <c r="A179" s="59"/>
      <c r="B179" s="90"/>
      <c r="C179" s="61"/>
      <c r="D179" s="190"/>
      <c r="E179" s="189"/>
      <c r="F179" s="79"/>
      <c r="G179" s="189"/>
      <c r="H179" s="198"/>
      <c r="I179" s="79"/>
      <c r="J179" s="189"/>
      <c r="K179" s="198"/>
      <c r="L179" s="79"/>
      <c r="M179" s="189"/>
      <c r="N179" s="198"/>
      <c r="O179" s="79"/>
      <c r="P179" s="189"/>
      <c r="Q179" s="198"/>
      <c r="R179" s="79"/>
    </row>
    <row r="180" spans="1:18" x14ac:dyDescent="0.25">
      <c r="A180" s="59"/>
      <c r="B180" s="90"/>
      <c r="C180" s="61"/>
      <c r="D180" s="190"/>
      <c r="E180" s="189"/>
      <c r="F180" s="79"/>
      <c r="G180" s="189"/>
      <c r="H180" s="198"/>
      <c r="I180" s="79"/>
      <c r="J180" s="189"/>
      <c r="K180" s="198"/>
      <c r="L180" s="79"/>
      <c r="M180" s="189"/>
      <c r="N180" s="198"/>
      <c r="O180" s="79"/>
      <c r="P180" s="189"/>
      <c r="Q180" s="198"/>
      <c r="R180" s="79"/>
    </row>
    <row r="181" spans="1:18" x14ac:dyDescent="0.25">
      <c r="A181" s="59"/>
      <c r="B181" s="90"/>
      <c r="C181" s="61"/>
      <c r="D181" s="190"/>
      <c r="E181" s="189"/>
      <c r="F181" s="79"/>
      <c r="G181" s="189"/>
      <c r="H181" s="198"/>
      <c r="I181" s="79"/>
      <c r="J181" s="189"/>
      <c r="K181" s="198"/>
      <c r="L181" s="79"/>
      <c r="M181" s="189"/>
      <c r="N181" s="198"/>
      <c r="O181" s="79"/>
      <c r="P181" s="189"/>
      <c r="Q181" s="198"/>
      <c r="R181" s="79"/>
    </row>
    <row r="182" spans="1:18" x14ac:dyDescent="0.25">
      <c r="A182" s="59"/>
      <c r="B182" s="90"/>
      <c r="C182" s="61"/>
      <c r="D182" s="190"/>
      <c r="E182" s="189"/>
      <c r="F182" s="79"/>
      <c r="G182" s="189"/>
      <c r="H182" s="198"/>
      <c r="I182" s="79"/>
      <c r="J182" s="189"/>
      <c r="K182" s="198"/>
      <c r="L182" s="79"/>
      <c r="M182" s="189"/>
      <c r="N182" s="198"/>
      <c r="O182" s="79"/>
      <c r="P182" s="189"/>
      <c r="Q182" s="198"/>
      <c r="R182" s="79"/>
    </row>
    <row r="183" spans="1:18" x14ac:dyDescent="0.25">
      <c r="A183" s="59"/>
      <c r="B183" s="90"/>
      <c r="C183" s="61"/>
      <c r="D183" s="190"/>
      <c r="E183" s="189"/>
      <c r="F183" s="79"/>
      <c r="G183" s="189"/>
      <c r="H183" s="198"/>
      <c r="I183" s="79"/>
      <c r="J183" s="189"/>
      <c r="K183" s="198"/>
      <c r="L183" s="79"/>
      <c r="M183" s="189"/>
      <c r="N183" s="198"/>
      <c r="O183" s="79"/>
      <c r="P183" s="189"/>
      <c r="Q183" s="198"/>
      <c r="R183" s="79"/>
    </row>
    <row r="184" spans="1:18" x14ac:dyDescent="0.25">
      <c r="A184" s="59"/>
      <c r="B184" s="90"/>
      <c r="C184" s="61"/>
      <c r="D184" s="190"/>
      <c r="E184" s="189"/>
      <c r="F184" s="79"/>
      <c r="G184" s="189"/>
      <c r="H184" s="198"/>
      <c r="I184" s="79"/>
      <c r="J184" s="189"/>
      <c r="K184" s="198"/>
      <c r="L184" s="79"/>
      <c r="M184" s="189"/>
      <c r="N184" s="198"/>
      <c r="O184" s="79"/>
      <c r="P184" s="189"/>
      <c r="Q184" s="198"/>
      <c r="R184" s="79"/>
    </row>
    <row r="185" spans="1:18" x14ac:dyDescent="0.25">
      <c r="A185" s="59"/>
      <c r="B185" s="90"/>
      <c r="C185" s="61"/>
      <c r="D185" s="190"/>
      <c r="E185" s="189"/>
      <c r="F185" s="79"/>
      <c r="G185" s="189"/>
      <c r="H185" s="198"/>
      <c r="I185" s="79"/>
      <c r="J185" s="189"/>
      <c r="K185" s="198"/>
      <c r="L185" s="79"/>
      <c r="M185" s="189"/>
      <c r="N185" s="198"/>
      <c r="O185" s="79"/>
      <c r="P185" s="189"/>
      <c r="Q185" s="198"/>
      <c r="R185" s="79"/>
    </row>
    <row r="186" spans="1:18" x14ac:dyDescent="0.25">
      <c r="A186" s="59"/>
      <c r="B186" s="90"/>
      <c r="C186" s="61"/>
      <c r="D186" s="190"/>
      <c r="E186" s="189"/>
      <c r="F186" s="79"/>
      <c r="G186" s="189"/>
      <c r="H186" s="198"/>
      <c r="I186" s="79"/>
      <c r="J186" s="189"/>
      <c r="K186" s="198"/>
      <c r="L186" s="79"/>
      <c r="M186" s="189"/>
      <c r="N186" s="198"/>
      <c r="O186" s="79"/>
      <c r="P186" s="189"/>
      <c r="Q186" s="198"/>
      <c r="R186" s="79"/>
    </row>
    <row r="187" spans="1:18" x14ac:dyDescent="0.25">
      <c r="A187" s="59"/>
      <c r="B187" s="90"/>
      <c r="C187" s="61"/>
      <c r="D187" s="190"/>
      <c r="E187" s="189"/>
      <c r="F187" s="79"/>
      <c r="G187" s="189"/>
      <c r="H187" s="198"/>
      <c r="I187" s="79"/>
      <c r="J187" s="189"/>
      <c r="K187" s="198"/>
      <c r="L187" s="79"/>
      <c r="M187" s="189"/>
      <c r="N187" s="198"/>
      <c r="O187" s="79"/>
      <c r="P187" s="189"/>
      <c r="Q187" s="198"/>
      <c r="R187" s="79"/>
    </row>
    <row r="188" spans="1:18" x14ac:dyDescent="0.25">
      <c r="A188" s="59"/>
      <c r="B188" s="90"/>
      <c r="C188" s="61"/>
      <c r="D188" s="190"/>
      <c r="E188" s="189"/>
      <c r="F188" s="79"/>
      <c r="G188" s="189"/>
      <c r="H188" s="198"/>
      <c r="I188" s="79"/>
      <c r="J188" s="189"/>
      <c r="K188" s="198"/>
      <c r="L188" s="79"/>
      <c r="M188" s="189"/>
      <c r="N188" s="198"/>
      <c r="O188" s="79"/>
      <c r="P188" s="189"/>
      <c r="Q188" s="198"/>
      <c r="R188" s="79"/>
    </row>
    <row r="189" spans="1:18" x14ac:dyDescent="0.25">
      <c r="A189" s="59"/>
      <c r="B189" s="90"/>
      <c r="C189" s="61"/>
      <c r="D189" s="190"/>
      <c r="E189" s="189"/>
      <c r="F189" s="79"/>
      <c r="G189" s="189"/>
      <c r="H189" s="198"/>
      <c r="I189" s="79"/>
      <c r="J189" s="189"/>
      <c r="K189" s="198"/>
      <c r="L189" s="79"/>
      <c r="M189" s="189"/>
      <c r="N189" s="198"/>
      <c r="O189" s="79"/>
      <c r="P189" s="189"/>
      <c r="Q189" s="198"/>
      <c r="R189" s="79"/>
    </row>
    <row r="190" spans="1:18" x14ac:dyDescent="0.25">
      <c r="A190" s="59"/>
      <c r="B190" s="90"/>
      <c r="C190" s="61"/>
      <c r="D190" s="190"/>
      <c r="E190" s="189"/>
      <c r="F190" s="79"/>
      <c r="G190" s="189"/>
      <c r="H190" s="198"/>
      <c r="I190" s="79"/>
      <c r="J190" s="189"/>
      <c r="K190" s="198"/>
      <c r="L190" s="79"/>
      <c r="M190" s="189"/>
      <c r="N190" s="198"/>
      <c r="O190" s="79"/>
      <c r="P190" s="189"/>
      <c r="Q190" s="198"/>
      <c r="R190" s="79"/>
    </row>
    <row r="191" spans="1:18" x14ac:dyDescent="0.25">
      <c r="A191" s="59"/>
      <c r="B191" s="90"/>
      <c r="C191" s="61"/>
      <c r="D191" s="190"/>
      <c r="E191" s="189"/>
      <c r="F191" s="79"/>
      <c r="G191" s="189"/>
      <c r="H191" s="198"/>
      <c r="I191" s="79"/>
      <c r="J191" s="189"/>
      <c r="K191" s="198"/>
      <c r="L191" s="79"/>
      <c r="M191" s="189"/>
      <c r="N191" s="198"/>
      <c r="O191" s="79"/>
      <c r="P191" s="189"/>
      <c r="Q191" s="198"/>
      <c r="R191" s="79"/>
    </row>
    <row r="192" spans="1:18" x14ac:dyDescent="0.25">
      <c r="A192" s="59"/>
      <c r="B192" s="90"/>
      <c r="C192" s="61"/>
      <c r="D192" s="190"/>
      <c r="E192" s="189"/>
      <c r="F192" s="79"/>
      <c r="G192" s="189"/>
      <c r="H192" s="198"/>
      <c r="I192" s="79"/>
      <c r="J192" s="189"/>
      <c r="K192" s="198"/>
      <c r="L192" s="79"/>
      <c r="M192" s="189"/>
      <c r="N192" s="198"/>
      <c r="O192" s="79"/>
      <c r="P192" s="189"/>
      <c r="Q192" s="198"/>
      <c r="R192" s="79"/>
    </row>
    <row r="193" spans="1:18" x14ac:dyDescent="0.25">
      <c r="A193" s="59"/>
      <c r="B193" s="90"/>
      <c r="C193" s="61"/>
      <c r="D193" s="190"/>
      <c r="E193" s="189"/>
      <c r="F193" s="79"/>
      <c r="G193" s="189"/>
      <c r="H193" s="198"/>
      <c r="I193" s="79"/>
      <c r="J193" s="189"/>
      <c r="K193" s="198"/>
      <c r="L193" s="79"/>
      <c r="M193" s="189"/>
      <c r="N193" s="198"/>
      <c r="O193" s="79"/>
      <c r="P193" s="189"/>
      <c r="Q193" s="198"/>
      <c r="R193" s="79"/>
    </row>
    <row r="194" spans="1:18" x14ac:dyDescent="0.25">
      <c r="A194" s="59"/>
      <c r="B194" s="90"/>
      <c r="C194" s="61"/>
      <c r="D194" s="190"/>
      <c r="E194" s="189"/>
      <c r="F194" s="79"/>
      <c r="G194" s="189"/>
      <c r="H194" s="198"/>
      <c r="I194" s="79"/>
      <c r="J194" s="189"/>
      <c r="K194" s="198"/>
      <c r="L194" s="79"/>
      <c r="M194" s="189"/>
      <c r="N194" s="198"/>
      <c r="O194" s="79"/>
      <c r="P194" s="189"/>
      <c r="Q194" s="198"/>
      <c r="R194" s="79"/>
    </row>
    <row r="195" spans="1:18" x14ac:dyDescent="0.25">
      <c r="A195" s="59"/>
      <c r="B195" s="90"/>
      <c r="C195" s="61"/>
      <c r="D195" s="190"/>
      <c r="E195" s="189"/>
      <c r="F195" s="79"/>
      <c r="G195" s="189"/>
      <c r="H195" s="198"/>
      <c r="I195" s="79"/>
      <c r="J195" s="189"/>
      <c r="K195" s="198"/>
      <c r="L195" s="79"/>
      <c r="M195" s="189"/>
      <c r="N195" s="198"/>
      <c r="O195" s="79"/>
      <c r="P195" s="189"/>
      <c r="Q195" s="198"/>
      <c r="R195" s="79"/>
    </row>
    <row r="196" spans="1:18" x14ac:dyDescent="0.25">
      <c r="A196" s="59"/>
      <c r="B196" s="90"/>
      <c r="C196" s="61"/>
      <c r="D196" s="190"/>
      <c r="E196" s="189"/>
      <c r="F196" s="79"/>
      <c r="G196" s="189"/>
      <c r="H196" s="198"/>
      <c r="I196" s="79"/>
      <c r="J196" s="189"/>
      <c r="K196" s="198"/>
      <c r="L196" s="79"/>
      <c r="M196" s="189"/>
      <c r="N196" s="198"/>
      <c r="O196" s="79"/>
      <c r="P196" s="189"/>
      <c r="Q196" s="198"/>
      <c r="R196" s="79"/>
    </row>
    <row r="197" spans="1:18" x14ac:dyDescent="0.25">
      <c r="A197" s="59"/>
      <c r="B197" s="90"/>
      <c r="C197" s="61"/>
      <c r="D197" s="190"/>
      <c r="E197" s="189"/>
      <c r="F197" s="79"/>
      <c r="G197" s="189"/>
      <c r="H197" s="198"/>
      <c r="I197" s="79"/>
      <c r="J197" s="189"/>
      <c r="K197" s="198"/>
      <c r="L197" s="79"/>
      <c r="M197" s="189"/>
      <c r="N197" s="198"/>
      <c r="O197" s="79"/>
      <c r="P197" s="189"/>
      <c r="Q197" s="198"/>
      <c r="R197" s="79"/>
    </row>
    <row r="198" spans="1:18" x14ac:dyDescent="0.25">
      <c r="A198" s="59"/>
      <c r="B198" s="90"/>
      <c r="C198" s="61"/>
      <c r="D198" s="190"/>
      <c r="E198" s="189"/>
      <c r="F198" s="79"/>
      <c r="G198" s="189"/>
      <c r="H198" s="198"/>
      <c r="I198" s="79"/>
      <c r="J198" s="189"/>
      <c r="K198" s="198"/>
      <c r="L198" s="79"/>
      <c r="M198" s="189"/>
      <c r="N198" s="198"/>
      <c r="O198" s="79"/>
      <c r="P198" s="189"/>
      <c r="Q198" s="198"/>
      <c r="R198" s="79"/>
    </row>
    <row r="199" spans="1:18" x14ac:dyDescent="0.25">
      <c r="A199" s="59"/>
      <c r="B199" s="90"/>
      <c r="C199" s="61"/>
      <c r="D199" s="190"/>
      <c r="E199" s="189"/>
      <c r="F199" s="79"/>
      <c r="G199" s="189"/>
      <c r="H199" s="198"/>
      <c r="I199" s="79"/>
      <c r="J199" s="189"/>
      <c r="K199" s="198"/>
      <c r="L199" s="79"/>
      <c r="M199" s="189"/>
      <c r="N199" s="198"/>
      <c r="O199" s="79"/>
      <c r="P199" s="189"/>
      <c r="Q199" s="198"/>
      <c r="R199" s="79"/>
    </row>
    <row r="200" spans="1:18" ht="15.75" thickBot="1" x14ac:dyDescent="0.3">
      <c r="A200" s="62"/>
      <c r="B200" s="91"/>
      <c r="C200" s="64"/>
      <c r="D200" s="195"/>
      <c r="E200" s="194"/>
      <c r="F200" s="85"/>
      <c r="G200" s="194"/>
      <c r="H200" s="199"/>
      <c r="I200" s="85"/>
      <c r="J200" s="194"/>
      <c r="K200" s="199"/>
      <c r="L200" s="85"/>
      <c r="M200" s="194"/>
      <c r="N200" s="199"/>
      <c r="O200" s="85"/>
      <c r="P200" s="194"/>
      <c r="Q200" s="199"/>
      <c r="R200" s="85"/>
    </row>
    <row r="201" spans="1:18" ht="39.950000000000003" customHeight="1" thickBot="1" x14ac:dyDescent="0.3">
      <c r="A201" s="99"/>
      <c r="B201" s="100"/>
      <c r="C201" s="100"/>
      <c r="D201" s="100"/>
      <c r="E201" s="101"/>
      <c r="F201" s="101"/>
      <c r="G201" s="101"/>
      <c r="H201" s="101"/>
      <c r="I201" s="101"/>
      <c r="J201" s="101"/>
      <c r="K201" s="101"/>
      <c r="L201" s="101"/>
      <c r="M201" s="101"/>
      <c r="N201" s="101"/>
      <c r="O201" s="101"/>
      <c r="P201" s="101"/>
      <c r="Q201" s="101"/>
      <c r="R201" s="102"/>
    </row>
  </sheetData>
  <sheetProtection algorithmName="SHA-512" hashValue="Rws7Jzi3MTwc66fUq78wIEWVjB/avC0dGubGG2c0CScRmIAS52f12UzRjgL9WxkPwnNKUz5o5r9suyG5MY5cDA==" saltValue="c2afcNojVCAvdlKN5JxJBA=="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zoomScale="70" zoomScaleNormal="70" workbookViewId="0">
      <pane ySplit="11" topLeftCell="A12" activePane="bottomLeft" state="frozen"/>
      <selection pane="bottomLeft" activeCell="A19" sqref="A19"/>
    </sheetView>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95" t="s">
        <v>1283</v>
      </c>
      <c r="J9" s="296"/>
      <c r="K9" s="296"/>
      <c r="L9" s="296"/>
      <c r="M9" s="296"/>
      <c r="N9" s="297"/>
    </row>
    <row r="10" spans="1:14" ht="19.5" thickBot="1" x14ac:dyDescent="0.35">
      <c r="A10" s="310" t="s">
        <v>1273</v>
      </c>
      <c r="B10" s="351" t="s">
        <v>1177</v>
      </c>
      <c r="C10" s="353" t="s">
        <v>1156</v>
      </c>
      <c r="D10" s="354"/>
      <c r="E10" s="355"/>
      <c r="F10" s="320" t="s">
        <v>1290</v>
      </c>
      <c r="G10" s="321"/>
      <c r="H10" s="350"/>
      <c r="I10" s="286" t="s">
        <v>1282</v>
      </c>
      <c r="J10" s="287"/>
      <c r="K10" s="288"/>
      <c r="L10" s="272" t="s">
        <v>1241</v>
      </c>
      <c r="M10" s="273"/>
      <c r="N10" s="274"/>
    </row>
    <row r="11" spans="1:14" ht="20.100000000000001" customHeight="1" thickBot="1" x14ac:dyDescent="0.3">
      <c r="A11" s="312"/>
      <c r="B11" s="352"/>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79"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1">
        <v>0</v>
      </c>
      <c r="G12" s="182">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3">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4">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0"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1">
        <v>0</v>
      </c>
      <c r="G13" s="182">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5">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0"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1">
        <f>1-((1-0.72)*(1-0.99))</f>
        <v>0.99719999999999998</v>
      </c>
      <c r="G14" s="182">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5">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5">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0"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1">
        <v>0</v>
      </c>
      <c r="G15" s="182">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5">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5">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0"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1">
        <v>0</v>
      </c>
      <c r="G16" s="182">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5">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5">
        <f>(INDEX('4. Material Balance Activities'!$L:$L,MATCH($B16,'4. Material Balance Activities'!$C:$C,0))-INDEX('4. Material Balance Activities'!$R:$R,MATCH($B16,'4. Material Balance Activities'!$C:$C,0)))*$G16*(1-$F16)</f>
        <v>9.1</v>
      </c>
    </row>
    <row r="17" spans="1:14" x14ac:dyDescent="0.25">
      <c r="A17" s="54" t="s">
        <v>1323</v>
      </c>
      <c r="B17" s="88" t="s">
        <v>1275</v>
      </c>
      <c r="C17" s="180"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1">
        <f>1-((1-0.72)*(1-0.99))</f>
        <v>0.99719999999999998</v>
      </c>
      <c r="G17" s="182">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5">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5">
        <f>(INDEX('4. Material Balance Activities'!$L:$L,MATCH($B17,'4. Material Balance Activities'!$C:$C,0))-INDEX('4. Material Balance Activities'!$R:$R,MATCH($B17,'4. Material Balance Activities'!$C:$C,0)))*$G17*(1-$F17)</f>
        <v>1.820000000000016E-3</v>
      </c>
    </row>
    <row r="18" spans="1:14" x14ac:dyDescent="0.25">
      <c r="A18" s="105"/>
      <c r="B18" s="106"/>
      <c r="C18" s="107"/>
      <c r="D18" s="108" t="str">
        <f>IFERROR(IF(C18="No CAS","",INDEX('DEQ Pollutant List'!$C$7:$C$614,MATCH('5. Pollutant Emissions - MB'!C18,'DEQ Pollutant List'!$B$7:$B$614,0))),"")</f>
        <v/>
      </c>
      <c r="E18" s="109" t="str">
        <f>IFERROR(IF(OR($C18="",$C18="No CAS"),INDEX('DEQ Pollutant List'!$A$7:$A$614,MATCH($D18,'DEQ Pollutant List'!$C$7:$C$614,0)),INDEX('DEQ Pollutant List'!$A$7:$A$614,MATCH($C18,'DEQ Pollutant List'!$B$7:$B$614,0))),"")</f>
        <v/>
      </c>
      <c r="F18" s="110"/>
      <c r="G18" s="111"/>
      <c r="H18" s="112"/>
      <c r="I18" s="113"/>
      <c r="J18" s="114"/>
      <c r="K18" s="115"/>
      <c r="L18" s="113"/>
      <c r="M18" s="114"/>
      <c r="N18" s="115"/>
    </row>
    <row r="19" spans="1:14" x14ac:dyDescent="0.25">
      <c r="A19" s="59"/>
      <c r="B19" s="90"/>
      <c r="C19" s="89"/>
      <c r="D19" s="61" t="str">
        <f>IFERROR(IF(C19="No CAS","",INDEX('DEQ Pollutant List'!$C$7:$C$614,MATCH('5. Pollutant Emissions - MB'!C19,'DEQ Pollutant List'!$B$7:$B$614,0))),"")</f>
        <v/>
      </c>
      <c r="E19" s="200"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0"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0"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0"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0"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0"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0"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0"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0"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0"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0"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0"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0"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0"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0"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0"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0"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0"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0"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0"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0"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0"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0"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0"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0"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0"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0"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0"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0"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0"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0"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0"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0"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0"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0"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0"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0"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0"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0"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0"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0"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0"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0"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0"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0"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0"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0"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0"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0"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0"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0"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0"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0"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0"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0"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0"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0"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0"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0"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0"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0"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0"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0"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0"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0"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0"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0"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0"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0"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0"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0"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0"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0"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0"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0"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0"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0"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0"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0"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0"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0"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0"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0"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0"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0"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0"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0"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0"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0"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0"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0"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0"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0"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0"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0"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0"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0"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0"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0"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0"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0"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0"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0"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0"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0"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0"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0"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0"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0"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0"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0"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0"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0"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0"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0"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0"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0"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0"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0"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0"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0"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0"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0"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0"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0"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0"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0"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0"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0"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0"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0"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0"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0"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0"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0"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0"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0"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0"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0"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0"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0"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0"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0"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0"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0"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0"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0"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0"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0"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0"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0"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0"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0"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0"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0"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0"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0"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0"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0"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0"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0"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0"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0"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0"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0"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0"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0"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0"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0"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0"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0"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0"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0"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0"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0"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0"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0"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0"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0"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0"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0"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0"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0"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0"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0"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0"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0"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0"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0"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0"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0"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0"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0"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0"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0"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0"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0"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0"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0"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0"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0"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0"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0"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0"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0"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0"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0"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0"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0"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0"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0"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0"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0"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0"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0"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0"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0"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0"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0"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0"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0"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0"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0"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0"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0"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0"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0"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0"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0"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0"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0"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0"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0"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0"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0"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0"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0"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0"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0"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0"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0"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0"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0"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0"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0"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0"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0"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0"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0"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0"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0"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0"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0"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0"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0"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0"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0"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0"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0"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0"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0"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0"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0"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0"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0"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0"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0"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0"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0"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0"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0"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0"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0"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0"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0"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0"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0"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0"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0"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0"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0"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0"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0"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0"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0"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0"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0"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0"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0"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0"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0"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0"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0"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0"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0"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0"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0"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0"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0"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0"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0"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0"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0"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0"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0"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0"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0"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0"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0"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0"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0"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0"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0"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0"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0"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0"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0"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0"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0"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0"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0"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0"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0"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0"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0"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0"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0"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0"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0"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0"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0"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0"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0"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0"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0"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0"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0"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0"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0"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0"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0"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0"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0"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0"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0"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0"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0"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0"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0"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0"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0"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0"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0"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0"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0"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0"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0"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0"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0"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0"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0"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0"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0"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0"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0"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0"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0"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0"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0"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0"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0"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0"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0"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0"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0"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0"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0"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0"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0"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0"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0"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0"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0"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0"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0"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0"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0"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0"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0"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0"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0"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0"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0"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0"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0"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0"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0"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0"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0"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0"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0"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0"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0"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0"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0"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0"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0"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0"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0"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0"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0"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0"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0"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0"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0"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0"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0"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0"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0"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0"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0"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0"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0"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0"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0"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0"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0"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0"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0"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0"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0"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0"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0"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0"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0"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0"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0"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0"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0"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0"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0"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0"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0"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0"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0"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0"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0"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0"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0"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0"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0"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0"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0"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0"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0"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0"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0"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0"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0"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0"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0"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0"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0"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0"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0"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0"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0"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0"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0"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0"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0"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0"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0"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0"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0"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0"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0"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0"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0"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0"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0"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1"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301" t="s">
        <v>1226</v>
      </c>
      <c r="B501" s="302"/>
      <c r="C501" s="302"/>
      <c r="D501" s="302"/>
      <c r="E501" s="302"/>
      <c r="F501" s="302"/>
      <c r="G501" s="302"/>
      <c r="H501" s="302"/>
      <c r="I501" s="302"/>
      <c r="J501" s="302"/>
      <c r="K501" s="302"/>
      <c r="L501" s="302"/>
      <c r="M501" s="302"/>
      <c r="N501" s="302"/>
    </row>
    <row r="502" spans="1:14" x14ac:dyDescent="0.25">
      <c r="A502" s="304"/>
      <c r="B502" s="305"/>
      <c r="C502" s="305"/>
      <c r="D502" s="305"/>
      <c r="E502" s="305"/>
      <c r="F502" s="305"/>
      <c r="G502" s="305"/>
      <c r="H502" s="305"/>
      <c r="I502" s="305"/>
      <c r="J502" s="305"/>
      <c r="K502" s="305"/>
      <c r="L502" s="305"/>
      <c r="M502" s="305"/>
      <c r="N502" s="305"/>
    </row>
    <row r="503" spans="1:14" ht="15.75" thickBot="1" x14ac:dyDescent="0.3">
      <c r="A503" s="307"/>
      <c r="B503" s="308"/>
      <c r="C503" s="308"/>
      <c r="D503" s="308"/>
      <c r="E503" s="308"/>
      <c r="F503" s="308"/>
      <c r="G503" s="308"/>
      <c r="H503" s="308"/>
      <c r="I503" s="308"/>
      <c r="J503" s="308"/>
      <c r="K503" s="308"/>
      <c r="L503" s="308"/>
      <c r="M503" s="308"/>
      <c r="N503" s="308"/>
    </row>
  </sheetData>
  <sheetProtection algorithmName="SHA-512" hashValue="FHyVI4ObApC3NYE+b7ssuWp8tn1a3xyDIianA4HjTGGvZS+8DmEInxVZlWpiaako8I/XhUD20m7784UoUmaMtQ==" saltValue="GfQEQyckE8YCFUEnZfhxdw=="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 workbookViewId="0">
      <selection activeCell="C7" sqref="C7"/>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6"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4"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4"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3">
        <v>136</v>
      </c>
      <c r="B125" s="3" t="s">
        <v>250</v>
      </c>
      <c r="C125" s="3" t="s">
        <v>1301</v>
      </c>
      <c r="D125" s="15" t="s">
        <v>1353</v>
      </c>
    </row>
    <row r="126" spans="1:4" s="2" customFormat="1" ht="30" customHeight="1" x14ac:dyDescent="0.25">
      <c r="A126" s="103">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4"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4"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6"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4"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6"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4"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3" t="s">
        <v>1353</v>
      </c>
    </row>
    <row r="234" spans="1:4" s="2" customFormat="1" ht="15" customHeight="1" x14ac:dyDescent="0.25">
      <c r="A234" s="15">
        <v>266</v>
      </c>
      <c r="B234" s="3" t="s">
        <v>456</v>
      </c>
      <c r="C234" s="3" t="s">
        <v>457</v>
      </c>
      <c r="D234" s="103" t="s">
        <v>1353</v>
      </c>
    </row>
    <row r="235" spans="1:4" s="2" customFormat="1" ht="15" customHeight="1" x14ac:dyDescent="0.25">
      <c r="A235" s="15">
        <v>267</v>
      </c>
      <c r="B235" s="3" t="s">
        <v>458</v>
      </c>
      <c r="C235" s="3" t="s">
        <v>459</v>
      </c>
      <c r="D235" s="103"/>
    </row>
    <row r="236" spans="1:4" s="2" customFormat="1" ht="15" customHeight="1" x14ac:dyDescent="0.25">
      <c r="A236" s="15">
        <v>268</v>
      </c>
      <c r="B236" s="3" t="s">
        <v>460</v>
      </c>
      <c r="C236" s="3" t="s">
        <v>461</v>
      </c>
      <c r="D236" s="103" t="s">
        <v>1353</v>
      </c>
    </row>
    <row r="237" spans="1:4" s="2" customFormat="1" ht="15" customHeight="1" x14ac:dyDescent="0.25">
      <c r="A237" s="15">
        <v>269</v>
      </c>
      <c r="B237" s="3" t="s">
        <v>462</v>
      </c>
      <c r="C237" s="3" t="s">
        <v>463</v>
      </c>
      <c r="D237" s="103" t="s">
        <v>1353</v>
      </c>
    </row>
    <row r="238" spans="1:4" s="2" customFormat="1" ht="15" customHeight="1" x14ac:dyDescent="0.25">
      <c r="A238" s="15">
        <v>270</v>
      </c>
      <c r="B238" s="3" t="s">
        <v>464</v>
      </c>
      <c r="C238" s="3" t="s">
        <v>465</v>
      </c>
      <c r="D238" s="103" t="s">
        <v>1353</v>
      </c>
    </row>
    <row r="239" spans="1:4" s="2" customFormat="1" ht="30" customHeight="1" x14ac:dyDescent="0.25">
      <c r="A239" s="15">
        <v>271</v>
      </c>
      <c r="B239" s="3" t="s">
        <v>466</v>
      </c>
      <c r="C239" s="3" t="s">
        <v>467</v>
      </c>
      <c r="D239" s="103" t="s">
        <v>1353</v>
      </c>
    </row>
    <row r="240" spans="1:4" s="2" customFormat="1" ht="30" customHeight="1" x14ac:dyDescent="0.25">
      <c r="A240" s="15">
        <v>272</v>
      </c>
      <c r="B240" s="3" t="s">
        <v>468</v>
      </c>
      <c r="C240" s="3" t="s">
        <v>469</v>
      </c>
      <c r="D240" s="103"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4"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4"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4" t="s">
        <v>1375</v>
      </c>
      <c r="C320" s="3" t="s">
        <v>621</v>
      </c>
      <c r="D320" s="15" t="s">
        <v>1353</v>
      </c>
    </row>
    <row r="321" spans="1:4" s="2" customFormat="1" ht="15" customHeight="1" x14ac:dyDescent="0.25">
      <c r="A321" s="15">
        <v>350</v>
      </c>
      <c r="B321" s="204"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3">
        <v>364</v>
      </c>
      <c r="B328" s="3" t="s">
        <v>634</v>
      </c>
      <c r="C328" s="3" t="s">
        <v>635</v>
      </c>
      <c r="D328" s="15" t="s">
        <v>1353</v>
      </c>
    </row>
    <row r="329" spans="1:4" s="2" customFormat="1" ht="15" customHeight="1" x14ac:dyDescent="0.25">
      <c r="A329" s="15">
        <v>365</v>
      </c>
      <c r="B329" s="204"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4"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4"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4"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4"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4"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4"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4" t="s">
        <v>1383</v>
      </c>
      <c r="C445" s="3" t="s">
        <v>1171</v>
      </c>
      <c r="D445" s="186"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4"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4"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4" t="s">
        <v>1386</v>
      </c>
      <c r="C528" s="3" t="s">
        <v>1302</v>
      </c>
      <c r="D528" s="15" t="s">
        <v>1353</v>
      </c>
    </row>
    <row r="529" spans="1:4" s="2" customFormat="1" ht="15" customHeight="1" x14ac:dyDescent="0.25">
      <c r="A529" s="15">
        <v>571</v>
      </c>
      <c r="B529" s="204" t="s">
        <v>1387</v>
      </c>
      <c r="C529" s="3" t="s">
        <v>1001</v>
      </c>
      <c r="D529" s="15" t="s">
        <v>1353</v>
      </c>
    </row>
    <row r="530" spans="1:4" s="2" customFormat="1" ht="15" customHeight="1" x14ac:dyDescent="0.25">
      <c r="A530" s="15">
        <v>572</v>
      </c>
      <c r="B530" s="204"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4"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4"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4" t="s">
        <v>1391</v>
      </c>
      <c r="C549" s="3" t="s">
        <v>1036</v>
      </c>
      <c r="D549" s="15" t="s">
        <v>177</v>
      </c>
    </row>
    <row r="550" spans="1:4" s="2" customFormat="1" ht="15" customHeight="1" x14ac:dyDescent="0.25">
      <c r="A550" s="15">
        <v>592</v>
      </c>
      <c r="B550" s="3" t="s">
        <v>1037</v>
      </c>
      <c r="C550" s="3" t="s">
        <v>1038</v>
      </c>
      <c r="D550" s="186"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9JsGyjXmOPL4FaYtDFf7ND913XgeRLyzn9j1dSBWyooKp3LeApNQqOAAyKwIzXybcciMFjudJjphTEyVjqSMNw==" saltValue="h7tCXaglRmQOzVcQjqCqVA==" spinCount="100000" sheet="1" objects="1" scenarios="1" autoFilter="0"/>
  <autoFilter ref="B6:D617"/>
  <pageMargins left="0.7" right="0.7" top="0.75" bottom="0.75" header="0.3" footer="0.3"/>
  <ignoredErrors>
    <ignoredError sqref="B88:B54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4"/>
  <sheetViews>
    <sheetView topLeftCell="A7" workbookViewId="0">
      <selection activeCell="E14" sqref="E14"/>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3">
        <v>1.5</v>
      </c>
      <c r="D9" t="s">
        <v>1350</v>
      </c>
      <c r="E9" s="2" t="s">
        <v>1351</v>
      </c>
    </row>
    <row r="10" spans="3:5" x14ac:dyDescent="0.25">
      <c r="C10" s="203">
        <v>1.51</v>
      </c>
      <c r="D10" t="s">
        <v>1232</v>
      </c>
      <c r="E10" s="2" t="s">
        <v>1354</v>
      </c>
    </row>
    <row r="11" spans="3:5" x14ac:dyDescent="0.25">
      <c r="C11" s="203">
        <v>1.52</v>
      </c>
      <c r="D11" t="s">
        <v>1232</v>
      </c>
      <c r="E11" s="2" t="s">
        <v>1364</v>
      </c>
    </row>
    <row r="12" spans="3:5" x14ac:dyDescent="0.25">
      <c r="C12" s="203">
        <v>1.53</v>
      </c>
      <c r="D12" t="s">
        <v>1232</v>
      </c>
      <c r="E12" s="2" t="s">
        <v>1365</v>
      </c>
    </row>
    <row r="13" spans="3:5" x14ac:dyDescent="0.25">
      <c r="C13" s="203">
        <v>1.54</v>
      </c>
      <c r="D13" t="s">
        <v>1232</v>
      </c>
      <c r="E13" s="2" t="s">
        <v>1366</v>
      </c>
    </row>
    <row r="14" spans="3:5" x14ac:dyDescent="0.25">
      <c r="C14" s="203">
        <v>1.55</v>
      </c>
      <c r="D14" t="s">
        <v>1442</v>
      </c>
      <c r="E14" s="2" t="s">
        <v>1443</v>
      </c>
    </row>
  </sheetData>
  <sheetProtection algorithmName="SHA-512" hashValue="IvKG+wx9it01+11JUpJbtFc4QXMAHDuhmpkPkaEka7GX1TyoEKq4jYQaJb0o9wuAZJeIFfbbaU+wL13wSO8pQA==" saltValue="41bFgsJzPsWW+7V71YcHN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H10" sqref="H10"/>
    </sheetView>
  </sheetViews>
  <sheetFormatPr defaultRowHeight="15" x14ac:dyDescent="0.25"/>
  <cols>
    <col min="1" max="2" width="11.5703125" customWidth="1"/>
    <col min="3" max="3" width="32.85546875" customWidth="1"/>
    <col min="5" max="5" width="29.7109375" bestFit="1" customWidth="1"/>
  </cols>
  <sheetData>
    <row r="1" spans="1:5" ht="15.75" x14ac:dyDescent="0.25">
      <c r="A1" s="207" t="s">
        <v>1397</v>
      </c>
      <c r="B1" s="207" t="s">
        <v>1398</v>
      </c>
      <c r="C1" s="207" t="s">
        <v>1438</v>
      </c>
      <c r="E1" s="220"/>
    </row>
    <row r="2" spans="1:5" ht="15.75" x14ac:dyDescent="0.25">
      <c r="A2" s="208" t="s">
        <v>1399</v>
      </c>
      <c r="B2" s="208" t="s">
        <v>1400</v>
      </c>
      <c r="C2" s="211" t="str">
        <f>IF(B2="ER","ERAQPermits@deq.state.or.us", IF(B2="NWR","NWRAQPermits@deq.state.or.us",IF(B2="WR","WRAQPermits@deq.state.or.us",IF(B2="LRAPA","permitting@lrapa.org",""))))</f>
        <v>ERAQPermits@deq.state.or.us</v>
      </c>
      <c r="E2" s="210" t="s">
        <v>1444</v>
      </c>
    </row>
    <row r="3" spans="1:5" ht="15.75" x14ac:dyDescent="0.25">
      <c r="A3" s="208" t="s">
        <v>1401</v>
      </c>
      <c r="B3" s="208" t="s">
        <v>1402</v>
      </c>
      <c r="C3" s="211" t="str">
        <f t="shared" ref="C3:C37" si="0">IF(B3="ER","ERAQPermits@deq.state.or.us", IF(B3="NWR","NWRAQPermits@deq.state.or.us",IF(B3="WR","WRAQPermits@deq.state.or.us",IF(B3="LRAPA","permitting@lrapa.org",""))))</f>
        <v>WRAQPermits@deq.state.or.us</v>
      </c>
      <c r="E3" s="210" t="s">
        <v>1445</v>
      </c>
    </row>
    <row r="4" spans="1:5" ht="15.75" x14ac:dyDescent="0.25">
      <c r="A4" s="208" t="s">
        <v>1403</v>
      </c>
      <c r="B4" s="208" t="s">
        <v>1404</v>
      </c>
      <c r="C4" s="211" t="str">
        <f t="shared" si="0"/>
        <v>NWRAQPermits@deq.state.or.us</v>
      </c>
      <c r="E4" s="210" t="s">
        <v>1446</v>
      </c>
    </row>
    <row r="5" spans="1:5" ht="15.75" x14ac:dyDescent="0.25">
      <c r="A5" s="208" t="s">
        <v>1405</v>
      </c>
      <c r="B5" s="208" t="s">
        <v>1404</v>
      </c>
      <c r="C5" s="211" t="str">
        <f t="shared" si="0"/>
        <v>NWRAQPermits@deq.state.or.us</v>
      </c>
      <c r="E5" s="210" t="s">
        <v>1446</v>
      </c>
    </row>
    <row r="6" spans="1:5" ht="15.75" x14ac:dyDescent="0.25">
      <c r="A6" s="208" t="s">
        <v>1406</v>
      </c>
      <c r="B6" s="208" t="s">
        <v>1404</v>
      </c>
      <c r="C6" s="211" t="str">
        <f t="shared" si="0"/>
        <v>NWRAQPermits@deq.state.or.us</v>
      </c>
      <c r="E6" s="210" t="s">
        <v>1446</v>
      </c>
    </row>
    <row r="7" spans="1:5" ht="15.75" x14ac:dyDescent="0.25">
      <c r="A7" s="208" t="s">
        <v>1407</v>
      </c>
      <c r="B7" s="208" t="s">
        <v>1402</v>
      </c>
      <c r="C7" s="211" t="str">
        <f t="shared" si="0"/>
        <v>WRAQPermits@deq.state.or.us</v>
      </c>
      <c r="E7" s="210" t="s">
        <v>1445</v>
      </c>
    </row>
    <row r="8" spans="1:5" ht="15.75" x14ac:dyDescent="0.25">
      <c r="A8" s="208" t="s">
        <v>1408</v>
      </c>
      <c r="B8" s="208" t="s">
        <v>1400</v>
      </c>
      <c r="C8" s="211" t="str">
        <f t="shared" si="0"/>
        <v>ERAQPermits@deq.state.or.us</v>
      </c>
      <c r="E8" s="210" t="s">
        <v>1444</v>
      </c>
    </row>
    <row r="9" spans="1:5" ht="15.75" x14ac:dyDescent="0.25">
      <c r="A9" s="208" t="s">
        <v>1409</v>
      </c>
      <c r="B9" s="208" t="s">
        <v>1402</v>
      </c>
      <c r="C9" s="211" t="str">
        <f t="shared" si="0"/>
        <v>WRAQPermits@deq.state.or.us</v>
      </c>
      <c r="E9" s="210" t="s">
        <v>1445</v>
      </c>
    </row>
    <row r="10" spans="1:5" ht="15.75" x14ac:dyDescent="0.25">
      <c r="A10" s="208" t="s">
        <v>1410</v>
      </c>
      <c r="B10" s="208" t="s">
        <v>1400</v>
      </c>
      <c r="C10" s="211" t="str">
        <f t="shared" si="0"/>
        <v>ERAQPermits@deq.state.or.us</v>
      </c>
      <c r="E10" s="210" t="s">
        <v>1444</v>
      </c>
    </row>
    <row r="11" spans="1:5" ht="15.75" x14ac:dyDescent="0.25">
      <c r="A11" s="208" t="s">
        <v>1411</v>
      </c>
      <c r="B11" s="208" t="s">
        <v>1402</v>
      </c>
      <c r="C11" s="211" t="str">
        <f t="shared" si="0"/>
        <v>WRAQPermits@deq.state.or.us</v>
      </c>
      <c r="E11" s="210" t="s">
        <v>1445</v>
      </c>
    </row>
    <row r="12" spans="1:5" ht="15.75" x14ac:dyDescent="0.25">
      <c r="A12" s="208" t="s">
        <v>1412</v>
      </c>
      <c r="B12" s="208" t="s">
        <v>1400</v>
      </c>
      <c r="C12" s="211" t="str">
        <f t="shared" si="0"/>
        <v>ERAQPermits@deq.state.or.us</v>
      </c>
      <c r="E12" s="210" t="s">
        <v>1444</v>
      </c>
    </row>
    <row r="13" spans="1:5" ht="15.75" x14ac:dyDescent="0.25">
      <c r="A13" s="208" t="s">
        <v>1413</v>
      </c>
      <c r="B13" s="208" t="s">
        <v>1400</v>
      </c>
      <c r="C13" s="211" t="str">
        <f t="shared" si="0"/>
        <v>ERAQPermits@deq.state.or.us</v>
      </c>
      <c r="E13" s="210" t="s">
        <v>1444</v>
      </c>
    </row>
    <row r="14" spans="1:5" ht="15.75" x14ac:dyDescent="0.25">
      <c r="A14" s="208" t="s">
        <v>1414</v>
      </c>
      <c r="B14" s="208" t="s">
        <v>1400</v>
      </c>
      <c r="C14" s="211" t="str">
        <f t="shared" si="0"/>
        <v>ERAQPermits@deq.state.or.us</v>
      </c>
      <c r="E14" s="210" t="s">
        <v>1444</v>
      </c>
    </row>
    <row r="15" spans="1:5" ht="15.75" x14ac:dyDescent="0.25">
      <c r="A15" s="208" t="s">
        <v>1415</v>
      </c>
      <c r="B15" s="208" t="s">
        <v>1400</v>
      </c>
      <c r="C15" s="211" t="str">
        <f t="shared" si="0"/>
        <v>ERAQPermits@deq.state.or.us</v>
      </c>
      <c r="E15" s="210" t="s">
        <v>1444</v>
      </c>
    </row>
    <row r="16" spans="1:5" ht="15.75" x14ac:dyDescent="0.25">
      <c r="A16" s="208" t="s">
        <v>1416</v>
      </c>
      <c r="B16" s="208" t="s">
        <v>1402</v>
      </c>
      <c r="C16" s="211" t="str">
        <f t="shared" si="0"/>
        <v>WRAQPermits@deq.state.or.us</v>
      </c>
      <c r="E16" s="210" t="s">
        <v>1445</v>
      </c>
    </row>
    <row r="17" spans="1:5" ht="15.75" x14ac:dyDescent="0.25">
      <c r="A17" s="208" t="s">
        <v>1417</v>
      </c>
      <c r="B17" s="208" t="s">
        <v>1400</v>
      </c>
      <c r="C17" s="211" t="str">
        <f t="shared" si="0"/>
        <v>ERAQPermits@deq.state.or.us</v>
      </c>
      <c r="E17" s="210" t="s">
        <v>1444</v>
      </c>
    </row>
    <row r="18" spans="1:5" ht="15.75" x14ac:dyDescent="0.25">
      <c r="A18" s="208" t="s">
        <v>1418</v>
      </c>
      <c r="B18" s="208" t="s">
        <v>1402</v>
      </c>
      <c r="C18" s="211" t="str">
        <f t="shared" si="0"/>
        <v>WRAQPermits@deq.state.or.us</v>
      </c>
      <c r="E18" s="210" t="s">
        <v>1445</v>
      </c>
    </row>
    <row r="19" spans="1:5" ht="15.75" x14ac:dyDescent="0.25">
      <c r="A19" s="208" t="s">
        <v>1419</v>
      </c>
      <c r="B19" s="208" t="s">
        <v>1400</v>
      </c>
      <c r="C19" s="211" t="str">
        <f t="shared" si="0"/>
        <v>ERAQPermits@deq.state.or.us</v>
      </c>
      <c r="E19" s="210" t="s">
        <v>1444</v>
      </c>
    </row>
    <row r="20" spans="1:5" ht="15.75" x14ac:dyDescent="0.25">
      <c r="A20" s="208" t="s">
        <v>1420</v>
      </c>
      <c r="B20" s="208" t="s">
        <v>1400</v>
      </c>
      <c r="C20" s="211" t="str">
        <f t="shared" si="0"/>
        <v>ERAQPermits@deq.state.or.us</v>
      </c>
      <c r="E20" s="210" t="s">
        <v>1444</v>
      </c>
    </row>
    <row r="21" spans="1:5" ht="15.75" x14ac:dyDescent="0.25">
      <c r="A21" s="208" t="s">
        <v>1421</v>
      </c>
      <c r="B21" s="208" t="s">
        <v>1451</v>
      </c>
      <c r="C21" s="211" t="str">
        <f t="shared" si="0"/>
        <v>permitting@lrapa.org</v>
      </c>
      <c r="E21" s="210" t="s">
        <v>1445</v>
      </c>
    </row>
    <row r="22" spans="1:5" ht="15.75" x14ac:dyDescent="0.25">
      <c r="A22" s="208" t="s">
        <v>1422</v>
      </c>
      <c r="B22" s="209" t="s">
        <v>1402</v>
      </c>
      <c r="C22" s="211" t="str">
        <f t="shared" si="0"/>
        <v>WRAQPermits@deq.state.or.us</v>
      </c>
      <c r="E22" s="210" t="s">
        <v>1445</v>
      </c>
    </row>
    <row r="23" spans="1:5" ht="15.75" x14ac:dyDescent="0.25">
      <c r="A23" s="208" t="s">
        <v>1423</v>
      </c>
      <c r="B23" s="208" t="s">
        <v>1402</v>
      </c>
      <c r="C23" s="211" t="str">
        <f t="shared" si="0"/>
        <v>WRAQPermits@deq.state.or.us</v>
      </c>
      <c r="E23" s="210" t="s">
        <v>1445</v>
      </c>
    </row>
    <row r="24" spans="1:5" ht="15.75" x14ac:dyDescent="0.25">
      <c r="A24" s="208" t="s">
        <v>1424</v>
      </c>
      <c r="B24" s="208" t="s">
        <v>1400</v>
      </c>
      <c r="C24" s="211" t="str">
        <f t="shared" si="0"/>
        <v>ERAQPermits@deq.state.or.us</v>
      </c>
      <c r="E24" s="210" t="s">
        <v>1444</v>
      </c>
    </row>
    <row r="25" spans="1:5" ht="15.75" x14ac:dyDescent="0.25">
      <c r="A25" s="208" t="s">
        <v>1425</v>
      </c>
      <c r="B25" s="208" t="s">
        <v>1402</v>
      </c>
      <c r="C25" s="211" t="str">
        <f t="shared" si="0"/>
        <v>WRAQPermits@deq.state.or.us</v>
      </c>
      <c r="E25" s="210" t="s">
        <v>1445</v>
      </c>
    </row>
    <row r="26" spans="1:5" ht="15.75" x14ac:dyDescent="0.25">
      <c r="A26" s="208" t="s">
        <v>1426</v>
      </c>
      <c r="B26" s="208" t="s">
        <v>1400</v>
      </c>
      <c r="C26" s="211" t="str">
        <f t="shared" si="0"/>
        <v>ERAQPermits@deq.state.or.us</v>
      </c>
      <c r="E26" s="210" t="s">
        <v>1444</v>
      </c>
    </row>
    <row r="27" spans="1:5" ht="15.75" x14ac:dyDescent="0.25">
      <c r="A27" s="208" t="s">
        <v>1427</v>
      </c>
      <c r="B27" s="208" t="s">
        <v>1404</v>
      </c>
      <c r="C27" s="211" t="str">
        <f t="shared" si="0"/>
        <v>NWRAQPermits@deq.state.or.us</v>
      </c>
      <c r="E27" s="210" t="s">
        <v>1446</v>
      </c>
    </row>
    <row r="28" spans="1:5" ht="15.75" x14ac:dyDescent="0.25">
      <c r="A28" s="208" t="s">
        <v>1428</v>
      </c>
      <c r="B28" s="208" t="s">
        <v>1402</v>
      </c>
      <c r="C28" s="211" t="str">
        <f t="shared" si="0"/>
        <v>WRAQPermits@deq.state.or.us</v>
      </c>
      <c r="E28" s="210" t="s">
        <v>1445</v>
      </c>
    </row>
    <row r="29" spans="1:5" ht="15.75" x14ac:dyDescent="0.25">
      <c r="A29" s="208" t="s">
        <v>1429</v>
      </c>
      <c r="B29" s="208" t="s">
        <v>1400</v>
      </c>
      <c r="C29" s="211" t="str">
        <f t="shared" si="0"/>
        <v>ERAQPermits@deq.state.or.us</v>
      </c>
      <c r="E29" s="210" t="s">
        <v>1444</v>
      </c>
    </row>
    <row r="30" spans="1:5" ht="15.75" x14ac:dyDescent="0.25">
      <c r="A30" s="208" t="s">
        <v>1430</v>
      </c>
      <c r="B30" s="208" t="s">
        <v>1404</v>
      </c>
      <c r="C30" s="211" t="str">
        <f t="shared" si="0"/>
        <v>NWRAQPermits@deq.state.or.us</v>
      </c>
      <c r="E30" s="210" t="s">
        <v>1446</v>
      </c>
    </row>
    <row r="31" spans="1:5" ht="15.75" x14ac:dyDescent="0.25">
      <c r="A31" s="208" t="s">
        <v>1431</v>
      </c>
      <c r="B31" s="208" t="s">
        <v>1400</v>
      </c>
      <c r="C31" s="211" t="str">
        <f t="shared" si="0"/>
        <v>ERAQPermits@deq.state.or.us</v>
      </c>
      <c r="E31" s="210" t="s">
        <v>1444</v>
      </c>
    </row>
    <row r="32" spans="1:5" ht="15.75" x14ac:dyDescent="0.25">
      <c r="A32" s="208" t="s">
        <v>1432</v>
      </c>
      <c r="B32" s="208" t="s">
        <v>1400</v>
      </c>
      <c r="C32" s="211" t="str">
        <f t="shared" si="0"/>
        <v>ERAQPermits@deq.state.or.us</v>
      </c>
      <c r="E32" s="210" t="s">
        <v>1444</v>
      </c>
    </row>
    <row r="33" spans="1:5" ht="15.75" x14ac:dyDescent="0.25">
      <c r="A33" s="208" t="s">
        <v>1433</v>
      </c>
      <c r="B33" s="208" t="s">
        <v>1400</v>
      </c>
      <c r="C33" s="211" t="str">
        <f t="shared" si="0"/>
        <v>ERAQPermits@deq.state.or.us</v>
      </c>
      <c r="E33" s="210" t="s">
        <v>1444</v>
      </c>
    </row>
    <row r="34" spans="1:5" ht="15.75" x14ac:dyDescent="0.25">
      <c r="A34" s="208" t="s">
        <v>1434</v>
      </c>
      <c r="B34" s="208" t="s">
        <v>1400</v>
      </c>
      <c r="C34" s="211" t="str">
        <f t="shared" si="0"/>
        <v>ERAQPermits@deq.state.or.us</v>
      </c>
      <c r="E34" s="210" t="s">
        <v>1444</v>
      </c>
    </row>
    <row r="35" spans="1:5" ht="15.75" x14ac:dyDescent="0.25">
      <c r="A35" s="208" t="s">
        <v>1435</v>
      </c>
      <c r="B35" s="208" t="s">
        <v>1404</v>
      </c>
      <c r="C35" s="211" t="str">
        <f t="shared" si="0"/>
        <v>NWRAQPermits@deq.state.or.us</v>
      </c>
      <c r="E35" s="210" t="s">
        <v>1446</v>
      </c>
    </row>
    <row r="36" spans="1:5" ht="15.75" x14ac:dyDescent="0.25">
      <c r="A36" s="208" t="s">
        <v>1436</v>
      </c>
      <c r="B36" s="208" t="s">
        <v>1400</v>
      </c>
      <c r="C36" s="211" t="str">
        <f t="shared" si="0"/>
        <v>ERAQPermits@deq.state.or.us</v>
      </c>
      <c r="E36" s="210" t="s">
        <v>1444</v>
      </c>
    </row>
    <row r="37" spans="1:5" ht="15.75" x14ac:dyDescent="0.25">
      <c r="A37" s="208" t="s">
        <v>1437</v>
      </c>
      <c r="B37" s="208" t="s">
        <v>1402</v>
      </c>
      <c r="C37" s="211" t="str">
        <f t="shared" si="0"/>
        <v>WRAQPermits@deq.state.or.us</v>
      </c>
      <c r="E37" s="210" t="s">
        <v>1445</v>
      </c>
    </row>
  </sheetData>
  <hyperlinks>
    <hyperlink ref="E4" r:id="rId1"/>
    <hyperlink ref="E2" r:id="rId2"/>
    <hyperlink ref="E3" r:id="rId3"/>
    <hyperlink ref="E5" r:id="rId4"/>
    <hyperlink ref="E6" r:id="rId5"/>
    <hyperlink ref="E27" r:id="rId6"/>
    <hyperlink ref="E30" r:id="rId7"/>
    <hyperlink ref="E35" r:id="rId8"/>
    <hyperlink ref="E8" r:id="rId9"/>
    <hyperlink ref="E10" r:id="rId10"/>
    <hyperlink ref="E12" r:id="rId11"/>
    <hyperlink ref="E13" r:id="rId12"/>
    <hyperlink ref="E14" r:id="rId13"/>
    <hyperlink ref="E15" r:id="rId14"/>
    <hyperlink ref="E17" r:id="rId15"/>
    <hyperlink ref="E19" r:id="rId16"/>
    <hyperlink ref="E20" r:id="rId17"/>
    <hyperlink ref="E24" r:id="rId18"/>
    <hyperlink ref="E26" r:id="rId19"/>
    <hyperlink ref="E29" r:id="rId20"/>
    <hyperlink ref="E31" r:id="rId21"/>
    <hyperlink ref="E32" r:id="rId22"/>
    <hyperlink ref="E33" r:id="rId23"/>
    <hyperlink ref="E34" r:id="rId24"/>
    <hyperlink ref="E36" r:id="rId25"/>
    <hyperlink ref="E7" r:id="rId26"/>
    <hyperlink ref="E9" r:id="rId27"/>
    <hyperlink ref="E11" r:id="rId28"/>
    <hyperlink ref="E16" r:id="rId29"/>
    <hyperlink ref="E18" r:id="rId30"/>
    <hyperlink ref="E21" r:id="rId31"/>
    <hyperlink ref="E22" r:id="rId32"/>
    <hyperlink ref="E23" r:id="rId33"/>
    <hyperlink ref="E25" r:id="rId34"/>
    <hyperlink ref="E28" r:id="rId35"/>
    <hyperlink ref="E37" r:id="rId36"/>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NWMetals</Facility>
  </documentManagement>
</p:properties>
</file>

<file path=customXml/itemProps1.xml><?xml version="1.0" encoding="utf-8"?>
<ds:datastoreItem xmlns:ds="http://schemas.openxmlformats.org/officeDocument/2006/customXml" ds:itemID="{68CA336E-C264-4016-A1E5-98AA23F6EFA6}"/>
</file>

<file path=customXml/itemProps2.xml><?xml version="1.0" encoding="utf-8"?>
<ds:datastoreItem xmlns:ds="http://schemas.openxmlformats.org/officeDocument/2006/customXml" ds:itemID="{F6219297-BC34-4C7B-A71D-04025E27B856}"/>
</file>

<file path=customXml/itemProps3.xml><?xml version="1.0" encoding="utf-8"?>
<ds:datastoreItem xmlns:ds="http://schemas.openxmlformats.org/officeDocument/2006/customXml" ds:itemID="{FB3581BF-BE3C-4DF2-A993-FFC1D1A184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Regional Contacts</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THOMPSON Michele</cp:lastModifiedBy>
  <cp:lastPrinted>2018-12-14T23:57:06Z</cp:lastPrinted>
  <dcterms:created xsi:type="dcterms:W3CDTF">2018-11-29T22:27:46Z</dcterms:created>
  <dcterms:modified xsi:type="dcterms:W3CDTF">2021-03-24T19:40:48Z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