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L:\Projects\8006.58 Stoel Rives- PCC LPC CAO\01_LPC Cleaner Air Oregon Support\Draft Documents\DEQ Response\2020-0903 Response\"/>
    </mc:Choice>
  </mc:AlternateContent>
  <xr:revisionPtr revIDLastSave="0" documentId="13_ncr:1_{65D10143-F81F-4087-B643-098FB2CC6CBD}" xr6:coauthVersionLast="45" xr6:coauthVersionMax="45" xr10:uidLastSave="{00000000-0000-0000-0000-000000000000}"/>
  <bookViews>
    <workbookView xWindow="-120" yWindow="480" windowWidth="25440" windowHeight="1539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4" r:id="rId7"/>
    <sheet name="RevHistory" sheetId="13" state="hidden" r:id="rId8"/>
  </sheets>
  <definedNames>
    <definedName name="_xlnm._FilterDatabase" localSheetId="6"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9" i="9" l="1"/>
  <c r="C16" i="9" l="1"/>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9" i="9"/>
  <c r="C50" i="9"/>
  <c r="C51" i="9"/>
  <c r="C52" i="9"/>
  <c r="C53" i="9"/>
  <c r="C54" i="9"/>
  <c r="C55" i="9"/>
  <c r="C56" i="9"/>
  <c r="C57" i="9"/>
  <c r="C58" i="9"/>
  <c r="C59" i="9"/>
  <c r="C60" i="9"/>
  <c r="C61" i="9"/>
  <c r="C62" i="9"/>
  <c r="C63" i="9"/>
  <c r="C64" i="9"/>
  <c r="C65" i="9"/>
  <c r="C67" i="9"/>
  <c r="C69" i="9"/>
  <c r="C70" i="9"/>
  <c r="C71" i="9"/>
  <c r="C72" i="9"/>
  <c r="C73" i="9"/>
  <c r="C74" i="9"/>
  <c r="C75" i="9"/>
  <c r="C76" i="9"/>
  <c r="C77" i="9"/>
  <c r="C78" i="9"/>
  <c r="C79" i="9"/>
  <c r="C80" i="9"/>
  <c r="C81" i="9"/>
  <c r="C82" i="9"/>
  <c r="C83" i="9"/>
  <c r="C84" i="9"/>
  <c r="C85" i="9"/>
  <c r="C87" i="9"/>
  <c r="C89" i="9"/>
  <c r="C90" i="9"/>
  <c r="C91" i="9"/>
  <c r="C92" i="9"/>
  <c r="C93" i="9"/>
  <c r="C94" i="9"/>
  <c r="C95" i="9"/>
  <c r="C96" i="9"/>
  <c r="C97" i="9"/>
  <c r="C98" i="9"/>
  <c r="C99" i="9"/>
  <c r="C100" i="9"/>
  <c r="C101" i="9"/>
  <c r="C102" i="9"/>
  <c r="C103" i="9"/>
  <c r="C104" i="9"/>
  <c r="C105" i="9"/>
  <c r="C107" i="9"/>
  <c r="C109" i="9"/>
  <c r="C110" i="9"/>
  <c r="C111" i="9"/>
  <c r="C112" i="9"/>
  <c r="C113" i="9"/>
  <c r="C114" i="9"/>
  <c r="C115" i="9"/>
  <c r="C116" i="9"/>
  <c r="C117" i="9"/>
  <c r="C118" i="9"/>
  <c r="C119" i="9"/>
  <c r="C120" i="9"/>
  <c r="C121" i="9"/>
  <c r="C122" i="9"/>
  <c r="C123" i="9"/>
  <c r="C124" i="9"/>
  <c r="C125" i="9"/>
  <c r="C126" i="9"/>
  <c r="C128" i="9"/>
  <c r="C130" i="9"/>
  <c r="C131" i="9"/>
  <c r="C132" i="9"/>
  <c r="C133" i="9"/>
  <c r="C134" i="9"/>
  <c r="C135" i="9"/>
  <c r="C136" i="9"/>
  <c r="C137" i="9"/>
  <c r="C138" i="9"/>
  <c r="C139" i="9"/>
  <c r="C140" i="9"/>
  <c r="C141" i="9"/>
  <c r="C142" i="9"/>
  <c r="C143" i="9"/>
  <c r="C144" i="9"/>
  <c r="C145" i="9"/>
  <c r="C146" i="9"/>
  <c r="C147" i="9"/>
  <c r="C149" i="9"/>
  <c r="C151" i="9"/>
  <c r="C153" i="9"/>
  <c r="C155" i="9"/>
  <c r="C156" i="9"/>
  <c r="C157" i="9"/>
  <c r="C158" i="9"/>
  <c r="C159" i="9"/>
  <c r="C162" i="9"/>
  <c r="C163" i="9"/>
  <c r="C164" i="9"/>
  <c r="C165" i="9"/>
  <c r="C166" i="9"/>
  <c r="C167" i="9"/>
  <c r="C168" i="9"/>
  <c r="C169" i="9"/>
  <c r="C170" i="9"/>
  <c r="C171" i="9"/>
  <c r="C172" i="9"/>
  <c r="C173" i="9"/>
  <c r="C174" i="9"/>
  <c r="C175" i="9"/>
  <c r="C176" i="9"/>
  <c r="C177" i="9"/>
  <c r="C179" i="9"/>
  <c r="C180" i="9"/>
  <c r="C181" i="9"/>
  <c r="C182" i="9"/>
  <c r="C184" i="9"/>
  <c r="C185" i="9"/>
  <c r="C186" i="9"/>
  <c r="C188" i="9"/>
  <c r="C190" i="9"/>
  <c r="C191" i="9"/>
  <c r="C192" i="9"/>
  <c r="C193" i="9"/>
  <c r="C194" i="9"/>
  <c r="C195" i="9"/>
  <c r="C197" i="9"/>
  <c r="C200" i="9"/>
  <c r="C201" i="9"/>
  <c r="C202" i="9"/>
  <c r="C203" i="9"/>
  <c r="C204" i="9"/>
  <c r="C205" i="9"/>
  <c r="C206" i="9"/>
  <c r="C208" i="9"/>
  <c r="C210" i="9"/>
  <c r="C211" i="9"/>
  <c r="C212" i="9"/>
  <c r="C213" i="9"/>
  <c r="C214" i="9"/>
  <c r="C215" i="9"/>
  <c r="C216" i="9"/>
  <c r="C218" i="9"/>
  <c r="C220" i="9"/>
  <c r="C221"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7" i="9"/>
  <c r="C568" i="9"/>
  <c r="C569" i="9"/>
  <c r="C570" i="9"/>
  <c r="C571" i="9"/>
  <c r="C572" i="9"/>
  <c r="C573" i="9"/>
  <c r="C574" i="9"/>
  <c r="C575" i="9"/>
  <c r="C576" i="9"/>
  <c r="C578" i="9"/>
  <c r="C580" i="9"/>
  <c r="C581" i="9"/>
  <c r="C582" i="9"/>
  <c r="C583" i="9"/>
  <c r="C584" i="9"/>
  <c r="C585" i="9"/>
  <c r="C586" i="9"/>
  <c r="C587" i="9"/>
  <c r="C589" i="9"/>
  <c r="C591" i="9"/>
  <c r="C592" i="9"/>
  <c r="C593" i="9"/>
  <c r="C594" i="9"/>
  <c r="C595" i="9"/>
  <c r="C596" i="9"/>
  <c r="C597" i="9"/>
  <c r="C598" i="9"/>
  <c r="C600" i="9"/>
  <c r="C602" i="9"/>
  <c r="C603" i="9"/>
  <c r="C604" i="9"/>
  <c r="C605" i="9"/>
  <c r="C606"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2" i="9"/>
  <c r="C643" i="9"/>
  <c r="C644" i="9"/>
  <c r="C645" i="9"/>
  <c r="C646" i="9"/>
  <c r="C648" i="9"/>
  <c r="C649" i="9"/>
  <c r="C650" i="9"/>
  <c r="C651" i="9"/>
  <c r="C653" i="9"/>
  <c r="C655" i="9"/>
  <c r="C656" i="9"/>
  <c r="C657" i="9"/>
  <c r="C658" i="9"/>
  <c r="C659" i="9"/>
  <c r="C660" i="9"/>
  <c r="C662" i="9"/>
  <c r="C664" i="9"/>
  <c r="C665" i="9"/>
  <c r="C666" i="9"/>
  <c r="C667" i="9"/>
  <c r="C668" i="9"/>
  <c r="C669" i="9"/>
  <c r="C670" i="9"/>
  <c r="C671" i="9"/>
  <c r="C673" i="9"/>
  <c r="C675" i="9"/>
  <c r="C676"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736" i="9"/>
  <c r="C737" i="9"/>
  <c r="C738" i="9"/>
  <c r="C739" i="9"/>
  <c r="C740" i="9"/>
  <c r="C741" i="9"/>
  <c r="C742" i="9"/>
  <c r="C743" i="9"/>
  <c r="C744" i="9"/>
  <c r="C745" i="9"/>
  <c r="C746" i="9"/>
  <c r="C747" i="9"/>
  <c r="C74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4" i="9"/>
  <c r="C795" i="9"/>
  <c r="C796" i="9"/>
  <c r="C797" i="9"/>
  <c r="C799" i="9"/>
  <c r="C801" i="9"/>
  <c r="C802" i="9"/>
  <c r="C803" i="9"/>
  <c r="C804" i="9"/>
  <c r="C805" i="9"/>
  <c r="C806" i="9"/>
  <c r="C807" i="9"/>
  <c r="C808" i="9"/>
  <c r="C810" i="9"/>
  <c r="C812" i="9"/>
  <c r="C813"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8" i="9"/>
  <c r="C889" i="9"/>
  <c r="C890" i="9"/>
  <c r="C891" i="9"/>
  <c r="C892" i="9"/>
  <c r="C893" i="9"/>
  <c r="C894" i="9"/>
  <c r="C895" i="9"/>
  <c r="C896" i="9"/>
  <c r="C897"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4" i="9"/>
  <c r="C925" i="9"/>
  <c r="C926" i="9"/>
  <c r="C927" i="9"/>
  <c r="C928" i="9"/>
  <c r="C929" i="9"/>
  <c r="C930" i="9"/>
  <c r="C931" i="9"/>
  <c r="C932" i="9"/>
  <c r="C933"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7" i="9"/>
  <c r="C998" i="9"/>
  <c r="C999" i="9"/>
  <c r="C1000" i="9"/>
  <c r="C1001" i="9"/>
  <c r="C1002" i="9"/>
  <c r="C1003"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1" i="9"/>
  <c r="C1072" i="9"/>
  <c r="C1073" i="9"/>
  <c r="C1074" i="9"/>
  <c r="C1075" i="9"/>
  <c r="C1076" i="9"/>
  <c r="C1077" i="9"/>
  <c r="C1078" i="9"/>
  <c r="C1080" i="9"/>
  <c r="C1082" i="9"/>
  <c r="C1083" i="9"/>
  <c r="C1084" i="9"/>
  <c r="C1085" i="9"/>
  <c r="C1087" i="9"/>
  <c r="C1089" i="9"/>
  <c r="C1090" i="9"/>
  <c r="C1092" i="9"/>
  <c r="C1094" i="9"/>
  <c r="C1095" i="9"/>
  <c r="C1096" i="9"/>
  <c r="C1097"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C1137" i="9"/>
  <c r="C1138" i="9"/>
  <c r="C1139" i="9"/>
  <c r="C1140" i="9"/>
  <c r="C1141" i="9"/>
  <c r="C1142" i="9"/>
  <c r="C1143" i="9"/>
  <c r="C1144" i="9"/>
  <c r="C1145" i="9"/>
  <c r="C1146" i="9"/>
  <c r="C1147" i="9"/>
  <c r="C1148" i="9"/>
  <c r="C1149" i="9"/>
  <c r="C1150" i="9"/>
  <c r="C1151" i="9"/>
  <c r="C1152" i="9"/>
  <c r="C1153" i="9"/>
  <c r="C1154" i="9"/>
  <c r="C1155" i="9"/>
  <c r="C1156" i="9"/>
  <c r="C1157" i="9"/>
  <c r="C1158" i="9"/>
  <c r="C1159" i="9"/>
  <c r="C1160" i="9"/>
  <c r="C1161" i="9"/>
  <c r="C1162" i="9"/>
  <c r="C1163" i="9"/>
  <c r="C1164" i="9"/>
  <c r="C1165" i="9"/>
  <c r="C1166" i="9"/>
  <c r="C1167" i="9"/>
  <c r="C1168" i="9"/>
  <c r="C1169" i="9"/>
  <c r="C1170" i="9"/>
  <c r="C1171" i="9"/>
  <c r="C1172" i="9"/>
  <c r="C1173" i="9"/>
  <c r="C1174" i="9"/>
  <c r="C1175" i="9"/>
  <c r="C1176" i="9"/>
  <c r="C1177" i="9"/>
  <c r="C1178" i="9"/>
  <c r="C1179" i="9"/>
  <c r="C1180" i="9"/>
  <c r="C1181" i="9"/>
  <c r="C1182" i="9"/>
  <c r="C1183" i="9"/>
  <c r="C1184" i="9"/>
  <c r="C1185" i="9"/>
  <c r="C1186" i="9"/>
  <c r="C1187" i="9"/>
  <c r="C1188" i="9"/>
  <c r="C1189" i="9"/>
  <c r="C1190" i="9"/>
  <c r="C1191" i="9"/>
  <c r="C1192" i="9"/>
  <c r="C1193" i="9"/>
  <c r="C1194" i="9"/>
  <c r="C1195" i="9"/>
  <c r="C1196" i="9"/>
  <c r="C1197" i="9"/>
  <c r="C1198" i="9"/>
  <c r="C1199" i="9"/>
  <c r="C1200" i="9"/>
  <c r="C1201" i="9"/>
  <c r="C1202" i="9"/>
  <c r="C1203" i="9"/>
  <c r="C1204" i="9"/>
  <c r="C1205" i="9"/>
  <c r="C1206" i="9"/>
  <c r="C1207" i="9"/>
  <c r="C1208" i="9"/>
  <c r="C1209" i="9"/>
  <c r="C1210" i="9"/>
  <c r="C1211" i="9"/>
  <c r="C1212" i="9"/>
  <c r="C1213" i="9"/>
  <c r="C1214" i="9"/>
  <c r="C1215" i="9"/>
  <c r="C1216" i="9"/>
  <c r="C1217" i="9"/>
  <c r="C1218" i="9"/>
  <c r="C1219" i="9"/>
  <c r="C1220" i="9"/>
  <c r="C1221" i="9"/>
  <c r="C1222" i="9"/>
  <c r="C1223" i="9"/>
  <c r="C1224" i="9"/>
  <c r="C1225" i="9"/>
  <c r="C1226" i="9"/>
  <c r="C1227" i="9"/>
  <c r="C1228" i="9"/>
  <c r="C1229" i="9"/>
  <c r="C1230" i="9"/>
  <c r="C1231" i="9"/>
  <c r="C1232" i="9"/>
  <c r="C1233" i="9"/>
  <c r="C1234" i="9"/>
  <c r="C1235" i="9"/>
  <c r="C1236" i="9"/>
  <c r="C1237" i="9"/>
  <c r="C1238" i="9"/>
  <c r="C1239" i="9"/>
  <c r="C1240" i="9"/>
  <c r="C1241" i="9"/>
  <c r="C1242" i="9"/>
  <c r="D40" i="11" l="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K13" i="9"/>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N17" i="11" s="1"/>
  <c r="I17" i="11"/>
  <c r="N13" i="11"/>
  <c r="N12" i="11"/>
  <c r="M13" i="11"/>
  <c r="M12" i="11"/>
  <c r="L13" i="11"/>
  <c r="L12" i="11"/>
  <c r="K13" i="11"/>
  <c r="K12" i="11"/>
  <c r="J13" i="11"/>
  <c r="J12" i="11"/>
  <c r="I13" i="11"/>
  <c r="I12" i="11"/>
  <c r="L17" i="11"/>
  <c r="K17" i="11"/>
  <c r="F14" i="11"/>
  <c r="N14" i="11" s="1"/>
  <c r="K14" i="11"/>
  <c r="I14" i="11"/>
  <c r="C13" i="9"/>
  <c r="D13" i="9"/>
  <c r="E14" i="11"/>
  <c r="E13" i="11"/>
  <c r="E12" i="11"/>
  <c r="C15" i="9"/>
  <c r="D15" i="9" s="1"/>
  <c r="D14" i="9"/>
  <c r="C14" i="9"/>
  <c r="D13" i="11"/>
  <c r="D14" i="11"/>
  <c r="D15" i="11"/>
  <c r="E15" i="11"/>
  <c r="D16" i="11"/>
  <c r="E16" i="11"/>
  <c r="D17" i="11"/>
  <c r="E17" i="11"/>
  <c r="D18" i="11"/>
  <c r="E18" i="11" s="1"/>
  <c r="D12" i="11"/>
  <c r="J17" i="11" l="1"/>
  <c r="J14" i="11"/>
  <c r="L14" i="11"/>
  <c r="M17" i="11"/>
  <c r="M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<sst xmlns="http://schemas.openxmlformats.org/spreadsheetml/2006/main" count="7359" uniqueCount="1662">
  <si>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</si>
  <si>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</si>
  <si>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</si>
  <si>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</si>
  <si>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</si>
  <si>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</si>
  <si>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</si>
  <si>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</si>
  <si>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</si>
  <si>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</si>
  <si>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</si>
  <si>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</si>
  <si>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</si>
  <si>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</si>
  <si>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</si>
  <si>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</si>
  <si>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</si>
  <si>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</si>
  <si>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</si>
  <si>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</si>
  <si>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</si>
  <si>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</si>
  <si>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</si>
  <si>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</si>
  <si>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</si>
  <si>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</si>
  <si>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</si>
  <si>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</si>
  <si>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</si>
  <si>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</si>
  <si>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</si>
  <si>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</si>
  <si>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</si>
  <si>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</si>
  <si>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</si>
  <si>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</si>
  <si>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</si>
  <si>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</si>
  <si>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</si>
  <si>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</si>
  <si>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</si>
  <si>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</si>
  <si>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</si>
  <si>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</si>
  <si>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</si>
  <si>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</si>
  <si>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</si>
  <si>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</si>
  <si>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</si>
  <si>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</si>
  <si>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</si>
  <si>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</si>
  <si>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</si>
  <si>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</si>
  <si>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</si>
  <si>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</si>
  <si>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</si>
  <si>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</si>
  <si>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</si>
  <si>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</si>
  <si>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</si>
  <si>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</si>
  <si>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</si>
  <si>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</si>
  <si>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</si>
  <si>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</si>
  <si>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</si>
  <si>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</si>
  <si>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</si>
  <si>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</si>
  <si>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</si>
  <si>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</si>
  <si>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</si>
  <si>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</si>
  <si>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</si>
  <si>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</si>
  <si>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</si>
  <si>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</si>
  <si>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</si>
  <si>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</si>
  <si>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</si>
  <si>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</si>
  <si>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</si>
  <si>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</si>
  <si>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</si>
  <si>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</si>
  <si>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</si>
  <si>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</si>
  <si>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</si>
  <si>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</si>
  <si>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</si>
  <si>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</si>
  <si>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</si>
  <si>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</si>
  <si>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</si>
  <si>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</si>
  <si>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</si>
  <si>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</si>
  <si>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</si>
  <si>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</si>
  <si>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</si>
  <si>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</si>
  <si>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</si>
  <si>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</si>
  <si>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</si>
  <si>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</si>
  <si>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</si>
  <si>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</si>
  <si>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</si>
  <si>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</si>
  <si>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</si>
  <si>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</si>
  <si>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</si>
  <si>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</si>
  <si>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</si>
  <si>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</si>
  <si>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</si>
  <si>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</si>
  <si>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</si>
  <si>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</si>
  <si>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</si>
  <si>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</si>
  <si>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</si>
  <si>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</si>
  <si>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</si>
  <si>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</si>
  <si>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</si>
  <si>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</si>
  <si>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</si>
  <si>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</si>
  <si>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</si>
  <si>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</si>
  <si>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</si>
  <si>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</si>
  <si>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</si>
  <si>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</si>
  <si>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</si>
  <si>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</si>
  <si>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</si>
  <si>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</si>
  <si>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</si>
  <si>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</si>
  <si>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</si>
  <si>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</si>
  <si>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</si>
  <si>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</si>
  <si>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</si>
  <si>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</si>
  <si>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</si>
  <si>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</si>
  <si>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</si>
  <si>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</si>
  <si>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</si>
  <si>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</si>
  <si>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</si>
  <si>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</si>
  <si>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</si>
  <si>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</si>
  <si>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</si>
  <si>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</si>
  <si>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</si>
  <si>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</si>
  <si>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</si>
  <si>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</si>
  <si>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</si>
  <si>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</si>
  <si>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</si>
  <si>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</si>
  <si>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</si>
  <si>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</si>
  <si>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</si>
  <si>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</si>
  <si>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</si>
  <si>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</si>
  <si>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</si>
  <si>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</si>
  <si>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</si>
  <si>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</si>
  <si>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</si>
  <si>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</si>
  <si>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</si>
  <si>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</si>
  <si>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</si>
  <si>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</si>
  <si>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</si>
  <si>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</si>
  <si>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</si>
  <si>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</si>
  <si>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</si>
  <si>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</si>
  <si>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</si>
  <si>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</si>
  <si>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</si>
  <si>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</si>
  <si>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</si>
  <si>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</si>
  <si>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</si>
  <si>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</si>
  <si>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</si>
  <si>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</si>
  <si>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</si>
  <si>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</si>
  <si>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</si>
  <si>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</si>
  <si>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</si>
  <si>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</si>
  <si>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</si>
  <si>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</si>
  <si>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</si>
  <si>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</si>
  <si>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</si>
  <si>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</si>
  <si>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</si>
  <si>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</si>
  <si>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</si>
  <si>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</si>
  <si>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</si>
  <si>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</si>
  <si>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</si>
  <si>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</si>
  <si>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</si>
  <si>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</si>
  <si>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</si>
  <si>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</si>
  <si>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</si>
  <si>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</si>
  <si>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</si>
  <si>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</si>
  <si>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</si>
  <si>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</si>
  <si>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</si>
  <si>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</si>
  <si>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</si>
  <si>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</si>
  <si>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</si>
  <si>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</si>
  <si>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</si>
  <si>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</si>
  <si>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</si>
  <si>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</si>
  <si>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</si>
  <si>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</si>
  <si>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</si>
  <si>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</si>
  <si>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</si>
  <si>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</si>
  <si>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</si>
  <si>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</si>
  <si>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</si>
  <si>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</si>
  <si>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</si>
  <si>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</si>
  <si>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</si>
  <si>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</si>
  <si>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</si>
  <si>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</si>
  <si>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</si>
  <si>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</si>
  <si>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</si>
  <si>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</si>
  <si>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</si>
  <si>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</si>
  <si>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</si>
  <si>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</si>
  <si>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</si>
  <si>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</si>
  <si>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</si>
  <si>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</si>
  <si>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</si>
  <si>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</si>
  <si>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</si>
  <si>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</si>
  <si>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</si>
  <si>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</si>
  <si>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</si>
  <si>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</si>
  <si>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</si>
  <si>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</si>
  <si>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</si>
  <si>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</si>
  <si>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</si>
  <si>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</si>
  <si>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</si>
  <si>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</si>
  <si>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</si>
  <si>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</si>
  <si>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</si>
  <si>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</si>
  <si>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</si>
  <si>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</si>
  <si>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</si>
  <si>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</si>
  <si>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</si>
  <si>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</si>
  <si>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</si>
  <si>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</si>
  <si>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</si>
  <si>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</si>
  <si>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</si>
  <si>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</si>
  <si>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</si>
  <si>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</si>
  <si>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</si>
  <si>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</si>
  <si>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</si>
  <si>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</si>
  <si>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</si>
  <si>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</si>
  <si>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</si>
  <si>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</si>
  <si>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</si>
  <si>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</si>
  <si>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</si>
  <si>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</si>
  <si>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</si>
  <si>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</si>
  <si>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</si>
  <si>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</si>
  <si>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</si>
  <si>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</si>
  <si>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</si>
  <si>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</si>
  <si>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</si>
  <si>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</si>
  <si>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</si>
  <si>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</si>
  <si>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</si>
  <si>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</si>
  <si>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</si>
  <si>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</si>
  <si>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</si>
  <si>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</si>
  <si>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</si>
  <si>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</si>
  <si>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</si>
  <si>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</si>
  <si>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</si>
  <si>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</si>
  <si>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</si>
  <si>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</si>
  <si>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</si>
  <si>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</si>
  <si>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</si>
  <si>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</si>
  <si>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</si>
  <si>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</si>
  <si>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</si>
  <si>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</si>
  <si>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</si>
  <si>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</si>
  <si>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</si>
  <si>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</si>
  <si>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</si>
  <si>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</si>
  <si>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</si>
  <si>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</si>
  <si>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</si>
  <si>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</si>
  <si>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</si>
  <si>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</si>
  <si>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</si>
  <si>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</si>
  <si>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</si>
  <si>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</si>
  <si>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</si>
  <si>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</si>
  <si>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</si>
  <si>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</si>
  <si>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</si>
  <si>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</si>
  <si>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</si>
  <si>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</si>
  <si>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</si>
  <si>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</si>
  <si>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</si>
  <si>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</si>
  <si>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</si>
  <si>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</si>
  <si>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</si>
  <si>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</si>
  <si>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</si>
  <si>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</si>
  <si>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</si>
  <si>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</si>
  <si>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</si>
  <si>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</si>
  <si>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</si>
  <si>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</si>
  <si>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</si>
  <si>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</si>
  <si>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</si>
  <si>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</si>
  <si>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</si>
  <si>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</si>
  <si>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</si>
  <si>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</si>
  <si>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</si>
  <si>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</si>
  <si>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</si>
  <si>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</si>
  <si>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</si>
  <si>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</si>
  <si>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</si>
  <si>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</si>
  <si>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</si>
  <si>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</si>
  <si>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</si>
  <si>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</si>
  <si>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</si>
  <si>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</si>
  <si>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</si>
  <si>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</si>
  <si>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</si>
  <si>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</si>
  <si>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</si>
  <si>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</si>
  <si>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</si>
  <si>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</si>
  <si>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</si>
  <si>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</si>
  <si>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</si>
  <si>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</si>
  <si>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</si>
  <si>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</si>
  <si>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</si>
  <si>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</si>
  <si>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</si>
  <si>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</si>
  <si>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</si>
  <si>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</si>
  <si>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</si>
  <si>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</si>
  <si>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</si>
  <si>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</si>
  <si>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</si>
  <si>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</si>
  <si>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</si>
  <si>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</si>
  <si>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</si>
  <si>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</si>
  <si>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</si>
  <si>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</si>
  <si>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</si>
  <si>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</si>
  <si>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</si>
  <si>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</si>
  <si>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</si>
  <si>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</si>
  <si>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</si>
  <si>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</si>
  <si>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</si>
  <si>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</si>
  <si>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</si>
  <si>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</si>
  <si>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</si>
  <si>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</si>
  <si>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</si>
  <si>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</si>
  <si>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</si>
  <si>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</si>
  <si>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</si>
  <si>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</si>
  <si>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</si>
  <si>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</si>
  <si>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</si>
  <si>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</si>
  <si>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</si>
  <si>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</si>
  <si>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</si>
  <si>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</si>
  <si>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</si>
  <si>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</si>
  <si>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</si>
  <si>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</si>
  <si>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</si>
  <si>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</si>
  <si>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</si>
  <si>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</si>
  <si>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</si>
  <si>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</si>
  <si>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</si>
  <si>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</si>
  <si>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</si>
  <si>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</si>
  <si>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</si>
  <si>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</si>
  <si>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</si>
  <si>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</si>
  <si>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</si>
  <si>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</si>
  <si>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</si>
  <si>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</si>
  <si>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</si>
  <si>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</si>
  <si>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</si>
  <si>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</si>
  <si>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</si>
  <si>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</si>
  <si>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</si>
  <si>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</si>
  <si>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</si>
  <si>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</si>
  <si>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</si>
  <si>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</si>
  <si>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</si>
  <si>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</si>
  <si>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</si>
  <si>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</si>
  <si>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</si>
  <si>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</si>
  <si>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</si>
  <si>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</si>
  <si>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</si>
  <si>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</si>
  <si>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</si>
  <si>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</si>
  <si>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</si>
  <si>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</si>
  <si>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</si>
  <si>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</si>
  <si>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</si>
  <si>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</si>
  <si>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</si>
  <si>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</si>
  <si>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</si>
  <si>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</si>
  <si>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</si>
  <si>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</si>
  <si>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</si>
  <si>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</si>
  <si>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</si>
  <si>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</si>
  <si>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</si>
  <si>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</si>
  <si>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</si>
  <si>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</si>
  <si>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</si>
  <si>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</si>
  <si>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</si>
  <si>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</si>
  <si>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</si>
  <si>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</si>
  <si>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</si>
  <si>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</si>
  <si>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</si>
  <si>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</si>
  <si>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</si>
  <si>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</si>
  <si>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</si>
  <si>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</si>
  <si>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</si>
  <si>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</si>
  <si>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</si>
  <si>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</si>
  <si>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</si>
  <si>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</si>
  <si>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</si>
  <si>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</si>
  <si>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</si>
  <si>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</si>
  <si>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</si>
  <si>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</si>
  <si>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</si>
  <si>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</si>
  <si>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</si>
  <si>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</si>
  <si>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</si>
  <si>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</si>
  <si>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</si>
  <si>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</si>
  <si>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</si>
  <si>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</si>
  <si>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</si>
  <si>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</si>
  <si>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</si>
  <si>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</si>
  <si>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</si>
  <si>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</si>
  <si>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</si>
  <si>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</si>
  <si>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</si>
  <si>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</si>
  <si>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</si>
  <si>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</si>
  <si>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</si>
  <si>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</si>
  <si>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</si>
  <si>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</si>
  <si>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</si>
  <si>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</si>
  <si>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</si>
  <si>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</si>
  <si>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</si>
  <si>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</si>
  <si>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</si>
  <si>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</si>
  <si>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</si>
  <si>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</si>
  <si>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</si>
  <si>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</si>
  <si>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</si>
  <si>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</si>
  <si>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</si>
  <si>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</si>
  <si>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</si>
  <si>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</si>
  <si>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</si>
  <si>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</si>
  <si>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</si>
  <si>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</si>
  <si>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</si>
  <si>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</si>
  <si>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</si>
  <si>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</si>
  <si>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</si>
  <si>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</si>
  <si>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</si>
  <si>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</si>
  <si>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</si>
  <si>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</si>
  <si>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</si>
  <si>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</si>
  <si>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</si>
  <si>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</si>
  <si>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</si>
  <si>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</si>
  <si>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</si>
  <si>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</si>
  <si>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</si>
  <si>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</si>
  <si>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</si>
  <si>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</si>
  <si>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</si>
  <si>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</si>
  <si>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</si>
  <si>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</si>
  <si>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</si>
  <si>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</si>
  <si>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</si>
  <si>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</si>
  <si>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</si>
  <si>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</si>
  <si>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</si>
  <si>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</si>
  <si>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</si>
  <si>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</si>
  <si>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</si>
  <si>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</si>
  <si>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</si>
  <si>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</si>
  <si>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</si>
  <si>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</si>
  <si>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</si>
  <si>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</si>
  <si>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</si>
  <si>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</si>
  <si>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</si>
  <si>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</si>
  <si>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</si>
  <si>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</si>
  <si>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</si>
  <si>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</si>
  <si>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</si>
  <si>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</si>
  <si>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</si>
  <si>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</si>
  <si>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</si>
  <si>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</si>
  <si>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</si>
  <si>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</si>
  <si>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</si>
  <si>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</si>
  <si>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</si>
  <si>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</si>
  <si>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</si>
  <si>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</si>
  <si>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</si>
  <si>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</si>
  <si>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</si>
  <si>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</si>
  <si>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</si>
  <si>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</si>
  <si>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</si>
  <si>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</si>
  <si>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</si>
  <si>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</si>
  <si>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</si>
  <si>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</si>
  <si>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</si>
  <si>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</si>
  <si>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</si>
  <si>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</si>
  <si>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</si>
  <si>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</si>
  <si>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</si>
  <si>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</si>
  <si>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</si>
  <si>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</si>
  <si>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</si>
  <si>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</si>
  <si>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</si>
  <si>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</si>
  <si>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</si>
  <si>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</si>
  <si>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</si>
  <si>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</si>
  <si>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</si>
  <si>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</si>
  <si>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</si>
  <si>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</si>
  <si>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</si>
  <si>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</si>
  <si>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</si>
  <si>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</si>
  <si>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</si>
  <si>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</si>
  <si>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</si>
  <si>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</si>
  <si>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</si>
  <si>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</si>
  <si>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</si>
  <si>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</si>
  <si>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</si>
  <si>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</si>
  <si>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</si>
  <si>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</si>
  <si>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</si>
  <si>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</si>
  <si>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</si>
  <si>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</si>
  <si>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</si>
  <si>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</si>
  <si>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</si>
  <si>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</si>
  <si>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</si>
  <si>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</si>
  <si>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</si>
  <si>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</si>
  <si>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</si>
  <si>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</si>
  <si>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</si>
  <si>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</si>
  <si>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</si>
  <si>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</si>
  <si>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</si>
  <si>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</si>
  <si>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</si>
  <si>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</si>
  <si>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</si>
  <si>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</si>
  <si>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</si>
  <si>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</si>
  <si>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</si>
  <si>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</si>
  <si>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</si>
  <si>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</si>
  <si>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</si>
  <si>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</si>
  <si>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</si>
  <si>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</si>
  <si>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</si>
  <si>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</si>
  <si>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</si>
  <si>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</si>
  <si>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</si>
  <si>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</si>
  <si>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</si>
  <si>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</si>
  <si>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</si>
  <si>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</si>
  <si>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</si>
  <si>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</si>
  <si>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</si>
  <si>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</si>
  <si>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</si>
  <si>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</si>
  <si>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</si>
  <si>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</si>
  <si>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</si>
  <si>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</si>
  <si>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</si>
  <si>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</si>
  <si>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</si>
  <si>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</si>
  <si>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</si>
  <si>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</si>
  <si>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</si>
  <si>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</si>
  <si>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</si>
  <si>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</si>
  <si>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</si>
  <si>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</si>
  <si>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</si>
  <si>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</si>
  <si>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</si>
  <si>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</si>
  <si>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</si>
  <si>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</si>
  <si>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</si>
  <si>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</si>
  <si>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</si>
  <si>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</si>
  <si>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</si>
  <si>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</si>
  <si>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</si>
  <si>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</si>
  <si>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</si>
  <si>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</si>
  <si>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</si>
  <si>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</si>
  <si>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</si>
  <si>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</si>
  <si>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</si>
  <si>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</si>
  <si>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</si>
  <si>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</si>
  <si>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</si>
  <si>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</si>
  <si>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</si>
  <si>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</si>
  <si>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</si>
  <si>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</si>
  <si>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</si>
  <si>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</si>
  <si>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</si>
  <si>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</si>
  <si>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</si>
  <si>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</si>
  <si>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</si>
  <si>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</si>
  <si>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</si>
  <si>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</si>
  <si>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</si>
  <si>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</si>
  <si>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</si>
  <si>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</si>
  <si>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</si>
  <si>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</si>
  <si>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</si>
  <si>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</si>
  <si>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</si>
  <si>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</si>
  <si>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</si>
  <si>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</si>
  <si>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</si>
  <si>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</si>
  <si>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</si>
  <si>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</si>
  <si>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</si>
  <si>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</si>
  <si>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</si>
  <si>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</si>
  <si>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</si>
  <si>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</si>
  <si>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</si>
  <si>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</si>
  <si>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</si>
  <si>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</si>
  <si>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</si>
  <si>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</si>
  <si>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</si>
  <si>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</si>
  <si>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</si>
  <si>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</si>
  <si>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</si>
  <si>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</si>
  <si>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</si>
  <si>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</si>
  <si>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</si>
  <si>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</si>
  <si>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</si>
  <si>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</si>
  <si>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</si>
  <si>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</si>
  <si>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</si>
  <si>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</si>
  <si>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</si>
  <si>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</si>
  <si>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</si>
  <si>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</si>
  <si>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</si>
  <si>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</si>
  <si>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</si>
  <si>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</si>
  <si>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</si>
  <si>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</si>
  <si>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</si>
  <si>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</si>
  <si>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</si>
  <si>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</si>
  <si>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</si>
  <si>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</si>
  <si>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</si>
  <si>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</si>
  <si>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</si>
  <si>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</si>
  <si>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</si>
  <si>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</si>
  <si>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</si>
  <si>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</si>
  <si>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</si>
  <si>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</si>
  <si>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</si>
  <si>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</si>
  <si>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</si>
  <si>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</si>
  <si>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</si>
  <si>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</si>
  <si>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</si>
  <si>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</si>
  <si>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</si>
  <si>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</si>
  <si>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</si>
  <si>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</si>
  <si>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</si>
  <si>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</si>
  <si>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</si>
  <si>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</si>
  <si>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</si>
  <si>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</si>
  <si>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</si>
  <si>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</si>
  <si>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</si>
  <si>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</si>
  <si>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</si>
  <si>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</si>
  <si>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</si>
  <si>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</si>
  <si>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</si>
  <si>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</si>
  <si>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</si>
  <si>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</si>
  <si>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</si>
  <si>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</si>
  <si>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</si>
  <si>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</si>
  <si>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</si>
  <si>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</si>
  <si>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</si>
  <si>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</si>
  <si>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</si>
  <si>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</si>
  <si>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</si>
  <si>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</si>
  <si>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</si>
  <si>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</si>
  <si>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</si>
  <si>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</si>
  <si>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</si>
  <si>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</si>
  <si>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</si>
  <si>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</si>
  <si>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</si>
  <si>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</si>
  <si>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</si>
  <si>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</si>
  <si>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</si>
  <si>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</si>
  <si>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</si>
  <si>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</si>
  <si>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</si>
  <si>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</si>
  <si>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</si>
  <si>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</si>
  <si>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</si>
  <si>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</si>
  <si>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</si>
  <si>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</si>
  <si>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</si>
  <si>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</si>
  <si>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</si>
  <si>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</si>
  <si>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</si>
  <si>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</si>
  <si>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</si>
  <si>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</si>
  <si>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</si>
  <si>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</si>
  <si>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</si>
  <si>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</si>
  <si>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</si>
  <si>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</si>
  <si>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</si>
  <si>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</si>
  <si>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</si>
  <si>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</si>
  <si>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</si>
  <si>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</si>
  <si>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</si>
  <si>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</si>
  <si>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</si>
  <si>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</si>
  <si>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</si>
  <si>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</si>
  <si>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</si>
  <si>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</si>
  <si>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</si>
  <si>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</si>
  <si>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</si>
  <si>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</si>
  <si>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</si>
  <si>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</si>
  <si>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</si>
  <si>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</si>
  <si>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</si>
  <si>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</si>
  <si>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</si>
  <si>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</si>
  <si>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</si>
  <si>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</si>
  <si>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</si>
  <si>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</si>
  <si>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</si>
  <si>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</si>
  <si>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</si>
  <si>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</si>
  <si>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</si>
  <si>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</si>
  <si>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</si>
  <si>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</si>
  <si>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</si>
  <si>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</si>
  <si>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</si>
  <si>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</si>
  <si>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</si>
  <si>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</si>
  <si>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</si>
  <si>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</si>
  <si>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</si>
  <si>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</si>
  <si>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</si>
  <si>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</si>
  <si>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</si>
  <si>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</si>
  <si>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</si>
  <si>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</si>
  <si>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</si>
  <si>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</si>
  <si>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</si>
  <si>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</si>
  <si>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</si>
  <si>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</si>
  <si>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</si>
  <si>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</si>
  <si>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</si>
  <si>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</si>
  <si>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</si>
  <si>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</si>
  <si>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</si>
  <si>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</si>
  <si>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</si>
  <si>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</si>
  <si>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</si>
  <si>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</si>
  <si>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</si>
  <si>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</si>
  <si>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</si>
  <si>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</si>
  <si>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</si>
  <si>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</si>
  <si>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</si>
  <si>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</si>
  <si>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</si>
  <si>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</si>
  <si>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</si>
  <si>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</si>
  <si>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</si>
  <si>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</si>
  <si>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</si>
  <si>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</si>
  <si>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</si>
  <si>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</si>
  <si>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</si>
  <si>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</si>
  <si>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</si>
  <si>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</si>
  <si>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</si>
  <si>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</si>
  <si>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</si>
  <si>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</si>
  <si>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</si>
  <si>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</si>
  <si>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</si>
  <si>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</si>
  <si>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</si>
  <si>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</si>
  <si>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</si>
  <si>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</si>
  <si>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</si>
  <si>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</si>
  <si>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</si>
  <si>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</si>
  <si>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</si>
  <si>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</si>
  <si>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</si>
  <si>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</si>
  <si>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</si>
  <si>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</si>
  <si>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</si>
  <si>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</si>
  <si>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</si>
  <si>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</si>
  <si>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</si>
  <si>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</si>
  <si>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</si>
  <si>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</si>
  <si>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</si>
  <si>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</si>
  <si>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</si>
  <si>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</si>
  <si>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</si>
  <si>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</si>
  <si>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</si>
  <si>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</si>
  <si>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</si>
  <si>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</si>
  <si>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</si>
  <si>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</si>
  <si>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</si>
  <si>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</si>
  <si>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</si>
  <si>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</si>
  <si>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</si>
  <si>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</si>
  <si>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</si>
  <si>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</si>
  <si>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</si>
  <si>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</si>
  <si>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</si>
  <si>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</si>
  <si>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</si>
  <si>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</si>
  <si>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</si>
  <si>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</si>
  <si>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</si>
  <si>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</si>
  <si>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</si>
  <si>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</si>
  <si>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</si>
  <si>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</si>
  <si>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</si>
  <si>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</si>
  <si>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</si>
  <si>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</si>
  <si>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</si>
  <si>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</si>
  <si>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</si>
  <si>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</si>
  <si>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</si>
  <si>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</si>
  <si>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</si>
  <si>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</si>
  <si>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</si>
  <si>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</si>
  <si>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</si>
  <si>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</si>
  <si>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</si>
  <si>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</si>
  <si>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</si>
  <si>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</si>
  <si>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</si>
  <si>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</si>
  <si>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</si>
  <si>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</si>
  <si>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</si>
  <si>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</si>
  <si>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</si>
  <si>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</si>
  <si>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</si>
  <si>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</si>
  <si>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</si>
  <si>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</si>
  <si>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</si>
  <si>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</si>
  <si>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</si>
  <si>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</si>
  <si>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</si>
  <si>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</si>
  <si>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</si>
  <si>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</si>
  <si>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</si>
  <si>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</si>
  <si>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</si>
  <si>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</si>
  <si>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</si>
  <si>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</si>
  <si>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</si>
  <si>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</si>
  <si>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</si>
  <si>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</si>
  <si>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</si>
  <si>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</si>
  <si>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</si>
  <si>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</si>
  <si>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</si>
  <si>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</si>
  <si>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</si>
  <si>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</si>
  <si>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</si>
  <si>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</si>
  <si>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</si>
  <si>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</si>
  <si>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</si>
  <si>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</si>
  <si>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</si>
  <si>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</si>
  <si>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</si>
  <si>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</si>
  <si>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</si>
  <si>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</si>
  <si>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</si>
  <si>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</si>
  <si>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</si>
  <si>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</si>
  <si>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</si>
  <si>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</si>
  <si>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</si>
  <si>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</si>
  <si>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</si>
  <si>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</si>
  <si>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</si>
  <si>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</si>
  <si>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</si>
  <si>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</si>
  <si>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</si>
  <si>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</si>
  <si>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</si>
  <si>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</si>
  <si>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</si>
  <si>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</si>
  <si>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</si>
  <si>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</si>
  <si>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</si>
  <si>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</si>
  <si>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</si>
  <si>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</si>
  <si>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</si>
  <si>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</si>
  <si>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</si>
  <si>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</si>
  <si>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</si>
  <si>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</si>
  <si>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</si>
  <si>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</si>
  <si>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</si>
  <si>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</si>
  <si>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</si>
  <si>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</si>
  <si>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</si>
  <si>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</si>
  <si>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</si>
  <si>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</si>
  <si>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</si>
  <si>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</si>
  <si>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</si>
  <si>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</si>
  <si>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</si>
  <si>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</si>
  <si>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</si>
  <si>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</si>
  <si>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</si>
  <si>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</si>
  <si>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</si>
  <si>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</si>
  <si>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</si>
  <si>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</si>
  <si>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</si>
  <si>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</si>
  <si>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</si>
  <si>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</si>
  <si>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</si>
  <si>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</si>
  <si>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</si>
  <si>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</si>
  <si>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</si>
  <si>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</si>
  <si>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</si>
  <si>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</si>
  <si>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</si>
  <si>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</si>
  <si>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</si>
  <si>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</si>
  <si>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</si>
  <si>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</si>
  <si>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</si>
  <si>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</si>
  <si>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</si>
  <si>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</si>
  <si>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</si>
  <si>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</si>
  <si>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</si>
  <si>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</si>
  <si>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</si>
  <si>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</si>
  <si>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</si>
  <si>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</si>
  <si>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</si>
  <si>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</si>
  <si>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</si>
  <si>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</si>
  <si>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</si>
  <si>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</si>
  <si>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</si>
  <si>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</si>
  <si>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</si>
  <si>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</si>
  <si>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</si>
  <si>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</si>
  <si>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</si>
  <si>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</si>
  <si>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</si>
  <si>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</si>
  <si>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</si>
  <si>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</si>
  <si>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</si>
  <si>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</si>
  <si>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</si>
  <si>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</si>
  <si>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</si>
  <si>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</si>
  <si>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</si>
  <si>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</si>
  <si>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</si>
  <si>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</si>
  <si>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</si>
  <si>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</si>
  <si>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</si>
  <si>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</si>
  <si>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</si>
  <si>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</si>
  <si>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</si>
  <si>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</si>
  <si>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</si>
  <si>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</si>
  <si>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</si>
  <si>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</si>
  <si>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</si>
  <si>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</si>
  <si>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</si>
  <si>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</si>
  <si>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</si>
  <si>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</si>
  <si>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</si>
  <si>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</si>
  <si>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</si>
  <si>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</si>
  <si>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</si>
  <si>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</si>
  <si>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</si>
  <si>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</si>
  <si>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</si>
  <si>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</si>
  <si>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</si>
  <si>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</si>
  <si>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</si>
  <si>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</si>
  <si>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</si>
  <si>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</si>
  <si>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</si>
  <si>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</si>
  <si>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</si>
  <si>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</si>
  <si>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</si>
  <si>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</si>
  <si>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</si>
  <si>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</si>
  <si>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</si>
  <si>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</si>
  <si>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</si>
  <si>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</si>
  <si>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</si>
  <si>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</si>
  <si>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</si>
  <si>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</si>
  <si>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</si>
  <si>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</si>
  <si>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</si>
  <si>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</si>
  <si>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</si>
  <si>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</si>
  <si>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</si>
  <si>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</si>
  <si>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</si>
  <si>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</si>
  <si>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</si>
  <si>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</si>
  <si>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</si>
  <si>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</si>
  <si>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</si>
  <si>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</si>
  <si>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</si>
  <si>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</si>
  <si>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</si>
  <si>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</si>
  <si>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</si>
  <si>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</si>
  <si>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</si>
  <si>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PCC Structurals, Inc., LPC</t>
  </si>
  <si>
    <t>4600 SE Harney Drive</t>
  </si>
  <si>
    <t>Portland</t>
  </si>
  <si>
    <t>26-1867</t>
  </si>
  <si>
    <t>Sherry Uchytil</t>
  </si>
  <si>
    <t>503-777-7683</t>
  </si>
  <si>
    <t>AC_ST_P</t>
  </si>
  <si>
    <t>Air Casting, Steel Parts - 60% to BH 9256</t>
  </si>
  <si>
    <t>60% to BH 9256 + HEPA</t>
  </si>
  <si>
    <t>Multiple</t>
  </si>
  <si>
    <t>lb metal poured</t>
  </si>
  <si>
    <t>Metal poured</t>
  </si>
  <si>
    <t>AC_ST_I</t>
  </si>
  <si>
    <t>Air Casting, Steel Ingots - 60% to BH 9256</t>
  </si>
  <si>
    <t>VC_ST_P_VF3-4</t>
  </si>
  <si>
    <t>Vacuum Casting, Steel Parts, Vacuum Furnaces 3 and 4</t>
  </si>
  <si>
    <t>Condensation Filtration Device</t>
  </si>
  <si>
    <t>VC_ST_P_MC1_M</t>
  </si>
  <si>
    <t>Vacuum Casting, Steel Parts, Master Caster 1, Melting</t>
  </si>
  <si>
    <t>VC_ST_P_MC1_C</t>
  </si>
  <si>
    <t>Vacuum Casting, Steel Parts, Master Caster 1, Cooling - 70% to BH 9256</t>
  </si>
  <si>
    <t>70% to BH 9256 + HEPA</t>
  </si>
  <si>
    <t>VC_ST_I_VMM1</t>
  </si>
  <si>
    <t>Vacuum Casting, Steel Ingots, Vacuum Master Melt 1 - 50% to BH 9760</t>
  </si>
  <si>
    <t>50% to BH 9670 + HEPA</t>
  </si>
  <si>
    <t>VC_ST_I_VMM2</t>
  </si>
  <si>
    <t>Vacuum Casting, Steel Ingots, Vacuum Master Melt 2</t>
  </si>
  <si>
    <t>HOT_TOP_ST</t>
  </si>
  <si>
    <t>AUTOCLAVE_ST</t>
  </si>
  <si>
    <t>INV_SHELL_S</t>
  </si>
  <si>
    <t>Investing Department Shell Makeup/Ceramics Dust</t>
  </si>
  <si>
    <t xml:space="preserve">BH 3804 </t>
  </si>
  <si>
    <t>RTO_S</t>
  </si>
  <si>
    <t>ton PM generated</t>
  </si>
  <si>
    <t>PM generated</t>
  </si>
  <si>
    <t>INV_S</t>
  </si>
  <si>
    <t>INV_S_DOWN</t>
  </si>
  <si>
    <t>BURNOUT_WAX_S</t>
  </si>
  <si>
    <t>BURNOUT_NW_S</t>
  </si>
  <si>
    <t>BURNOUT_LTX_S</t>
  </si>
  <si>
    <t>ETCH_S</t>
  </si>
  <si>
    <t>Acid Etch, Steel</t>
  </si>
  <si>
    <t>hrs</t>
  </si>
  <si>
    <t>hours of use</t>
  </si>
  <si>
    <t>CLN_GEN_S</t>
  </si>
  <si>
    <t>Cleaning - General</t>
  </si>
  <si>
    <t>BH 0585</t>
  </si>
  <si>
    <t>FIN_SAND_S</t>
  </si>
  <si>
    <t>Steel Finishing - Sandblast</t>
  </si>
  <si>
    <t>BH 1659</t>
  </si>
  <si>
    <t>BH1659</t>
  </si>
  <si>
    <t>CLN_SHELL_S</t>
  </si>
  <si>
    <t>Cleaning - Shell Removal</t>
  </si>
  <si>
    <t>BH 1807</t>
  </si>
  <si>
    <t>BH1807</t>
  </si>
  <si>
    <t>SM_PTPK_S</t>
  </si>
  <si>
    <t>Small Pot Packing - Steel</t>
  </si>
  <si>
    <t>BH 2214</t>
  </si>
  <si>
    <t>BH2214</t>
  </si>
  <si>
    <t>FIN_BELT_S</t>
  </si>
  <si>
    <t>Steel Finishing - Belt grinding - Baghouse w/ HEPA</t>
  </si>
  <si>
    <t>BH 5549 + HEPA</t>
  </si>
  <si>
    <t>BH5549</t>
  </si>
  <si>
    <t>FIN_GRIND_S</t>
  </si>
  <si>
    <t>Rework grinding - Steel</t>
  </si>
  <si>
    <t>BH 6417 + HEPA</t>
  </si>
  <si>
    <t>BH6417</t>
  </si>
  <si>
    <t>METAL_PREP_S</t>
  </si>
  <si>
    <t>Metal Prep</t>
  </si>
  <si>
    <t>BH 6532 + HEPA</t>
  </si>
  <si>
    <t>BH6532</t>
  </si>
  <si>
    <t>LG_PTPK_S</t>
  </si>
  <si>
    <t>Large Pot Packing - Steel</t>
  </si>
  <si>
    <t>BH 6671</t>
  </si>
  <si>
    <t>BH6671</t>
  </si>
  <si>
    <t>CLN_SHOT2_T</t>
  </si>
  <si>
    <t>Ti Cleaning - Shotblast</t>
  </si>
  <si>
    <t>BH 8687</t>
  </si>
  <si>
    <t>BH8687</t>
  </si>
  <si>
    <t>ING_FIN_S</t>
  </si>
  <si>
    <t>Foundry - Ingot Processing - Baghouse w/HEPA</t>
  </si>
  <si>
    <t>BH 8901 + HEPA</t>
  </si>
  <si>
    <t>BH8901</t>
  </si>
  <si>
    <t>ING_PREP_S</t>
  </si>
  <si>
    <t>Ingot Prep</t>
  </si>
  <si>
    <t>BH 9115</t>
  </si>
  <si>
    <t>BH9115</t>
  </si>
  <si>
    <t>FIN_GRINDBLST_S</t>
  </si>
  <si>
    <t>Steel Finishing - grind and blast - Baghouses w/ HEPA</t>
  </si>
  <si>
    <t>BH 9196 + HEPA</t>
  </si>
  <si>
    <t>BH9196</t>
  </si>
  <si>
    <t>CLN_CUT_S</t>
  </si>
  <si>
    <t>Cleaning - Cutting</t>
  </si>
  <si>
    <t>BH 9203 + HEPA</t>
  </si>
  <si>
    <t>BH9203-1 - BH9203-6</t>
  </si>
  <si>
    <t>FIN_REWORK_S</t>
  </si>
  <si>
    <t>BH 9255 + HEPA</t>
  </si>
  <si>
    <t>BH9255</t>
  </si>
  <si>
    <t>ST_BLDG</t>
  </si>
  <si>
    <t>Commingled Emissions, Steel foundry</t>
  </si>
  <si>
    <t>ton PM emitted</t>
  </si>
  <si>
    <t>BH dust emitted</t>
  </si>
  <si>
    <t>--</t>
  </si>
  <si>
    <t>HT_VAC_AP_S</t>
  </si>
  <si>
    <t>Heat Treat, Air Casting, Steel (Vacuum/Electric Heat-Treat Furnace)</t>
  </si>
  <si>
    <t>ton metal procesed</t>
  </si>
  <si>
    <t>Metal processed</t>
  </si>
  <si>
    <t>HT_NG_AP_S</t>
  </si>
  <si>
    <t>Heat Treat, Air Casting, Steel (Natural Gas Heat-Treat Furnace)</t>
  </si>
  <si>
    <t>HT_VAC_VP_S</t>
  </si>
  <si>
    <t>Heat Treat, Vacuum Casting, Steel (Vacuum/Electric Heat-Treat Furnace)</t>
  </si>
  <si>
    <t>HT_NG_VP_S</t>
  </si>
  <si>
    <t>Heat Treat, Vacuum Casting, Steel (Natural Gas Heat-Treat Furnace)</t>
  </si>
  <si>
    <t>HT_VAC_TP_S</t>
  </si>
  <si>
    <t xml:space="preserve">Heat Treat, Vacuum Casting, Titanium Parts, Steel </t>
  </si>
  <si>
    <t>WELD_S</t>
  </si>
  <si>
    <t>VC_OP_TP</t>
  </si>
  <si>
    <t>Vacuum Casting, Titanium Parts, Oil Pump</t>
  </si>
  <si>
    <t>VC_DP_TP</t>
  </si>
  <si>
    <t>Vacuum Casting, Titanium Parts, w/ dry pumps and HEPA filtration</t>
  </si>
  <si>
    <t>HEPA (PTE)</t>
  </si>
  <si>
    <t>VF3</t>
  </si>
  <si>
    <t>AUTOCLAVE_T</t>
  </si>
  <si>
    <t>INV_DIP2_T</t>
  </si>
  <si>
    <t>Ti Investing Backup Dip - Baghouse w/ HEPA - Vents to RCO</t>
  </si>
  <si>
    <t>BH 3007 + HEPA</t>
  </si>
  <si>
    <t>RCO_T</t>
  </si>
  <si>
    <t>INV_DIP1_T</t>
  </si>
  <si>
    <t>Ti Investing First Dip - Baghouse w/ HEPA - Vents to RCO</t>
  </si>
  <si>
    <t>BH 3342 + HEPA</t>
  </si>
  <si>
    <t>INV_T</t>
  </si>
  <si>
    <t>INV_T_UNC</t>
  </si>
  <si>
    <t>BURNOUT_WAX_T</t>
  </si>
  <si>
    <t>BURNOUT_NW_T</t>
  </si>
  <si>
    <t>ETCH_T</t>
  </si>
  <si>
    <t>Acid Etch, Titanium</t>
  </si>
  <si>
    <t>hrs/yr</t>
  </si>
  <si>
    <t>hours of operation</t>
  </si>
  <si>
    <t>FIN_SAND_T</t>
  </si>
  <si>
    <t>Ti Finishing</t>
  </si>
  <si>
    <t>BH 3006</t>
  </si>
  <si>
    <t>BH3006</t>
  </si>
  <si>
    <t>CLN_BLAST_T</t>
  </si>
  <si>
    <t>Ti Cleaning - Baghouse w/ HEPA (ULPA for PTE)</t>
  </si>
  <si>
    <t>BH 3747 (2018);  + ULPA (PTE)</t>
  </si>
  <si>
    <t>BH3747</t>
  </si>
  <si>
    <t>CLN_CUT_T</t>
  </si>
  <si>
    <t>BH 3930 (2018);  + ULPA (PTE)</t>
  </si>
  <si>
    <t>BH3930</t>
  </si>
  <si>
    <t>CLN_SHOT1_T</t>
  </si>
  <si>
    <t>BH 7094</t>
  </si>
  <si>
    <t>BH7094</t>
  </si>
  <si>
    <t>FPI_T</t>
  </si>
  <si>
    <t>Ti - FPI</t>
  </si>
  <si>
    <t>BH 8150</t>
  </si>
  <si>
    <t>BH8150</t>
  </si>
  <si>
    <t>TI_BLDG</t>
  </si>
  <si>
    <t>Commingled Emissions, Titanium foundry</t>
  </si>
  <si>
    <t>HT_VAC_TP_TI</t>
  </si>
  <si>
    <t>Heat Treat, Vacuum Casting, Titanium</t>
  </si>
  <si>
    <t>ton metal processed</t>
  </si>
  <si>
    <t>WELD_TI</t>
  </si>
  <si>
    <t>GRIND_TI_CONT</t>
  </si>
  <si>
    <t>Grinding, Titanium, Controlled</t>
  </si>
  <si>
    <t>Water curtain</t>
  </si>
  <si>
    <t>lb metal processed</t>
  </si>
  <si>
    <t>ALPHA_CASE</t>
  </si>
  <si>
    <t>Alpha Case Removal Tanks</t>
  </si>
  <si>
    <t>Scrubber</t>
  </si>
  <si>
    <t>hr</t>
  </si>
  <si>
    <t>Operational Hours</t>
  </si>
  <si>
    <t>TORCH_TI_MAP</t>
  </si>
  <si>
    <t>Titanium Torch Cutting - Baghouse</t>
  </si>
  <si>
    <t>BH 0802</t>
  </si>
  <si>
    <t>BH0802</t>
  </si>
  <si>
    <t>TORCH_MAP</t>
  </si>
  <si>
    <t>Torch Cutting - Baghouse w/ULPA (PTE)</t>
  </si>
  <si>
    <t>BH 0803 (2018);  + ULPA (PTE)</t>
  </si>
  <si>
    <t>BH0803</t>
  </si>
  <si>
    <t>CUTTING_MAP</t>
  </si>
  <si>
    <t>Plasma and Air Arc Cutting - Baghouse w/ HEPA</t>
  </si>
  <si>
    <t>BH 9031 + HEPA</t>
  </si>
  <si>
    <t>BH9031-1 - BH9031-6</t>
  </si>
  <si>
    <t>MAP_BLDG</t>
  </si>
  <si>
    <t>Commingled Emissions, MAP</t>
  </si>
  <si>
    <t>BH dust collected</t>
  </si>
  <si>
    <t>REWORK_W_LSBSI</t>
  </si>
  <si>
    <t>Finishing - LSBS I - Baghouse w/ULPA (PTE)</t>
  </si>
  <si>
    <t>BH 5062 (2018);  + ULPA (PTE)</t>
  </si>
  <si>
    <t>BH5062</t>
  </si>
  <si>
    <t>REWORK_E_LSBSI</t>
  </si>
  <si>
    <t>BH 6265 (2018);  + ULPA (PTE)</t>
  </si>
  <si>
    <t>BH6265</t>
  </si>
  <si>
    <t>LSBSI_BLDG</t>
  </si>
  <si>
    <t>Commingled Emissions, LSBSI</t>
  </si>
  <si>
    <t>WELD_LSBSI</t>
  </si>
  <si>
    <t>REWORK_E_LSBSII</t>
  </si>
  <si>
    <t>Finishing - LSBS II - Baghouse w/HEPA</t>
  </si>
  <si>
    <t>BH 5365 + HEPA</t>
  </si>
  <si>
    <t>BH5365-1 - BH5365-3</t>
  </si>
  <si>
    <t>BLAST_LSBSII</t>
  </si>
  <si>
    <t>Finishing - LSBS II - Blast</t>
  </si>
  <si>
    <t>BH 5457</t>
  </si>
  <si>
    <t>BH5457</t>
  </si>
  <si>
    <t>REWORK_W_LSBSII</t>
  </si>
  <si>
    <t xml:space="preserve">Finishing - LSBS II </t>
  </si>
  <si>
    <t>BH 6418</t>
  </si>
  <si>
    <t>BH6418</t>
  </si>
  <si>
    <t>LSBSII_BLDG</t>
  </si>
  <si>
    <t>Commingled Emissions, LSBSII</t>
  </si>
  <si>
    <t>Point (vents)</t>
  </si>
  <si>
    <t>WELD_LSBSII</t>
  </si>
  <si>
    <t>GRNDBLST_LMA</t>
  </si>
  <si>
    <t>TI Finishing - LMA</t>
  </si>
  <si>
    <t>BH 7095</t>
  </si>
  <si>
    <t>BH7095</t>
  </si>
  <si>
    <t>GRNDRWRK_LMA</t>
  </si>
  <si>
    <t>BH 7096</t>
  </si>
  <si>
    <t>BH7096</t>
  </si>
  <si>
    <t>LMA_BLDG</t>
  </si>
  <si>
    <t>Commingled Emissions, LMA</t>
  </si>
  <si>
    <t>HT_VAC_TP_LMA</t>
  </si>
  <si>
    <t>Heat Treat, Vacuum Casting, LMA (Vacuum/Electric Heat-Treat Furnace)</t>
  </si>
  <si>
    <t>GRIND_LMA</t>
  </si>
  <si>
    <t>Grinding, LMA</t>
  </si>
  <si>
    <t>WELD_LMA</t>
  </si>
  <si>
    <t>ETCH_LMA</t>
  </si>
  <si>
    <t>Acid Etch, LMA</t>
  </si>
  <si>
    <t>WELD_TBS</t>
  </si>
  <si>
    <t>NG_LPC</t>
  </si>
  <si>
    <t>Natural Gas Combustion, Large Parts Campus (LPC)</t>
  </si>
  <si>
    <t>MMscf</t>
  </si>
  <si>
    <t>Natural gas usage</t>
  </si>
  <si>
    <t>NG_LSBSII</t>
  </si>
  <si>
    <t>Natural Gas Combustion, LSBS II</t>
  </si>
  <si>
    <t>NG_LMA</t>
  </si>
  <si>
    <t>Natural Gas Combustion, LMA</t>
  </si>
  <si>
    <t>lb/lb metal poured</t>
  </si>
  <si>
    <t>Based on a summary of baghouse dust analyses from multiple years. Where more than one analysis was performed, annual values are calculated based on an average of analysis results, and 24-hour values are based on the maximum values from the individual analysis results.</t>
  </si>
  <si>
    <t>7440-47-3</t>
  </si>
  <si>
    <t>lb/ton PM generated</t>
  </si>
  <si>
    <t>Based on a summary of baghouse dust analyses. Where more than one analysis was performed, annual values are calculated based on an average of analysis results, and 24-hour values are based on the maximum values from the individual analysis results.</t>
  </si>
  <si>
    <t>Based on the assumption that fugitive emissions are equivalent to 1 percent of estimated pollutant emissions from baghouses.</t>
  </si>
  <si>
    <t>lb/ton metal processed</t>
  </si>
  <si>
    <t>Emission factor based on heat treat oven stack test. Emission factors listed as zero values represent toxic air contaminants and are not assumed to originate from the the heat treat stack.</t>
  </si>
  <si>
    <t>Based on a summary of baghouse dust analyses. Annual values are calculated based on an average of analysis results. 24-hour values are based on the maximum values from the individual analysis results.</t>
  </si>
  <si>
    <t>lb/lb emitted</t>
  </si>
  <si>
    <t>lb/MMscf</t>
  </si>
  <si>
    <t>Emission factors provided by Oregon Department of Environmental Quality for Natural Gas External Combustion Sources. Emission factors for sources &lt;10 MMBtu/hr were used.</t>
  </si>
  <si>
    <t>Ventura County Air Pollution Control District, AB 2588 Combustion Emission Factors dated May 17, 2001.</t>
  </si>
  <si>
    <t>AP-42 Chapter 1 (July 1998), Table 1.4-3, "Emission Factors for Speciated Organic Compounds from Natural Gas Combustion."</t>
  </si>
  <si>
    <t>AP-42 Chapter 1 (July 1998), Table 1.4-4, "Emission Factors for Metals from Natural Gas Combustion."</t>
  </si>
  <si>
    <t>ND</t>
  </si>
  <si>
    <t>WAX_STEEL</t>
  </si>
  <si>
    <t>Wax Department, Steel</t>
  </si>
  <si>
    <t>Wax Mold Release Agent</t>
  </si>
  <si>
    <t>Fugitive (vent)</t>
  </si>
  <si>
    <t>Dye, Hi Temperature Blue</t>
  </si>
  <si>
    <t>ASC_MARK</t>
  </si>
  <si>
    <t>Alloy Service Center</t>
  </si>
  <si>
    <t>Ink 1</t>
  </si>
  <si>
    <t>Ink 2</t>
  </si>
  <si>
    <t>Dye</t>
  </si>
  <si>
    <t>WAX_TI</t>
  </si>
  <si>
    <t>Wax Department,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</si>
</sst>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00"/>
    <numFmt numFmtId="167" formatCode="0.00000%"/>
    <numFmt numFmtId="168" formatCode="#,##0.00000000"/>
    <numFmt numFmtId="169" formatCode="0.000E+00"/>
    <numFmt numFmtId="170" formatCode="0.000000%"/>
    <numFmt numFmtId="171" formatCode="#,##0.000000000"/>
  </numFmts>
  <fonts count="44" x14ac:knownFonts="1">
    <font>
      <sz val="11"/>
      <color theme="1"/>
      <name val="Calibri"/>
      <family val="2"/>
      <scheme val="minor"/>
    </font>
    <font>
      <sz val="9"/>
      <color theme="1"/>
      <name val="Century Gothic"/>
      <family val="2"/>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9"/>
      <color theme="4" tint="-0.249977111117893"/>
      <name val="Century Gothic"/>
      <family val="2"/>
    </font>
    <font>
      <sz val="9"/>
      <name val="Century Gothic"/>
      <family val="2"/>
    </font>
    <font>
      <sz val="8"/>
      <color theme="1"/>
      <name val="Century Gothic"/>
      <family val="2"/>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style="hair">
        <color indexed="64"/>
      </top>
      <bottom/>
      <diagonal/>
    </border>
    <border>
      <left style="thin">
        <color indexed="22"/>
      </left>
      <right style="thin">
        <color indexed="22"/>
      </right>
      <top style="thin">
        <color indexed="22"/>
      </top>
      <bottom style="medium">
        <color indexed="64"/>
      </bottom>
      <diagonal/>
    </border>
  </borders>
  <cellStyleXfs count="8">
    <xf numFmtId="0" fontId="0" fillId="0" borderId="0"/>
    <xf numFmtId="0" fontId="2" fillId="0" borderId="0"/>
    <xf numFmtId="0" fontId="14" fillId="0" borderId="0" applyNumberFormat="0" applyFill="0" applyBorder="0" applyAlignment="0" applyProtection="0">
      <alignment vertical="top"/>
      <protection locked="0"/>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cellStyleXfs>
  <cellXfs count="520">
    <xf numFmtId="0" fontId="0" fillId="0" borderId="0" xfId="0"/>
    <xf numFmtId="0" fontId="0" fillId="0" borderId="0" xfId="0" applyAlignment="1">
      <alignment horizontal="center"/>
    </xf>
    <xf numFmtId="0" fontId="0" fillId="0" borderId="0" xfId="0" applyAlignment="1">
      <alignment wrapText="1"/>
    </xf>
    <xf numFmtId="49" fontId="4" fillId="0" borderId="2" xfId="1" applyNumberFormat="1" applyFont="1" applyFill="1" applyBorder="1" applyAlignment="1">
      <alignment wrapText="1"/>
    </xf>
    <xf numFmtId="49" fontId="7" fillId="0" borderId="4" xfId="0" applyNumberFormat="1" applyFont="1" applyBorder="1" applyAlignment="1">
      <alignment horizontal="center"/>
    </xf>
    <xf numFmtId="49" fontId="0" fillId="0" borderId="0" xfId="0" applyNumberFormat="1" applyAlignment="1">
      <alignment horizontal="center"/>
    </xf>
    <xf numFmtId="0" fontId="11" fillId="0" borderId="13" xfId="0" applyFont="1" applyBorder="1" applyAlignment="1">
      <alignment horizontal="center"/>
    </xf>
    <xf numFmtId="0" fontId="11" fillId="0" borderId="27" xfId="0" applyFont="1" applyBorder="1"/>
    <xf numFmtId="0" fontId="11" fillId="0" borderId="0" xfId="0" applyFont="1" applyBorder="1"/>
    <xf numFmtId="0" fontId="11" fillId="0" borderId="15" xfId="0" applyFont="1" applyBorder="1" applyAlignment="1">
      <alignment horizontal="center"/>
    </xf>
    <xf numFmtId="0" fontId="11" fillId="0" borderId="10" xfId="0" applyFont="1" applyBorder="1" applyAlignment="1">
      <alignment horizontal="center"/>
    </xf>
    <xf numFmtId="0" fontId="11" fillId="0" borderId="15" xfId="0" applyFont="1" applyBorder="1"/>
    <xf numFmtId="0" fontId="11" fillId="0" borderId="16" xfId="0" applyFont="1" applyBorder="1" applyAlignment="1">
      <alignment horizontal="center"/>
    </xf>
    <xf numFmtId="0" fontId="11" fillId="0" borderId="19" xfId="0" applyFont="1" applyBorder="1" applyAlignment="1">
      <alignment horizontal="center"/>
    </xf>
    <xf numFmtId="0" fontId="11" fillId="0" borderId="31" xfId="0" applyFont="1" applyBorder="1" applyAlignment="1">
      <alignment horizontal="center"/>
    </xf>
    <xf numFmtId="0" fontId="0" fillId="0" borderId="0" xfId="0" applyAlignment="1">
      <alignment horizontal="center" wrapText="1"/>
    </xf>
    <xf numFmtId="0" fontId="3" fillId="2" borderId="39" xfId="1" applyFont="1" applyFill="1" applyBorder="1" applyAlignment="1">
      <alignment horizontal="center"/>
    </xf>
    <xf numFmtId="0" fontId="10" fillId="3" borderId="38" xfId="0" applyFont="1" applyFill="1" applyBorder="1" applyAlignment="1">
      <alignment horizontal="center"/>
    </xf>
    <xf numFmtId="49" fontId="0" fillId="0" borderId="0" xfId="0" applyNumberFormat="1"/>
    <xf numFmtId="49" fontId="3" fillId="2" borderId="1" xfId="1" applyNumberFormat="1" applyFont="1" applyFill="1" applyBorder="1" applyAlignment="1">
      <alignment horizontal="center"/>
    </xf>
    <xf numFmtId="0" fontId="7" fillId="0" borderId="6" xfId="0" applyFont="1" applyBorder="1" applyAlignment="1">
      <alignment horizontal="center"/>
    </xf>
    <xf numFmtId="0" fontId="11" fillId="0" borderId="10" xfId="0" applyFont="1" applyBorder="1"/>
    <xf numFmtId="3" fontId="11" fillId="0" borderId="12" xfId="0" applyNumberFormat="1" applyFont="1" applyBorder="1" applyAlignment="1">
      <alignment horizontal="center"/>
    </xf>
    <xf numFmtId="3" fontId="11" fillId="0" borderId="11" xfId="0" applyNumberFormat="1" applyFont="1" applyBorder="1" applyAlignment="1">
      <alignment horizontal="center"/>
    </xf>
    <xf numFmtId="3" fontId="11" fillId="0" borderId="3" xfId="0" applyNumberFormat="1" applyFont="1" applyBorder="1" applyAlignment="1">
      <alignment horizontal="center"/>
    </xf>
    <xf numFmtId="0" fontId="11" fillId="0" borderId="12" xfId="0" applyFont="1" applyBorder="1" applyAlignment="1">
      <alignment horizontal="center"/>
    </xf>
    <xf numFmtId="0" fontId="11" fillId="0" borderId="11" xfId="0" applyFont="1" applyBorder="1" applyAlignment="1">
      <alignment horizontal="center"/>
    </xf>
    <xf numFmtId="0" fontId="11" fillId="0" borderId="3" xfId="0" applyFont="1" applyBorder="1" applyAlignment="1">
      <alignment horizontal="center"/>
    </xf>
    <xf numFmtId="0" fontId="7" fillId="0" borderId="30" xfId="0" applyFont="1" applyBorder="1" applyAlignment="1">
      <alignment horizontal="center"/>
    </xf>
    <xf numFmtId="0" fontId="8" fillId="0" borderId="14" xfId="0" applyFont="1" applyFill="1" applyBorder="1" applyAlignment="1">
      <alignment horizontal="center" vertical="center"/>
    </xf>
    <xf numFmtId="164" fontId="0" fillId="0" borderId="0" xfId="0" applyNumberFormat="1" applyAlignment="1">
      <alignment horizontal="center"/>
    </xf>
    <xf numFmtId="164" fontId="10" fillId="0" borderId="0" xfId="0" applyNumberFormat="1" applyFont="1" applyAlignment="1">
      <alignment horizontal="center"/>
    </xf>
    <xf numFmtId="0" fontId="10" fillId="0" borderId="0" xfId="0" applyFont="1" applyAlignment="1">
      <alignment horizontal="center"/>
    </xf>
    <xf numFmtId="0" fontId="11"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7" fillId="0" borderId="4" xfId="3" applyNumberFormat="1" applyFont="1" applyBorder="1" applyAlignment="1">
      <alignment horizontal="center"/>
    </xf>
    <xf numFmtId="10" fontId="7" fillId="0" borderId="26" xfId="3" applyNumberFormat="1" applyFont="1" applyBorder="1" applyAlignment="1">
      <alignment horizontal="center" vertical="center"/>
    </xf>
    <xf numFmtId="10" fontId="0" fillId="0" borderId="0" xfId="3" applyNumberFormat="1" applyFont="1" applyAlignment="1">
      <alignment horizontal="center"/>
    </xf>
    <xf numFmtId="0" fontId="7" fillId="9" borderId="23" xfId="0" applyFont="1" applyFill="1" applyBorder="1" applyAlignment="1">
      <alignment horizontal="center" vertical="center"/>
    </xf>
    <xf numFmtId="0" fontId="7" fillId="12" borderId="7" xfId="0" applyFont="1" applyFill="1" applyBorder="1" applyAlignment="1">
      <alignment horizontal="center" vertical="center"/>
    </xf>
    <xf numFmtId="0" fontId="7" fillId="6" borderId="22"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30" xfId="0" applyFont="1" applyFill="1" applyBorder="1" applyAlignment="1">
      <alignment horizontal="center" vertical="center"/>
    </xf>
    <xf numFmtId="0" fontId="7" fillId="8" borderId="24" xfId="0" applyFont="1" applyFill="1" applyBorder="1" applyAlignment="1">
      <alignment horizontal="center" vertical="center"/>
    </xf>
    <xf numFmtId="0" fontId="7" fillId="12" borderId="5"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8" xfId="0" applyFont="1" applyFill="1" applyBorder="1" applyAlignment="1">
      <alignment horizontal="center" vertical="center"/>
    </xf>
    <xf numFmtId="0" fontId="11" fillId="0" borderId="15" xfId="0" applyFont="1" applyBorder="1" applyAlignment="1" applyProtection="1">
      <alignment horizontal="center"/>
    </xf>
    <xf numFmtId="0" fontId="11" fillId="0" borderId="31" xfId="0" applyFont="1" applyBorder="1" applyAlignment="1" applyProtection="1">
      <alignment horizontal="center"/>
      <protection locked="0"/>
    </xf>
    <xf numFmtId="49" fontId="11" fillId="0" borderId="12" xfId="0" applyNumberFormat="1" applyFont="1" applyBorder="1" applyAlignment="1" applyProtection="1">
      <alignment horizontal="left"/>
      <protection locked="0"/>
    </xf>
    <xf numFmtId="0" fontId="11" fillId="0" borderId="11" xfId="0" applyFont="1" applyBorder="1" applyProtection="1">
      <protection locked="0"/>
    </xf>
    <xf numFmtId="49" fontId="11" fillId="0" borderId="10" xfId="0" applyNumberFormat="1" applyFont="1" applyBorder="1" applyAlignment="1" applyProtection="1">
      <alignment horizontal="left"/>
      <protection locked="0"/>
    </xf>
    <xf numFmtId="0" fontId="11" fillId="0" borderId="0" xfId="0" applyFont="1" applyBorder="1" applyProtection="1">
      <protection locked="0"/>
    </xf>
    <xf numFmtId="0" fontId="0" fillId="0" borderId="31" xfId="0" applyBorder="1" applyAlignment="1" applyProtection="1">
      <alignment horizontal="center"/>
      <protection locked="0"/>
    </xf>
    <xf numFmtId="0" fontId="0" fillId="0" borderId="0" xfId="0" applyBorder="1" applyProtection="1">
      <protection locked="0"/>
    </xf>
    <xf numFmtId="0" fontId="0" fillId="0" borderId="14" xfId="0" applyBorder="1" applyAlignment="1" applyProtection="1">
      <alignment horizontal="center"/>
      <protection locked="0"/>
    </xf>
    <xf numFmtId="0" fontId="0" fillId="0" borderId="5" xfId="0" applyBorder="1" applyProtection="1">
      <protection locked="0"/>
    </xf>
    <xf numFmtId="10" fontId="11" fillId="0" borderId="13" xfId="3" applyNumberFormat="1"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51" xfId="0" applyFont="1" applyBorder="1" applyAlignment="1" applyProtection="1">
      <alignment horizontal="center"/>
      <protection locked="0"/>
    </xf>
    <xf numFmtId="0" fontId="11" fillId="0" borderId="15" xfId="0" applyFont="1" applyBorder="1" applyAlignment="1" applyProtection="1">
      <alignment horizontal="center"/>
      <protection locked="0"/>
    </xf>
    <xf numFmtId="0" fontId="11" fillId="0" borderId="31" xfId="0" applyFont="1" applyBorder="1" applyProtection="1">
      <protection locked="0"/>
    </xf>
    <xf numFmtId="0" fontId="11" fillId="0" borderId="32" xfId="0" applyFont="1" applyBorder="1" applyAlignment="1" applyProtection="1">
      <alignment horizontal="center"/>
      <protection locked="0"/>
    </xf>
    <xf numFmtId="0" fontId="11" fillId="0" borderId="35" xfId="0" applyFont="1" applyBorder="1" applyAlignment="1" applyProtection="1">
      <alignment horizontal="center"/>
      <protection locked="0"/>
    </xf>
    <xf numFmtId="10" fontId="11" fillId="0" borderId="31" xfId="3" applyNumberFormat="1" applyFont="1" applyBorder="1" applyAlignment="1" applyProtection="1">
      <alignment horizontal="center"/>
      <protection locked="0"/>
    </xf>
    <xf numFmtId="0" fontId="11" fillId="0" borderId="33" xfId="0" applyFont="1" applyBorder="1" applyAlignment="1" applyProtection="1">
      <alignment horizontal="center"/>
      <protection locked="0"/>
    </xf>
    <xf numFmtId="0" fontId="11" fillId="0" borderId="52"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1"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7"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8"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1"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1"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1" fillId="5" borderId="0" xfId="0" applyFont="1" applyFill="1" applyAlignment="1"/>
    <xf numFmtId="0" fontId="22" fillId="5" borderId="0" xfId="0" applyFont="1" applyFill="1" applyAlignment="1"/>
    <xf numFmtId="0" fontId="21" fillId="5" borderId="0" xfId="0" applyFont="1" applyFill="1"/>
    <xf numFmtId="0" fontId="23" fillId="5" borderId="0" xfId="0" applyFont="1" applyFill="1" applyAlignment="1">
      <alignment vertical="center" wrapText="1"/>
    </xf>
    <xf numFmtId="0" fontId="24" fillId="5" borderId="0" xfId="0" applyFont="1" applyFill="1" applyAlignment="1"/>
    <xf numFmtId="0" fontId="21" fillId="5" borderId="5" xfId="0" applyFont="1" applyFill="1" applyBorder="1"/>
    <xf numFmtId="0" fontId="21" fillId="5" borderId="0" xfId="0" applyFont="1" applyFill="1" applyBorder="1"/>
    <xf numFmtId="0" fontId="26" fillId="5" borderId="0" xfId="0" applyFont="1" applyFill="1" applyBorder="1" applyAlignment="1">
      <alignment wrapText="1"/>
    </xf>
    <xf numFmtId="0" fontId="27" fillId="5" borderId="0" xfId="0" applyFont="1" applyFill="1"/>
    <xf numFmtId="0" fontId="26" fillId="5" borderId="0" xfId="0" applyFont="1" applyFill="1" applyBorder="1" applyAlignment="1">
      <alignment vertical="top" wrapText="1"/>
    </xf>
    <xf numFmtId="0" fontId="26" fillId="5" borderId="0" xfId="0" applyFont="1" applyFill="1" applyBorder="1"/>
    <xf numFmtId="0" fontId="27" fillId="5" borderId="38" xfId="0" applyFont="1" applyFill="1" applyBorder="1" applyAlignment="1">
      <alignment horizontal="left" vertical="center"/>
    </xf>
    <xf numFmtId="0" fontId="27" fillId="5" borderId="0" xfId="0" applyFont="1" applyFill="1" applyBorder="1" applyAlignment="1">
      <alignment vertical="center"/>
    </xf>
    <xf numFmtId="0" fontId="27" fillId="5" borderId="38" xfId="0" applyFont="1" applyFill="1" applyBorder="1" applyAlignment="1">
      <alignment vertical="center"/>
    </xf>
    <xf numFmtId="0" fontId="27" fillId="5" borderId="0" xfId="0" applyFont="1" applyFill="1" applyBorder="1" applyAlignment="1">
      <alignment vertical="center" wrapText="1"/>
    </xf>
    <xf numFmtId="0" fontId="22" fillId="5" borderId="0" xfId="0" applyFont="1" applyFill="1"/>
    <xf numFmtId="0" fontId="29" fillId="5" borderId="0" xfId="0" applyFont="1" applyFill="1"/>
    <xf numFmtId="0" fontId="14" fillId="5" borderId="0" xfId="2" applyFont="1" applyFill="1" applyAlignment="1" applyProtection="1"/>
    <xf numFmtId="0" fontId="30" fillId="5" borderId="43" xfId="2" applyFont="1" applyFill="1" applyBorder="1" applyAlignment="1" applyProtection="1"/>
    <xf numFmtId="0" fontId="27" fillId="5" borderId="44" xfId="0" applyFont="1" applyFill="1" applyBorder="1"/>
    <xf numFmtId="0" fontId="27" fillId="5" borderId="45" xfId="0" applyFont="1" applyFill="1" applyBorder="1"/>
    <xf numFmtId="0" fontId="31" fillId="5" borderId="46" xfId="2" applyFont="1" applyFill="1" applyBorder="1" applyAlignment="1" applyProtection="1"/>
    <xf numFmtId="0" fontId="31" fillId="5" borderId="0" xfId="0" applyFont="1" applyFill="1" applyBorder="1"/>
    <xf numFmtId="0" fontId="31" fillId="5" borderId="47" xfId="0" applyFont="1" applyFill="1" applyBorder="1"/>
    <xf numFmtId="0" fontId="31" fillId="5" borderId="0" xfId="0" applyFont="1" applyFill="1"/>
    <xf numFmtId="0" fontId="31" fillId="5" borderId="48" xfId="2" applyFont="1" applyFill="1" applyBorder="1" applyAlignment="1" applyProtection="1"/>
    <xf numFmtId="0" fontId="31" fillId="5" borderId="49" xfId="0" applyFont="1" applyFill="1" applyBorder="1"/>
    <xf numFmtId="0" fontId="31" fillId="5" borderId="50" xfId="0" applyFont="1" applyFill="1" applyBorder="1"/>
    <xf numFmtId="0" fontId="32" fillId="5" borderId="0" xfId="0" applyFont="1" applyFill="1" applyBorder="1" applyAlignment="1">
      <alignment vertical="center"/>
    </xf>
    <xf numFmtId="0" fontId="27" fillId="5" borderId="0" xfId="0" applyFont="1" applyFill="1" applyAlignment="1">
      <alignment vertical="center"/>
    </xf>
    <xf numFmtId="0" fontId="31" fillId="5" borderId="0" xfId="2" applyFont="1" applyFill="1" applyBorder="1" applyAlignment="1" applyProtection="1">
      <alignment vertical="center"/>
    </xf>
    <xf numFmtId="0" fontId="31" fillId="5" borderId="0" xfId="0" applyFont="1" applyFill="1" applyBorder="1" applyAlignment="1">
      <alignment vertical="center"/>
    </xf>
    <xf numFmtId="0" fontId="31" fillId="5" borderId="0" xfId="0" applyFont="1" applyFill="1" applyAlignment="1">
      <alignment vertical="center"/>
    </xf>
    <xf numFmtId="0" fontId="32" fillId="5" borderId="0" xfId="0" applyFont="1" applyFill="1"/>
    <xf numFmtId="0" fontId="33" fillId="5" borderId="0" xfId="0" applyFont="1" applyFill="1"/>
    <xf numFmtId="0" fontId="27" fillId="5" borderId="0" xfId="0" applyFont="1" applyFill="1" applyBorder="1" applyAlignment="1"/>
    <xf numFmtId="0" fontId="27" fillId="5" borderId="0" xfId="0" applyFont="1" applyFill="1" applyBorder="1" applyAlignment="1">
      <alignment horizontal="left" vertical="center" wrapText="1"/>
    </xf>
    <xf numFmtId="0" fontId="27" fillId="5" borderId="0" xfId="0" applyFont="1" applyFill="1" applyAlignment="1"/>
    <xf numFmtId="0" fontId="27" fillId="5" borderId="0" xfId="0" applyFont="1" applyFill="1" applyBorder="1" applyAlignment="1">
      <alignment horizontal="left"/>
    </xf>
    <xf numFmtId="0" fontId="27" fillId="5" borderId="0" xfId="0" applyFont="1" applyFill="1" applyAlignment="1">
      <alignment horizontal="center"/>
    </xf>
    <xf numFmtId="0" fontId="32" fillId="5" borderId="0" xfId="0" applyFont="1" applyFill="1" applyBorder="1"/>
    <xf numFmtId="0" fontId="27" fillId="5" borderId="0" xfId="0" applyFont="1" applyFill="1" applyBorder="1"/>
    <xf numFmtId="0" fontId="27" fillId="0" borderId="0" xfId="0" applyFont="1" applyFill="1" applyBorder="1" applyAlignment="1"/>
    <xf numFmtId="0" fontId="27" fillId="5" borderId="0" xfId="0" applyFont="1" applyFill="1" applyAlignment="1">
      <alignment horizontal="left" vertical="center" wrapText="1"/>
    </xf>
    <xf numFmtId="0" fontId="37" fillId="5" borderId="0" xfId="0" applyFont="1" applyFill="1" applyAlignment="1"/>
    <xf numFmtId="0" fontId="0" fillId="0" borderId="0" xfId="0" applyFont="1"/>
    <xf numFmtId="0" fontId="29" fillId="5" borderId="0" xfId="0" applyFont="1" applyFill="1" applyAlignment="1">
      <alignment vertical="top"/>
    </xf>
    <xf numFmtId="0" fontId="25" fillId="5" borderId="0" xfId="0" applyFont="1" applyFill="1" applyAlignment="1">
      <alignment horizontal="left" wrapText="1"/>
    </xf>
    <xf numFmtId="0" fontId="38" fillId="5" borderId="0" xfId="0" applyFont="1" applyFill="1"/>
    <xf numFmtId="49" fontId="11" fillId="0" borderId="12" xfId="0" applyNumberFormat="1" applyFont="1" applyBorder="1" applyAlignment="1" applyProtection="1">
      <alignment horizontal="center"/>
      <protection locked="0"/>
    </xf>
    <xf numFmtId="49" fontId="11" fillId="0" borderId="10" xfId="0" applyNumberFormat="1" applyFont="1" applyBorder="1" applyAlignment="1" applyProtection="1">
      <alignment horizontal="center"/>
      <protection locked="0"/>
    </xf>
    <xf numFmtId="10" fontId="11" fillId="0" borderId="10" xfId="3" applyNumberFormat="1" applyFont="1" applyBorder="1" applyAlignment="1" applyProtection="1">
      <alignment horizontal="center"/>
      <protection locked="0"/>
    </xf>
    <xf numFmtId="10" fontId="11" fillId="0" borderId="15" xfId="3" applyNumberFormat="1" applyFont="1" applyBorder="1" applyAlignment="1" applyProtection="1">
      <alignment horizontal="center"/>
      <protection locked="0"/>
    </xf>
    <xf numFmtId="0" fontId="11" fillId="0" borderId="40"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1" fillId="0" borderId="41" xfId="0" applyFont="1" applyBorder="1" applyAlignment="1" applyProtection="1">
      <alignment horizontal="center"/>
      <protection locked="0"/>
    </xf>
    <xf numFmtId="0" fontId="0" fillId="4" borderId="0" xfId="0" applyFill="1" applyAlignment="1">
      <alignment horizontal="center" wrapText="1"/>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40" fillId="0" borderId="15" xfId="0" applyFont="1" applyFill="1" applyBorder="1" applyAlignment="1" applyProtection="1">
      <alignment horizontal="center"/>
      <protection locked="0"/>
    </xf>
    <xf numFmtId="0" fontId="40" fillId="0" borderId="6" xfId="0" applyFont="1" applyFill="1" applyBorder="1" applyAlignment="1" applyProtection="1">
      <alignment horizontal="center"/>
      <protection locked="0"/>
    </xf>
    <xf numFmtId="2" fontId="0" fillId="0" borderId="0" xfId="0" applyNumberFormat="1" applyAlignment="1">
      <alignment horizontal="center"/>
    </xf>
    <xf numFmtId="49" fontId="4" fillId="0" borderId="2" xfId="1" applyNumberFormat="1" applyFont="1" applyFill="1" applyBorder="1" applyAlignment="1">
      <alignment horizontal="center" wrapText="1"/>
    </xf>
    <xf numFmtId="0" fontId="7" fillId="0" borderId="38" xfId="0" applyFont="1" applyBorder="1" applyProtection="1">
      <protection locked="0"/>
    </xf>
    <xf numFmtId="0" fontId="0" fillId="0" borderId="0" xfId="0"/>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0" fontId="11" fillId="0" borderId="15" xfId="0"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0" fontId="11"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0" xfId="0" applyProtection="1">
      <protection locked="0"/>
    </xf>
    <xf numFmtId="0" fontId="0" fillId="0" borderId="7" xfId="0" applyBorder="1" applyAlignment="1" applyProtection="1">
      <alignment horizontal="center"/>
      <protection locked="0"/>
    </xf>
    <xf numFmtId="0" fontId="11" fillId="0" borderId="8" xfId="0" applyFont="1" applyBorder="1" applyAlignment="1" applyProtection="1">
      <alignment horizontal="left"/>
      <protection locked="0"/>
    </xf>
    <xf numFmtId="0" fontId="0" fillId="0" borderId="8" xfId="0" applyBorder="1" applyProtection="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41" fillId="8" borderId="29" xfId="0" applyFont="1" applyFill="1" applyBorder="1" applyProtection="1">
      <protection locked="0"/>
    </xf>
    <xf numFmtId="0" fontId="41" fillId="8" borderId="0" xfId="0" applyFont="1" applyFill="1" applyProtection="1">
      <protection locked="0"/>
    </xf>
    <xf numFmtId="0" fontId="41" fillId="8" borderId="10" xfId="0" applyFont="1" applyFill="1" applyBorder="1" applyAlignment="1" applyProtection="1">
      <alignment horizontal="center"/>
      <protection locked="0"/>
    </xf>
    <xf numFmtId="0" fontId="41" fillId="8" borderId="15" xfId="0" applyFont="1" applyFill="1" applyBorder="1" applyAlignment="1" applyProtection="1">
      <alignment horizontal="center"/>
      <protection locked="0"/>
    </xf>
    <xf numFmtId="0" fontId="41" fillId="8" borderId="15" xfId="0" applyFont="1" applyFill="1" applyBorder="1" applyProtection="1">
      <protection locked="0"/>
    </xf>
    <xf numFmtId="0" fontId="41" fillId="8" borderId="17" xfId="0" applyFont="1" applyFill="1" applyBorder="1" applyAlignment="1" applyProtection="1">
      <alignment horizontal="center"/>
      <protection locked="0"/>
    </xf>
    <xf numFmtId="0" fontId="41" fillId="8" borderId="20" xfId="0" applyFont="1" applyFill="1" applyBorder="1" applyAlignment="1" applyProtection="1">
      <alignment horizontal="center"/>
      <protection locked="0"/>
    </xf>
    <xf numFmtId="0" fontId="0" fillId="0" borderId="0" xfId="0" applyAlignment="1" applyProtection="1">
      <alignment horizontal="center"/>
      <protection locked="0"/>
    </xf>
    <xf numFmtId="0" fontId="41" fillId="8" borderId="10" xfId="0" applyFont="1" applyFill="1" applyBorder="1" applyAlignment="1" applyProtection="1">
      <alignment horizontal="left"/>
      <protection locked="0"/>
    </xf>
    <xf numFmtId="0" fontId="41" fillId="8" borderId="20" xfId="0" quotePrefix="1" applyFont="1" applyFill="1" applyBorder="1" applyAlignment="1" applyProtection="1">
      <alignment horizontal="center"/>
      <protection locked="0"/>
    </xf>
    <xf numFmtId="0" fontId="42" fillId="0" borderId="31" xfId="0" applyFont="1" applyBorder="1" applyAlignment="1" applyProtection="1">
      <alignment horizontal="center"/>
      <protection locked="0"/>
    </xf>
    <xf numFmtId="0" fontId="0" fillId="8" borderId="15" xfId="0" applyFill="1" applyBorder="1" applyAlignment="1" applyProtection="1">
      <alignment horizontal="center"/>
      <protection locked="0"/>
    </xf>
    <xf numFmtId="0" fontId="0" fillId="0" borderId="17" xfId="0" quotePrefix="1" applyBorder="1" applyAlignment="1" applyProtection="1">
      <alignment horizontal="center"/>
      <protection locked="0"/>
    </xf>
    <xf numFmtId="165" fontId="0" fillId="0" borderId="20" xfId="0" applyNumberFormat="1" applyBorder="1" applyAlignment="1" applyProtection="1">
      <alignment horizontal="center"/>
      <protection locked="0"/>
    </xf>
    <xf numFmtId="0" fontId="0" fillId="0" borderId="15" xfId="0" applyBorder="1" applyAlignment="1" applyProtection="1">
      <alignment horizontal="center" vertical="center"/>
      <protection locked="0"/>
    </xf>
    <xf numFmtId="0" fontId="0" fillId="0" borderId="20" xfId="0" quotePrefix="1"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left"/>
      <protection locked="0"/>
    </xf>
    <xf numFmtId="0" fontId="0" fillId="0" borderId="11" xfId="0" applyBorder="1" applyProtection="1">
      <protection locked="0"/>
    </xf>
    <xf numFmtId="0" fontId="11" fillId="0" borderId="3" xfId="0" applyFont="1" applyBorder="1" applyAlignment="1" applyProtection="1">
      <alignment horizontal="center"/>
      <protection locked="0"/>
    </xf>
    <xf numFmtId="10" fontId="0" fillId="0" borderId="13" xfId="4" applyNumberFormat="1" applyFont="1" applyBorder="1" applyAlignment="1" applyProtection="1">
      <alignment horizontal="center"/>
      <protection locked="0"/>
    </xf>
    <xf numFmtId="11" fontId="42" fillId="0" borderId="32" xfId="0" applyNumberFormat="1" applyFont="1" applyBorder="1" applyAlignment="1" applyProtection="1">
      <alignment horizontal="center"/>
      <protection locked="0"/>
    </xf>
    <xf numFmtId="11" fontId="42" fillId="0" borderId="51" xfId="0" applyNumberFormat="1" applyFont="1" applyBorder="1" applyAlignment="1" applyProtection="1">
      <alignment horizontal="center"/>
      <protection locked="0"/>
    </xf>
    <xf numFmtId="0" fontId="42" fillId="0" borderId="3" xfId="0" applyFont="1" applyBorder="1" applyAlignment="1" applyProtection="1">
      <alignment horizontal="center"/>
      <protection locked="0"/>
    </xf>
    <xf numFmtId="0" fontId="42" fillId="0" borderId="13" xfId="0" applyFont="1" applyBorder="1" applyProtection="1">
      <protection locked="0"/>
    </xf>
    <xf numFmtId="0" fontId="0" fillId="0" borderId="32" xfId="0" quotePrefix="1" applyBorder="1" applyAlignment="1" applyProtection="1">
      <alignment horizontal="center"/>
      <protection locked="0"/>
    </xf>
    <xf numFmtId="0" fontId="0" fillId="0" borderId="35" xfId="0" quotePrefix="1" applyBorder="1" applyAlignment="1" applyProtection="1">
      <alignment horizontal="center"/>
      <protection locked="0"/>
    </xf>
    <xf numFmtId="0" fontId="0" fillId="0" borderId="3"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10" xfId="0" applyBorder="1" applyAlignment="1" applyProtection="1">
      <alignment horizontal="left"/>
      <protection locked="0"/>
    </xf>
    <xf numFmtId="10" fontId="0" fillId="0" borderId="31" xfId="4" applyNumberFormat="1" applyFont="1" applyBorder="1" applyAlignment="1" applyProtection="1">
      <alignment horizontal="center"/>
      <protection locked="0"/>
    </xf>
    <xf numFmtId="11" fontId="42" fillId="0" borderId="33" xfId="0" applyNumberFormat="1" applyFont="1" applyBorder="1" applyAlignment="1" applyProtection="1">
      <alignment horizontal="center"/>
      <protection locked="0"/>
    </xf>
    <xf numFmtId="11" fontId="42" fillId="0" borderId="52" xfId="0" applyNumberFormat="1"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31" xfId="0" applyFont="1" applyBorder="1" applyProtection="1">
      <protection locked="0"/>
    </xf>
    <xf numFmtId="0" fontId="0" fillId="0" borderId="36" xfId="0" quotePrefix="1" applyBorder="1" applyAlignment="1" applyProtection="1">
      <alignment horizontal="center"/>
      <protection locked="0"/>
    </xf>
    <xf numFmtId="0" fontId="42" fillId="0" borderId="33" xfId="0" applyFont="1" applyBorder="1" applyAlignment="1" applyProtection="1">
      <alignment horizontal="center"/>
      <protection locked="0"/>
    </xf>
    <xf numFmtId="0" fontId="42" fillId="0" borderId="52" xfId="0" applyFont="1" applyBorder="1" applyAlignment="1" applyProtection="1">
      <alignment horizontal="center"/>
      <protection locked="0"/>
    </xf>
    <xf numFmtId="0" fontId="11" fillId="0" borderId="7" xfId="0" applyFont="1" applyBorder="1" applyAlignment="1" applyProtection="1">
      <alignment horizontal="left"/>
      <protection locked="0"/>
    </xf>
    <xf numFmtId="49" fontId="11" fillId="0" borderId="8" xfId="0" applyNumberFormat="1" applyFont="1" applyBorder="1" applyAlignment="1" applyProtection="1">
      <alignment horizontal="left"/>
      <protection locked="0"/>
    </xf>
    <xf numFmtId="0" fontId="11" fillId="0" borderId="8" xfId="0" applyFont="1" applyBorder="1" applyProtection="1">
      <protection locked="0"/>
    </xf>
    <xf numFmtId="0" fontId="11" fillId="0" borderId="8" xfId="0" applyFont="1" applyBorder="1" applyAlignment="1" applyProtection="1">
      <alignment horizontal="center"/>
      <protection locked="0"/>
    </xf>
    <xf numFmtId="10" fontId="11" fillId="0" borderId="8" xfId="5" applyNumberFormat="1" applyFont="1" applyBorder="1" applyAlignment="1" applyProtection="1">
      <alignment horizontal="center"/>
      <protection locked="0"/>
    </xf>
    <xf numFmtId="0" fontId="11" fillId="0" borderId="9" xfId="0" applyFont="1" applyBorder="1" applyAlignment="1" applyProtection="1">
      <alignment horizontal="right"/>
      <protection locked="0"/>
    </xf>
    <xf numFmtId="0" fontId="41" fillId="8" borderId="33" xfId="0" applyFont="1" applyFill="1" applyBorder="1" applyAlignment="1" applyProtection="1">
      <alignment horizontal="center"/>
      <protection locked="0"/>
    </xf>
    <xf numFmtId="0" fontId="41" fillId="8" borderId="52" xfId="0" applyFont="1" applyFill="1" applyBorder="1" applyAlignment="1" applyProtection="1">
      <alignment horizontal="center"/>
      <protection locked="0"/>
    </xf>
    <xf numFmtId="0" fontId="41" fillId="8" borderId="31" xfId="0" applyFont="1" applyFill="1" applyBorder="1" applyProtection="1">
      <protection locked="0"/>
    </xf>
    <xf numFmtId="11" fontId="41" fillId="8" borderId="32" xfId="0" applyNumberFormat="1" applyFont="1" applyFill="1" applyBorder="1" applyAlignment="1" applyProtection="1">
      <alignment horizontal="center"/>
      <protection locked="0"/>
    </xf>
    <xf numFmtId="11" fontId="41" fillId="8" borderId="51" xfId="0" applyNumberFormat="1" applyFont="1" applyFill="1" applyBorder="1" applyAlignment="1" applyProtection="1">
      <alignment horizontal="center"/>
      <protection locked="0"/>
    </xf>
    <xf numFmtId="0" fontId="41" fillId="8" borderId="3" xfId="0" applyFont="1" applyFill="1" applyBorder="1" applyAlignment="1" applyProtection="1">
      <alignment horizontal="center"/>
      <protection locked="0"/>
    </xf>
    <xf numFmtId="0" fontId="41" fillId="8" borderId="13" xfId="0" applyFont="1" applyFill="1" applyBorder="1" applyProtection="1">
      <protection locked="0"/>
    </xf>
    <xf numFmtId="11" fontId="41" fillId="8" borderId="33" xfId="0" applyNumberFormat="1" applyFont="1" applyFill="1" applyBorder="1" applyAlignment="1" applyProtection="1">
      <alignment horizontal="center"/>
      <protection locked="0"/>
    </xf>
    <xf numFmtId="11" fontId="41" fillId="8" borderId="52" xfId="0" applyNumberFormat="1" applyFont="1" applyFill="1" applyBorder="1" applyAlignment="1" applyProtection="1">
      <alignment horizontal="center"/>
      <protection locked="0"/>
    </xf>
    <xf numFmtId="0" fontId="0" fillId="0" borderId="4" xfId="0" applyBorder="1" applyAlignment="1" applyProtection="1">
      <alignment horizontal="left"/>
      <protection locked="0"/>
    </xf>
    <xf numFmtId="10" fontId="0" fillId="0" borderId="14" xfId="4" applyNumberFormat="1" applyFont="1" applyBorder="1" applyAlignment="1" applyProtection="1">
      <alignment horizontal="center"/>
      <protection locked="0"/>
    </xf>
    <xf numFmtId="11" fontId="41" fillId="8" borderId="34" xfId="0" applyNumberFormat="1" applyFont="1" applyFill="1" applyBorder="1" applyAlignment="1" applyProtection="1">
      <alignment horizontal="center"/>
      <protection locked="0"/>
    </xf>
    <xf numFmtId="11" fontId="41" fillId="8" borderId="53" xfId="0" applyNumberFormat="1" applyFont="1" applyFill="1" applyBorder="1" applyAlignment="1" applyProtection="1">
      <alignment horizontal="center"/>
      <protection locked="0"/>
    </xf>
    <xf numFmtId="0" fontId="41" fillId="8" borderId="6" xfId="0" applyFont="1" applyFill="1" applyBorder="1" applyAlignment="1" applyProtection="1">
      <alignment horizontal="center"/>
      <protection locked="0"/>
    </xf>
    <xf numFmtId="0" fontId="41" fillId="8" borderId="14" xfId="0" applyFont="1" applyFill="1" applyBorder="1" applyProtection="1">
      <protection locked="0"/>
    </xf>
    <xf numFmtId="0" fontId="0" fillId="0" borderId="37" xfId="0" quotePrefix="1" applyBorder="1" applyAlignment="1" applyProtection="1">
      <alignment horizontal="center"/>
      <protection locked="0"/>
    </xf>
    <xf numFmtId="0" fontId="0" fillId="0" borderId="51" xfId="0" applyBorder="1" applyAlignment="1" applyProtection="1">
      <alignment horizontal="center"/>
      <protection locked="0"/>
    </xf>
    <xf numFmtId="0" fontId="0" fillId="0" borderId="12" xfId="0" applyBorder="1" applyProtection="1">
      <protection locked="0"/>
    </xf>
    <xf numFmtId="0" fontId="41" fillId="8" borderId="10" xfId="0" applyFont="1" applyFill="1" applyBorder="1" applyProtection="1">
      <protection locked="0"/>
    </xf>
    <xf numFmtId="0" fontId="41" fillId="8" borderId="4" xfId="0" applyFont="1" applyFill="1" applyBorder="1" applyProtection="1">
      <protection locked="0"/>
    </xf>
    <xf numFmtId="49" fontId="0" fillId="0" borderId="12" xfId="0" applyNumberFormat="1" applyBorder="1" applyAlignment="1" applyProtection="1">
      <alignment horizontal="left"/>
      <protection locked="0"/>
    </xf>
    <xf numFmtId="49" fontId="0" fillId="0" borderId="0" xfId="0" applyNumberFormat="1" applyAlignment="1" applyProtection="1">
      <alignment horizontal="left"/>
      <protection locked="0"/>
    </xf>
    <xf numFmtId="2" fontId="0" fillId="0" borderId="36" xfId="0" quotePrefix="1" applyNumberFormat="1" applyBorder="1" applyAlignment="1" applyProtection="1">
      <alignment horizontal="center"/>
      <protection locked="0"/>
    </xf>
    <xf numFmtId="11" fontId="0" fillId="0" borderId="33" xfId="0" applyNumberFormat="1" applyBorder="1" applyAlignment="1" applyProtection="1">
      <alignment horizontal="center"/>
      <protection locked="0"/>
    </xf>
    <xf numFmtId="11" fontId="0" fillId="0" borderId="52" xfId="0" quotePrefix="1" applyNumberFormat="1" applyBorder="1" applyAlignment="1" applyProtection="1">
      <alignment horizontal="center"/>
      <protection locked="0"/>
    </xf>
    <xf numFmtId="0" fontId="43" fillId="0" borderId="0" xfId="6" applyFont="1" applyAlignment="1" applyProtection="1">
      <alignment vertical="center"/>
      <protection locked="0"/>
    </xf>
    <xf numFmtId="11" fontId="0" fillId="0" borderId="52" xfId="0" applyNumberFormat="1" applyBorder="1" applyAlignment="1" applyProtection="1">
      <alignment horizontal="center"/>
      <protection locked="0"/>
    </xf>
    <xf numFmtId="166" fontId="41" fillId="8" borderId="33" xfId="0" applyNumberFormat="1" applyFont="1" applyFill="1" applyBorder="1" applyAlignment="1" applyProtection="1">
      <alignment horizontal="center"/>
      <protection locked="0"/>
    </xf>
    <xf numFmtId="166" fontId="41" fillId="8" borderId="52" xfId="0" applyNumberFormat="1" applyFont="1" applyFill="1" applyBorder="1" applyAlignment="1" applyProtection="1">
      <alignment horizontal="center"/>
      <protection locked="0"/>
    </xf>
    <xf numFmtId="2" fontId="41" fillId="8" borderId="33" xfId="0" applyNumberFormat="1" applyFont="1" applyFill="1" applyBorder="1" applyAlignment="1" applyProtection="1">
      <alignment horizontal="center"/>
      <protection locked="0"/>
    </xf>
    <xf numFmtId="2" fontId="41" fillId="8" borderId="52" xfId="0" applyNumberFormat="1" applyFont="1" applyFill="1" applyBorder="1" applyAlignment="1" applyProtection="1">
      <alignment horizontal="center"/>
      <protection locked="0"/>
    </xf>
    <xf numFmtId="2" fontId="0" fillId="0" borderId="36" xfId="0" applyNumberFormat="1" applyBorder="1" applyAlignment="1" applyProtection="1">
      <alignment horizontal="center"/>
      <protection locked="0"/>
    </xf>
    <xf numFmtId="0" fontId="41" fillId="8" borderId="34" xfId="0" applyFont="1" applyFill="1" applyBorder="1" applyAlignment="1" applyProtection="1">
      <alignment horizontal="center"/>
      <protection locked="0"/>
    </xf>
    <xf numFmtId="0" fontId="41" fillId="8" borderId="53" xfId="0" applyFont="1" applyFill="1" applyBorder="1" applyAlignment="1" applyProtection="1">
      <alignment horizontal="center"/>
      <protection locked="0"/>
    </xf>
    <xf numFmtId="2" fontId="0" fillId="0" borderId="37" xfId="0" applyNumberFormat="1" applyBorder="1" applyAlignment="1" applyProtection="1">
      <alignment horizontal="center"/>
      <protection locked="0"/>
    </xf>
    <xf numFmtId="10" fontId="41" fillId="8" borderId="31" xfId="4" applyNumberFormat="1" applyFont="1" applyFill="1" applyBorder="1" applyAlignment="1" applyProtection="1">
      <alignment horizontal="center"/>
      <protection locked="0"/>
    </xf>
    <xf numFmtId="10" fontId="41" fillId="8" borderId="14" xfId="4" applyNumberFormat="1" applyFont="1" applyFill="1" applyBorder="1" applyAlignment="1" applyProtection="1">
      <alignment horizontal="center"/>
      <protection locked="0"/>
    </xf>
    <xf numFmtId="11" fontId="0" fillId="0" borderId="36" xfId="0" applyNumberFormat="1" applyBorder="1" applyAlignment="1" applyProtection="1">
      <alignment horizontal="center"/>
      <protection locked="0"/>
    </xf>
    <xf numFmtId="11" fontId="0" fillId="0" borderId="37" xfId="0" applyNumberFormat="1" applyBorder="1" applyAlignment="1" applyProtection="1">
      <alignment horizontal="center"/>
      <protection locked="0"/>
    </xf>
    <xf numFmtId="0" fontId="0" fillId="0" borderId="35" xfId="0" applyBorder="1" applyAlignment="1" applyProtection="1">
      <alignment horizontal="center"/>
      <protection locked="0"/>
    </xf>
    <xf numFmtId="167" fontId="0" fillId="0" borderId="31" xfId="4" applyNumberFormat="1" applyFont="1" applyBorder="1" applyAlignment="1" applyProtection="1">
      <alignment horizontal="center"/>
      <protection locked="0"/>
    </xf>
    <xf numFmtId="0" fontId="1" fillId="0" borderId="0" xfId="7" applyFont="1" applyAlignment="1" applyProtection="1">
      <alignment horizontal="left" vertical="center"/>
      <protection locked="0"/>
    </xf>
    <xf numFmtId="0" fontId="42" fillId="0" borderId="15" xfId="0" applyFont="1" applyBorder="1" applyAlignment="1" applyProtection="1">
      <alignment horizontal="left"/>
      <protection locked="0"/>
    </xf>
    <xf numFmtId="11" fontId="0" fillId="0" borderId="36" xfId="0" quotePrefix="1" applyNumberFormat="1" applyBorder="1" applyAlignment="1" applyProtection="1">
      <alignment horizontal="center"/>
      <protection locked="0"/>
    </xf>
    <xf numFmtId="0" fontId="0" fillId="0" borderId="56" xfId="6" quotePrefix="1" applyFont="1" applyBorder="1" applyAlignment="1" applyProtection="1">
      <alignment horizontal="center" vertical="center"/>
      <protection locked="0"/>
    </xf>
    <xf numFmtId="0" fontId="0" fillId="0" borderId="46" xfId="0" applyBorder="1" applyProtection="1">
      <protection locked="0"/>
    </xf>
    <xf numFmtId="0" fontId="1" fillId="0" borderId="57" xfId="6" applyFont="1" applyBorder="1" applyAlignment="1" applyProtection="1">
      <alignment horizontal="center" vertical="center"/>
      <protection locked="0"/>
    </xf>
    <xf numFmtId="0" fontId="0" fillId="0" borderId="57" xfId="6" applyFont="1" applyBorder="1" applyAlignment="1" applyProtection="1">
      <alignment horizontal="center" vertical="center"/>
      <protection locked="0"/>
    </xf>
    <xf numFmtId="0" fontId="0" fillId="0" borderId="58" xfId="6" applyFont="1" applyBorder="1" applyAlignment="1" applyProtection="1">
      <alignment horizontal="center" vertical="center"/>
      <protection locked="0"/>
    </xf>
    <xf numFmtId="0" fontId="0" fillId="0" borderId="10" xfId="6" applyFont="1" applyBorder="1" applyAlignment="1" applyProtection="1">
      <alignment horizontal="center" vertical="center"/>
      <protection locked="0"/>
    </xf>
    <xf numFmtId="168" fontId="0" fillId="0" borderId="36" xfId="0" quotePrefix="1" applyNumberFormat="1" applyBorder="1" applyAlignment="1" applyProtection="1">
      <alignment horizontal="center"/>
      <protection locked="0"/>
    </xf>
    <xf numFmtId="168" fontId="0" fillId="0" borderId="37" xfId="0" quotePrefix="1" applyNumberFormat="1" applyBorder="1" applyAlignment="1" applyProtection="1">
      <alignment horizontal="center"/>
      <protection locked="0"/>
    </xf>
    <xf numFmtId="49" fontId="4" fillId="0" borderId="59" xfId="1" applyNumberFormat="1" applyFont="1" applyBorder="1" applyAlignment="1" applyProtection="1">
      <alignment wrapText="1"/>
      <protection locked="0"/>
    </xf>
    <xf numFmtId="49" fontId="4" fillId="0" borderId="0" xfId="1" applyNumberFormat="1" applyFont="1" applyAlignment="1" applyProtection="1">
      <alignment wrapText="1"/>
      <protection locked="0"/>
    </xf>
    <xf numFmtId="164" fontId="0" fillId="0" borderId="36" xfId="0" applyNumberFormat="1" applyBorder="1" applyAlignment="1" applyProtection="1">
      <alignment horizontal="center"/>
      <protection locked="0"/>
    </xf>
    <xf numFmtId="1" fontId="0" fillId="0" borderId="36" xfId="0" applyNumberFormat="1" applyBorder="1" applyAlignment="1" applyProtection="1">
      <alignment horizontal="center"/>
      <protection locked="0"/>
    </xf>
    <xf numFmtId="164" fontId="0" fillId="0" borderId="37" xfId="0" applyNumberFormat="1" applyBorder="1" applyAlignment="1" applyProtection="1">
      <alignment horizontal="center"/>
      <protection locked="0"/>
    </xf>
    <xf numFmtId="0" fontId="0" fillId="0" borderId="13" xfId="0" applyBorder="1" applyProtection="1">
      <protection locked="0"/>
    </xf>
    <xf numFmtId="10" fontId="0" fillId="0" borderId="36" xfId="3" applyNumberFormat="1" applyFont="1" applyBorder="1" applyAlignment="1" applyProtection="1">
      <alignment horizontal="center"/>
      <protection locked="0"/>
    </xf>
    <xf numFmtId="169" fontId="41" fillId="8" borderId="33" xfId="0" applyNumberFormat="1" applyFont="1" applyFill="1" applyBorder="1" applyAlignment="1" applyProtection="1">
      <alignment horizontal="center"/>
      <protection locked="0"/>
    </xf>
    <xf numFmtId="169" fontId="41" fillId="8" borderId="52" xfId="0" applyNumberFormat="1" applyFont="1" applyFill="1" applyBorder="1" applyAlignment="1" applyProtection="1">
      <alignment horizontal="center"/>
      <protection locked="0"/>
    </xf>
    <xf numFmtId="169" fontId="41" fillId="8" borderId="34" xfId="0" applyNumberFormat="1" applyFont="1" applyFill="1" applyBorder="1" applyAlignment="1" applyProtection="1">
      <alignment horizontal="center"/>
      <protection locked="0"/>
    </xf>
    <xf numFmtId="169" fontId="41" fillId="8" borderId="53" xfId="0" applyNumberFormat="1" applyFont="1" applyFill="1" applyBorder="1" applyAlignment="1" applyProtection="1">
      <alignment horizontal="center"/>
      <protection locked="0"/>
    </xf>
    <xf numFmtId="170" fontId="0" fillId="0" borderId="31" xfId="4" applyNumberFormat="1" applyFont="1" applyBorder="1" applyAlignment="1" applyProtection="1">
      <alignment horizontal="center"/>
      <protection locked="0"/>
    </xf>
    <xf numFmtId="168" fontId="0" fillId="0" borderId="36" xfId="0" applyNumberFormat="1" applyBorder="1" applyAlignment="1" applyProtection="1">
      <alignment horizontal="center"/>
      <protection locked="0"/>
    </xf>
    <xf numFmtId="168" fontId="0" fillId="0" borderId="15" xfId="0" applyNumberFormat="1" applyBorder="1" applyAlignment="1" applyProtection="1">
      <alignment horizontal="center"/>
      <protection locked="0"/>
    </xf>
    <xf numFmtId="168" fontId="0" fillId="0" borderId="33" xfId="0" applyNumberFormat="1" applyBorder="1" applyAlignment="1" applyProtection="1">
      <alignment horizontal="center"/>
      <protection locked="0"/>
    </xf>
    <xf numFmtId="168" fontId="0" fillId="0" borderId="37" xfId="0" applyNumberFormat="1" applyBorder="1" applyAlignment="1" applyProtection="1">
      <alignment horizontal="center"/>
      <protection locked="0"/>
    </xf>
    <xf numFmtId="168" fontId="0" fillId="0" borderId="6" xfId="0" applyNumberFormat="1" applyBorder="1" applyAlignment="1" applyProtection="1">
      <alignment horizontal="center"/>
      <protection locked="0"/>
    </xf>
    <xf numFmtId="168" fontId="0" fillId="0" borderId="34" xfId="0" applyNumberFormat="1" applyBorder="1" applyAlignment="1" applyProtection="1">
      <alignment horizontal="center"/>
      <protection locked="0"/>
    </xf>
    <xf numFmtId="171" fontId="0" fillId="0" borderId="36" xfId="0" quotePrefix="1" applyNumberFormat="1" applyBorder="1" applyAlignment="1" applyProtection="1">
      <alignment horizontal="center"/>
      <protection locked="0"/>
    </xf>
    <xf numFmtId="171" fontId="0" fillId="0" borderId="15" xfId="0" applyNumberFormat="1" applyBorder="1" applyAlignment="1" applyProtection="1">
      <alignment horizontal="center"/>
      <protection locked="0"/>
    </xf>
    <xf numFmtId="171" fontId="0" fillId="0" borderId="33" xfId="0" applyNumberFormat="1" applyBorder="1" applyAlignment="1" applyProtection="1">
      <alignment horizontal="center"/>
      <protection locked="0"/>
    </xf>
    <xf numFmtId="171" fontId="0" fillId="0" borderId="36" xfId="0" applyNumberFormat="1" applyBorder="1" applyAlignment="1" applyProtection="1">
      <alignment horizontal="center"/>
      <protection locked="0"/>
    </xf>
    <xf numFmtId="171" fontId="0" fillId="0" borderId="37" xfId="0" quotePrefix="1" applyNumberFormat="1" applyBorder="1" applyAlignment="1" applyProtection="1">
      <alignment horizontal="center"/>
      <protection locked="0"/>
    </xf>
    <xf numFmtId="171" fontId="0" fillId="0" borderId="6" xfId="0" applyNumberFormat="1" applyBorder="1" applyAlignment="1" applyProtection="1">
      <alignment horizontal="center"/>
      <protection locked="0"/>
    </xf>
    <xf numFmtId="171" fontId="0" fillId="0" borderId="34" xfId="0" applyNumberFormat="1" applyBorder="1" applyAlignment="1" applyProtection="1">
      <alignment horizontal="center"/>
      <protection locked="0"/>
    </xf>
    <xf numFmtId="171" fontId="0" fillId="0" borderId="37" xfId="0" applyNumberFormat="1" applyBorder="1" applyAlignment="1" applyProtection="1">
      <alignment horizontal="center"/>
      <protection locked="0"/>
    </xf>
    <xf numFmtId="0" fontId="0" fillId="0" borderId="31" xfId="0" applyBorder="1" applyAlignment="1" applyProtection="1">
      <alignment horizontal="center"/>
      <protection locked="0"/>
    </xf>
    <xf numFmtId="0" fontId="0" fillId="0" borderId="5" xfId="0" applyBorder="1" applyProtection="1">
      <protection locked="0"/>
    </xf>
    <xf numFmtId="0" fontId="0" fillId="0" borderId="15" xfId="0" applyBorder="1" applyAlignment="1" applyProtection="1">
      <alignment horizontal="center"/>
      <protection locked="0"/>
    </xf>
    <xf numFmtId="0" fontId="0" fillId="0" borderId="10"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0" xfId="0" applyProtection="1">
      <protection locked="0"/>
    </xf>
    <xf numFmtId="0" fontId="0" fillId="0" borderId="8" xfId="0" applyBorder="1" applyProtection="1">
      <protection locked="0"/>
    </xf>
    <xf numFmtId="0" fontId="41" fillId="8" borderId="10" xfId="0" applyFont="1" applyFill="1" applyBorder="1" applyAlignment="1" applyProtection="1">
      <alignment horizontal="center"/>
      <protection locked="0"/>
    </xf>
    <xf numFmtId="0" fontId="41" fillId="8" borderId="15" xfId="0" applyFont="1" applyFill="1" applyBorder="1" applyAlignment="1" applyProtection="1">
      <alignment horizontal="center"/>
      <protection locked="0"/>
    </xf>
    <xf numFmtId="0" fontId="0" fillId="0" borderId="0" xfId="0" applyAlignment="1" applyProtection="1">
      <alignment horizontal="center"/>
      <protection locked="0"/>
    </xf>
    <xf numFmtId="0" fontId="11" fillId="0" borderId="7" xfId="0" applyFont="1" applyBorder="1" applyAlignment="1" applyProtection="1">
      <alignment horizontal="left"/>
      <protection locked="0"/>
    </xf>
    <xf numFmtId="49" fontId="11" fillId="0" borderId="8" xfId="0" applyNumberFormat="1" applyFont="1" applyBorder="1" applyAlignment="1" applyProtection="1">
      <alignment horizontal="left"/>
      <protection locked="0"/>
    </xf>
    <xf numFmtId="0" fontId="11" fillId="0" borderId="8" xfId="0" applyFont="1" applyBorder="1" applyProtection="1">
      <protection locked="0"/>
    </xf>
    <xf numFmtId="0" fontId="11" fillId="0" borderId="8" xfId="0" applyFont="1" applyBorder="1" applyAlignment="1" applyProtection="1">
      <alignment horizontal="center"/>
      <protection locked="0"/>
    </xf>
    <xf numFmtId="10" fontId="11" fillId="0" borderId="8" xfId="5" applyNumberFormat="1" applyFont="1" applyBorder="1" applyAlignment="1" applyProtection="1">
      <alignment horizontal="center"/>
      <protection locked="0"/>
    </xf>
    <xf numFmtId="0" fontId="11" fillId="0" borderId="8" xfId="0" applyFont="1" applyBorder="1" applyAlignment="1" applyProtection="1">
      <alignment horizontal="right"/>
      <protection locked="0"/>
    </xf>
    <xf numFmtId="0" fontId="0" fillId="0" borderId="8" xfId="0" applyBorder="1" applyAlignment="1" applyProtection="1">
      <alignment horizontal="center" vertical="center"/>
      <protection locked="0"/>
    </xf>
    <xf numFmtId="0" fontId="0" fillId="0" borderId="9" xfId="0" applyBorder="1" applyProtection="1">
      <protection locked="0"/>
    </xf>
    <xf numFmtId="0" fontId="41" fillId="8" borderId="0" xfId="0" applyFont="1" applyFill="1" applyAlignment="1" applyProtection="1">
      <alignment horizontal="center"/>
      <protection locked="0"/>
    </xf>
    <xf numFmtId="0" fontId="0" fillId="0" borderId="3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0"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0" xfId="0" applyProtection="1">
      <protection locked="0"/>
    </xf>
    <xf numFmtId="0" fontId="0" fillId="0" borderId="8" xfId="0" applyBorder="1" applyProtection="1">
      <protection locked="0"/>
    </xf>
    <xf numFmtId="0" fontId="41" fillId="8" borderId="10" xfId="0" applyFont="1" applyFill="1" applyBorder="1" applyAlignment="1" applyProtection="1">
      <alignment horizontal="center"/>
      <protection locked="0"/>
    </xf>
    <xf numFmtId="0" fontId="41" fillId="8" borderId="15" xfId="0" applyFont="1" applyFill="1" applyBorder="1" applyAlignment="1" applyProtection="1">
      <alignment horizontal="center"/>
      <protection locked="0"/>
    </xf>
    <xf numFmtId="0" fontId="0" fillId="0" borderId="0" xfId="0" applyAlignment="1" applyProtection="1">
      <alignment horizontal="center"/>
      <protection locked="0"/>
    </xf>
    <xf numFmtId="0" fontId="11" fillId="0" borderId="7" xfId="0" applyFont="1" applyBorder="1" applyAlignment="1" applyProtection="1">
      <alignment horizontal="left"/>
      <protection locked="0"/>
    </xf>
    <xf numFmtId="49" fontId="11" fillId="0" borderId="8" xfId="0" applyNumberFormat="1" applyFont="1" applyBorder="1" applyAlignment="1" applyProtection="1">
      <alignment horizontal="left"/>
      <protection locked="0"/>
    </xf>
    <xf numFmtId="0" fontId="11" fillId="0" borderId="8" xfId="0" applyFont="1" applyBorder="1" applyProtection="1">
      <protection locked="0"/>
    </xf>
    <xf numFmtId="0" fontId="11" fillId="0" borderId="8" xfId="0" applyFont="1" applyBorder="1" applyAlignment="1" applyProtection="1">
      <alignment horizontal="center"/>
      <protection locked="0"/>
    </xf>
    <xf numFmtId="10" fontId="11" fillId="0" borderId="8" xfId="5" applyNumberFormat="1" applyFont="1" applyBorder="1" applyAlignment="1" applyProtection="1">
      <alignment horizontal="center"/>
      <protection locked="0"/>
    </xf>
    <xf numFmtId="0" fontId="11" fillId="0" borderId="8" xfId="0" applyFont="1" applyBorder="1" applyAlignment="1" applyProtection="1">
      <alignment horizontal="right"/>
      <protection locked="0"/>
    </xf>
    <xf numFmtId="0" fontId="0" fillId="0" borderId="8" xfId="0" applyBorder="1" applyAlignment="1" applyProtection="1">
      <alignment horizontal="center" vertical="center"/>
      <protection locked="0"/>
    </xf>
    <xf numFmtId="0" fontId="0" fillId="0" borderId="9" xfId="0" applyBorder="1" applyProtection="1">
      <protection locked="0"/>
    </xf>
    <xf numFmtId="0" fontId="41" fillId="8" borderId="0" xfId="0" applyFont="1" applyFill="1" applyAlignment="1" applyProtection="1">
      <alignment horizontal="center"/>
      <protection locked="0"/>
    </xf>
    <xf numFmtId="0" fontId="0" fillId="0" borderId="31"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10" xfId="0" applyBorder="1" applyProtection="1">
      <protection locked="0"/>
    </xf>
    <xf numFmtId="10" fontId="0" fillId="0" borderId="10" xfId="3" applyNumberFormat="1" applyFont="1" applyBorder="1" applyAlignment="1" applyProtection="1">
      <alignment horizontal="center"/>
      <protection locked="0"/>
    </xf>
    <xf numFmtId="0" fontId="0" fillId="0" borderId="8" xfId="0" applyBorder="1" applyProtection="1">
      <protection locked="0"/>
    </xf>
    <xf numFmtId="0" fontId="11" fillId="0" borderId="7" xfId="0" applyFont="1" applyBorder="1" applyAlignment="1" applyProtection="1">
      <alignment horizontal="left"/>
      <protection locked="0"/>
    </xf>
    <xf numFmtId="49" fontId="11" fillId="0" borderId="8" xfId="0" applyNumberFormat="1" applyFont="1" applyBorder="1" applyAlignment="1" applyProtection="1">
      <alignment horizontal="left"/>
      <protection locked="0"/>
    </xf>
    <xf numFmtId="0" fontId="11" fillId="0" borderId="8" xfId="0" applyFont="1" applyBorder="1" applyProtection="1">
      <protection locked="0"/>
    </xf>
    <xf numFmtId="0" fontId="11" fillId="0" borderId="8" xfId="0" applyFont="1" applyBorder="1" applyAlignment="1" applyProtection="1">
      <alignment horizontal="center"/>
      <protection locked="0"/>
    </xf>
    <xf numFmtId="10" fontId="11" fillId="0" borderId="8" xfId="5" applyNumberFormat="1" applyFont="1" applyBorder="1" applyAlignment="1" applyProtection="1">
      <alignment horizontal="center"/>
      <protection locked="0"/>
    </xf>
    <xf numFmtId="0" fontId="41" fillId="8" borderId="31" xfId="0" applyFont="1" applyFill="1" applyBorder="1" applyProtection="1">
      <protection locked="0"/>
    </xf>
    <xf numFmtId="0" fontId="11" fillId="0" borderId="9" xfId="0" applyFont="1" applyBorder="1" applyAlignment="1" applyProtection="1">
      <alignment horizontal="center"/>
      <protection locked="0"/>
    </xf>
    <xf numFmtId="0" fontId="41" fillId="8" borderId="31" xfId="0" applyFont="1" applyFill="1" applyBorder="1" applyAlignment="1" applyProtection="1">
      <alignment horizontal="center"/>
      <protection locked="0"/>
    </xf>
    <xf numFmtId="0" fontId="40" fillId="0" borderId="15" xfId="0" applyFont="1" applyBorder="1" applyAlignment="1" applyProtection="1">
      <alignment horizontal="center"/>
      <protection locked="0"/>
    </xf>
    <xf numFmtId="10" fontId="41" fillId="8" borderId="15" xfId="3" applyNumberFormat="1" applyFont="1" applyFill="1" applyBorder="1" applyAlignment="1" applyProtection="1">
      <alignment horizontal="center"/>
      <protection locked="0"/>
    </xf>
    <xf numFmtId="0" fontId="0" fillId="0" borderId="31"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10" xfId="0" applyBorder="1" applyProtection="1">
      <protection locked="0"/>
    </xf>
    <xf numFmtId="10" fontId="0" fillId="0" borderId="10" xfId="3" applyNumberFormat="1" applyFont="1" applyBorder="1" applyAlignment="1" applyProtection="1">
      <alignment horizontal="center"/>
      <protection locked="0"/>
    </xf>
    <xf numFmtId="0" fontId="0" fillId="0" borderId="8" xfId="0" applyBorder="1" applyProtection="1">
      <protection locked="0"/>
    </xf>
    <xf numFmtId="0" fontId="11" fillId="0" borderId="7" xfId="0" applyFont="1" applyBorder="1" applyAlignment="1" applyProtection="1">
      <alignment horizontal="left"/>
      <protection locked="0"/>
    </xf>
    <xf numFmtId="49" fontId="11" fillId="0" borderId="8" xfId="0" applyNumberFormat="1" applyFont="1" applyBorder="1" applyAlignment="1" applyProtection="1">
      <alignment horizontal="left"/>
      <protection locked="0"/>
    </xf>
    <xf numFmtId="0" fontId="11" fillId="0" borderId="8" xfId="0" applyFont="1" applyBorder="1" applyProtection="1">
      <protection locked="0"/>
    </xf>
    <xf numFmtId="0" fontId="11" fillId="0" borderId="8" xfId="0" applyFont="1" applyBorder="1" applyAlignment="1" applyProtection="1">
      <alignment horizontal="center"/>
      <protection locked="0"/>
    </xf>
    <xf numFmtId="10" fontId="11" fillId="0" borderId="8" xfId="5" applyNumberFormat="1" applyFont="1" applyBorder="1" applyAlignment="1" applyProtection="1">
      <alignment horizontal="center"/>
      <protection locked="0"/>
    </xf>
    <xf numFmtId="0" fontId="41" fillId="8" borderId="31" xfId="0" applyFont="1" applyFill="1" applyBorder="1" applyProtection="1">
      <protection locked="0"/>
    </xf>
    <xf numFmtId="0" fontId="11" fillId="0" borderId="9" xfId="0" applyFont="1" applyBorder="1" applyAlignment="1" applyProtection="1">
      <alignment horizontal="center"/>
      <protection locked="0"/>
    </xf>
    <xf numFmtId="0" fontId="41" fillId="8" borderId="31" xfId="0" applyFont="1" applyFill="1" applyBorder="1" applyAlignment="1" applyProtection="1">
      <alignment horizontal="center"/>
      <protection locked="0"/>
    </xf>
    <xf numFmtId="0" fontId="40" fillId="0" borderId="15" xfId="0" applyFont="1" applyBorder="1" applyAlignment="1" applyProtection="1">
      <alignment horizontal="center"/>
      <protection locked="0"/>
    </xf>
    <xf numFmtId="10" fontId="41" fillId="8" borderId="15" xfId="3" applyNumberFormat="1" applyFont="1" applyFill="1" applyBorder="1" applyAlignment="1" applyProtection="1">
      <alignment horizontal="center"/>
      <protection locked="0"/>
    </xf>
    <xf numFmtId="0" fontId="27" fillId="5" borderId="0"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38" xfId="0" applyFont="1" applyFill="1" applyBorder="1" applyAlignment="1">
      <alignment horizontal="left" vertical="center" wrapText="1"/>
    </xf>
    <xf numFmtId="0" fontId="25" fillId="5" borderId="0" xfId="0" applyFont="1" applyFill="1" applyAlignment="1">
      <alignment horizontal="left" wrapText="1"/>
    </xf>
    <xf numFmtId="0" fontId="26" fillId="5" borderId="11" xfId="0" applyFont="1" applyFill="1" applyBorder="1" applyAlignment="1">
      <alignment vertical="top" wrapText="1"/>
    </xf>
    <xf numFmtId="0" fontId="26" fillId="5" borderId="0" xfId="0" applyFont="1" applyFill="1" applyBorder="1" applyAlignment="1">
      <alignment vertical="top" wrapText="1"/>
    </xf>
    <xf numFmtId="0" fontId="26" fillId="5" borderId="0" xfId="0" applyFont="1" applyFill="1" applyBorder="1" applyAlignment="1">
      <alignment horizontal="left" vertical="top" wrapText="1"/>
    </xf>
    <xf numFmtId="0" fontId="14" fillId="0" borderId="0" xfId="2" applyFill="1" applyAlignment="1" applyProtection="1">
      <alignment horizontal="left"/>
    </xf>
    <xf numFmtId="0" fontId="14" fillId="0" borderId="0" xfId="2" applyFont="1" applyFill="1" applyAlignment="1" applyProtection="1">
      <alignment horizontal="left"/>
    </xf>
    <xf numFmtId="0" fontId="39" fillId="0" borderId="0" xfId="2" applyFont="1" applyFill="1" applyAlignment="1" applyProtection="1">
      <alignment horizontal="left" vertical="center"/>
    </xf>
    <xf numFmtId="0" fontId="17" fillId="0" borderId="38" xfId="0" applyFont="1" applyBorder="1" applyAlignment="1">
      <alignment horizontal="center"/>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8" fillId="13" borderId="7"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9"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3" fillId="4" borderId="12" xfId="0" applyFont="1" applyFill="1" applyBorder="1" applyAlignment="1">
      <alignment horizontal="left" vertical="center"/>
    </xf>
    <xf numFmtId="0" fontId="13" fillId="4" borderId="11" xfId="0" applyFont="1" applyFill="1" applyBorder="1" applyAlignment="1">
      <alignment horizontal="left" vertical="center"/>
    </xf>
    <xf numFmtId="0" fontId="13" fillId="4" borderId="3"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5" xfId="0" applyFont="1" applyFill="1" applyBorder="1" applyAlignment="1">
      <alignment horizontal="left" vertical="center"/>
    </xf>
    <xf numFmtId="0" fontId="13" fillId="4" borderId="4" xfId="0" applyFont="1" applyFill="1" applyBorder="1" applyAlignment="1">
      <alignment horizontal="left" vertical="center"/>
    </xf>
    <xf numFmtId="0" fontId="13" fillId="4" borderId="5" xfId="0" applyFont="1" applyFill="1" applyBorder="1" applyAlignment="1">
      <alignment horizontal="left" vertical="center"/>
    </xf>
    <xf numFmtId="0" fontId="13" fillId="4" borderId="6" xfId="0" applyFont="1" applyFill="1" applyBorder="1" applyAlignment="1">
      <alignment horizontal="left" vertical="center"/>
    </xf>
    <xf numFmtId="0" fontId="8" fillId="7" borderId="1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14" xfId="0" applyFont="1" applyFill="1" applyBorder="1" applyAlignment="1">
      <alignment horizontal="center" vertical="center"/>
    </xf>
    <xf numFmtId="10" fontId="5" fillId="0" borderId="13" xfId="3" applyNumberFormat="1" applyFont="1" applyBorder="1" applyAlignment="1">
      <alignment horizontal="center" vertical="center" wrapText="1"/>
    </xf>
    <xf numFmtId="10" fontId="5" fillId="0" borderId="31" xfId="3" applyNumberFormat="1" applyFont="1" applyBorder="1" applyAlignment="1">
      <alignment horizontal="center" vertical="center" wrapText="1"/>
    </xf>
    <xf numFmtId="10" fontId="5" fillId="0" borderId="14" xfId="3"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13" borderId="12"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3"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5" xfId="0" applyFont="1" applyFill="1" applyBorder="1" applyAlignment="1">
      <alignment horizontal="center" vertical="center"/>
    </xf>
    <xf numFmtId="0" fontId="8" fillId="13" borderId="6"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14" borderId="54" xfId="0" applyFont="1" applyFill="1" applyBorder="1" applyAlignment="1">
      <alignment horizontal="center" vertical="center"/>
    </xf>
    <xf numFmtId="0" fontId="8" fillId="14" borderId="55" xfId="0" applyFont="1" applyFill="1" applyBorder="1" applyAlignment="1">
      <alignment horizontal="center" vertical="center"/>
    </xf>
    <xf numFmtId="0" fontId="8" fillId="0" borderId="9" xfId="0" applyFont="1" applyBorder="1" applyAlignment="1">
      <alignment horizontal="center" vertical="center"/>
    </xf>
    <xf numFmtId="0" fontId="8" fillId="14" borderId="13" xfId="0" applyFont="1" applyFill="1" applyBorder="1" applyAlignment="1">
      <alignment horizontal="center" vertical="center"/>
    </xf>
    <xf numFmtId="0" fontId="8" fillId="14" borderId="14" xfId="0" applyFont="1" applyFill="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cellXfs>
  <cellStyles count="8">
    <cellStyle name="Hyperlink" xfId="2" builtinId="8"/>
    <cellStyle name="Normal" xfId="0" builtinId="0"/>
    <cellStyle name="Normal 3" xfId="6" xr:uid="{0A59D240-ED96-4D16-BB78-87D0B992A743}"/>
    <cellStyle name="Normal 3 2 2 2 2" xfId="7" xr:uid="{11831429-A499-40F5-9BA6-82C1D6F94C44}"/>
    <cellStyle name="Normal_Sheet1" xfId="1" xr:uid="{00000000-0005-0000-0000-000002000000}"/>
    <cellStyle name="Percent" xfId="3" builtinId="5"/>
    <cellStyle name="Percent 5" xfId="4" xr:uid="{9B036B81-FFF2-467F-86A7-415DA5C866ED}"/>
    <cellStyle name="Percent 5 2" xfId="5" xr:uid="{CE4859C7-282D-4435-B0B0-8C2C262EF5FE}"/>
  </cellStyles>
  <dxfs count="171">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457200</xdr:colOff>
          <xdr:row>4</xdr:row>
          <xdr:rowOff>66675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1545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4910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6317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AQ405CAO Form - Version 1.54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9/19/2019</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showGridLines="0" zoomScaleNormal="100" workbookViewId="0">
      <selection activeCell="A14" sqref="A14"/>
    </sheetView>
  </sheetViews>
  <sheetFormatPr defaultColWidth="9.140625" defaultRowHeight="15" x14ac:dyDescent="0.25"/>
  <cols>
    <col min="1" max="1" width="14" style="127" customWidth="1"/>
    <col min="2" max="2" width="32" style="127" customWidth="1"/>
    <col min="3" max="16384" width="9.140625" style="127"/>
  </cols>
  <sheetData>
    <row r="1" spans="1:21" ht="18.75" x14ac:dyDescent="0.3">
      <c r="A1" s="125"/>
      <c r="B1" s="126"/>
      <c r="C1" s="125"/>
      <c r="D1" s="125"/>
      <c r="E1" s="125"/>
      <c r="F1" s="125"/>
      <c r="G1" s="125"/>
    </row>
    <row r="2" spans="1:21" ht="63.75" customHeight="1" x14ac:dyDescent="0.25">
      <c r="A2" s="125"/>
      <c r="B2" s="128"/>
      <c r="C2" s="128"/>
      <c r="D2" s="128"/>
      <c r="E2" s="128"/>
      <c r="F2" s="128"/>
      <c r="G2" s="128"/>
      <c r="H2" s="128"/>
      <c r="I2" s="128"/>
      <c r="J2" s="128"/>
      <c r="K2" s="128"/>
      <c r="L2" s="128"/>
    </row>
    <row r="3" spans="1:21" ht="63.75" customHeight="1" x14ac:dyDescent="0.25">
      <c r="A3" s="125"/>
      <c r="B3" s="128"/>
      <c r="C3" s="128"/>
      <c r="D3" s="128"/>
      <c r="E3" s="128"/>
      <c r="F3" s="128"/>
      <c r="G3" s="128"/>
      <c r="H3" s="128"/>
      <c r="I3" s="128"/>
      <c r="J3" s="128"/>
      <c r="K3" s="128"/>
      <c r="L3" s="128"/>
      <c r="N3" s="171"/>
      <c r="O3" s="133"/>
      <c r="P3" s="133"/>
      <c r="Q3" s="133"/>
      <c r="R3" s="133"/>
    </row>
    <row r="4" spans="1:21" ht="18" customHeight="1" x14ac:dyDescent="0.7">
      <c r="A4" s="125"/>
      <c r="B4" s="129"/>
      <c r="C4" s="125"/>
      <c r="D4" s="125"/>
      <c r="E4" s="125"/>
      <c r="F4" s="125"/>
      <c r="G4" s="125"/>
    </row>
    <row r="5" spans="1:21" s="125" customFormat="1" ht="34.5" customHeight="1" x14ac:dyDescent="0.35">
      <c r="A5" s="428" t="s">
        <v>1248</v>
      </c>
      <c r="B5" s="428"/>
      <c r="C5" s="428"/>
      <c r="D5" s="428"/>
      <c r="E5" s="428"/>
      <c r="F5" s="428"/>
      <c r="G5" s="428"/>
      <c r="H5" s="428"/>
      <c r="I5" s="428"/>
      <c r="J5" s="428"/>
      <c r="K5" s="428"/>
      <c r="L5" s="428"/>
      <c r="M5" s="428"/>
    </row>
    <row r="6" spans="1:21" s="125" customFormat="1" ht="34.5" customHeight="1" x14ac:dyDescent="0.35">
      <c r="A6" s="173" t="s">
        <v>1349</v>
      </c>
      <c r="B6" s="172"/>
      <c r="C6" s="172"/>
      <c r="D6" s="172"/>
      <c r="E6" s="172"/>
      <c r="F6" s="172"/>
      <c r="G6" s="172"/>
      <c r="H6" s="172"/>
      <c r="I6" s="172"/>
      <c r="J6" s="172"/>
      <c r="K6" s="172"/>
      <c r="L6" s="172"/>
      <c r="M6" s="172"/>
    </row>
    <row r="7" spans="1:21" s="125" customFormat="1" ht="34.5" customHeight="1" x14ac:dyDescent="0.35">
      <c r="A7" s="434" t="s">
        <v>1319</v>
      </c>
      <c r="B7" s="434"/>
      <c r="C7" s="434"/>
      <c r="D7" s="434"/>
      <c r="E7" s="434"/>
      <c r="F7" s="172"/>
      <c r="G7" s="172"/>
      <c r="H7" s="172"/>
      <c r="I7" s="172"/>
      <c r="J7" s="172"/>
      <c r="K7" s="172"/>
      <c r="L7" s="172"/>
      <c r="M7" s="172"/>
    </row>
    <row r="8" spans="1:21" s="131" customFormat="1" ht="15.75" thickBot="1" x14ac:dyDescent="0.3">
      <c r="A8" s="432"/>
      <c r="B8" s="433"/>
      <c r="C8" s="433"/>
      <c r="D8" s="433"/>
      <c r="E8" s="433"/>
      <c r="F8" s="130"/>
      <c r="G8" s="130"/>
      <c r="H8" s="130"/>
      <c r="I8" s="130"/>
      <c r="J8" s="130"/>
      <c r="K8" s="130"/>
      <c r="L8" s="130"/>
    </row>
    <row r="9" spans="1:21" s="133" customFormat="1" ht="15" customHeight="1" x14ac:dyDescent="0.25">
      <c r="A9" s="429" t="s">
        <v>1271</v>
      </c>
      <c r="B9" s="429"/>
      <c r="C9" s="429"/>
      <c r="D9" s="429"/>
      <c r="E9" s="429"/>
      <c r="F9" s="429"/>
      <c r="G9" s="429"/>
      <c r="H9" s="429"/>
      <c r="I9" s="429"/>
      <c r="J9" s="429"/>
      <c r="K9" s="429"/>
      <c r="L9" s="429"/>
      <c r="M9" s="132"/>
      <c r="N9" s="132"/>
      <c r="O9" s="132"/>
      <c r="P9" s="132"/>
      <c r="Q9" s="132"/>
      <c r="R9" s="132"/>
      <c r="S9" s="132"/>
      <c r="T9" s="132"/>
      <c r="U9" s="132"/>
    </row>
    <row r="10" spans="1:21" s="133" customFormat="1" ht="21.75" customHeight="1" x14ac:dyDescent="0.25">
      <c r="A10" s="430"/>
      <c r="B10" s="430"/>
      <c r="C10" s="430"/>
      <c r="D10" s="430"/>
      <c r="E10" s="430"/>
      <c r="F10" s="430"/>
      <c r="G10" s="430"/>
      <c r="H10" s="430"/>
      <c r="I10" s="430"/>
      <c r="J10" s="430"/>
      <c r="K10" s="430"/>
      <c r="L10" s="430"/>
      <c r="M10" s="132"/>
      <c r="N10" s="132"/>
      <c r="O10" s="132"/>
      <c r="P10" s="132"/>
      <c r="Q10" s="132"/>
      <c r="R10" s="132"/>
      <c r="S10" s="132"/>
      <c r="T10" s="132"/>
      <c r="U10" s="132"/>
    </row>
    <row r="11" spans="1:21" s="133" customFormat="1" ht="15.75" x14ac:dyDescent="0.25">
      <c r="A11" s="134"/>
      <c r="B11" s="134"/>
      <c r="C11" s="134"/>
      <c r="D11" s="134"/>
      <c r="E11" s="134"/>
      <c r="F11" s="134"/>
      <c r="G11" s="134"/>
      <c r="H11" s="134"/>
      <c r="I11" s="134"/>
      <c r="J11" s="134"/>
      <c r="K11" s="134"/>
      <c r="L11" s="134"/>
      <c r="M11" s="132"/>
      <c r="N11" s="132"/>
      <c r="O11" s="132"/>
      <c r="P11" s="132"/>
      <c r="Q11" s="132"/>
      <c r="R11" s="132"/>
      <c r="S11" s="132"/>
      <c r="T11" s="132"/>
      <c r="U11" s="132"/>
    </row>
    <row r="12" spans="1:21" s="133" customFormat="1" ht="18.75" customHeight="1" x14ac:dyDescent="0.25">
      <c r="A12" s="431" t="s">
        <v>1272</v>
      </c>
      <c r="B12" s="431"/>
      <c r="C12" s="431"/>
      <c r="D12" s="431"/>
      <c r="E12" s="431"/>
      <c r="F12" s="431"/>
      <c r="G12" s="431"/>
      <c r="H12" s="431"/>
      <c r="I12" s="431"/>
      <c r="J12" s="431"/>
      <c r="K12" s="431"/>
      <c r="L12" s="431"/>
      <c r="M12" s="132"/>
      <c r="N12" s="132"/>
      <c r="O12" s="132"/>
      <c r="P12" s="132"/>
      <c r="Q12" s="132"/>
      <c r="R12" s="132"/>
      <c r="S12" s="132"/>
      <c r="T12" s="132"/>
      <c r="U12" s="132"/>
    </row>
    <row r="13" spans="1:21" s="133" customFormat="1" ht="15.75" x14ac:dyDescent="0.25">
      <c r="A13" s="135"/>
    </row>
    <row r="14" spans="1:21" s="133" customFormat="1" ht="35.25" customHeight="1" x14ac:dyDescent="0.25">
      <c r="A14" s="136" t="s">
        <v>1249</v>
      </c>
      <c r="B14" s="136" t="s">
        <v>1250</v>
      </c>
      <c r="C14" s="427" t="s">
        <v>1251</v>
      </c>
      <c r="D14" s="427"/>
      <c r="E14" s="427"/>
      <c r="F14" s="427"/>
      <c r="G14" s="427"/>
      <c r="H14" s="427"/>
      <c r="I14" s="427"/>
      <c r="J14" s="427"/>
      <c r="K14" s="427"/>
      <c r="L14" s="427"/>
      <c r="M14" s="137"/>
      <c r="N14" s="137"/>
      <c r="O14" s="137"/>
      <c r="P14" s="137"/>
    </row>
    <row r="15" spans="1:21" s="133" customFormat="1" ht="69" customHeight="1" x14ac:dyDescent="0.25">
      <c r="A15" s="136" t="s">
        <v>1252</v>
      </c>
      <c r="B15" s="136" t="s">
        <v>1276</v>
      </c>
      <c r="C15" s="427" t="s">
        <v>1324</v>
      </c>
      <c r="D15" s="427"/>
      <c r="E15" s="427"/>
      <c r="F15" s="427"/>
      <c r="G15" s="427"/>
      <c r="H15" s="427"/>
      <c r="I15" s="427"/>
      <c r="J15" s="427"/>
      <c r="K15" s="427"/>
      <c r="L15" s="427"/>
      <c r="M15" s="137"/>
      <c r="N15" s="137"/>
      <c r="O15" s="137"/>
      <c r="P15" s="137"/>
    </row>
    <row r="16" spans="1:21" s="133" customFormat="1" ht="46.5" customHeight="1" x14ac:dyDescent="0.25">
      <c r="A16" s="138" t="s">
        <v>1253</v>
      </c>
      <c r="B16" s="138" t="s">
        <v>1278</v>
      </c>
      <c r="C16" s="427" t="s">
        <v>1393</v>
      </c>
      <c r="D16" s="427"/>
      <c r="E16" s="427"/>
      <c r="F16" s="427"/>
      <c r="G16" s="427"/>
      <c r="H16" s="427"/>
      <c r="I16" s="427"/>
      <c r="J16" s="427"/>
      <c r="K16" s="427"/>
      <c r="L16" s="427"/>
      <c r="M16" s="139"/>
      <c r="N16" s="139"/>
      <c r="O16" s="139"/>
      <c r="P16" s="139"/>
    </row>
    <row r="17" spans="1:16" s="133" customFormat="1" ht="69" customHeight="1" x14ac:dyDescent="0.25">
      <c r="A17" s="138" t="s">
        <v>1254</v>
      </c>
      <c r="B17" s="138" t="s">
        <v>1279</v>
      </c>
      <c r="C17" s="427" t="s">
        <v>1325</v>
      </c>
      <c r="D17" s="427"/>
      <c r="E17" s="427"/>
      <c r="F17" s="427"/>
      <c r="G17" s="427"/>
      <c r="H17" s="427"/>
      <c r="I17" s="427"/>
      <c r="J17" s="427"/>
      <c r="K17" s="427"/>
      <c r="L17" s="427"/>
      <c r="M17" s="137"/>
      <c r="N17" s="137"/>
      <c r="O17" s="137"/>
      <c r="P17" s="137"/>
    </row>
    <row r="18" spans="1:16" s="133" customFormat="1" ht="46.5" customHeight="1" x14ac:dyDescent="0.25">
      <c r="A18" s="138" t="s">
        <v>1277</v>
      </c>
      <c r="B18" s="138" t="s">
        <v>1280</v>
      </c>
      <c r="C18" s="427" t="s">
        <v>1394</v>
      </c>
      <c r="D18" s="427"/>
      <c r="E18" s="427"/>
      <c r="F18" s="427"/>
      <c r="G18" s="427"/>
      <c r="H18" s="427"/>
      <c r="I18" s="427"/>
      <c r="J18" s="427"/>
      <c r="K18" s="427"/>
      <c r="L18" s="427"/>
      <c r="M18" s="137"/>
      <c r="N18" s="137"/>
      <c r="O18" s="137"/>
      <c r="P18" s="137"/>
    </row>
    <row r="19" spans="1:16" s="133" customFormat="1" ht="15.75" x14ac:dyDescent="0.25"/>
    <row r="20" spans="1:16" s="140" customFormat="1" ht="18.75" x14ac:dyDescent="0.3">
      <c r="A20" s="140" t="s">
        <v>1326</v>
      </c>
    </row>
    <row r="21" spans="1:16" s="133" customFormat="1" ht="15.75" x14ac:dyDescent="0.25"/>
    <row r="22" spans="1:16" s="133" customFormat="1" ht="15.75" x14ac:dyDescent="0.25">
      <c r="A22" s="142"/>
    </row>
    <row r="23" spans="1:16" s="133" customFormat="1" ht="15.75" x14ac:dyDescent="0.25">
      <c r="A23" s="143" t="s">
        <v>1320</v>
      </c>
      <c r="B23" s="144"/>
      <c r="C23" s="144"/>
      <c r="D23" s="144"/>
      <c r="E23" s="144"/>
      <c r="F23" s="144"/>
      <c r="G23" s="144"/>
      <c r="H23" s="144"/>
      <c r="I23" s="144"/>
      <c r="J23" s="144"/>
      <c r="K23" s="144"/>
      <c r="L23" s="145"/>
    </row>
    <row r="24" spans="1:16" s="149" customFormat="1" ht="15.75" x14ac:dyDescent="0.25">
      <c r="A24" s="146" t="s">
        <v>1255</v>
      </c>
      <c r="B24" s="147"/>
      <c r="C24" s="147"/>
      <c r="D24" s="147"/>
      <c r="E24" s="147"/>
      <c r="F24" s="147"/>
      <c r="G24" s="147"/>
      <c r="H24" s="147"/>
      <c r="I24" s="147"/>
      <c r="J24" s="147"/>
      <c r="K24" s="147"/>
      <c r="L24" s="148"/>
    </row>
    <row r="25" spans="1:16" s="149" customFormat="1" ht="15.75" x14ac:dyDescent="0.25">
      <c r="A25" s="146" t="s">
        <v>1256</v>
      </c>
      <c r="B25" s="147"/>
      <c r="C25" s="147"/>
      <c r="D25" s="147"/>
      <c r="E25" s="147"/>
      <c r="F25" s="147"/>
      <c r="G25" s="147"/>
      <c r="H25" s="147"/>
      <c r="I25" s="147"/>
      <c r="J25" s="147"/>
      <c r="K25" s="147"/>
      <c r="L25" s="148"/>
    </row>
    <row r="26" spans="1:16" s="149" customFormat="1" ht="15.75" x14ac:dyDescent="0.25">
      <c r="A26" s="146" t="s">
        <v>1257</v>
      </c>
      <c r="B26" s="147"/>
      <c r="C26" s="147"/>
      <c r="D26" s="147"/>
      <c r="E26" s="147"/>
      <c r="F26" s="147"/>
      <c r="G26" s="147"/>
      <c r="H26" s="147"/>
      <c r="I26" s="147"/>
      <c r="J26" s="147"/>
      <c r="K26" s="147"/>
      <c r="L26" s="148"/>
    </row>
    <row r="27" spans="1:16" s="149" customFormat="1" ht="15.75" x14ac:dyDescent="0.25">
      <c r="A27" s="146" t="s">
        <v>1303</v>
      </c>
      <c r="B27" s="147"/>
      <c r="C27" s="147"/>
      <c r="D27" s="147"/>
      <c r="E27" s="147"/>
      <c r="F27" s="147"/>
      <c r="G27" s="147"/>
      <c r="H27" s="147"/>
      <c r="I27" s="147"/>
      <c r="J27" s="147"/>
      <c r="K27" s="147"/>
      <c r="L27" s="148"/>
    </row>
    <row r="28" spans="1:16" s="149" customFormat="1" ht="15.75" x14ac:dyDescent="0.25">
      <c r="A28" s="150" t="s">
        <v>1321</v>
      </c>
      <c r="B28" s="151"/>
      <c r="C28" s="151"/>
      <c r="D28" s="151"/>
      <c r="E28" s="151"/>
      <c r="F28" s="151"/>
      <c r="G28" s="151"/>
      <c r="H28" s="151"/>
      <c r="I28" s="151"/>
      <c r="J28" s="151"/>
      <c r="K28" s="151"/>
      <c r="L28" s="152"/>
    </row>
    <row r="29" spans="1:16" s="133" customFormat="1" ht="15.75" x14ac:dyDescent="0.25"/>
    <row r="30" spans="1:16" s="154" customFormat="1" ht="15.75" x14ac:dyDescent="0.25">
      <c r="A30" s="153" t="s">
        <v>1258</v>
      </c>
    </row>
    <row r="31" spans="1:16" s="157" customFormat="1" ht="15.75" x14ac:dyDescent="0.25">
      <c r="A31" s="155"/>
      <c r="B31" s="156"/>
      <c r="C31" s="156"/>
      <c r="D31" s="156"/>
      <c r="E31" s="156"/>
      <c r="F31" s="156"/>
      <c r="G31" s="156"/>
      <c r="H31" s="156"/>
      <c r="I31" s="156"/>
      <c r="J31" s="156"/>
      <c r="K31" s="156"/>
      <c r="L31" s="156"/>
    </row>
    <row r="32" spans="1:16" s="154" customFormat="1" ht="32.25" customHeight="1" x14ac:dyDescent="0.25">
      <c r="A32" s="426" t="s">
        <v>1304</v>
      </c>
      <c r="B32" s="426"/>
      <c r="C32" s="426"/>
      <c r="D32" s="426"/>
      <c r="E32" s="426"/>
      <c r="F32" s="426"/>
      <c r="G32" s="426"/>
      <c r="H32" s="426"/>
      <c r="I32" s="426"/>
      <c r="J32" s="426"/>
      <c r="K32" s="426"/>
      <c r="L32" s="426"/>
    </row>
    <row r="33" spans="1:23" s="154" customFormat="1" ht="15.75" x14ac:dyDescent="0.25"/>
    <row r="34" spans="1:23" s="133" customFormat="1" ht="15.75" x14ac:dyDescent="0.25">
      <c r="A34" s="158" t="s">
        <v>1306</v>
      </c>
    </row>
    <row r="35" spans="1:23" s="133" customFormat="1" ht="15.75" x14ac:dyDescent="0.25">
      <c r="A35" s="159"/>
    </row>
    <row r="36" spans="1:23" s="133" customFormat="1" ht="39" customHeight="1" x14ac:dyDescent="0.25">
      <c r="A36" s="425" t="s">
        <v>1327</v>
      </c>
      <c r="B36" s="425"/>
      <c r="C36" s="425"/>
      <c r="D36" s="425"/>
      <c r="E36" s="425"/>
      <c r="F36" s="425"/>
      <c r="G36" s="425"/>
      <c r="H36" s="425"/>
      <c r="I36" s="425"/>
      <c r="J36" s="425"/>
      <c r="K36" s="425"/>
      <c r="L36" s="425"/>
    </row>
    <row r="37" spans="1:23" s="133" customFormat="1" ht="46.5" customHeight="1" x14ac:dyDescent="0.25">
      <c r="A37" s="425" t="s">
        <v>1308</v>
      </c>
      <c r="B37" s="425"/>
      <c r="C37" s="425"/>
      <c r="D37" s="425"/>
      <c r="E37" s="425"/>
      <c r="F37" s="425"/>
      <c r="G37" s="425"/>
      <c r="H37" s="425"/>
      <c r="I37" s="425"/>
      <c r="J37" s="425"/>
      <c r="K37" s="425"/>
      <c r="L37" s="425"/>
      <c r="M37" s="160"/>
      <c r="N37" s="160"/>
      <c r="O37" s="160"/>
      <c r="P37" s="160"/>
      <c r="Q37" s="160"/>
      <c r="R37" s="160"/>
      <c r="S37" s="160"/>
      <c r="T37" s="160"/>
      <c r="U37" s="160"/>
      <c r="V37" s="160"/>
      <c r="W37" s="160"/>
    </row>
    <row r="38" spans="1:23" s="133" customFormat="1" ht="37.5" customHeight="1" x14ac:dyDescent="0.25">
      <c r="A38" s="425" t="s">
        <v>1328</v>
      </c>
      <c r="B38" s="425"/>
      <c r="C38" s="425"/>
      <c r="D38" s="425"/>
      <c r="E38" s="425"/>
      <c r="F38" s="425"/>
      <c r="G38" s="425"/>
      <c r="H38" s="425"/>
      <c r="I38" s="425"/>
      <c r="J38" s="425"/>
      <c r="K38" s="425"/>
      <c r="L38" s="425"/>
    </row>
    <row r="39" spans="1:23" s="133" customFormat="1" ht="15.75" customHeight="1" x14ac:dyDescent="0.25">
      <c r="A39" s="161"/>
      <c r="B39" s="161"/>
      <c r="C39" s="161"/>
      <c r="D39" s="161"/>
      <c r="E39" s="161"/>
      <c r="F39" s="161"/>
      <c r="G39" s="161"/>
      <c r="H39" s="161"/>
      <c r="I39" s="161"/>
      <c r="J39" s="161"/>
      <c r="K39" s="161"/>
      <c r="L39" s="161"/>
    </row>
    <row r="40" spans="1:23" s="133" customFormat="1" ht="34.5" customHeight="1" x14ac:dyDescent="0.25">
      <c r="A40" s="425" t="s">
        <v>1329</v>
      </c>
      <c r="B40" s="425"/>
      <c r="C40" s="425"/>
      <c r="D40" s="425"/>
      <c r="E40" s="425"/>
      <c r="F40" s="425"/>
      <c r="G40" s="425"/>
      <c r="H40" s="425"/>
      <c r="I40" s="425"/>
      <c r="J40" s="425"/>
      <c r="K40" s="425"/>
      <c r="L40" s="425"/>
    </row>
    <row r="41" spans="1:23" s="133" customFormat="1" ht="15.75" x14ac:dyDescent="0.25">
      <c r="A41" s="160"/>
    </row>
    <row r="42" spans="1:23" s="133" customFormat="1" ht="15.75" x14ac:dyDescent="0.25">
      <c r="A42" s="160"/>
      <c r="B42" s="162" t="s">
        <v>1330</v>
      </c>
    </row>
    <row r="43" spans="1:23" s="133" customFormat="1" ht="15.75" x14ac:dyDescent="0.25">
      <c r="A43" s="160"/>
      <c r="B43" s="133" t="s">
        <v>1331</v>
      </c>
    </row>
    <row r="44" spans="1:23" s="133" customFormat="1" ht="15.75" customHeight="1" x14ac:dyDescent="0.25">
      <c r="A44" s="163"/>
      <c r="B44" s="160"/>
      <c r="C44" s="160"/>
      <c r="D44" s="160"/>
      <c r="E44" s="160"/>
      <c r="F44" s="160"/>
      <c r="G44" s="160"/>
      <c r="H44" s="160"/>
      <c r="I44" s="160"/>
      <c r="J44" s="160"/>
      <c r="K44" s="160"/>
      <c r="L44" s="160"/>
      <c r="M44" s="160"/>
      <c r="N44" s="160"/>
      <c r="O44" s="160"/>
      <c r="P44" s="160"/>
      <c r="Q44" s="160"/>
      <c r="R44" s="160"/>
      <c r="S44" s="160"/>
      <c r="T44" s="160"/>
      <c r="U44" s="160"/>
      <c r="V44" s="160"/>
      <c r="W44" s="160"/>
    </row>
    <row r="45" spans="1:23" s="133" customFormat="1" ht="15.75" customHeight="1" x14ac:dyDescent="0.25">
      <c r="A45" s="158" t="s">
        <v>1305</v>
      </c>
      <c r="B45" s="160"/>
      <c r="C45" s="160"/>
      <c r="D45" s="160"/>
      <c r="E45" s="160"/>
      <c r="F45" s="160"/>
      <c r="G45" s="160"/>
      <c r="H45" s="160"/>
      <c r="I45" s="160"/>
      <c r="J45" s="160"/>
      <c r="K45" s="160"/>
      <c r="L45" s="160"/>
      <c r="M45" s="160"/>
      <c r="N45" s="160"/>
      <c r="O45" s="160"/>
      <c r="P45" s="160"/>
      <c r="Q45" s="160"/>
      <c r="R45" s="160"/>
      <c r="S45" s="160"/>
      <c r="T45" s="160"/>
      <c r="U45" s="160"/>
      <c r="V45" s="160"/>
      <c r="W45" s="160"/>
    </row>
    <row r="46" spans="1:23" s="133" customFormat="1" ht="15.75" customHeight="1" x14ac:dyDescent="0.25">
      <c r="A46" s="158"/>
      <c r="B46" s="160"/>
      <c r="C46" s="160"/>
      <c r="D46" s="160"/>
      <c r="E46" s="160"/>
      <c r="F46" s="160"/>
      <c r="G46" s="160"/>
      <c r="H46" s="160"/>
      <c r="I46" s="160"/>
      <c r="J46" s="160"/>
      <c r="K46" s="160"/>
      <c r="L46" s="160"/>
      <c r="M46" s="160"/>
      <c r="N46" s="160"/>
      <c r="O46" s="160"/>
      <c r="P46" s="160"/>
      <c r="Q46" s="160"/>
      <c r="R46" s="160"/>
      <c r="S46" s="160"/>
      <c r="T46" s="160"/>
      <c r="U46" s="160"/>
      <c r="V46" s="160"/>
      <c r="W46" s="160"/>
    </row>
    <row r="47" spans="1:23" s="133" customFormat="1" ht="39" customHeight="1" x14ac:dyDescent="0.25">
      <c r="A47" s="425" t="s">
        <v>1396</v>
      </c>
      <c r="B47" s="425"/>
      <c r="C47" s="425"/>
      <c r="D47" s="425"/>
      <c r="E47" s="425"/>
      <c r="F47" s="425"/>
      <c r="G47" s="425"/>
      <c r="H47" s="425"/>
      <c r="I47" s="425"/>
      <c r="J47" s="425"/>
      <c r="K47" s="425"/>
      <c r="L47" s="425"/>
    </row>
    <row r="48" spans="1:23" s="133" customFormat="1" ht="15.75" customHeight="1" x14ac:dyDescent="0.25">
      <c r="A48" s="161"/>
      <c r="B48" s="161"/>
      <c r="C48" s="161"/>
      <c r="D48" s="161"/>
      <c r="E48" s="161"/>
      <c r="F48" s="161"/>
      <c r="G48" s="161"/>
      <c r="H48" s="161"/>
      <c r="I48" s="161"/>
      <c r="J48" s="161"/>
      <c r="K48" s="161"/>
      <c r="L48" s="161"/>
    </row>
    <row r="49" spans="1:23" s="133" customFormat="1" ht="43.5" customHeight="1" x14ac:dyDescent="0.25">
      <c r="A49" s="425" t="s">
        <v>1332</v>
      </c>
      <c r="B49" s="425"/>
      <c r="C49" s="425"/>
      <c r="D49" s="425"/>
      <c r="E49" s="425"/>
      <c r="F49" s="425"/>
      <c r="G49" s="425"/>
      <c r="H49" s="425"/>
      <c r="I49" s="425"/>
      <c r="J49" s="425"/>
      <c r="K49" s="425"/>
      <c r="L49" s="425"/>
    </row>
    <row r="50" spans="1:23" s="133" customFormat="1" ht="15.75" customHeight="1" x14ac:dyDescent="0.25">
      <c r="A50" s="158"/>
      <c r="B50" s="160"/>
      <c r="C50" s="160"/>
      <c r="D50" s="160"/>
      <c r="E50" s="160"/>
      <c r="F50" s="160"/>
      <c r="G50" s="160"/>
      <c r="H50" s="160"/>
      <c r="I50" s="160"/>
      <c r="J50" s="160"/>
      <c r="K50" s="160"/>
      <c r="L50" s="160"/>
      <c r="M50" s="160"/>
      <c r="N50" s="160"/>
      <c r="O50" s="160"/>
      <c r="P50" s="160"/>
      <c r="Q50" s="160"/>
      <c r="R50" s="160"/>
      <c r="S50" s="160"/>
      <c r="T50" s="160"/>
      <c r="U50" s="160"/>
      <c r="V50" s="160"/>
      <c r="W50" s="160"/>
    </row>
    <row r="51" spans="1:23" s="133" customFormat="1" ht="46.5" customHeight="1" x14ac:dyDescent="0.25">
      <c r="A51" s="425" t="s">
        <v>1333</v>
      </c>
      <c r="B51" s="425"/>
      <c r="C51" s="425"/>
      <c r="D51" s="425"/>
      <c r="E51" s="425"/>
      <c r="F51" s="425"/>
      <c r="G51" s="425"/>
      <c r="H51" s="425"/>
      <c r="I51" s="425"/>
      <c r="J51" s="425"/>
      <c r="K51" s="425"/>
      <c r="L51" s="425"/>
    </row>
    <row r="52" spans="1:23" s="133" customFormat="1" ht="15.75" customHeight="1" x14ac:dyDescent="0.25">
      <c r="A52" s="158"/>
      <c r="B52" s="160"/>
      <c r="C52" s="160"/>
      <c r="D52" s="160"/>
      <c r="E52" s="160"/>
      <c r="F52" s="160"/>
      <c r="G52" s="160"/>
      <c r="H52" s="160"/>
      <c r="I52" s="160"/>
      <c r="J52" s="160"/>
      <c r="K52" s="160"/>
      <c r="L52" s="160"/>
      <c r="M52" s="160"/>
      <c r="N52" s="160"/>
      <c r="O52" s="160"/>
      <c r="P52" s="160"/>
      <c r="Q52" s="160"/>
      <c r="R52" s="160"/>
      <c r="S52" s="160"/>
      <c r="T52" s="160"/>
      <c r="U52" s="160"/>
      <c r="V52" s="160"/>
      <c r="W52" s="160"/>
    </row>
    <row r="53" spans="1:23" s="133" customFormat="1" ht="39" customHeight="1" x14ac:dyDescent="0.25">
      <c r="A53" s="425" t="s">
        <v>1334</v>
      </c>
      <c r="B53" s="425"/>
      <c r="C53" s="425"/>
      <c r="D53" s="425"/>
      <c r="E53" s="425"/>
      <c r="F53" s="425"/>
      <c r="G53" s="425"/>
      <c r="H53" s="425"/>
      <c r="I53" s="425"/>
      <c r="J53" s="425"/>
      <c r="K53" s="425"/>
      <c r="L53" s="425"/>
    </row>
    <row r="54" spans="1:23" s="133" customFormat="1" ht="18.75" x14ac:dyDescent="0.35">
      <c r="A54" s="162"/>
      <c r="B54" s="158" t="s">
        <v>1335</v>
      </c>
    </row>
    <row r="55" spans="1:23" s="133" customFormat="1" ht="15.75" x14ac:dyDescent="0.25">
      <c r="A55" s="162"/>
      <c r="B55" s="133" t="s">
        <v>1259</v>
      </c>
      <c r="C55" s="164" t="s">
        <v>1260</v>
      </c>
      <c r="D55" s="162" t="s">
        <v>1336</v>
      </c>
    </row>
    <row r="56" spans="1:23" s="133" customFormat="1" ht="15.75" x14ac:dyDescent="0.25">
      <c r="A56" s="162"/>
      <c r="B56" s="133" t="s">
        <v>1261</v>
      </c>
      <c r="C56" s="164" t="s">
        <v>1260</v>
      </c>
      <c r="D56" s="133" t="s">
        <v>1337</v>
      </c>
    </row>
    <row r="57" spans="1:23" s="133" customFormat="1" ht="15.75" x14ac:dyDescent="0.25">
      <c r="A57" s="162"/>
      <c r="B57" s="133" t="s">
        <v>1262</v>
      </c>
      <c r="C57" s="164" t="s">
        <v>1260</v>
      </c>
      <c r="D57" s="133" t="s">
        <v>1338</v>
      </c>
    </row>
    <row r="58" spans="1:23" s="133" customFormat="1" ht="15.75" x14ac:dyDescent="0.25">
      <c r="A58" s="162"/>
      <c r="B58" s="133" t="s">
        <v>1263</v>
      </c>
      <c r="C58" s="164" t="s">
        <v>1260</v>
      </c>
      <c r="D58" s="133" t="s">
        <v>1339</v>
      </c>
    </row>
    <row r="59" spans="1:23" s="133" customFormat="1" ht="15.75" x14ac:dyDescent="0.25">
      <c r="A59" s="162"/>
    </row>
    <row r="60" spans="1:23" s="133" customFormat="1" ht="15.75" x14ac:dyDescent="0.25">
      <c r="A60" s="165" t="s">
        <v>1307</v>
      </c>
    </row>
    <row r="61" spans="1:23" s="133" customFormat="1" ht="15.75" x14ac:dyDescent="0.25">
      <c r="A61" s="166"/>
    </row>
    <row r="62" spans="1:23" s="133" customFormat="1" ht="15.75" x14ac:dyDescent="0.25">
      <c r="A62" s="160" t="s">
        <v>1340</v>
      </c>
    </row>
    <row r="63" spans="1:23" s="133" customFormat="1" ht="15.75" x14ac:dyDescent="0.25">
      <c r="A63" s="160"/>
    </row>
    <row r="64" spans="1:23" s="133" customFormat="1" ht="15.75" x14ac:dyDescent="0.25">
      <c r="A64" s="160" t="s">
        <v>1310</v>
      </c>
    </row>
    <row r="65" spans="1:12" s="133" customFormat="1" ht="15.75" x14ac:dyDescent="0.25">
      <c r="A65" s="160"/>
    </row>
    <row r="66" spans="1:12" s="133" customFormat="1" ht="15.75" customHeight="1" x14ac:dyDescent="0.25">
      <c r="A66" s="425" t="s">
        <v>1309</v>
      </c>
      <c r="B66" s="425"/>
      <c r="C66" s="425"/>
      <c r="D66" s="425"/>
      <c r="E66" s="425"/>
      <c r="F66" s="425"/>
      <c r="G66" s="425"/>
      <c r="H66" s="425"/>
      <c r="I66" s="425"/>
      <c r="J66" s="425"/>
      <c r="K66" s="425"/>
      <c r="L66" s="425"/>
    </row>
    <row r="67" spans="1:12" s="133" customFormat="1" ht="15.75" x14ac:dyDescent="0.25">
      <c r="A67" s="160"/>
    </row>
    <row r="68" spans="1:12" s="133" customFormat="1" ht="34.5" customHeight="1" x14ac:dyDescent="0.25">
      <c r="A68" s="425" t="s">
        <v>1341</v>
      </c>
      <c r="B68" s="425"/>
      <c r="C68" s="425"/>
      <c r="D68" s="425"/>
      <c r="E68" s="425"/>
      <c r="F68" s="425"/>
      <c r="G68" s="425"/>
      <c r="H68" s="425"/>
      <c r="I68" s="425"/>
      <c r="J68" s="425"/>
      <c r="K68" s="425"/>
      <c r="L68" s="425"/>
    </row>
    <row r="69" spans="1:12" s="133" customFormat="1" ht="15.75" x14ac:dyDescent="0.25">
      <c r="A69" s="160"/>
    </row>
    <row r="70" spans="1:12" s="133" customFormat="1" ht="15.75" x14ac:dyDescent="0.25">
      <c r="A70" s="160"/>
      <c r="B70" s="162" t="s">
        <v>1330</v>
      </c>
    </row>
    <row r="71" spans="1:12" s="133" customFormat="1" ht="15.75" x14ac:dyDescent="0.25">
      <c r="A71" s="160"/>
      <c r="B71" s="133" t="s">
        <v>1331</v>
      </c>
    </row>
    <row r="72" spans="1:12" s="133" customFormat="1" ht="15.75" x14ac:dyDescent="0.25">
      <c r="A72" s="160"/>
    </row>
    <row r="73" spans="1:12" s="133" customFormat="1" ht="15.75" x14ac:dyDescent="0.25">
      <c r="A73" s="160" t="s">
        <v>1315</v>
      </c>
    </row>
    <row r="74" spans="1:12" s="133" customFormat="1" ht="15.75" x14ac:dyDescent="0.25">
      <c r="A74" s="160"/>
    </row>
    <row r="75" spans="1:12" s="133" customFormat="1" ht="15.75" x14ac:dyDescent="0.25">
      <c r="A75" s="160"/>
      <c r="B75" s="133" t="s">
        <v>1342</v>
      </c>
    </row>
    <row r="76" spans="1:12" s="133" customFormat="1" ht="15.75" x14ac:dyDescent="0.25">
      <c r="A76" s="160"/>
      <c r="B76" s="133" t="s">
        <v>1311</v>
      </c>
    </row>
    <row r="77" spans="1:12" s="133" customFormat="1" ht="15.75" x14ac:dyDescent="0.25">
      <c r="A77" s="167"/>
    </row>
    <row r="78" spans="1:12" s="133" customFormat="1" ht="15.75" x14ac:dyDescent="0.25">
      <c r="A78" s="165" t="s">
        <v>1312</v>
      </c>
    </row>
    <row r="79" spans="1:12" s="133" customFormat="1" ht="15.75" x14ac:dyDescent="0.25">
      <c r="A79" s="160"/>
    </row>
    <row r="80" spans="1:12" s="133" customFormat="1" ht="39" customHeight="1" x14ac:dyDescent="0.25">
      <c r="A80" s="425" t="s">
        <v>1395</v>
      </c>
      <c r="B80" s="425"/>
      <c r="C80" s="425"/>
      <c r="D80" s="425"/>
      <c r="E80" s="425"/>
      <c r="F80" s="425"/>
      <c r="G80" s="425"/>
      <c r="H80" s="425"/>
      <c r="I80" s="425"/>
      <c r="J80" s="425"/>
      <c r="K80" s="425"/>
      <c r="L80" s="425"/>
    </row>
    <row r="81" spans="1:12" s="133" customFormat="1" ht="15.75" customHeight="1" x14ac:dyDescent="0.25">
      <c r="A81" s="161"/>
      <c r="B81" s="161"/>
      <c r="C81" s="161"/>
      <c r="D81" s="161"/>
      <c r="E81" s="161"/>
      <c r="F81" s="161"/>
      <c r="G81" s="161"/>
      <c r="H81" s="161"/>
      <c r="I81" s="161"/>
      <c r="J81" s="161"/>
      <c r="K81" s="161"/>
      <c r="L81" s="161"/>
    </row>
    <row r="82" spans="1:12" s="133" customFormat="1" ht="45.75" customHeight="1" x14ac:dyDescent="0.25">
      <c r="A82" s="425" t="s">
        <v>1343</v>
      </c>
      <c r="B82" s="425"/>
      <c r="C82" s="425"/>
      <c r="D82" s="425"/>
      <c r="E82" s="425"/>
      <c r="F82" s="425"/>
      <c r="G82" s="425"/>
      <c r="H82" s="425"/>
      <c r="I82" s="425"/>
      <c r="J82" s="425"/>
      <c r="K82" s="425"/>
      <c r="L82" s="425"/>
    </row>
    <row r="83" spans="1:12" s="133" customFormat="1" ht="15.75" customHeight="1" x14ac:dyDescent="0.25">
      <c r="A83" s="161"/>
      <c r="B83" s="161"/>
      <c r="C83" s="161"/>
      <c r="D83" s="161"/>
      <c r="E83" s="161"/>
      <c r="F83" s="161"/>
      <c r="G83" s="161"/>
      <c r="H83" s="161"/>
      <c r="I83" s="161"/>
      <c r="J83" s="161"/>
      <c r="K83" s="161"/>
      <c r="L83" s="161"/>
    </row>
    <row r="84" spans="1:12" s="133" customFormat="1" ht="39" customHeight="1" x14ac:dyDescent="0.25">
      <c r="A84" s="425" t="s">
        <v>1317</v>
      </c>
      <c r="B84" s="425"/>
      <c r="C84" s="425"/>
      <c r="D84" s="425"/>
      <c r="E84" s="425"/>
      <c r="F84" s="425"/>
      <c r="G84" s="425"/>
      <c r="H84" s="425"/>
      <c r="I84" s="425"/>
      <c r="J84" s="425"/>
      <c r="K84" s="425"/>
      <c r="L84" s="425"/>
    </row>
    <row r="85" spans="1:12" s="133" customFormat="1" ht="15.75" x14ac:dyDescent="0.25">
      <c r="A85" s="160"/>
      <c r="B85" s="141" t="s">
        <v>1264</v>
      </c>
    </row>
    <row r="86" spans="1:12" s="133" customFormat="1" ht="15.75" customHeight="1" x14ac:dyDescent="0.25">
      <c r="A86" s="160"/>
      <c r="B86" s="426" t="s">
        <v>1316</v>
      </c>
      <c r="C86" s="426"/>
      <c r="D86" s="426"/>
      <c r="E86" s="426"/>
      <c r="F86" s="426"/>
      <c r="G86" s="426"/>
      <c r="H86" s="426"/>
      <c r="I86" s="426"/>
      <c r="J86" s="426"/>
      <c r="K86" s="426"/>
      <c r="L86" s="426"/>
    </row>
    <row r="87" spans="1:12" s="133" customFormat="1" ht="15.75" customHeight="1" x14ac:dyDescent="0.25">
      <c r="A87" s="160"/>
      <c r="B87" s="168"/>
      <c r="C87" s="168"/>
      <c r="D87" s="168"/>
      <c r="E87" s="168"/>
      <c r="F87" s="168"/>
      <c r="G87" s="168"/>
      <c r="H87" s="168"/>
      <c r="I87" s="168"/>
      <c r="J87" s="168"/>
      <c r="K87" s="168"/>
      <c r="L87" s="168"/>
    </row>
    <row r="88" spans="1:12" s="133" customFormat="1" ht="39" customHeight="1" x14ac:dyDescent="0.25">
      <c r="A88" s="425" t="s">
        <v>1322</v>
      </c>
      <c r="B88" s="425"/>
      <c r="C88" s="425"/>
      <c r="D88" s="425"/>
      <c r="E88" s="425"/>
      <c r="F88" s="425"/>
      <c r="G88" s="425"/>
      <c r="H88" s="425"/>
      <c r="I88" s="425"/>
      <c r="J88" s="425"/>
      <c r="K88" s="425"/>
      <c r="L88" s="425"/>
    </row>
    <row r="89" spans="1:12" s="133" customFormat="1" ht="15.75" customHeight="1" x14ac:dyDescent="0.25">
      <c r="A89" s="160"/>
      <c r="B89" s="168"/>
      <c r="C89" s="168"/>
      <c r="D89" s="168"/>
      <c r="E89" s="168"/>
      <c r="F89" s="168"/>
      <c r="G89" s="168"/>
      <c r="H89" s="168"/>
      <c r="I89" s="168"/>
      <c r="J89" s="168"/>
      <c r="K89" s="168"/>
      <c r="L89" s="168"/>
    </row>
    <row r="90" spans="1:12" s="133" customFormat="1" ht="39" customHeight="1" x14ac:dyDescent="0.25">
      <c r="A90" s="425" t="s">
        <v>1344</v>
      </c>
      <c r="B90" s="425"/>
      <c r="C90" s="425"/>
      <c r="D90" s="425"/>
      <c r="E90" s="425"/>
      <c r="F90" s="425"/>
      <c r="G90" s="425"/>
      <c r="H90" s="425"/>
      <c r="I90" s="425"/>
      <c r="J90" s="425"/>
      <c r="K90" s="425"/>
      <c r="L90" s="425"/>
    </row>
    <row r="91" spans="1:12" s="133" customFormat="1" ht="18.75" x14ac:dyDescent="0.35">
      <c r="A91" s="162"/>
      <c r="B91" s="158" t="s">
        <v>1345</v>
      </c>
    </row>
    <row r="92" spans="1:12" s="133" customFormat="1" ht="15.75" x14ac:dyDescent="0.25">
      <c r="A92" s="162"/>
      <c r="B92" s="162" t="s">
        <v>1259</v>
      </c>
      <c r="C92" s="164" t="s">
        <v>1260</v>
      </c>
      <c r="D92" s="162" t="s">
        <v>1346</v>
      </c>
    </row>
    <row r="93" spans="1:12" s="133" customFormat="1" ht="15.75" x14ac:dyDescent="0.25">
      <c r="A93" s="162"/>
      <c r="B93" s="162" t="s">
        <v>1268</v>
      </c>
      <c r="C93" s="164" t="s">
        <v>1260</v>
      </c>
      <c r="D93" s="162" t="s">
        <v>1269</v>
      </c>
    </row>
    <row r="94" spans="1:12" s="133" customFormat="1" ht="15.75" x14ac:dyDescent="0.25">
      <c r="A94" s="162"/>
      <c r="B94" s="162" t="s">
        <v>1265</v>
      </c>
      <c r="C94" s="164" t="s">
        <v>1260</v>
      </c>
      <c r="D94" s="162" t="s">
        <v>1347</v>
      </c>
    </row>
    <row r="95" spans="1:12" s="133" customFormat="1" ht="15.75" x14ac:dyDescent="0.25">
      <c r="A95" s="162"/>
      <c r="B95" s="162" t="s">
        <v>1270</v>
      </c>
      <c r="C95" s="164" t="s">
        <v>1260</v>
      </c>
      <c r="D95" s="162" t="s">
        <v>1348</v>
      </c>
    </row>
    <row r="96" spans="1:12" s="133" customFormat="1" ht="15.75" x14ac:dyDescent="0.25">
      <c r="A96" s="162"/>
      <c r="B96" s="162" t="s">
        <v>1266</v>
      </c>
      <c r="C96" s="164" t="s">
        <v>1260</v>
      </c>
      <c r="D96" s="162" t="s">
        <v>1267</v>
      </c>
    </row>
    <row r="97" spans="1:4" s="133" customFormat="1" ht="15.75" x14ac:dyDescent="0.25">
      <c r="A97" s="162"/>
      <c r="B97" s="162" t="s">
        <v>1263</v>
      </c>
      <c r="C97" s="164" t="s">
        <v>1260</v>
      </c>
      <c r="D97" s="162" t="s">
        <v>1318</v>
      </c>
    </row>
    <row r="98" spans="1:4" s="133" customFormat="1" ht="15.75" x14ac:dyDescent="0.25">
      <c r="A98" s="162"/>
      <c r="B98" s="165"/>
    </row>
    <row r="99" spans="1:4" s="133" customFormat="1" ht="21" x14ac:dyDescent="0.35">
      <c r="A99" s="169"/>
    </row>
    <row r="100" spans="1:4" s="133" customFormat="1" ht="15.75" x14ac:dyDescent="0.25"/>
  </sheetData>
  <sheetProtection algorithmName="SHA-512" hashValue="1DisgQTWfopCOtUVxv2GTH9UoCLUaaVwdb3Xx5RBIDaoYT/kES9Hjb3BX0ALoUDSN4Fg0ROIkMzN52OXor8IAw==" saltValue="3juGIJ4Z/7frqn7uOWbhTQ=="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457200</xdr:colOff>
                <xdr:row>4</xdr:row>
                <xdr:rowOff>66675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zoomScaleNormal="100" workbookViewId="0"/>
  </sheetViews>
  <sheetFormatPr defaultRowHeight="15" x14ac:dyDescent="0.25"/>
  <cols>
    <col min="1" max="1" width="30.7109375" style="170" customWidth="1"/>
    <col min="2" max="2" width="60.5703125" style="170" customWidth="1"/>
    <col min="3" max="16384" width="9.140625" style="170"/>
  </cols>
  <sheetData>
    <row r="5" spans="1:2" ht="21" x14ac:dyDescent="0.35">
      <c r="A5" s="435" t="s">
        <v>1295</v>
      </c>
      <c r="B5" s="435"/>
    </row>
    <row r="6" spans="1:2" ht="21.95" customHeight="1" x14ac:dyDescent="0.25">
      <c r="A6" s="93" t="s">
        <v>0</v>
      </c>
      <c r="B6" s="198" t="s">
        <v>1397</v>
      </c>
    </row>
    <row r="7" spans="1:2" ht="21.95" customHeight="1" x14ac:dyDescent="0.25">
      <c r="A7" s="93" t="s">
        <v>1</v>
      </c>
      <c r="B7" s="198" t="s">
        <v>1398</v>
      </c>
    </row>
    <row r="8" spans="1:2" ht="21.95" customHeight="1" x14ac:dyDescent="0.25">
      <c r="A8" s="93" t="s">
        <v>2</v>
      </c>
      <c r="B8" s="198" t="s">
        <v>1399</v>
      </c>
    </row>
    <row r="9" spans="1:2" ht="21.95" customHeight="1" x14ac:dyDescent="0.25">
      <c r="A9" s="93" t="s">
        <v>3</v>
      </c>
      <c r="B9" s="198">
        <v>97206</v>
      </c>
    </row>
    <row r="10" spans="1:2" ht="42" x14ac:dyDescent="0.25">
      <c r="A10" s="93" t="s">
        <v>1296</v>
      </c>
      <c r="B10" s="198" t="s">
        <v>1400</v>
      </c>
    </row>
    <row r="11" spans="1:2" ht="21.95" customHeight="1" x14ac:dyDescent="0.25">
      <c r="A11" s="93" t="s">
        <v>4</v>
      </c>
      <c r="B11" s="198" t="s">
        <v>1401</v>
      </c>
    </row>
    <row r="12" spans="1:2" ht="21.95" customHeight="1" x14ac:dyDescent="0.25">
      <c r="A12" s="93" t="s">
        <v>5</v>
      </c>
      <c r="B12" s="198" t="s">
        <v>1402</v>
      </c>
    </row>
  </sheetData>
  <sheetProtection algorithmName="SHA-512" hashValue="n46q87NLidTYra5h0ssr+FXQ8F3qhaOm8x3f/U9XNDnZKVgBgwVX5tdPi7iiiBN0vRcaQ772/2e6aFN7cvFiXA==" saltValue="GzdGO5JUoxFPwweZyTvIPQ==" spinCount="100000" sheet="1" objects="1" scenarios="1"/>
  <mergeCells count="1">
    <mergeCell ref="A5:B5"/>
  </mergeCells>
  <pageMargins left="0.7" right="0.7" top="0.75" bottom="0.75" header="0.3" footer="0.3"/>
  <pageSetup orientation="portrait" r:id="rId1"/>
  <headerFooter>
    <oddFooter>&amp;R09/03/2020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0" zoomScaleNormal="80" workbookViewId="0">
      <pane ySplit="12" topLeftCell="A118" activePane="bottomLeft" state="frozen"/>
      <selection pane="bottomLeft" activeCell="B128" sqref="B128"/>
    </sheetView>
  </sheetViews>
  <sheetFormatPr defaultRowHeight="15" x14ac:dyDescent="0.25"/>
  <cols>
    <col min="1" max="1" width="24.5703125" style="1" customWidth="1"/>
    <col min="2" max="2" width="60.5703125" customWidth="1"/>
    <col min="3" max="3" width="28.28515625" customWidth="1"/>
    <col min="4" max="5" width="18.7109375" style="1" customWidth="1"/>
    <col min="6" max="6" width="22.28515625" style="1" customWidth="1"/>
    <col min="7" max="7" width="22.285156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439" t="s">
        <v>13</v>
      </c>
      <c r="B10" s="440"/>
      <c r="C10" s="440"/>
      <c r="D10" s="455" t="s">
        <v>1160</v>
      </c>
      <c r="E10" s="456"/>
      <c r="F10" s="439" t="s">
        <v>6</v>
      </c>
      <c r="G10" s="440"/>
      <c r="H10" s="440"/>
      <c r="I10" s="440"/>
      <c r="J10" s="440"/>
      <c r="K10" s="440"/>
      <c r="L10" s="440"/>
      <c r="M10" s="441"/>
    </row>
    <row r="11" spans="1:13" ht="20.100000000000001" customHeight="1" thickBot="1" x14ac:dyDescent="0.3">
      <c r="A11" s="457" t="s">
        <v>1227</v>
      </c>
      <c r="B11" s="442" t="s">
        <v>9</v>
      </c>
      <c r="C11" s="444" t="s">
        <v>12</v>
      </c>
      <c r="D11" s="453" t="s">
        <v>11</v>
      </c>
      <c r="E11" s="446" t="s">
        <v>1159</v>
      </c>
      <c r="F11" s="448" t="s">
        <v>1161</v>
      </c>
      <c r="G11" s="446" t="s">
        <v>10</v>
      </c>
      <c r="H11" s="450" t="s">
        <v>1242</v>
      </c>
      <c r="I11" s="451"/>
      <c r="J11" s="452"/>
      <c r="K11" s="436" t="s">
        <v>1288</v>
      </c>
      <c r="L11" s="437"/>
      <c r="M11" s="438"/>
    </row>
    <row r="12" spans="1:13" ht="48" customHeight="1" thickBot="1" x14ac:dyDescent="0.3">
      <c r="A12" s="458"/>
      <c r="B12" s="443"/>
      <c r="C12" s="445"/>
      <c r="D12" s="454"/>
      <c r="E12" s="447"/>
      <c r="F12" s="449"/>
      <c r="G12" s="447"/>
      <c r="H12" s="42" t="s">
        <v>7</v>
      </c>
      <c r="I12" s="44" t="s">
        <v>1246</v>
      </c>
      <c r="J12" s="41" t="s">
        <v>8</v>
      </c>
      <c r="K12" s="43" t="s">
        <v>7</v>
      </c>
      <c r="L12" s="44" t="s">
        <v>1246</v>
      </c>
      <c r="M12" s="41" t="s">
        <v>8</v>
      </c>
    </row>
    <row r="13" spans="1:13" x14ac:dyDescent="0.25">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25">
      <c r="A14" s="115"/>
      <c r="B14" s="122"/>
      <c r="C14" s="117"/>
      <c r="D14" s="119"/>
      <c r="E14" s="120"/>
      <c r="F14" s="119"/>
      <c r="G14" s="118"/>
      <c r="H14" s="123"/>
      <c r="I14" s="124"/>
      <c r="J14" s="120"/>
      <c r="K14" s="123"/>
      <c r="L14" s="124"/>
      <c r="M14" s="120"/>
    </row>
    <row r="15" spans="1:13" x14ac:dyDescent="0.25">
      <c r="A15" s="200" t="s">
        <v>1403</v>
      </c>
      <c r="B15" s="219" t="s">
        <v>1404</v>
      </c>
      <c r="C15" s="224" t="s">
        <v>1405</v>
      </c>
      <c r="D15" s="220" t="s">
        <v>1216</v>
      </c>
      <c r="E15" s="208" t="s">
        <v>1406</v>
      </c>
      <c r="F15" s="220" t="s">
        <v>1407</v>
      </c>
      <c r="G15" s="221" t="s">
        <v>1408</v>
      </c>
      <c r="H15" s="222"/>
      <c r="I15" s="223">
        <v>2000000</v>
      </c>
      <c r="J15" s="208"/>
      <c r="K15" s="222"/>
      <c r="L15" s="223">
        <v>5479.4520547945203</v>
      </c>
      <c r="M15" s="208"/>
    </row>
    <row r="16" spans="1:13" x14ac:dyDescent="0.25">
      <c r="A16" s="200" t="s">
        <v>1409</v>
      </c>
      <c r="B16" s="219" t="s">
        <v>1410</v>
      </c>
      <c r="C16" s="224" t="s">
        <v>1405</v>
      </c>
      <c r="D16" s="220" t="s">
        <v>1216</v>
      </c>
      <c r="E16" s="208" t="s">
        <v>1406</v>
      </c>
      <c r="F16" s="220" t="s">
        <v>1407</v>
      </c>
      <c r="G16" s="221" t="s">
        <v>1408</v>
      </c>
      <c r="H16" s="222"/>
      <c r="I16" s="223">
        <v>1000000</v>
      </c>
      <c r="J16" s="208"/>
      <c r="K16" s="222"/>
      <c r="L16" s="223">
        <v>2739.7260273972602</v>
      </c>
      <c r="M16" s="208"/>
    </row>
    <row r="17" spans="1:13" x14ac:dyDescent="0.25">
      <c r="A17" s="200" t="s">
        <v>1411</v>
      </c>
      <c r="B17" s="219" t="s">
        <v>1412</v>
      </c>
      <c r="C17" s="224" t="s">
        <v>1413</v>
      </c>
      <c r="D17" s="220" t="s">
        <v>1216</v>
      </c>
      <c r="E17" s="208" t="s">
        <v>1406</v>
      </c>
      <c r="F17" s="220" t="s">
        <v>1407</v>
      </c>
      <c r="G17" s="221" t="s">
        <v>1408</v>
      </c>
      <c r="H17" s="222"/>
      <c r="I17" s="223">
        <v>6000000</v>
      </c>
      <c r="J17" s="208"/>
      <c r="K17" s="222"/>
      <c r="L17" s="223">
        <v>16438.356164383564</v>
      </c>
      <c r="M17" s="208"/>
    </row>
    <row r="18" spans="1:13" x14ac:dyDescent="0.25">
      <c r="A18" s="200" t="s">
        <v>1414</v>
      </c>
      <c r="B18" s="219" t="s">
        <v>1415</v>
      </c>
      <c r="C18" s="224" t="s">
        <v>1413</v>
      </c>
      <c r="D18" s="220" t="s">
        <v>1216</v>
      </c>
      <c r="E18" s="208" t="s">
        <v>1406</v>
      </c>
      <c r="F18" s="220" t="s">
        <v>1407</v>
      </c>
      <c r="G18" s="221" t="s">
        <v>1408</v>
      </c>
      <c r="H18" s="222"/>
      <c r="I18" s="223">
        <v>7000000</v>
      </c>
      <c r="J18" s="208"/>
      <c r="K18" s="222"/>
      <c r="L18" s="223">
        <v>19178.082191780821</v>
      </c>
      <c r="M18" s="208"/>
    </row>
    <row r="19" spans="1:13" x14ac:dyDescent="0.25">
      <c r="A19" s="200" t="s">
        <v>1416</v>
      </c>
      <c r="B19" s="219" t="s">
        <v>1417</v>
      </c>
      <c r="C19" s="224" t="s">
        <v>1418</v>
      </c>
      <c r="D19" s="220" t="s">
        <v>1216</v>
      </c>
      <c r="E19" s="208" t="s">
        <v>1406</v>
      </c>
      <c r="F19" s="220" t="s">
        <v>1407</v>
      </c>
      <c r="G19" s="221" t="s">
        <v>1408</v>
      </c>
      <c r="H19" s="222"/>
      <c r="I19" s="223">
        <v>7000000</v>
      </c>
      <c r="J19" s="208"/>
      <c r="K19" s="222"/>
      <c r="L19" s="223">
        <v>19178.082191780821</v>
      </c>
      <c r="M19" s="208"/>
    </row>
    <row r="20" spans="1:13" x14ac:dyDescent="0.25">
      <c r="A20" s="200" t="s">
        <v>1419</v>
      </c>
      <c r="B20" s="219" t="s">
        <v>1420</v>
      </c>
      <c r="C20" s="224" t="s">
        <v>1421</v>
      </c>
      <c r="D20" s="220" t="s">
        <v>1216</v>
      </c>
      <c r="E20" s="208" t="s">
        <v>1406</v>
      </c>
      <c r="F20" s="220" t="s">
        <v>1407</v>
      </c>
      <c r="G20" s="221" t="s">
        <v>1408</v>
      </c>
      <c r="H20" s="222"/>
      <c r="I20" s="223">
        <v>9500000</v>
      </c>
      <c r="J20" s="208"/>
      <c r="K20" s="222"/>
      <c r="L20" s="223">
        <v>26027.39726027397</v>
      </c>
      <c r="M20" s="208"/>
    </row>
    <row r="21" spans="1:13" ht="15.75" thickBot="1" x14ac:dyDescent="0.3">
      <c r="A21" s="200" t="s">
        <v>1422</v>
      </c>
      <c r="B21" s="219" t="s">
        <v>1423</v>
      </c>
      <c r="C21" s="224" t="s">
        <v>1413</v>
      </c>
      <c r="D21" s="220" t="s">
        <v>1216</v>
      </c>
      <c r="E21" s="208" t="s">
        <v>1406</v>
      </c>
      <c r="F21" s="220" t="s">
        <v>1407</v>
      </c>
      <c r="G21" s="221" t="s">
        <v>1408</v>
      </c>
      <c r="H21" s="222"/>
      <c r="I21" s="223">
        <v>9500000</v>
      </c>
      <c r="J21" s="208"/>
      <c r="K21" s="222"/>
      <c r="L21" s="223">
        <v>26027.39726027397</v>
      </c>
      <c r="M21" s="208"/>
    </row>
    <row r="22" spans="1:13" ht="15.75" thickBot="1" x14ac:dyDescent="0.3">
      <c r="A22" s="225"/>
      <c r="B22" s="226"/>
      <c r="C22" s="227"/>
      <c r="D22" s="228"/>
      <c r="E22" s="228"/>
      <c r="F22" s="228"/>
      <c r="G22" s="227"/>
      <c r="H22" s="226"/>
      <c r="I22" s="228"/>
      <c r="J22" s="228"/>
      <c r="K22" s="228"/>
      <c r="L22" s="228"/>
      <c r="M22" s="229"/>
    </row>
    <row r="23" spans="1:13" ht="15.75" x14ac:dyDescent="0.3">
      <c r="A23" s="200" t="s">
        <v>1424</v>
      </c>
      <c r="B23" s="230"/>
      <c r="C23" s="231"/>
      <c r="D23" s="232"/>
      <c r="E23" s="233"/>
      <c r="F23" s="232"/>
      <c r="G23" s="234"/>
      <c r="H23" s="235"/>
      <c r="I23" s="236"/>
      <c r="J23" s="233"/>
      <c r="K23" s="235"/>
      <c r="L23" s="236"/>
      <c r="M23" s="208"/>
    </row>
    <row r="24" spans="1:13" ht="16.5" thickBot="1" x14ac:dyDescent="0.35">
      <c r="A24" s="200" t="s">
        <v>1425</v>
      </c>
      <c r="B24" s="230"/>
      <c r="C24" s="231"/>
      <c r="D24" s="232"/>
      <c r="E24" s="233"/>
      <c r="F24" s="232"/>
      <c r="G24" s="234"/>
      <c r="H24" s="235"/>
      <c r="I24" s="236"/>
      <c r="J24" s="233"/>
      <c r="K24" s="235"/>
      <c r="L24" s="236"/>
      <c r="M24" s="208"/>
    </row>
    <row r="25" spans="1:13" ht="15.75" thickBot="1" x14ac:dyDescent="0.3">
      <c r="A25" s="225"/>
      <c r="B25" s="226"/>
      <c r="C25" s="227"/>
      <c r="D25" s="228"/>
      <c r="E25" s="228"/>
      <c r="F25" s="228"/>
      <c r="G25" s="227"/>
      <c r="H25" s="226"/>
      <c r="I25" s="228"/>
      <c r="J25" s="228"/>
      <c r="K25" s="228"/>
      <c r="L25" s="228"/>
      <c r="M25" s="229"/>
    </row>
    <row r="26" spans="1:13" ht="15.75" thickBot="1" x14ac:dyDescent="0.3">
      <c r="A26" s="200" t="s">
        <v>1426</v>
      </c>
      <c r="B26" s="219" t="s">
        <v>1427</v>
      </c>
      <c r="C26" s="224" t="s">
        <v>1428</v>
      </c>
      <c r="D26" s="220" t="s">
        <v>1216</v>
      </c>
      <c r="E26" s="208" t="s">
        <v>1429</v>
      </c>
      <c r="F26" s="220" t="s">
        <v>1430</v>
      </c>
      <c r="G26" s="221" t="s">
        <v>1431</v>
      </c>
      <c r="H26" s="222"/>
      <c r="I26" s="223">
        <v>14.407456647398842</v>
      </c>
      <c r="J26" s="208"/>
      <c r="K26" s="222"/>
      <c r="L26" s="223">
        <v>3.9472483965476285E-2</v>
      </c>
      <c r="M26" s="208"/>
    </row>
    <row r="27" spans="1:13" ht="15.75" thickBot="1" x14ac:dyDescent="0.3">
      <c r="A27" s="225"/>
      <c r="B27" s="226"/>
      <c r="C27" s="227"/>
      <c r="D27" s="228"/>
      <c r="E27" s="228"/>
      <c r="F27" s="228"/>
      <c r="G27" s="227"/>
      <c r="H27" s="226"/>
      <c r="I27" s="228"/>
      <c r="J27" s="228"/>
      <c r="K27" s="228"/>
      <c r="L27" s="228"/>
      <c r="M27" s="229"/>
    </row>
    <row r="28" spans="1:13" ht="15.75" x14ac:dyDescent="0.3">
      <c r="A28" s="237" t="s">
        <v>1432</v>
      </c>
      <c r="B28" s="230"/>
      <c r="C28" s="231"/>
      <c r="D28" s="232"/>
      <c r="E28" s="233"/>
      <c r="F28" s="238"/>
      <c r="G28" s="234"/>
      <c r="H28" s="235"/>
      <c r="I28" s="236"/>
      <c r="J28" s="233"/>
      <c r="K28" s="235"/>
      <c r="L28" s="236"/>
      <c r="M28" s="233"/>
    </row>
    <row r="29" spans="1:13" ht="15.75" x14ac:dyDescent="0.3">
      <c r="A29" s="237" t="s">
        <v>1432</v>
      </c>
      <c r="B29" s="230"/>
      <c r="C29" s="231"/>
      <c r="D29" s="232"/>
      <c r="E29" s="233"/>
      <c r="F29" s="238"/>
      <c r="G29" s="234"/>
      <c r="H29" s="235"/>
      <c r="I29" s="236"/>
      <c r="J29" s="233"/>
      <c r="K29" s="235"/>
      <c r="L29" s="236"/>
      <c r="M29" s="233"/>
    </row>
    <row r="30" spans="1:13" ht="15.75" x14ac:dyDescent="0.3">
      <c r="A30" s="237" t="s">
        <v>1432</v>
      </c>
      <c r="B30" s="230"/>
      <c r="C30" s="231"/>
      <c r="D30" s="232"/>
      <c r="E30" s="233"/>
      <c r="F30" s="238"/>
      <c r="G30" s="234"/>
      <c r="H30" s="235"/>
      <c r="I30" s="236"/>
      <c r="J30" s="233"/>
      <c r="K30" s="235"/>
      <c r="L30" s="236"/>
      <c r="M30" s="233"/>
    </row>
    <row r="31" spans="1:13" ht="16.5" thickBot="1" x14ac:dyDescent="0.35">
      <c r="A31" s="237" t="s">
        <v>1432</v>
      </c>
      <c r="B31" s="230"/>
      <c r="C31" s="231"/>
      <c r="D31" s="232"/>
      <c r="E31" s="233"/>
      <c r="F31" s="238"/>
      <c r="G31" s="234"/>
      <c r="H31" s="235"/>
      <c r="I31" s="236"/>
      <c r="J31" s="233"/>
      <c r="K31" s="235"/>
      <c r="L31" s="236"/>
      <c r="M31" s="233"/>
    </row>
    <row r="32" spans="1:13" ht="15.75" thickBot="1" x14ac:dyDescent="0.3">
      <c r="A32" s="225"/>
      <c r="B32" s="226"/>
      <c r="C32" s="227"/>
      <c r="D32" s="228"/>
      <c r="E32" s="228"/>
      <c r="F32" s="228"/>
      <c r="G32" s="227"/>
      <c r="H32" s="226"/>
      <c r="I32" s="228"/>
      <c r="J32" s="228"/>
      <c r="K32" s="228"/>
      <c r="L32" s="228"/>
      <c r="M32" s="229"/>
    </row>
    <row r="33" spans="1:13" ht="15.75" x14ac:dyDescent="0.3">
      <c r="A33" s="237" t="s">
        <v>1433</v>
      </c>
      <c r="B33" s="230"/>
      <c r="C33" s="231"/>
      <c r="D33" s="232"/>
      <c r="E33" s="233"/>
      <c r="F33" s="232"/>
      <c r="G33" s="234"/>
      <c r="H33" s="235"/>
      <c r="I33" s="239"/>
      <c r="J33" s="233"/>
      <c r="K33" s="235"/>
      <c r="L33" s="236"/>
      <c r="M33" s="233"/>
    </row>
    <row r="34" spans="1:13" ht="15.75" x14ac:dyDescent="0.3">
      <c r="A34" s="237" t="s">
        <v>1433</v>
      </c>
      <c r="B34" s="230"/>
      <c r="C34" s="231"/>
      <c r="D34" s="232"/>
      <c r="E34" s="233"/>
      <c r="F34" s="232"/>
      <c r="G34" s="234"/>
      <c r="H34" s="235"/>
      <c r="I34" s="236"/>
      <c r="J34" s="233"/>
      <c r="K34" s="235"/>
      <c r="L34" s="236"/>
      <c r="M34" s="233"/>
    </row>
    <row r="35" spans="1:13" ht="16.5" thickBot="1" x14ac:dyDescent="0.35">
      <c r="A35" s="237" t="s">
        <v>1433</v>
      </c>
      <c r="B35" s="230"/>
      <c r="C35" s="231"/>
      <c r="D35" s="232"/>
      <c r="E35" s="233"/>
      <c r="F35" s="232"/>
      <c r="G35" s="234"/>
      <c r="H35" s="235"/>
      <c r="I35" s="236"/>
      <c r="J35" s="233"/>
      <c r="K35" s="235"/>
      <c r="L35" s="236"/>
      <c r="M35" s="233"/>
    </row>
    <row r="36" spans="1:13" ht="15.75" thickBot="1" x14ac:dyDescent="0.3">
      <c r="A36" s="225"/>
      <c r="B36" s="226"/>
      <c r="C36" s="227"/>
      <c r="D36" s="228"/>
      <c r="E36" s="228"/>
      <c r="F36" s="228"/>
      <c r="G36" s="227"/>
      <c r="H36" s="226"/>
      <c r="I36" s="228"/>
      <c r="J36" s="228"/>
      <c r="K36" s="228"/>
      <c r="L36" s="228"/>
      <c r="M36" s="229"/>
    </row>
    <row r="37" spans="1:13" ht="15.75" x14ac:dyDescent="0.3">
      <c r="A37" s="240" t="s">
        <v>1434</v>
      </c>
      <c r="B37" s="230"/>
      <c r="C37" s="231"/>
      <c r="D37" s="232"/>
      <c r="E37" s="233"/>
      <c r="F37" s="232"/>
      <c r="G37" s="234"/>
      <c r="H37" s="235"/>
      <c r="I37" s="236"/>
      <c r="J37" s="233"/>
      <c r="K37" s="235"/>
      <c r="L37" s="236"/>
      <c r="M37" s="241"/>
    </row>
    <row r="38" spans="1:13" ht="15.75" x14ac:dyDescent="0.3">
      <c r="A38" s="240" t="s">
        <v>1435</v>
      </c>
      <c r="B38" s="230"/>
      <c r="C38" s="231"/>
      <c r="D38" s="232"/>
      <c r="E38" s="233"/>
      <c r="F38" s="232"/>
      <c r="G38" s="234"/>
      <c r="H38" s="235"/>
      <c r="I38" s="236"/>
      <c r="J38" s="233"/>
      <c r="K38" s="235"/>
      <c r="L38" s="236"/>
      <c r="M38" s="241"/>
    </row>
    <row r="39" spans="1:13" ht="16.5" thickBot="1" x14ac:dyDescent="0.35">
      <c r="A39" s="240" t="s">
        <v>1436</v>
      </c>
      <c r="B39" s="230"/>
      <c r="C39" s="231"/>
      <c r="D39" s="232"/>
      <c r="E39" s="233"/>
      <c r="F39" s="232"/>
      <c r="G39" s="234"/>
      <c r="H39" s="235"/>
      <c r="I39" s="236"/>
      <c r="J39" s="233"/>
      <c r="K39" s="235"/>
      <c r="L39" s="236"/>
      <c r="M39" s="241"/>
    </row>
    <row r="40" spans="1:13" ht="15.75" thickBot="1" x14ac:dyDescent="0.3">
      <c r="A40" s="225"/>
      <c r="B40" s="226"/>
      <c r="C40" s="227"/>
      <c r="D40" s="228"/>
      <c r="E40" s="228"/>
      <c r="F40" s="228"/>
      <c r="G40" s="227"/>
      <c r="H40" s="226"/>
      <c r="I40" s="228"/>
      <c r="J40" s="228"/>
      <c r="K40" s="228"/>
      <c r="L40" s="228"/>
      <c r="M40" s="229"/>
    </row>
    <row r="41" spans="1:13" x14ac:dyDescent="0.25">
      <c r="A41" s="200" t="s">
        <v>1437</v>
      </c>
      <c r="B41" s="219" t="s">
        <v>1438</v>
      </c>
      <c r="C41" s="224"/>
      <c r="D41" s="220" t="s">
        <v>1216</v>
      </c>
      <c r="E41" s="208" t="s">
        <v>1406</v>
      </c>
      <c r="F41" s="220" t="s">
        <v>1439</v>
      </c>
      <c r="G41" s="221" t="s">
        <v>1440</v>
      </c>
      <c r="H41" s="222"/>
      <c r="I41" s="223">
        <v>8760</v>
      </c>
      <c r="J41" s="208"/>
      <c r="K41" s="222"/>
      <c r="L41" s="223">
        <v>24</v>
      </c>
      <c r="M41" s="208"/>
    </row>
    <row r="42" spans="1:13" x14ac:dyDescent="0.25">
      <c r="A42" s="200" t="s">
        <v>1441</v>
      </c>
      <c r="B42" s="219" t="s">
        <v>1442</v>
      </c>
      <c r="C42" s="224" t="s">
        <v>1443</v>
      </c>
      <c r="D42" s="220" t="s">
        <v>1216</v>
      </c>
      <c r="E42" s="208" t="s">
        <v>1443</v>
      </c>
      <c r="F42" s="220" t="s">
        <v>1430</v>
      </c>
      <c r="G42" s="221" t="s">
        <v>1431</v>
      </c>
      <c r="H42" s="222"/>
      <c r="I42" s="223">
        <v>84.53531791907514</v>
      </c>
      <c r="J42" s="208"/>
      <c r="K42" s="222"/>
      <c r="L42" s="223">
        <v>0.23160361073719218</v>
      </c>
      <c r="M42" s="208"/>
    </row>
    <row r="43" spans="1:13" x14ac:dyDescent="0.25">
      <c r="A43" s="200" t="s">
        <v>1444</v>
      </c>
      <c r="B43" s="219" t="s">
        <v>1445</v>
      </c>
      <c r="C43" s="224" t="s">
        <v>1446</v>
      </c>
      <c r="D43" s="220" t="s">
        <v>1216</v>
      </c>
      <c r="E43" s="208" t="s">
        <v>1447</v>
      </c>
      <c r="F43" s="220" t="s">
        <v>1430</v>
      </c>
      <c r="G43" s="221" t="s">
        <v>1431</v>
      </c>
      <c r="H43" s="222"/>
      <c r="I43" s="223">
        <v>49.471387283236986</v>
      </c>
      <c r="J43" s="208"/>
      <c r="K43" s="222"/>
      <c r="L43" s="223">
        <v>0.13553804735133421</v>
      </c>
      <c r="M43" s="208"/>
    </row>
    <row r="44" spans="1:13" x14ac:dyDescent="0.25">
      <c r="A44" s="200" t="s">
        <v>1448</v>
      </c>
      <c r="B44" s="219" t="s">
        <v>1449</v>
      </c>
      <c r="C44" s="224" t="s">
        <v>1450</v>
      </c>
      <c r="D44" s="220" t="s">
        <v>1216</v>
      </c>
      <c r="E44" s="208" t="s">
        <v>1451</v>
      </c>
      <c r="F44" s="220" t="s">
        <v>1430</v>
      </c>
      <c r="G44" s="221" t="s">
        <v>1431</v>
      </c>
      <c r="H44" s="222"/>
      <c r="I44" s="223">
        <v>84.53531791907514</v>
      </c>
      <c r="J44" s="208"/>
      <c r="K44" s="222"/>
      <c r="L44" s="223">
        <v>0.23160361073719218</v>
      </c>
      <c r="M44" s="208"/>
    </row>
    <row r="45" spans="1:13" x14ac:dyDescent="0.25">
      <c r="A45" s="200" t="s">
        <v>1452</v>
      </c>
      <c r="B45" s="219" t="s">
        <v>1453</v>
      </c>
      <c r="C45" s="224" t="s">
        <v>1454</v>
      </c>
      <c r="D45" s="220" t="s">
        <v>1216</v>
      </c>
      <c r="E45" s="208" t="s">
        <v>1455</v>
      </c>
      <c r="F45" s="220" t="s">
        <v>1430</v>
      </c>
      <c r="G45" s="221" t="s">
        <v>1431</v>
      </c>
      <c r="H45" s="222"/>
      <c r="I45" s="223">
        <v>0.84622109826589587</v>
      </c>
      <c r="J45" s="208"/>
      <c r="K45" s="222"/>
      <c r="L45" s="223">
        <v>2.3184139678517693E-3</v>
      </c>
      <c r="M45" s="208"/>
    </row>
    <row r="46" spans="1:13" x14ac:dyDescent="0.25">
      <c r="A46" s="200" t="s">
        <v>1456</v>
      </c>
      <c r="B46" s="219" t="s">
        <v>1457</v>
      </c>
      <c r="C46" s="224" t="s">
        <v>1458</v>
      </c>
      <c r="D46" s="220" t="s">
        <v>1216</v>
      </c>
      <c r="E46" s="208" t="s">
        <v>1459</v>
      </c>
      <c r="F46" s="220" t="s">
        <v>1430</v>
      </c>
      <c r="G46" s="221" t="s">
        <v>1431</v>
      </c>
      <c r="H46" s="222"/>
      <c r="I46" s="223">
        <v>0.25578042355491326</v>
      </c>
      <c r="J46" s="208"/>
      <c r="K46" s="222"/>
      <c r="L46" s="223">
        <v>7.0076828371209109E-4</v>
      </c>
      <c r="M46" s="208"/>
    </row>
    <row r="47" spans="1:13" x14ac:dyDescent="0.25">
      <c r="A47" s="200" t="s">
        <v>1460</v>
      </c>
      <c r="B47" s="219" t="s">
        <v>1461</v>
      </c>
      <c r="C47" s="224" t="s">
        <v>1462</v>
      </c>
      <c r="D47" s="220" t="s">
        <v>1216</v>
      </c>
      <c r="E47" s="208" t="s">
        <v>1463</v>
      </c>
      <c r="F47" s="220" t="s">
        <v>1430</v>
      </c>
      <c r="G47" s="221" t="s">
        <v>1431</v>
      </c>
      <c r="H47" s="222"/>
      <c r="I47" s="223">
        <v>1.5329484367630057</v>
      </c>
      <c r="J47" s="208"/>
      <c r="K47" s="222"/>
      <c r="L47" s="223">
        <v>4.1998587308575497E-3</v>
      </c>
      <c r="M47" s="208"/>
    </row>
    <row r="48" spans="1:13" x14ac:dyDescent="0.25">
      <c r="A48" s="200" t="s">
        <v>1464</v>
      </c>
      <c r="B48" s="219" t="s">
        <v>1465</v>
      </c>
      <c r="C48" s="224" t="s">
        <v>1466</v>
      </c>
      <c r="D48" s="220" t="s">
        <v>1216</v>
      </c>
      <c r="E48" s="208" t="s">
        <v>1467</v>
      </c>
      <c r="F48" s="220" t="s">
        <v>1430</v>
      </c>
      <c r="G48" s="221" t="s">
        <v>1431</v>
      </c>
      <c r="H48" s="222"/>
      <c r="I48" s="223">
        <v>13.607277548252743</v>
      </c>
      <c r="J48" s="208"/>
      <c r="K48" s="222"/>
      <c r="L48" s="223">
        <v>3.7280212460966425E-2</v>
      </c>
      <c r="M48" s="208"/>
    </row>
    <row r="49" spans="1:13" x14ac:dyDescent="0.25">
      <c r="A49" s="200" t="s">
        <v>1468</v>
      </c>
      <c r="B49" s="219" t="s">
        <v>1469</v>
      </c>
      <c r="C49" s="224" t="s">
        <v>1470</v>
      </c>
      <c r="D49" s="220" t="s">
        <v>1216</v>
      </c>
      <c r="E49" s="208" t="s">
        <v>1471</v>
      </c>
      <c r="F49" s="220" t="s">
        <v>1430</v>
      </c>
      <c r="G49" s="221" t="s">
        <v>1431</v>
      </c>
      <c r="H49" s="222"/>
      <c r="I49" s="223">
        <v>1.1933887283236995</v>
      </c>
      <c r="J49" s="208"/>
      <c r="K49" s="222"/>
      <c r="L49" s="223">
        <v>3.2695581597909575E-3</v>
      </c>
      <c r="M49" s="208"/>
    </row>
    <row r="50" spans="1:13" x14ac:dyDescent="0.25">
      <c r="A50" s="200" t="s">
        <v>1472</v>
      </c>
      <c r="B50" s="219" t="s">
        <v>1473</v>
      </c>
      <c r="C50" s="224" t="s">
        <v>1474</v>
      </c>
      <c r="D50" s="220" t="s">
        <v>1216</v>
      </c>
      <c r="E50" s="208" t="s">
        <v>1475</v>
      </c>
      <c r="F50" s="220" t="s">
        <v>1430</v>
      </c>
      <c r="G50" s="221" t="s">
        <v>1431</v>
      </c>
      <c r="H50" s="222"/>
      <c r="I50" s="223">
        <v>705.18424855491321</v>
      </c>
      <c r="J50" s="208"/>
      <c r="K50" s="222"/>
      <c r="L50" s="223">
        <v>1.9320116398764744</v>
      </c>
      <c r="M50" s="208"/>
    </row>
    <row r="51" spans="1:13" x14ac:dyDescent="0.25">
      <c r="A51" s="200" t="s">
        <v>1476</v>
      </c>
      <c r="B51" s="219" t="s">
        <v>1477</v>
      </c>
      <c r="C51" s="224" t="s">
        <v>1478</v>
      </c>
      <c r="D51" s="220" t="s">
        <v>1216</v>
      </c>
      <c r="E51" s="208" t="s">
        <v>1479</v>
      </c>
      <c r="F51" s="220" t="s">
        <v>1430</v>
      </c>
      <c r="G51" s="221" t="s">
        <v>1431</v>
      </c>
      <c r="H51" s="222"/>
      <c r="I51" s="223">
        <v>23.547345544494107</v>
      </c>
      <c r="J51" s="208"/>
      <c r="K51" s="222"/>
      <c r="L51" s="223">
        <v>6.4513275464367401E-2</v>
      </c>
      <c r="M51" s="208"/>
    </row>
    <row r="52" spans="1:13" x14ac:dyDescent="0.25">
      <c r="A52" s="200" t="s">
        <v>1480</v>
      </c>
      <c r="B52" s="219" t="s">
        <v>1481</v>
      </c>
      <c r="C52" s="224" t="s">
        <v>1482</v>
      </c>
      <c r="D52" s="220" t="s">
        <v>1216</v>
      </c>
      <c r="E52" s="208" t="s">
        <v>1483</v>
      </c>
      <c r="F52" s="220" t="s">
        <v>1430</v>
      </c>
      <c r="G52" s="221" t="s">
        <v>1431</v>
      </c>
      <c r="H52" s="222"/>
      <c r="I52" s="223">
        <v>3.9413612352702154</v>
      </c>
      <c r="J52" s="208"/>
      <c r="K52" s="222"/>
      <c r="L52" s="223">
        <v>1.0798249959644426E-2</v>
      </c>
      <c r="M52" s="208"/>
    </row>
    <row r="53" spans="1:13" x14ac:dyDescent="0.25">
      <c r="A53" s="200" t="s">
        <v>1484</v>
      </c>
      <c r="B53" s="219" t="s">
        <v>1485</v>
      </c>
      <c r="C53" s="224" t="s">
        <v>1486</v>
      </c>
      <c r="D53" s="220" t="s">
        <v>1216</v>
      </c>
      <c r="E53" s="208" t="s">
        <v>1487</v>
      </c>
      <c r="F53" s="220" t="s">
        <v>1430</v>
      </c>
      <c r="G53" s="221" t="s">
        <v>1431</v>
      </c>
      <c r="H53" s="222"/>
      <c r="I53" s="223">
        <v>14.393067901734103</v>
      </c>
      <c r="J53" s="208"/>
      <c r="K53" s="222"/>
      <c r="L53" s="223">
        <v>3.9433062744476999E-2</v>
      </c>
      <c r="M53" s="208"/>
    </row>
    <row r="54" spans="1:13" x14ac:dyDescent="0.25">
      <c r="A54" s="200" t="s">
        <v>1488</v>
      </c>
      <c r="B54" s="219" t="s">
        <v>1489</v>
      </c>
      <c r="C54" s="224" t="s">
        <v>1490</v>
      </c>
      <c r="D54" s="220" t="s">
        <v>1216</v>
      </c>
      <c r="E54" s="208" t="s">
        <v>1491</v>
      </c>
      <c r="F54" s="220" t="s">
        <v>1430</v>
      </c>
      <c r="G54" s="221" t="s">
        <v>1431</v>
      </c>
      <c r="H54" s="222"/>
      <c r="I54" s="223">
        <v>20.809254797687856</v>
      </c>
      <c r="J54" s="208"/>
      <c r="K54" s="222"/>
      <c r="L54" s="223">
        <v>5.7011656979966734E-2</v>
      </c>
      <c r="M54" s="208"/>
    </row>
    <row r="55" spans="1:13" x14ac:dyDescent="0.25">
      <c r="A55" s="200" t="s">
        <v>1492</v>
      </c>
      <c r="B55" s="219" t="s">
        <v>1485</v>
      </c>
      <c r="C55" s="224" t="s">
        <v>1493</v>
      </c>
      <c r="D55" s="220" t="s">
        <v>1216</v>
      </c>
      <c r="E55" s="208" t="s">
        <v>1494</v>
      </c>
      <c r="F55" s="220" t="s">
        <v>1430</v>
      </c>
      <c r="G55" s="221" t="s">
        <v>1431</v>
      </c>
      <c r="H55" s="222"/>
      <c r="I55" s="223">
        <v>9.927748643063584</v>
      </c>
      <c r="J55" s="208"/>
      <c r="K55" s="222"/>
      <c r="L55" s="223">
        <v>2.719931135085913E-2</v>
      </c>
      <c r="M55" s="208"/>
    </row>
    <row r="56" spans="1:13" x14ac:dyDescent="0.25">
      <c r="A56" s="237" t="s">
        <v>1495</v>
      </c>
      <c r="B56" s="219" t="s">
        <v>1496</v>
      </c>
      <c r="C56" s="224"/>
      <c r="D56" s="220" t="s">
        <v>1216</v>
      </c>
      <c r="E56" s="208" t="s">
        <v>1406</v>
      </c>
      <c r="F56" s="220" t="s">
        <v>1497</v>
      </c>
      <c r="G56" s="221" t="s">
        <v>1498</v>
      </c>
      <c r="H56" s="222"/>
      <c r="I56" s="223" t="s">
        <v>1499</v>
      </c>
      <c r="J56" s="208"/>
      <c r="K56" s="222"/>
      <c r="L56" s="223" t="s">
        <v>1499</v>
      </c>
      <c r="M56" s="208"/>
    </row>
    <row r="57" spans="1:13" x14ac:dyDescent="0.25">
      <c r="A57" s="200" t="s">
        <v>1500</v>
      </c>
      <c r="B57" s="219" t="s">
        <v>1501</v>
      </c>
      <c r="C57" s="224" t="s">
        <v>1413</v>
      </c>
      <c r="D57" s="220" t="s">
        <v>1216</v>
      </c>
      <c r="E57" s="208" t="s">
        <v>1406</v>
      </c>
      <c r="F57" s="220" t="s">
        <v>1502</v>
      </c>
      <c r="G57" s="221" t="s">
        <v>1503</v>
      </c>
      <c r="H57" s="222"/>
      <c r="I57" s="223">
        <v>225.00000000000003</v>
      </c>
      <c r="J57" s="208"/>
      <c r="K57" s="222"/>
      <c r="L57" s="223">
        <v>0.61643835616438369</v>
      </c>
      <c r="M57" s="208"/>
    </row>
    <row r="58" spans="1:13" x14ac:dyDescent="0.25">
      <c r="A58" s="200" t="s">
        <v>1504</v>
      </c>
      <c r="B58" s="219" t="s">
        <v>1505</v>
      </c>
      <c r="C58" s="224"/>
      <c r="D58" s="220" t="s">
        <v>1216</v>
      </c>
      <c r="E58" s="208" t="s">
        <v>1406</v>
      </c>
      <c r="F58" s="220" t="s">
        <v>1502</v>
      </c>
      <c r="G58" s="221" t="s">
        <v>1503</v>
      </c>
      <c r="H58" s="222"/>
      <c r="I58" s="223">
        <v>75.000000000000014</v>
      </c>
      <c r="J58" s="208"/>
      <c r="K58" s="222"/>
      <c r="L58" s="223">
        <v>0.20547945205479456</v>
      </c>
      <c r="M58" s="208"/>
    </row>
    <row r="59" spans="1:13" x14ac:dyDescent="0.25">
      <c r="A59" s="200" t="s">
        <v>1506</v>
      </c>
      <c r="B59" s="219" t="s">
        <v>1507</v>
      </c>
      <c r="C59" s="224" t="s">
        <v>1413</v>
      </c>
      <c r="D59" s="220" t="s">
        <v>1216</v>
      </c>
      <c r="E59" s="208" t="s">
        <v>1406</v>
      </c>
      <c r="F59" s="220" t="s">
        <v>1502</v>
      </c>
      <c r="G59" s="221" t="s">
        <v>1503</v>
      </c>
      <c r="H59" s="222"/>
      <c r="I59" s="223">
        <v>1462.5000000000002</v>
      </c>
      <c r="J59" s="208"/>
      <c r="K59" s="222"/>
      <c r="L59" s="223">
        <v>4.0068493150684938</v>
      </c>
      <c r="M59" s="208"/>
    </row>
    <row r="60" spans="1:13" x14ac:dyDescent="0.25">
      <c r="A60" s="200" t="s">
        <v>1508</v>
      </c>
      <c r="B60" s="219" t="s">
        <v>1509</v>
      </c>
      <c r="C60" s="224"/>
      <c r="D60" s="220" t="s">
        <v>1216</v>
      </c>
      <c r="E60" s="208" t="s">
        <v>1406</v>
      </c>
      <c r="F60" s="220" t="s">
        <v>1502</v>
      </c>
      <c r="G60" s="221" t="s">
        <v>1503</v>
      </c>
      <c r="H60" s="222"/>
      <c r="I60" s="223">
        <v>487.50000000000006</v>
      </c>
      <c r="J60" s="208"/>
      <c r="K60" s="222"/>
      <c r="L60" s="223">
        <v>1.3356164383561646</v>
      </c>
      <c r="M60" s="208"/>
    </row>
    <row r="61" spans="1:13" ht="15.75" thickBot="1" x14ac:dyDescent="0.3">
      <c r="A61" s="200" t="s">
        <v>1510</v>
      </c>
      <c r="B61" s="219" t="s">
        <v>1511</v>
      </c>
      <c r="C61" s="224" t="s">
        <v>1413</v>
      </c>
      <c r="D61" s="220" t="s">
        <v>1216</v>
      </c>
      <c r="E61" s="208" t="s">
        <v>1406</v>
      </c>
      <c r="F61" s="220" t="s">
        <v>1502</v>
      </c>
      <c r="G61" s="221" t="s">
        <v>1503</v>
      </c>
      <c r="H61" s="222"/>
      <c r="I61" s="223">
        <v>521.5</v>
      </c>
      <c r="J61" s="208"/>
      <c r="K61" s="222"/>
      <c r="L61" s="223">
        <v>1.4287671232876713</v>
      </c>
      <c r="M61" s="208"/>
    </row>
    <row r="62" spans="1:13" ht="15.75" thickBot="1" x14ac:dyDescent="0.3">
      <c r="A62" s="225"/>
      <c r="B62" s="226"/>
      <c r="C62" s="227"/>
      <c r="D62" s="228"/>
      <c r="E62" s="228"/>
      <c r="F62" s="228"/>
      <c r="G62" s="227"/>
      <c r="H62" s="226"/>
      <c r="I62" s="228"/>
      <c r="J62" s="228"/>
      <c r="K62" s="228"/>
      <c r="L62" s="228"/>
      <c r="M62" s="229"/>
    </row>
    <row r="63" spans="1:13" ht="16.5" thickBot="1" x14ac:dyDescent="0.35">
      <c r="A63" s="200" t="s">
        <v>1512</v>
      </c>
      <c r="B63" s="230"/>
      <c r="C63" s="231"/>
      <c r="D63" s="232"/>
      <c r="E63" s="233"/>
      <c r="F63" s="232"/>
      <c r="G63" s="234"/>
      <c r="H63" s="235"/>
      <c r="I63" s="236"/>
      <c r="J63" s="233"/>
      <c r="K63" s="235"/>
      <c r="L63" s="236"/>
      <c r="M63" s="233"/>
    </row>
    <row r="64" spans="1:13" ht="15.75" thickBot="1" x14ac:dyDescent="0.3">
      <c r="A64" s="225"/>
      <c r="B64" s="226"/>
      <c r="C64" s="227"/>
      <c r="D64" s="228"/>
      <c r="E64" s="228"/>
      <c r="F64" s="228"/>
      <c r="G64" s="227"/>
      <c r="H64" s="226"/>
      <c r="I64" s="228"/>
      <c r="J64" s="228"/>
      <c r="K64" s="228"/>
      <c r="L64" s="228"/>
      <c r="M64" s="229"/>
    </row>
    <row r="65" spans="1:13" x14ac:dyDescent="0.25">
      <c r="A65" s="200" t="s">
        <v>1513</v>
      </c>
      <c r="B65" s="219" t="s">
        <v>1514</v>
      </c>
      <c r="C65" s="224" t="s">
        <v>1413</v>
      </c>
      <c r="D65" s="220" t="s">
        <v>1216</v>
      </c>
      <c r="E65" s="208" t="s">
        <v>1406</v>
      </c>
      <c r="F65" s="220" t="s">
        <v>1407</v>
      </c>
      <c r="G65" s="221" t="s">
        <v>1408</v>
      </c>
      <c r="H65" s="242"/>
      <c r="I65" s="223">
        <v>6666666.666666666</v>
      </c>
      <c r="J65" s="208"/>
      <c r="K65" s="242"/>
      <c r="L65" s="223">
        <v>18264.840182648401</v>
      </c>
      <c r="M65" s="208"/>
    </row>
    <row r="66" spans="1:13" ht="15.75" thickBot="1" x14ac:dyDescent="0.3">
      <c r="A66" s="200" t="s">
        <v>1515</v>
      </c>
      <c r="B66" s="219" t="s">
        <v>1516</v>
      </c>
      <c r="C66" s="224" t="s">
        <v>1517</v>
      </c>
      <c r="D66" s="220" t="s">
        <v>1216</v>
      </c>
      <c r="E66" s="208" t="s">
        <v>1518</v>
      </c>
      <c r="F66" s="220" t="s">
        <v>1407</v>
      </c>
      <c r="G66" s="221" t="s">
        <v>1408</v>
      </c>
      <c r="H66" s="242"/>
      <c r="I66" s="223">
        <v>3333333.333333333</v>
      </c>
      <c r="J66" s="208"/>
      <c r="K66" s="242"/>
      <c r="L66" s="223">
        <v>9132.4200913242003</v>
      </c>
      <c r="M66" s="208"/>
    </row>
    <row r="67" spans="1:13" ht="15.75" thickBot="1" x14ac:dyDescent="0.3">
      <c r="A67" s="225"/>
      <c r="B67" s="226"/>
      <c r="C67" s="227"/>
      <c r="D67" s="228"/>
      <c r="E67" s="228"/>
      <c r="F67" s="228"/>
      <c r="G67" s="227"/>
      <c r="H67" s="226"/>
      <c r="I67" s="228"/>
      <c r="J67" s="228"/>
      <c r="K67" s="228"/>
      <c r="L67" s="228"/>
      <c r="M67" s="229"/>
    </row>
    <row r="68" spans="1:13" ht="16.5" thickBot="1" x14ac:dyDescent="0.35">
      <c r="A68" s="200" t="s">
        <v>1519</v>
      </c>
      <c r="B68" s="230"/>
      <c r="C68" s="231"/>
      <c r="D68" s="232"/>
      <c r="E68" s="233"/>
      <c r="F68" s="232"/>
      <c r="G68" s="234"/>
      <c r="H68" s="235"/>
      <c r="I68" s="236"/>
      <c r="J68" s="233"/>
      <c r="K68" s="235"/>
      <c r="L68" s="236"/>
      <c r="M68" s="233"/>
    </row>
    <row r="69" spans="1:13" ht="15.75" thickBot="1" x14ac:dyDescent="0.3">
      <c r="A69" s="225"/>
      <c r="B69" s="226"/>
      <c r="C69" s="227"/>
      <c r="D69" s="228"/>
      <c r="E69" s="228"/>
      <c r="F69" s="228"/>
      <c r="G69" s="227"/>
      <c r="H69" s="226"/>
      <c r="I69" s="228"/>
      <c r="J69" s="228"/>
      <c r="K69" s="228"/>
      <c r="L69" s="228"/>
      <c r="M69" s="229"/>
    </row>
    <row r="70" spans="1:13" x14ac:dyDescent="0.25">
      <c r="A70" s="200" t="s">
        <v>1520</v>
      </c>
      <c r="B70" s="219" t="s">
        <v>1521</v>
      </c>
      <c r="C70" s="224" t="s">
        <v>1522</v>
      </c>
      <c r="D70" s="220" t="s">
        <v>1216</v>
      </c>
      <c r="E70" s="208" t="s">
        <v>1523</v>
      </c>
      <c r="F70" s="220" t="s">
        <v>1430</v>
      </c>
      <c r="G70" s="208" t="s">
        <v>1431</v>
      </c>
      <c r="H70" s="222"/>
      <c r="I70" s="243">
        <v>10.714288928571428</v>
      </c>
      <c r="J70" s="208"/>
      <c r="K70" s="222"/>
      <c r="L70" s="243">
        <v>2.9354216242661445E-2</v>
      </c>
      <c r="M70" s="208"/>
    </row>
    <row r="71" spans="1:13" ht="15.75" thickBot="1" x14ac:dyDescent="0.3">
      <c r="A71" s="200" t="s">
        <v>1524</v>
      </c>
      <c r="B71" s="219" t="s">
        <v>1525</v>
      </c>
      <c r="C71" s="224" t="s">
        <v>1526</v>
      </c>
      <c r="D71" s="220" t="s">
        <v>1216</v>
      </c>
      <c r="E71" s="208" t="s">
        <v>1523</v>
      </c>
      <c r="F71" s="220" t="s">
        <v>1430</v>
      </c>
      <c r="G71" s="208" t="s">
        <v>1431</v>
      </c>
      <c r="H71" s="222"/>
      <c r="I71" s="223">
        <v>3.6686114018464524</v>
      </c>
      <c r="J71" s="208"/>
      <c r="K71" s="222"/>
      <c r="L71" s="223">
        <v>1.0050990142045075E-2</v>
      </c>
      <c r="M71" s="208"/>
    </row>
    <row r="72" spans="1:13" ht="15.75" thickBot="1" x14ac:dyDescent="0.3">
      <c r="A72" s="225"/>
      <c r="B72" s="226"/>
      <c r="C72" s="227"/>
      <c r="D72" s="228"/>
      <c r="E72" s="228"/>
      <c r="F72" s="228"/>
      <c r="G72" s="227"/>
      <c r="H72" s="226"/>
      <c r="I72" s="228"/>
      <c r="J72" s="228"/>
      <c r="K72" s="228"/>
      <c r="L72" s="228"/>
      <c r="M72" s="229"/>
    </row>
    <row r="73" spans="1:13" ht="15.75" x14ac:dyDescent="0.3">
      <c r="A73" s="200" t="s">
        <v>1527</v>
      </c>
      <c r="B73" s="230"/>
      <c r="C73" s="231"/>
      <c r="D73" s="232"/>
      <c r="E73" s="233"/>
      <c r="F73" s="232"/>
      <c r="G73" s="234"/>
      <c r="H73" s="235"/>
      <c r="I73" s="236"/>
      <c r="J73" s="233"/>
      <c r="K73" s="235"/>
      <c r="L73" s="236"/>
      <c r="M73" s="233"/>
    </row>
    <row r="74" spans="1:13" ht="15.75" x14ac:dyDescent="0.3">
      <c r="A74" s="200" t="s">
        <v>1527</v>
      </c>
      <c r="B74" s="230"/>
      <c r="C74" s="231"/>
      <c r="D74" s="232"/>
      <c r="E74" s="233"/>
      <c r="F74" s="232"/>
      <c r="G74" s="234"/>
      <c r="H74" s="235"/>
      <c r="I74" s="236"/>
      <c r="J74" s="233"/>
      <c r="K74" s="235"/>
      <c r="L74" s="236"/>
      <c r="M74" s="233"/>
    </row>
    <row r="75" spans="1:13" ht="15.75" x14ac:dyDescent="0.3">
      <c r="A75" s="200" t="s">
        <v>1527</v>
      </c>
      <c r="B75" s="230"/>
      <c r="C75" s="231"/>
      <c r="D75" s="232"/>
      <c r="E75" s="233"/>
      <c r="F75" s="232"/>
      <c r="G75" s="234"/>
      <c r="H75" s="235"/>
      <c r="I75" s="236"/>
      <c r="J75" s="233"/>
      <c r="K75" s="235"/>
      <c r="L75" s="236"/>
      <c r="M75" s="233"/>
    </row>
    <row r="76" spans="1:13" ht="15.75" x14ac:dyDescent="0.3">
      <c r="A76" s="200" t="s">
        <v>1527</v>
      </c>
      <c r="B76" s="230"/>
      <c r="C76" s="231"/>
      <c r="D76" s="232"/>
      <c r="E76" s="233"/>
      <c r="F76" s="232"/>
      <c r="G76" s="234"/>
      <c r="H76" s="235"/>
      <c r="I76" s="236"/>
      <c r="J76" s="233"/>
      <c r="K76" s="235"/>
      <c r="L76" s="236"/>
      <c r="M76" s="233"/>
    </row>
    <row r="77" spans="1:13" ht="16.5" thickBot="1" x14ac:dyDescent="0.35">
      <c r="A77" s="200" t="s">
        <v>1527</v>
      </c>
      <c r="B77" s="230"/>
      <c r="C77" s="231"/>
      <c r="D77" s="232"/>
      <c r="E77" s="233"/>
      <c r="F77" s="232"/>
      <c r="G77" s="234"/>
      <c r="H77" s="235"/>
      <c r="I77" s="236"/>
      <c r="J77" s="233"/>
      <c r="K77" s="235"/>
      <c r="L77" s="236"/>
      <c r="M77" s="233"/>
    </row>
    <row r="78" spans="1:13" ht="15.75" thickBot="1" x14ac:dyDescent="0.3">
      <c r="A78" s="225"/>
      <c r="B78" s="226"/>
      <c r="C78" s="227"/>
      <c r="D78" s="228"/>
      <c r="E78" s="228"/>
      <c r="F78" s="228"/>
      <c r="G78" s="227"/>
      <c r="H78" s="226"/>
      <c r="I78" s="228"/>
      <c r="J78" s="228"/>
      <c r="K78" s="228"/>
      <c r="L78" s="228"/>
      <c r="M78" s="229"/>
    </row>
    <row r="79" spans="1:13" ht="15.75" x14ac:dyDescent="0.3">
      <c r="A79" s="200" t="s">
        <v>1528</v>
      </c>
      <c r="B79" s="230"/>
      <c r="C79" s="231"/>
      <c r="D79" s="232"/>
      <c r="E79" s="233"/>
      <c r="F79" s="232"/>
      <c r="G79" s="234"/>
      <c r="H79" s="235"/>
      <c r="I79" s="236"/>
      <c r="J79" s="233"/>
      <c r="K79" s="235"/>
      <c r="L79" s="236"/>
      <c r="M79" s="233"/>
    </row>
    <row r="80" spans="1:13" ht="15.75" x14ac:dyDescent="0.3">
      <c r="A80" s="200" t="s">
        <v>1528</v>
      </c>
      <c r="B80" s="230"/>
      <c r="C80" s="231"/>
      <c r="D80" s="232"/>
      <c r="E80" s="233"/>
      <c r="F80" s="232"/>
      <c r="G80" s="234"/>
      <c r="H80" s="235"/>
      <c r="I80" s="236"/>
      <c r="J80" s="233"/>
      <c r="K80" s="235"/>
      <c r="L80" s="236"/>
      <c r="M80" s="233"/>
    </row>
    <row r="81" spans="1:13" ht="15.75" x14ac:dyDescent="0.3">
      <c r="A81" s="200" t="s">
        <v>1528</v>
      </c>
      <c r="B81" s="230"/>
      <c r="C81" s="231"/>
      <c r="D81" s="232"/>
      <c r="E81" s="233"/>
      <c r="F81" s="232"/>
      <c r="G81" s="234"/>
      <c r="H81" s="235"/>
      <c r="I81" s="236"/>
      <c r="J81" s="233"/>
      <c r="K81" s="235"/>
      <c r="L81" s="236"/>
      <c r="M81" s="233"/>
    </row>
    <row r="82" spans="1:13" ht="16.5" thickBot="1" x14ac:dyDescent="0.35">
      <c r="A82" s="200" t="s">
        <v>1528</v>
      </c>
      <c r="B82" s="230"/>
      <c r="C82" s="231"/>
      <c r="D82" s="232"/>
      <c r="E82" s="233"/>
      <c r="F82" s="232"/>
      <c r="G82" s="234"/>
      <c r="H82" s="235"/>
      <c r="I82" s="236"/>
      <c r="J82" s="233"/>
      <c r="K82" s="235"/>
      <c r="L82" s="236"/>
      <c r="M82" s="233"/>
    </row>
    <row r="83" spans="1:13" ht="15.75" thickBot="1" x14ac:dyDescent="0.3">
      <c r="A83" s="225"/>
      <c r="B83" s="226"/>
      <c r="C83" s="227"/>
      <c r="D83" s="228"/>
      <c r="E83" s="228"/>
      <c r="F83" s="228"/>
      <c r="G83" s="227"/>
      <c r="H83" s="226"/>
      <c r="I83" s="228"/>
      <c r="J83" s="228"/>
      <c r="K83" s="228"/>
      <c r="L83" s="228"/>
      <c r="M83" s="229"/>
    </row>
    <row r="84" spans="1:13" ht="15.75" x14ac:dyDescent="0.3">
      <c r="A84" s="240" t="s">
        <v>1529</v>
      </c>
      <c r="B84" s="230"/>
      <c r="C84" s="231"/>
      <c r="D84" s="232"/>
      <c r="E84" s="233"/>
      <c r="F84" s="232"/>
      <c r="G84" s="234"/>
      <c r="H84" s="235"/>
      <c r="I84" s="236"/>
      <c r="J84" s="233"/>
      <c r="K84" s="235"/>
      <c r="L84" s="236"/>
      <c r="M84" s="233"/>
    </row>
    <row r="85" spans="1:13" ht="16.5" thickBot="1" x14ac:dyDescent="0.35">
      <c r="A85" s="240" t="s">
        <v>1530</v>
      </c>
      <c r="B85" s="230"/>
      <c r="C85" s="231"/>
      <c r="D85" s="232"/>
      <c r="E85" s="233"/>
      <c r="F85" s="232"/>
      <c r="G85" s="234"/>
      <c r="H85" s="235"/>
      <c r="I85" s="236"/>
      <c r="J85" s="233"/>
      <c r="K85" s="235"/>
      <c r="L85" s="236"/>
      <c r="M85" s="233"/>
    </row>
    <row r="86" spans="1:13" ht="15.75" thickBot="1" x14ac:dyDescent="0.3">
      <c r="A86" s="225"/>
      <c r="B86" s="226"/>
      <c r="C86" s="227"/>
      <c r="D86" s="228"/>
      <c r="E86" s="228"/>
      <c r="F86" s="228"/>
      <c r="G86" s="227"/>
      <c r="H86" s="226"/>
      <c r="I86" s="228"/>
      <c r="J86" s="228"/>
      <c r="K86" s="228"/>
      <c r="L86" s="228"/>
      <c r="M86" s="229"/>
    </row>
    <row r="87" spans="1:13" x14ac:dyDescent="0.25">
      <c r="A87" s="200" t="s">
        <v>1531</v>
      </c>
      <c r="B87" s="219" t="s">
        <v>1532</v>
      </c>
      <c r="C87" s="224"/>
      <c r="D87" s="220" t="s">
        <v>1216</v>
      </c>
      <c r="E87" s="208" t="s">
        <v>1406</v>
      </c>
      <c r="F87" s="220" t="s">
        <v>1533</v>
      </c>
      <c r="G87" s="221" t="s">
        <v>1534</v>
      </c>
      <c r="H87" s="222"/>
      <c r="I87" s="223">
        <v>8760</v>
      </c>
      <c r="J87" s="208"/>
      <c r="K87" s="222"/>
      <c r="L87" s="223">
        <v>24</v>
      </c>
      <c r="M87" s="208"/>
    </row>
    <row r="88" spans="1:13" x14ac:dyDescent="0.25">
      <c r="A88" s="200" t="s">
        <v>1535</v>
      </c>
      <c r="B88" s="219" t="s">
        <v>1536</v>
      </c>
      <c r="C88" s="224" t="s">
        <v>1537</v>
      </c>
      <c r="D88" s="220" t="s">
        <v>1216</v>
      </c>
      <c r="E88" s="208" t="s">
        <v>1538</v>
      </c>
      <c r="F88" s="220" t="s">
        <v>1430</v>
      </c>
      <c r="G88" s="208" t="s">
        <v>1431</v>
      </c>
      <c r="H88" s="222"/>
      <c r="I88" s="223">
        <v>33.804421768707478</v>
      </c>
      <c r="J88" s="208"/>
      <c r="K88" s="222"/>
      <c r="L88" s="223">
        <v>9.2614854160842391E-2</v>
      </c>
      <c r="M88" s="208"/>
    </row>
    <row r="89" spans="1:13" x14ac:dyDescent="0.25">
      <c r="A89" s="200" t="s">
        <v>1539</v>
      </c>
      <c r="B89" s="219" t="s">
        <v>1540</v>
      </c>
      <c r="C89" s="224" t="s">
        <v>1541</v>
      </c>
      <c r="D89" s="220" t="s">
        <v>1216</v>
      </c>
      <c r="E89" s="208" t="s">
        <v>1542</v>
      </c>
      <c r="F89" s="220" t="s">
        <v>1430</v>
      </c>
      <c r="G89" s="208" t="s">
        <v>1431</v>
      </c>
      <c r="H89" s="222"/>
      <c r="I89" s="223">
        <v>3.449951443634597</v>
      </c>
      <c r="J89" s="208"/>
      <c r="K89" s="222"/>
      <c r="L89" s="223">
        <v>9.4519217633824565E-3</v>
      </c>
      <c r="M89" s="208"/>
    </row>
    <row r="90" spans="1:13" x14ac:dyDescent="0.25">
      <c r="A90" s="200" t="s">
        <v>1543</v>
      </c>
      <c r="B90" s="219" t="s">
        <v>1540</v>
      </c>
      <c r="C90" s="224" t="s">
        <v>1544</v>
      </c>
      <c r="D90" s="220" t="s">
        <v>1216</v>
      </c>
      <c r="E90" s="208" t="s">
        <v>1545</v>
      </c>
      <c r="F90" s="220" t="s">
        <v>1430</v>
      </c>
      <c r="G90" s="208" t="s">
        <v>1431</v>
      </c>
      <c r="H90" s="222"/>
      <c r="I90" s="223">
        <v>4.1302235592808554</v>
      </c>
      <c r="J90" s="208"/>
      <c r="K90" s="222"/>
      <c r="L90" s="223">
        <v>1.1315680984331111E-2</v>
      </c>
      <c r="M90" s="208"/>
    </row>
    <row r="91" spans="1:13" x14ac:dyDescent="0.25">
      <c r="A91" s="200" t="s">
        <v>1546</v>
      </c>
      <c r="B91" s="219" t="s">
        <v>1473</v>
      </c>
      <c r="C91" s="224" t="s">
        <v>1547</v>
      </c>
      <c r="D91" s="220" t="s">
        <v>1216</v>
      </c>
      <c r="E91" s="208" t="s">
        <v>1548</v>
      </c>
      <c r="F91" s="220" t="s">
        <v>1430</v>
      </c>
      <c r="G91" s="208" t="s">
        <v>1431</v>
      </c>
      <c r="H91" s="222"/>
      <c r="I91" s="223">
        <v>8.5605442176870739</v>
      </c>
      <c r="J91" s="208"/>
      <c r="K91" s="222"/>
      <c r="L91" s="223">
        <v>2.3453545801882393E-2</v>
      </c>
      <c r="M91" s="208"/>
    </row>
    <row r="92" spans="1:13" x14ac:dyDescent="0.25">
      <c r="A92" s="200" t="s">
        <v>1549</v>
      </c>
      <c r="B92" s="219" t="s">
        <v>1550</v>
      </c>
      <c r="C92" s="224" t="s">
        <v>1551</v>
      </c>
      <c r="D92" s="220" t="s">
        <v>1216</v>
      </c>
      <c r="E92" s="208" t="s">
        <v>1552</v>
      </c>
      <c r="F92" s="220" t="s">
        <v>1430</v>
      </c>
      <c r="G92" s="208" t="s">
        <v>1431</v>
      </c>
      <c r="H92" s="222"/>
      <c r="I92" s="223">
        <v>0.14835034013605439</v>
      </c>
      <c r="J92" s="208"/>
      <c r="K92" s="222"/>
      <c r="L92" s="223">
        <v>4.0643928804398464E-4</v>
      </c>
      <c r="M92" s="208"/>
    </row>
    <row r="93" spans="1:13" x14ac:dyDescent="0.25">
      <c r="A93" s="200" t="s">
        <v>1553</v>
      </c>
      <c r="B93" s="219" t="s">
        <v>1554</v>
      </c>
      <c r="C93" s="224"/>
      <c r="D93" s="220" t="s">
        <v>1216</v>
      </c>
      <c r="E93" s="208" t="s">
        <v>1406</v>
      </c>
      <c r="F93" s="220" t="s">
        <v>1497</v>
      </c>
      <c r="G93" s="244" t="s">
        <v>1498</v>
      </c>
      <c r="H93" s="222"/>
      <c r="I93" s="223" t="s">
        <v>1499</v>
      </c>
      <c r="J93" s="208"/>
      <c r="K93" s="222"/>
      <c r="L93" s="223" t="s">
        <v>1499</v>
      </c>
      <c r="M93" s="208"/>
    </row>
    <row r="94" spans="1:13" ht="15.75" thickBot="1" x14ac:dyDescent="0.3">
      <c r="A94" s="200" t="s">
        <v>1555</v>
      </c>
      <c r="B94" s="219" t="s">
        <v>1556</v>
      </c>
      <c r="C94" s="224"/>
      <c r="D94" s="220" t="s">
        <v>1216</v>
      </c>
      <c r="E94" s="208" t="s">
        <v>1406</v>
      </c>
      <c r="F94" s="220" t="s">
        <v>1557</v>
      </c>
      <c r="G94" s="221" t="s">
        <v>1503</v>
      </c>
      <c r="H94" s="222"/>
      <c r="I94" s="223">
        <v>2474.4999999999995</v>
      </c>
      <c r="J94" s="208"/>
      <c r="K94" s="222"/>
      <c r="L94" s="223">
        <v>6.7794520547945192</v>
      </c>
      <c r="M94" s="208"/>
    </row>
    <row r="95" spans="1:13" ht="15.75" thickBot="1" x14ac:dyDescent="0.3">
      <c r="A95" s="225"/>
      <c r="B95" s="226"/>
      <c r="C95" s="227"/>
      <c r="D95" s="228"/>
      <c r="E95" s="228"/>
      <c r="F95" s="228"/>
      <c r="G95" s="227"/>
      <c r="H95" s="226"/>
      <c r="I95" s="228"/>
      <c r="J95" s="228"/>
      <c r="K95" s="228"/>
      <c r="L95" s="228"/>
      <c r="M95" s="229"/>
    </row>
    <row r="96" spans="1:13" ht="16.5" thickBot="1" x14ac:dyDescent="0.35">
      <c r="A96" s="200" t="s">
        <v>1558</v>
      </c>
      <c r="B96" s="230"/>
      <c r="C96" s="231"/>
      <c r="D96" s="232"/>
      <c r="E96" s="233"/>
      <c r="F96" s="232"/>
      <c r="G96" s="234"/>
      <c r="H96" s="235"/>
      <c r="I96" s="236"/>
      <c r="J96" s="233"/>
      <c r="K96" s="235"/>
      <c r="L96" s="236"/>
      <c r="M96" s="233"/>
    </row>
    <row r="97" spans="1:13" ht="15.75" thickBot="1" x14ac:dyDescent="0.3">
      <c r="A97" s="225"/>
      <c r="B97" s="226"/>
      <c r="C97" s="227"/>
      <c r="D97" s="228"/>
      <c r="E97" s="228"/>
      <c r="F97" s="228"/>
      <c r="G97" s="227"/>
      <c r="H97" s="226"/>
      <c r="I97" s="228"/>
      <c r="J97" s="228"/>
      <c r="K97" s="228"/>
      <c r="L97" s="228"/>
      <c r="M97" s="229"/>
    </row>
    <row r="98" spans="1:13" x14ac:dyDescent="0.25">
      <c r="A98" s="200" t="s">
        <v>1559</v>
      </c>
      <c r="B98" s="219" t="s">
        <v>1560</v>
      </c>
      <c r="C98" s="224" t="s">
        <v>1561</v>
      </c>
      <c r="D98" s="220" t="s">
        <v>1216</v>
      </c>
      <c r="E98" s="208" t="s">
        <v>1406</v>
      </c>
      <c r="F98" s="220" t="s">
        <v>1562</v>
      </c>
      <c r="G98" s="221" t="s">
        <v>1503</v>
      </c>
      <c r="H98" s="222"/>
      <c r="I98" s="223">
        <v>2419266.2779397471</v>
      </c>
      <c r="J98" s="208"/>
      <c r="K98" s="222"/>
      <c r="L98" s="223">
        <v>6628.1267888760185</v>
      </c>
      <c r="M98" s="208"/>
    </row>
    <row r="99" spans="1:13" x14ac:dyDescent="0.25">
      <c r="A99" s="408" t="s">
        <v>1563</v>
      </c>
      <c r="B99" s="219" t="s">
        <v>1564</v>
      </c>
      <c r="C99" s="377" t="s">
        <v>1565</v>
      </c>
      <c r="D99" s="375" t="s">
        <v>1216</v>
      </c>
      <c r="E99" s="410" t="s">
        <v>1406</v>
      </c>
      <c r="F99" s="375" t="s">
        <v>1566</v>
      </c>
      <c r="G99" s="376" t="s">
        <v>1567</v>
      </c>
      <c r="H99" s="222"/>
      <c r="I99" s="223">
        <v>8760</v>
      </c>
      <c r="J99" s="410"/>
      <c r="K99" s="222"/>
      <c r="L99" s="223">
        <v>24</v>
      </c>
      <c r="M99" s="410"/>
    </row>
    <row r="100" spans="1:13" x14ac:dyDescent="0.25">
      <c r="A100" s="408" t="s">
        <v>1568</v>
      </c>
      <c r="B100" s="219" t="s">
        <v>1569</v>
      </c>
      <c r="C100" s="377" t="s">
        <v>1570</v>
      </c>
      <c r="D100" s="375" t="s">
        <v>1216</v>
      </c>
      <c r="E100" s="410" t="s">
        <v>1571</v>
      </c>
      <c r="F100" s="375" t="s">
        <v>1430</v>
      </c>
      <c r="G100" s="376" t="s">
        <v>1431</v>
      </c>
      <c r="H100" s="222"/>
      <c r="I100" s="223">
        <v>31.931802721088431</v>
      </c>
      <c r="J100" s="410"/>
      <c r="K100" s="222"/>
      <c r="L100" s="223">
        <v>8.7484391016680638E-2</v>
      </c>
      <c r="M100" s="410"/>
    </row>
    <row r="101" spans="1:13" x14ac:dyDescent="0.25">
      <c r="A101" s="408" t="s">
        <v>1572</v>
      </c>
      <c r="B101" s="219" t="s">
        <v>1573</v>
      </c>
      <c r="C101" s="377" t="s">
        <v>1574</v>
      </c>
      <c r="D101" s="375" t="s">
        <v>1216</v>
      </c>
      <c r="E101" s="410" t="s">
        <v>1575</v>
      </c>
      <c r="F101" s="375" t="s">
        <v>1430</v>
      </c>
      <c r="G101" s="376" t="s">
        <v>1431</v>
      </c>
      <c r="H101" s="222"/>
      <c r="I101" s="223">
        <v>8.5034014455782323</v>
      </c>
      <c r="J101" s="410"/>
      <c r="K101" s="222"/>
      <c r="L101" s="223">
        <v>2.3296990261858171E-2</v>
      </c>
      <c r="M101" s="410"/>
    </row>
    <row r="102" spans="1:13" x14ac:dyDescent="0.25">
      <c r="A102" s="408" t="s">
        <v>1576</v>
      </c>
      <c r="B102" s="219" t="s">
        <v>1577</v>
      </c>
      <c r="C102" s="377" t="s">
        <v>1578</v>
      </c>
      <c r="D102" s="375" t="s">
        <v>1216</v>
      </c>
      <c r="E102" s="410" t="s">
        <v>1579</v>
      </c>
      <c r="F102" s="375" t="s">
        <v>1430</v>
      </c>
      <c r="G102" s="376" t="s">
        <v>1431</v>
      </c>
      <c r="H102" s="222"/>
      <c r="I102" s="223">
        <v>11.929060915937802</v>
      </c>
      <c r="J102" s="410"/>
      <c r="K102" s="222"/>
      <c r="L102" s="223">
        <v>3.2682358673802196E-2</v>
      </c>
      <c r="M102" s="410"/>
    </row>
    <row r="103" spans="1:13" x14ac:dyDescent="0.25">
      <c r="A103" s="408" t="s">
        <v>1580</v>
      </c>
      <c r="B103" s="219" t="s">
        <v>1581</v>
      </c>
      <c r="C103" s="377"/>
      <c r="D103" s="375" t="s">
        <v>1216</v>
      </c>
      <c r="E103" s="410" t="s">
        <v>1406</v>
      </c>
      <c r="F103" s="375" t="s">
        <v>1497</v>
      </c>
      <c r="G103" s="376" t="s">
        <v>1582</v>
      </c>
      <c r="H103" s="222"/>
      <c r="I103" s="223" t="s">
        <v>1499</v>
      </c>
      <c r="J103" s="410"/>
      <c r="K103" s="222"/>
      <c r="L103" s="223" t="s">
        <v>1499</v>
      </c>
      <c r="M103" s="410"/>
    </row>
    <row r="104" spans="1:13" x14ac:dyDescent="0.25">
      <c r="A104" s="408" t="s">
        <v>1583</v>
      </c>
      <c r="B104" s="219" t="s">
        <v>1584</v>
      </c>
      <c r="C104" s="377" t="s">
        <v>1585</v>
      </c>
      <c r="D104" s="375" t="s">
        <v>1216</v>
      </c>
      <c r="E104" s="410" t="s">
        <v>1586</v>
      </c>
      <c r="F104" s="375" t="s">
        <v>1430</v>
      </c>
      <c r="G104" s="376" t="s">
        <v>1431</v>
      </c>
      <c r="H104" s="222"/>
      <c r="I104" s="223">
        <v>33.251445419219657</v>
      </c>
      <c r="J104" s="410"/>
      <c r="K104" s="222"/>
      <c r="L104" s="223">
        <v>9.1099850463615489E-2</v>
      </c>
      <c r="M104" s="410"/>
    </row>
    <row r="105" spans="1:13" x14ac:dyDescent="0.25">
      <c r="A105" s="408" t="s">
        <v>1587</v>
      </c>
      <c r="B105" s="219" t="s">
        <v>1584</v>
      </c>
      <c r="C105" s="377" t="s">
        <v>1588</v>
      </c>
      <c r="D105" s="375" t="s">
        <v>1216</v>
      </c>
      <c r="E105" s="410" t="s">
        <v>1589</v>
      </c>
      <c r="F105" s="375" t="s">
        <v>1430</v>
      </c>
      <c r="G105" s="376" t="s">
        <v>1431</v>
      </c>
      <c r="H105" s="222"/>
      <c r="I105" s="223">
        <v>5.5491330034682091</v>
      </c>
      <c r="J105" s="410"/>
      <c r="K105" s="222"/>
      <c r="L105" s="223">
        <v>1.5203104119090984E-2</v>
      </c>
      <c r="M105" s="410"/>
    </row>
    <row r="106" spans="1:13" ht="15.75" thickBot="1" x14ac:dyDescent="0.3">
      <c r="A106" s="408" t="s">
        <v>1590</v>
      </c>
      <c r="B106" s="219" t="s">
        <v>1591</v>
      </c>
      <c r="C106" s="377"/>
      <c r="D106" s="375" t="s">
        <v>1216</v>
      </c>
      <c r="E106" s="410" t="s">
        <v>1406</v>
      </c>
      <c r="F106" s="375" t="s">
        <v>1497</v>
      </c>
      <c r="G106" s="376" t="s">
        <v>1498</v>
      </c>
      <c r="H106" s="222"/>
      <c r="I106" s="223" t="s">
        <v>1499</v>
      </c>
      <c r="J106" s="410"/>
      <c r="K106" s="222"/>
      <c r="L106" s="223" t="s">
        <v>1499</v>
      </c>
      <c r="M106" s="410"/>
    </row>
    <row r="107" spans="1:13" ht="15.75" thickBot="1" x14ac:dyDescent="0.3">
      <c r="A107" s="225"/>
      <c r="B107" s="226"/>
      <c r="C107" s="414"/>
      <c r="D107" s="228"/>
      <c r="E107" s="228"/>
      <c r="F107" s="228"/>
      <c r="G107" s="414"/>
      <c r="H107" s="226"/>
      <c r="I107" s="228"/>
      <c r="J107" s="228"/>
      <c r="K107" s="228"/>
      <c r="L107" s="228"/>
      <c r="M107" s="229"/>
    </row>
    <row r="108" spans="1:13" ht="16.5" thickBot="1" x14ac:dyDescent="0.35">
      <c r="A108" s="408" t="s">
        <v>1592</v>
      </c>
      <c r="B108" s="230"/>
      <c r="C108" s="231"/>
      <c r="D108" s="379"/>
      <c r="E108" s="380"/>
      <c r="F108" s="379"/>
      <c r="G108" s="234"/>
      <c r="H108" s="235"/>
      <c r="I108" s="236"/>
      <c r="J108" s="380"/>
      <c r="K108" s="235"/>
      <c r="L108" s="236"/>
      <c r="M108" s="380"/>
    </row>
    <row r="109" spans="1:13" ht="15.75" thickBot="1" x14ac:dyDescent="0.3">
      <c r="A109" s="225"/>
      <c r="B109" s="226"/>
      <c r="C109" s="414"/>
      <c r="D109" s="228"/>
      <c r="E109" s="228"/>
      <c r="F109" s="228"/>
      <c r="G109" s="414"/>
      <c r="H109" s="226"/>
      <c r="I109" s="228"/>
      <c r="J109" s="228"/>
      <c r="K109" s="228"/>
      <c r="L109" s="228"/>
      <c r="M109" s="229"/>
    </row>
    <row r="110" spans="1:13" x14ac:dyDescent="0.25">
      <c r="A110" s="408" t="s">
        <v>1593</v>
      </c>
      <c r="B110" s="219" t="s">
        <v>1594</v>
      </c>
      <c r="C110" s="377" t="s">
        <v>1595</v>
      </c>
      <c r="D110" s="375" t="s">
        <v>1216</v>
      </c>
      <c r="E110" s="410" t="s">
        <v>1596</v>
      </c>
      <c r="F110" s="375" t="s">
        <v>1430</v>
      </c>
      <c r="G110" s="410" t="s">
        <v>1431</v>
      </c>
      <c r="H110" s="222"/>
      <c r="I110" s="223">
        <v>123.98847650289018</v>
      </c>
      <c r="J110" s="410"/>
      <c r="K110" s="222"/>
      <c r="L110" s="223">
        <v>0.33969445617230182</v>
      </c>
      <c r="M110" s="410"/>
    </row>
    <row r="111" spans="1:13" x14ac:dyDescent="0.25">
      <c r="A111" s="408" t="s">
        <v>1597</v>
      </c>
      <c r="B111" s="219" t="s">
        <v>1598</v>
      </c>
      <c r="C111" s="377" t="s">
        <v>1599</v>
      </c>
      <c r="D111" s="375" t="s">
        <v>1216</v>
      </c>
      <c r="E111" s="410" t="s">
        <v>1600</v>
      </c>
      <c r="F111" s="375" t="s">
        <v>1430</v>
      </c>
      <c r="G111" s="410" t="s">
        <v>1431</v>
      </c>
      <c r="H111" s="222"/>
      <c r="I111" s="223">
        <v>127.58410404624276</v>
      </c>
      <c r="J111" s="410"/>
      <c r="K111" s="222"/>
      <c r="L111" s="223">
        <v>0.34954549053765138</v>
      </c>
      <c r="M111" s="410"/>
    </row>
    <row r="112" spans="1:13" x14ac:dyDescent="0.25">
      <c r="A112" s="408" t="s">
        <v>1601</v>
      </c>
      <c r="B112" s="219" t="s">
        <v>1602</v>
      </c>
      <c r="C112" s="377" t="s">
        <v>1603</v>
      </c>
      <c r="D112" s="375" t="s">
        <v>1216</v>
      </c>
      <c r="E112" s="410" t="s">
        <v>1604</v>
      </c>
      <c r="F112" s="375" t="s">
        <v>1430</v>
      </c>
      <c r="G112" s="410" t="s">
        <v>1431</v>
      </c>
      <c r="H112" s="222"/>
      <c r="I112" s="223">
        <v>9.2433381502890146</v>
      </c>
      <c r="J112" s="410"/>
      <c r="K112" s="222"/>
      <c r="L112" s="223">
        <v>2.5324214110380865E-2</v>
      </c>
      <c r="M112" s="410"/>
    </row>
    <row r="113" spans="1:13" ht="15.75" thickBot="1" x14ac:dyDescent="0.3">
      <c r="A113" s="408" t="s">
        <v>1605</v>
      </c>
      <c r="B113" s="219" t="s">
        <v>1606</v>
      </c>
      <c r="C113" s="377"/>
      <c r="D113" s="375" t="s">
        <v>1607</v>
      </c>
      <c r="E113" s="410" t="s">
        <v>1406</v>
      </c>
      <c r="F113" s="375" t="s">
        <v>1497</v>
      </c>
      <c r="G113" s="376" t="s">
        <v>1498</v>
      </c>
      <c r="H113" s="222"/>
      <c r="I113" s="223" t="s">
        <v>1499</v>
      </c>
      <c r="J113" s="410"/>
      <c r="K113" s="222"/>
      <c r="L113" s="223" t="s">
        <v>1499</v>
      </c>
      <c r="M113" s="410"/>
    </row>
    <row r="114" spans="1:13" ht="15.75" thickBot="1" x14ac:dyDescent="0.3">
      <c r="A114" s="225"/>
      <c r="B114" s="226"/>
      <c r="C114" s="414"/>
      <c r="D114" s="228"/>
      <c r="E114" s="228"/>
      <c r="F114" s="228"/>
      <c r="G114" s="414"/>
      <c r="H114" s="226"/>
      <c r="I114" s="228"/>
      <c r="J114" s="228"/>
      <c r="K114" s="228"/>
      <c r="L114" s="228"/>
      <c r="M114" s="229"/>
    </row>
    <row r="115" spans="1:13" ht="16.5" thickBot="1" x14ac:dyDescent="0.35">
      <c r="A115" s="408" t="s">
        <v>1608</v>
      </c>
      <c r="B115" s="230"/>
      <c r="C115" s="231"/>
      <c r="D115" s="379"/>
      <c r="E115" s="380"/>
      <c r="F115" s="379"/>
      <c r="G115" s="234"/>
      <c r="H115" s="235"/>
      <c r="I115" s="236"/>
      <c r="J115" s="380"/>
      <c r="K115" s="235"/>
      <c r="L115" s="236"/>
      <c r="M115" s="380"/>
    </row>
    <row r="116" spans="1:13" ht="15.75" thickBot="1" x14ac:dyDescent="0.3">
      <c r="A116" s="225"/>
      <c r="B116" s="226"/>
      <c r="C116" s="414"/>
      <c r="D116" s="228"/>
      <c r="E116" s="228"/>
      <c r="F116" s="228"/>
      <c r="G116" s="414"/>
      <c r="H116" s="226"/>
      <c r="I116" s="228"/>
      <c r="J116" s="228"/>
      <c r="K116" s="228"/>
      <c r="L116" s="228"/>
      <c r="M116" s="229"/>
    </row>
    <row r="117" spans="1:13" x14ac:dyDescent="0.25">
      <c r="A117" s="408" t="s">
        <v>1609</v>
      </c>
      <c r="B117" s="219" t="s">
        <v>1610</v>
      </c>
      <c r="C117" s="377" t="s">
        <v>1611</v>
      </c>
      <c r="D117" s="375" t="s">
        <v>1216</v>
      </c>
      <c r="E117" s="410" t="s">
        <v>1612</v>
      </c>
      <c r="F117" s="375" t="s">
        <v>1430</v>
      </c>
      <c r="G117" s="376" t="s">
        <v>1431</v>
      </c>
      <c r="H117" s="222"/>
      <c r="I117" s="223">
        <v>58.124149659863932</v>
      </c>
      <c r="J117" s="410"/>
      <c r="K117" s="222"/>
      <c r="L117" s="223">
        <v>0.15924424564346285</v>
      </c>
      <c r="M117" s="410"/>
    </row>
    <row r="118" spans="1:13" x14ac:dyDescent="0.25">
      <c r="A118" s="408" t="s">
        <v>1613</v>
      </c>
      <c r="B118" s="219" t="s">
        <v>1610</v>
      </c>
      <c r="C118" s="377" t="s">
        <v>1614</v>
      </c>
      <c r="D118" s="375" t="s">
        <v>1216</v>
      </c>
      <c r="E118" s="410" t="s">
        <v>1615</v>
      </c>
      <c r="F118" s="375" t="s">
        <v>1430</v>
      </c>
      <c r="G118" s="376" t="s">
        <v>1431</v>
      </c>
      <c r="H118" s="222"/>
      <c r="I118" s="223">
        <v>5.83673469387755</v>
      </c>
      <c r="J118" s="410"/>
      <c r="K118" s="222"/>
      <c r="L118" s="223">
        <v>1.5991053955828904E-2</v>
      </c>
      <c r="M118" s="410"/>
    </row>
    <row r="119" spans="1:13" x14ac:dyDescent="0.25">
      <c r="A119" s="408" t="s">
        <v>1616</v>
      </c>
      <c r="B119" s="219" t="s">
        <v>1617</v>
      </c>
      <c r="C119" s="377"/>
      <c r="D119" s="375" t="s">
        <v>1607</v>
      </c>
      <c r="E119" s="410" t="s">
        <v>1406</v>
      </c>
      <c r="F119" s="375" t="s">
        <v>1497</v>
      </c>
      <c r="G119" s="376" t="s">
        <v>1498</v>
      </c>
      <c r="H119" s="222"/>
      <c r="I119" s="223" t="s">
        <v>1499</v>
      </c>
      <c r="J119" s="410"/>
      <c r="K119" s="222"/>
      <c r="L119" s="223" t="s">
        <v>1499</v>
      </c>
      <c r="M119" s="410"/>
    </row>
    <row r="120" spans="1:13" x14ac:dyDescent="0.25">
      <c r="A120" s="408" t="s">
        <v>1618</v>
      </c>
      <c r="B120" s="219" t="s">
        <v>1619</v>
      </c>
      <c r="C120" s="377"/>
      <c r="D120" s="375" t="s">
        <v>1216</v>
      </c>
      <c r="E120" s="410" t="s">
        <v>1406</v>
      </c>
      <c r="F120" s="375" t="s">
        <v>1557</v>
      </c>
      <c r="G120" s="376" t="s">
        <v>1503</v>
      </c>
      <c r="H120" s="242"/>
      <c r="I120" s="223">
        <v>504</v>
      </c>
      <c r="J120" s="410"/>
      <c r="K120" s="242"/>
      <c r="L120" s="223">
        <v>1.3808219178082193</v>
      </c>
      <c r="M120" s="410"/>
    </row>
    <row r="121" spans="1:13" ht="15.75" thickBot="1" x14ac:dyDescent="0.3">
      <c r="A121" s="408" t="s">
        <v>1620</v>
      </c>
      <c r="B121" s="219" t="s">
        <v>1621</v>
      </c>
      <c r="C121" s="377" t="s">
        <v>1561</v>
      </c>
      <c r="D121" s="375" t="s">
        <v>1216</v>
      </c>
      <c r="E121" s="410" t="s">
        <v>1406</v>
      </c>
      <c r="F121" s="375" t="s">
        <v>1562</v>
      </c>
      <c r="G121" s="376" t="s">
        <v>1503</v>
      </c>
      <c r="H121" s="222"/>
      <c r="I121" s="223">
        <v>442412.53644314868</v>
      </c>
      <c r="J121" s="410"/>
      <c r="K121" s="222"/>
      <c r="L121" s="223">
        <v>1212.0891409401333</v>
      </c>
      <c r="M121" s="410"/>
    </row>
    <row r="122" spans="1:13" ht="15.75" thickBot="1" x14ac:dyDescent="0.3">
      <c r="A122" s="225"/>
      <c r="B122" s="226"/>
      <c r="C122" s="414"/>
      <c r="D122" s="228"/>
      <c r="E122" s="228"/>
      <c r="F122" s="228"/>
      <c r="G122" s="414"/>
      <c r="H122" s="226"/>
      <c r="I122" s="228"/>
      <c r="J122" s="228"/>
      <c r="K122" s="228"/>
      <c r="L122" s="228"/>
      <c r="M122" s="229"/>
    </row>
    <row r="123" spans="1:13" ht="16.5" thickBot="1" x14ac:dyDescent="0.35">
      <c r="A123" s="408" t="s">
        <v>1622</v>
      </c>
      <c r="B123" s="230"/>
      <c r="C123" s="231"/>
      <c r="D123" s="379"/>
      <c r="E123" s="380"/>
      <c r="F123" s="379"/>
      <c r="G123" s="234"/>
      <c r="H123" s="235"/>
      <c r="I123" s="236"/>
      <c r="J123" s="380"/>
      <c r="K123" s="235"/>
      <c r="L123" s="236"/>
      <c r="M123" s="380"/>
    </row>
    <row r="124" spans="1:13" ht="15.75" thickBot="1" x14ac:dyDescent="0.3">
      <c r="A124" s="225"/>
      <c r="B124" s="226"/>
      <c r="C124" s="414"/>
      <c r="D124" s="228"/>
      <c r="E124" s="228"/>
      <c r="F124" s="228"/>
      <c r="G124" s="414"/>
      <c r="H124" s="226"/>
      <c r="I124" s="228"/>
      <c r="J124" s="228"/>
      <c r="K124" s="228"/>
      <c r="L124" s="228"/>
      <c r="M124" s="229"/>
    </row>
    <row r="125" spans="1:13" ht="15.75" thickBot="1" x14ac:dyDescent="0.3">
      <c r="A125" s="408" t="s">
        <v>1623</v>
      </c>
      <c r="B125" s="219" t="s">
        <v>1624</v>
      </c>
      <c r="C125" s="377"/>
      <c r="D125" s="375" t="s">
        <v>1216</v>
      </c>
      <c r="E125" s="410" t="s">
        <v>1406</v>
      </c>
      <c r="F125" s="375" t="s">
        <v>1533</v>
      </c>
      <c r="G125" s="376" t="s">
        <v>1534</v>
      </c>
      <c r="H125" s="222"/>
      <c r="I125" s="223">
        <v>8760</v>
      </c>
      <c r="J125" s="410"/>
      <c r="K125" s="222"/>
      <c r="L125" s="223">
        <v>24</v>
      </c>
      <c r="M125" s="410"/>
    </row>
    <row r="126" spans="1:13" ht="15.75" thickBot="1" x14ac:dyDescent="0.3">
      <c r="A126" s="225"/>
      <c r="B126" s="226"/>
      <c r="C126" s="414"/>
      <c r="D126" s="228"/>
      <c r="E126" s="228"/>
      <c r="F126" s="228"/>
      <c r="G126" s="414"/>
      <c r="H126" s="226"/>
      <c r="I126" s="228"/>
      <c r="J126" s="228"/>
      <c r="K126" s="228"/>
      <c r="L126" s="228"/>
      <c r="M126" s="229"/>
    </row>
    <row r="127" spans="1:13" ht="16.5" thickBot="1" x14ac:dyDescent="0.35">
      <c r="A127" s="408" t="s">
        <v>1625</v>
      </c>
      <c r="B127" s="230"/>
      <c r="C127" s="231"/>
      <c r="D127" s="379"/>
      <c r="E127" s="380"/>
      <c r="F127" s="379"/>
      <c r="G127" s="234"/>
      <c r="H127" s="235"/>
      <c r="I127" s="236"/>
      <c r="J127" s="380"/>
      <c r="K127" s="235"/>
      <c r="L127" s="236"/>
      <c r="M127" s="380"/>
    </row>
    <row r="128" spans="1:13" ht="15.75" thickBot="1" x14ac:dyDescent="0.3">
      <c r="A128" s="225"/>
      <c r="B128" s="226"/>
      <c r="C128" s="414"/>
      <c r="D128" s="228"/>
      <c r="E128" s="228"/>
      <c r="F128" s="228"/>
      <c r="G128" s="414"/>
      <c r="H128" s="226"/>
      <c r="I128" s="228"/>
      <c r="J128" s="228"/>
      <c r="K128" s="228"/>
      <c r="L128" s="228"/>
      <c r="M128" s="229"/>
    </row>
    <row r="129" spans="1:13" x14ac:dyDescent="0.25">
      <c r="A129" s="408" t="s">
        <v>1626</v>
      </c>
      <c r="B129" s="219" t="s">
        <v>1627</v>
      </c>
      <c r="C129" s="377"/>
      <c r="D129" s="375" t="s">
        <v>1216</v>
      </c>
      <c r="E129" s="410" t="s">
        <v>1406</v>
      </c>
      <c r="F129" s="375" t="s">
        <v>1628</v>
      </c>
      <c r="G129" s="376" t="s">
        <v>1629</v>
      </c>
      <c r="H129" s="222"/>
      <c r="I129" s="223">
        <v>1074.3043158482606</v>
      </c>
      <c r="J129" s="410"/>
      <c r="K129" s="222"/>
      <c r="L129" s="223">
        <v>2.9432994954746863</v>
      </c>
      <c r="M129" s="410"/>
    </row>
    <row r="130" spans="1:13" x14ac:dyDescent="0.25">
      <c r="A130" s="408" t="s">
        <v>1630</v>
      </c>
      <c r="B130" s="219" t="s">
        <v>1631</v>
      </c>
      <c r="C130" s="377"/>
      <c r="D130" s="375" t="s">
        <v>1216</v>
      </c>
      <c r="E130" s="410" t="s">
        <v>1406</v>
      </c>
      <c r="F130" s="375" t="s">
        <v>1628</v>
      </c>
      <c r="G130" s="376" t="s">
        <v>1629</v>
      </c>
      <c r="H130" s="222"/>
      <c r="I130" s="245">
        <v>32.53821052007374</v>
      </c>
      <c r="J130" s="410"/>
      <c r="K130" s="222"/>
      <c r="L130" s="245">
        <v>8.9145782246777369E-2</v>
      </c>
      <c r="M130" s="410"/>
    </row>
    <row r="131" spans="1:13" x14ac:dyDescent="0.25">
      <c r="A131" s="408" t="s">
        <v>1632</v>
      </c>
      <c r="B131" s="219" t="s">
        <v>1633</v>
      </c>
      <c r="C131" s="377"/>
      <c r="D131" s="375" t="s">
        <v>1216</v>
      </c>
      <c r="E131" s="410" t="s">
        <v>1406</v>
      </c>
      <c r="F131" s="375" t="s">
        <v>1628</v>
      </c>
      <c r="G131" s="376" t="s">
        <v>1629</v>
      </c>
      <c r="H131" s="222"/>
      <c r="I131" s="245">
        <v>53.157473631665589</v>
      </c>
      <c r="J131" s="410"/>
      <c r="K131" s="222"/>
      <c r="L131" s="245">
        <v>0.14563691405935777</v>
      </c>
      <c r="M131" s="410"/>
    </row>
    <row r="132" spans="1:13" x14ac:dyDescent="0.25">
      <c r="A132" s="200"/>
      <c r="B132" s="219"/>
      <c r="C132" s="224"/>
      <c r="D132" s="220"/>
      <c r="E132" s="208"/>
      <c r="F132" s="220"/>
      <c r="G132" s="221"/>
      <c r="H132" s="222"/>
      <c r="I132" s="245"/>
      <c r="J132" s="208"/>
      <c r="K132" s="222"/>
      <c r="L132" s="245"/>
      <c r="M132" s="208"/>
    </row>
    <row r="133" spans="1:13" x14ac:dyDescent="0.25">
      <c r="A133" s="59"/>
      <c r="B133" s="182"/>
      <c r="C133" s="60"/>
      <c r="D133" s="183"/>
      <c r="E133" s="75"/>
      <c r="F133" s="183"/>
      <c r="G133" s="184"/>
      <c r="H133" s="185"/>
      <c r="I133" s="186"/>
      <c r="J133" s="75"/>
      <c r="K133" s="185"/>
      <c r="L133" s="186"/>
      <c r="M133" s="75"/>
    </row>
    <row r="134" spans="1:13" x14ac:dyDescent="0.25">
      <c r="A134" s="59"/>
      <c r="B134" s="182"/>
      <c r="C134" s="60"/>
      <c r="D134" s="183"/>
      <c r="E134" s="75"/>
      <c r="F134" s="183"/>
      <c r="G134" s="184"/>
      <c r="H134" s="185"/>
      <c r="I134" s="186"/>
      <c r="J134" s="75"/>
      <c r="K134" s="185"/>
      <c r="L134" s="186"/>
      <c r="M134" s="75"/>
    </row>
    <row r="135" spans="1:13" x14ac:dyDescent="0.25">
      <c r="A135" s="59"/>
      <c r="B135" s="182"/>
      <c r="C135" s="60"/>
      <c r="D135" s="183"/>
      <c r="E135" s="75"/>
      <c r="F135" s="183"/>
      <c r="G135" s="184"/>
      <c r="H135" s="185"/>
      <c r="I135" s="186"/>
      <c r="J135" s="75"/>
      <c r="K135" s="185"/>
      <c r="L135" s="186"/>
      <c r="M135" s="75"/>
    </row>
    <row r="136" spans="1:13" x14ac:dyDescent="0.25">
      <c r="A136" s="59"/>
      <c r="B136" s="182"/>
      <c r="C136" s="60"/>
      <c r="D136" s="183"/>
      <c r="E136" s="75"/>
      <c r="F136" s="183"/>
      <c r="G136" s="184"/>
      <c r="H136" s="185"/>
      <c r="I136" s="186"/>
      <c r="J136" s="75"/>
      <c r="K136" s="185"/>
      <c r="L136" s="186"/>
      <c r="M136" s="75"/>
    </row>
    <row r="137" spans="1:13" x14ac:dyDescent="0.25">
      <c r="A137" s="59"/>
      <c r="B137" s="182"/>
      <c r="C137" s="60"/>
      <c r="D137" s="183"/>
      <c r="E137" s="75"/>
      <c r="F137" s="183"/>
      <c r="G137" s="184"/>
      <c r="H137" s="185"/>
      <c r="I137" s="186"/>
      <c r="J137" s="75"/>
      <c r="K137" s="185"/>
      <c r="L137" s="186"/>
      <c r="M137" s="75"/>
    </row>
    <row r="138" spans="1:13" x14ac:dyDescent="0.25">
      <c r="A138" s="59"/>
      <c r="B138" s="182"/>
      <c r="C138" s="60"/>
      <c r="D138" s="183"/>
      <c r="E138" s="75"/>
      <c r="F138" s="183"/>
      <c r="G138" s="184"/>
      <c r="H138" s="185"/>
      <c r="I138" s="186"/>
      <c r="J138" s="75"/>
      <c r="K138" s="185"/>
      <c r="L138" s="186"/>
      <c r="M138" s="75"/>
    </row>
    <row r="139" spans="1:13" x14ac:dyDescent="0.25">
      <c r="A139" s="59"/>
      <c r="B139" s="182"/>
      <c r="C139" s="60"/>
      <c r="D139" s="183"/>
      <c r="E139" s="75"/>
      <c r="F139" s="183"/>
      <c r="G139" s="184"/>
      <c r="H139" s="185"/>
      <c r="I139" s="186"/>
      <c r="J139" s="75"/>
      <c r="K139" s="185"/>
      <c r="L139" s="186"/>
      <c r="M139" s="75"/>
    </row>
    <row r="140" spans="1:13" x14ac:dyDescent="0.25">
      <c r="A140" s="59"/>
      <c r="B140" s="182"/>
      <c r="C140" s="60"/>
      <c r="D140" s="183"/>
      <c r="E140" s="75"/>
      <c r="F140" s="183"/>
      <c r="G140" s="184"/>
      <c r="H140" s="185"/>
      <c r="I140" s="186"/>
      <c r="J140" s="75"/>
      <c r="K140" s="185"/>
      <c r="L140" s="186"/>
      <c r="M140" s="75"/>
    </row>
    <row r="141" spans="1:13" x14ac:dyDescent="0.25">
      <c r="A141" s="59"/>
      <c r="B141" s="182"/>
      <c r="C141" s="60"/>
      <c r="D141" s="183"/>
      <c r="E141" s="75"/>
      <c r="F141" s="183"/>
      <c r="G141" s="184"/>
      <c r="H141" s="185"/>
      <c r="I141" s="186"/>
      <c r="J141" s="75"/>
      <c r="K141" s="185"/>
      <c r="L141" s="186"/>
      <c r="M141" s="75"/>
    </row>
    <row r="142" spans="1:13" x14ac:dyDescent="0.25">
      <c r="A142" s="59"/>
      <c r="B142" s="182"/>
      <c r="C142" s="60"/>
      <c r="D142" s="183"/>
      <c r="E142" s="75"/>
      <c r="F142" s="183"/>
      <c r="G142" s="184"/>
      <c r="H142" s="185"/>
      <c r="I142" s="186"/>
      <c r="J142" s="75"/>
      <c r="K142" s="185"/>
      <c r="L142" s="186"/>
      <c r="M142" s="75"/>
    </row>
    <row r="143" spans="1:13" x14ac:dyDescent="0.25">
      <c r="A143" s="59"/>
      <c r="B143" s="182"/>
      <c r="C143" s="60"/>
      <c r="D143" s="183"/>
      <c r="E143" s="75"/>
      <c r="F143" s="183"/>
      <c r="G143" s="184"/>
      <c r="H143" s="185"/>
      <c r="I143" s="186"/>
      <c r="J143" s="75"/>
      <c r="K143" s="185"/>
      <c r="L143" s="186"/>
      <c r="M143" s="75"/>
    </row>
    <row r="144" spans="1:13" x14ac:dyDescent="0.25">
      <c r="A144" s="59"/>
      <c r="B144" s="182"/>
      <c r="C144" s="60"/>
      <c r="D144" s="183"/>
      <c r="E144" s="75"/>
      <c r="F144" s="183"/>
      <c r="G144" s="184"/>
      <c r="H144" s="185"/>
      <c r="I144" s="186"/>
      <c r="J144" s="75"/>
      <c r="K144" s="185"/>
      <c r="L144" s="186"/>
      <c r="M144" s="75"/>
    </row>
    <row r="145" spans="1:13" x14ac:dyDescent="0.25">
      <c r="A145" s="59"/>
      <c r="B145" s="182"/>
      <c r="C145" s="60"/>
      <c r="D145" s="183"/>
      <c r="E145" s="75"/>
      <c r="F145" s="183"/>
      <c r="G145" s="184"/>
      <c r="H145" s="185"/>
      <c r="I145" s="186"/>
      <c r="J145" s="75"/>
      <c r="K145" s="185"/>
      <c r="L145" s="186"/>
      <c r="M145" s="75"/>
    </row>
    <row r="146" spans="1:13" x14ac:dyDescent="0.25">
      <c r="A146" s="59"/>
      <c r="B146" s="182"/>
      <c r="C146" s="60"/>
      <c r="D146" s="183"/>
      <c r="E146" s="75"/>
      <c r="F146" s="183"/>
      <c r="G146" s="184"/>
      <c r="H146" s="185"/>
      <c r="I146" s="186"/>
      <c r="J146" s="75"/>
      <c r="K146" s="185"/>
      <c r="L146" s="186"/>
      <c r="M146" s="75"/>
    </row>
    <row r="147" spans="1:13" x14ac:dyDescent="0.25">
      <c r="A147" s="59"/>
      <c r="B147" s="182"/>
      <c r="C147" s="60"/>
      <c r="D147" s="183"/>
      <c r="E147" s="75"/>
      <c r="F147" s="183"/>
      <c r="G147" s="184"/>
      <c r="H147" s="185"/>
      <c r="I147" s="186"/>
      <c r="J147" s="75"/>
      <c r="K147" s="185"/>
      <c r="L147" s="186"/>
      <c r="M147" s="75"/>
    </row>
    <row r="148" spans="1:13" x14ac:dyDescent="0.25">
      <c r="A148" s="59"/>
      <c r="B148" s="182"/>
      <c r="C148" s="60"/>
      <c r="D148" s="183"/>
      <c r="E148" s="75"/>
      <c r="F148" s="183"/>
      <c r="G148" s="184"/>
      <c r="H148" s="185"/>
      <c r="I148" s="186"/>
      <c r="J148" s="75"/>
      <c r="K148" s="185"/>
      <c r="L148" s="186"/>
      <c r="M148" s="75"/>
    </row>
    <row r="149" spans="1:13" x14ac:dyDescent="0.25">
      <c r="A149" s="59"/>
      <c r="B149" s="182"/>
      <c r="C149" s="60"/>
      <c r="D149" s="183"/>
      <c r="E149" s="75"/>
      <c r="F149" s="183"/>
      <c r="G149" s="184"/>
      <c r="H149" s="185"/>
      <c r="I149" s="186"/>
      <c r="J149" s="75"/>
      <c r="K149" s="185"/>
      <c r="L149" s="186"/>
      <c r="M149" s="75"/>
    </row>
    <row r="150" spans="1:13" x14ac:dyDescent="0.25">
      <c r="A150" s="59"/>
      <c r="B150" s="182"/>
      <c r="C150" s="60"/>
      <c r="D150" s="183"/>
      <c r="E150" s="75"/>
      <c r="F150" s="183"/>
      <c r="G150" s="184"/>
      <c r="H150" s="185"/>
      <c r="I150" s="186"/>
      <c r="J150" s="75"/>
      <c r="K150" s="185"/>
      <c r="L150" s="186"/>
      <c r="M150" s="75"/>
    </row>
    <row r="151" spans="1:13" x14ac:dyDescent="0.25">
      <c r="A151" s="59"/>
      <c r="B151" s="182"/>
      <c r="C151" s="60"/>
      <c r="D151" s="183"/>
      <c r="E151" s="75"/>
      <c r="F151" s="183"/>
      <c r="G151" s="184"/>
      <c r="H151" s="185"/>
      <c r="I151" s="186"/>
      <c r="J151" s="75"/>
      <c r="K151" s="185"/>
      <c r="L151" s="186"/>
      <c r="M151" s="75"/>
    </row>
    <row r="152" spans="1:13" x14ac:dyDescent="0.25">
      <c r="A152" s="59"/>
      <c r="B152" s="182"/>
      <c r="C152" s="60"/>
      <c r="D152" s="183"/>
      <c r="E152" s="75"/>
      <c r="F152" s="183"/>
      <c r="G152" s="184"/>
      <c r="H152" s="185"/>
      <c r="I152" s="186"/>
      <c r="J152" s="75"/>
      <c r="K152" s="185"/>
      <c r="L152" s="186"/>
      <c r="M152" s="75"/>
    </row>
    <row r="153" spans="1:13" x14ac:dyDescent="0.25">
      <c r="A153" s="59"/>
      <c r="B153" s="182"/>
      <c r="C153" s="60"/>
      <c r="D153" s="183"/>
      <c r="E153" s="75"/>
      <c r="F153" s="183"/>
      <c r="G153" s="184"/>
      <c r="H153" s="185"/>
      <c r="I153" s="186"/>
      <c r="J153" s="75"/>
      <c r="K153" s="185"/>
      <c r="L153" s="186"/>
      <c r="M153" s="75"/>
    </row>
    <row r="154" spans="1:13" x14ac:dyDescent="0.25">
      <c r="A154" s="59"/>
      <c r="B154" s="182"/>
      <c r="C154" s="60"/>
      <c r="D154" s="183"/>
      <c r="E154" s="75"/>
      <c r="F154" s="183"/>
      <c r="G154" s="184"/>
      <c r="H154" s="185"/>
      <c r="I154" s="186"/>
      <c r="J154" s="75"/>
      <c r="K154" s="185"/>
      <c r="L154" s="186"/>
      <c r="M154" s="75"/>
    </row>
    <row r="155" spans="1:13" x14ac:dyDescent="0.25">
      <c r="A155" s="59"/>
      <c r="B155" s="182"/>
      <c r="C155" s="60"/>
      <c r="D155" s="183"/>
      <c r="E155" s="75"/>
      <c r="F155" s="183"/>
      <c r="G155" s="184"/>
      <c r="H155" s="185"/>
      <c r="I155" s="186"/>
      <c r="J155" s="75"/>
      <c r="K155" s="185"/>
      <c r="L155" s="186"/>
      <c r="M155" s="75"/>
    </row>
    <row r="156" spans="1:13" x14ac:dyDescent="0.25">
      <c r="A156" s="59"/>
      <c r="B156" s="182"/>
      <c r="C156" s="60"/>
      <c r="D156" s="183"/>
      <c r="E156" s="75"/>
      <c r="F156" s="183"/>
      <c r="G156" s="184"/>
      <c r="H156" s="185"/>
      <c r="I156" s="186"/>
      <c r="J156" s="75"/>
      <c r="K156" s="185"/>
      <c r="L156" s="186"/>
      <c r="M156" s="75"/>
    </row>
    <row r="157" spans="1:13" x14ac:dyDescent="0.25">
      <c r="A157" s="59"/>
      <c r="B157" s="182"/>
      <c r="C157" s="60"/>
      <c r="D157" s="183"/>
      <c r="E157" s="75"/>
      <c r="F157" s="183"/>
      <c r="G157" s="184"/>
      <c r="H157" s="185"/>
      <c r="I157" s="186"/>
      <c r="J157" s="75"/>
      <c r="K157" s="185"/>
      <c r="L157" s="186"/>
      <c r="M157" s="75"/>
    </row>
    <row r="158" spans="1:13" x14ac:dyDescent="0.25">
      <c r="A158" s="59"/>
      <c r="B158" s="182"/>
      <c r="C158" s="60"/>
      <c r="D158" s="183"/>
      <c r="E158" s="75"/>
      <c r="F158" s="183"/>
      <c r="G158" s="184"/>
      <c r="H158" s="185"/>
      <c r="I158" s="186"/>
      <c r="J158" s="75"/>
      <c r="K158" s="185"/>
      <c r="L158" s="186"/>
      <c r="M158" s="75"/>
    </row>
    <row r="159" spans="1:13" x14ac:dyDescent="0.25">
      <c r="A159" s="59"/>
      <c r="B159" s="182"/>
      <c r="C159" s="60"/>
      <c r="D159" s="183"/>
      <c r="E159" s="75"/>
      <c r="F159" s="183"/>
      <c r="G159" s="184"/>
      <c r="H159" s="185"/>
      <c r="I159" s="186"/>
      <c r="J159" s="75"/>
      <c r="K159" s="185"/>
      <c r="L159" s="186"/>
      <c r="M159" s="75"/>
    </row>
    <row r="160" spans="1:13" x14ac:dyDescent="0.25">
      <c r="A160" s="59"/>
      <c r="B160" s="182"/>
      <c r="C160" s="60"/>
      <c r="D160" s="183"/>
      <c r="E160" s="75"/>
      <c r="F160" s="183"/>
      <c r="G160" s="184"/>
      <c r="H160" s="185"/>
      <c r="I160" s="186"/>
      <c r="J160" s="75"/>
      <c r="K160" s="185"/>
      <c r="L160" s="186"/>
      <c r="M160" s="75"/>
    </row>
    <row r="161" spans="1:13" x14ac:dyDescent="0.25">
      <c r="A161" s="59"/>
      <c r="B161" s="182"/>
      <c r="C161" s="60"/>
      <c r="D161" s="183"/>
      <c r="E161" s="75"/>
      <c r="F161" s="183"/>
      <c r="G161" s="184"/>
      <c r="H161" s="185"/>
      <c r="I161" s="186"/>
      <c r="J161" s="75"/>
      <c r="K161" s="185"/>
      <c r="L161" s="186"/>
      <c r="M161" s="75"/>
    </row>
    <row r="162" spans="1:13" x14ac:dyDescent="0.25">
      <c r="A162" s="59"/>
      <c r="B162" s="182"/>
      <c r="C162" s="60"/>
      <c r="D162" s="183"/>
      <c r="E162" s="75"/>
      <c r="F162" s="183"/>
      <c r="G162" s="184"/>
      <c r="H162" s="185"/>
      <c r="I162" s="186"/>
      <c r="J162" s="75"/>
      <c r="K162" s="185"/>
      <c r="L162" s="186"/>
      <c r="M162" s="75"/>
    </row>
    <row r="163" spans="1:13" x14ac:dyDescent="0.25">
      <c r="A163" s="59"/>
      <c r="B163" s="182"/>
      <c r="C163" s="60"/>
      <c r="D163" s="183"/>
      <c r="E163" s="75"/>
      <c r="F163" s="183"/>
      <c r="G163" s="184"/>
      <c r="H163" s="185"/>
      <c r="I163" s="186"/>
      <c r="J163" s="75"/>
      <c r="K163" s="185"/>
      <c r="L163" s="186"/>
      <c r="M163" s="75"/>
    </row>
    <row r="164" spans="1:13" x14ac:dyDescent="0.25">
      <c r="A164" s="59"/>
      <c r="B164" s="182"/>
      <c r="C164" s="60"/>
      <c r="D164" s="183"/>
      <c r="E164" s="75"/>
      <c r="F164" s="183"/>
      <c r="G164" s="184"/>
      <c r="H164" s="185"/>
      <c r="I164" s="186"/>
      <c r="J164" s="75"/>
      <c r="K164" s="185"/>
      <c r="L164" s="186"/>
      <c r="M164" s="75"/>
    </row>
    <row r="165" spans="1:13" x14ac:dyDescent="0.25">
      <c r="A165" s="59"/>
      <c r="B165" s="182"/>
      <c r="C165" s="60"/>
      <c r="D165" s="183"/>
      <c r="E165" s="75"/>
      <c r="F165" s="183"/>
      <c r="G165" s="184"/>
      <c r="H165" s="185"/>
      <c r="I165" s="186"/>
      <c r="J165" s="75"/>
      <c r="K165" s="185"/>
      <c r="L165" s="186"/>
      <c r="M165" s="75"/>
    </row>
    <row r="166" spans="1:13" x14ac:dyDescent="0.25">
      <c r="A166" s="59"/>
      <c r="B166" s="182"/>
      <c r="C166" s="60"/>
      <c r="D166" s="183"/>
      <c r="E166" s="75"/>
      <c r="F166" s="183"/>
      <c r="G166" s="184"/>
      <c r="H166" s="185"/>
      <c r="I166" s="186"/>
      <c r="J166" s="75"/>
      <c r="K166" s="185"/>
      <c r="L166" s="186"/>
      <c r="M166" s="75"/>
    </row>
    <row r="167" spans="1:13" x14ac:dyDescent="0.25">
      <c r="A167" s="59"/>
      <c r="B167" s="182"/>
      <c r="C167" s="60"/>
      <c r="D167" s="183"/>
      <c r="E167" s="75"/>
      <c r="F167" s="183"/>
      <c r="G167" s="184"/>
      <c r="H167" s="185"/>
      <c r="I167" s="186"/>
      <c r="J167" s="75"/>
      <c r="K167" s="185"/>
      <c r="L167" s="186"/>
      <c r="M167" s="75"/>
    </row>
    <row r="168" spans="1:13" x14ac:dyDescent="0.25">
      <c r="A168" s="59"/>
      <c r="B168" s="182"/>
      <c r="C168" s="60"/>
      <c r="D168" s="183"/>
      <c r="E168" s="75"/>
      <c r="F168" s="183"/>
      <c r="G168" s="184"/>
      <c r="H168" s="185"/>
      <c r="I168" s="186"/>
      <c r="J168" s="75"/>
      <c r="K168" s="185"/>
      <c r="L168" s="186"/>
      <c r="M168" s="75"/>
    </row>
    <row r="169" spans="1:13" x14ac:dyDescent="0.25">
      <c r="A169" s="59"/>
      <c r="B169" s="182"/>
      <c r="C169" s="60"/>
      <c r="D169" s="183"/>
      <c r="E169" s="75"/>
      <c r="F169" s="183"/>
      <c r="G169" s="184"/>
      <c r="H169" s="185"/>
      <c r="I169" s="186"/>
      <c r="J169" s="75"/>
      <c r="K169" s="185"/>
      <c r="L169" s="186"/>
      <c r="M169" s="75"/>
    </row>
    <row r="170" spans="1:13" x14ac:dyDescent="0.25">
      <c r="A170" s="59"/>
      <c r="B170" s="182"/>
      <c r="C170" s="60"/>
      <c r="D170" s="183"/>
      <c r="E170" s="75"/>
      <c r="F170" s="183"/>
      <c r="G170" s="184"/>
      <c r="H170" s="185"/>
      <c r="I170" s="186"/>
      <c r="J170" s="75"/>
      <c r="K170" s="185"/>
      <c r="L170" s="186"/>
      <c r="M170" s="75"/>
    </row>
    <row r="171" spans="1:13" x14ac:dyDescent="0.25">
      <c r="A171" s="59"/>
      <c r="B171" s="182"/>
      <c r="C171" s="60"/>
      <c r="D171" s="183"/>
      <c r="E171" s="75"/>
      <c r="F171" s="183"/>
      <c r="G171" s="184"/>
      <c r="H171" s="185"/>
      <c r="I171" s="186"/>
      <c r="J171" s="75"/>
      <c r="K171" s="185"/>
      <c r="L171" s="186"/>
      <c r="M171" s="75"/>
    </row>
    <row r="172" spans="1:13" x14ac:dyDescent="0.25">
      <c r="A172" s="59"/>
      <c r="B172" s="182"/>
      <c r="C172" s="60"/>
      <c r="D172" s="183"/>
      <c r="E172" s="75"/>
      <c r="F172" s="183"/>
      <c r="G172" s="184"/>
      <c r="H172" s="185"/>
      <c r="I172" s="186"/>
      <c r="J172" s="75"/>
      <c r="K172" s="185"/>
      <c r="L172" s="186"/>
      <c r="M172" s="75"/>
    </row>
    <row r="173" spans="1:13" x14ac:dyDescent="0.25">
      <c r="A173" s="59"/>
      <c r="B173" s="182"/>
      <c r="C173" s="60"/>
      <c r="D173" s="183"/>
      <c r="E173" s="75"/>
      <c r="F173" s="183"/>
      <c r="G173" s="184"/>
      <c r="H173" s="185"/>
      <c r="I173" s="186"/>
      <c r="J173" s="75"/>
      <c r="K173" s="185"/>
      <c r="L173" s="186"/>
      <c r="M173" s="75"/>
    </row>
    <row r="174" spans="1:13" x14ac:dyDescent="0.25">
      <c r="A174" s="59"/>
      <c r="B174" s="182"/>
      <c r="C174" s="60"/>
      <c r="D174" s="183"/>
      <c r="E174" s="75"/>
      <c r="F174" s="183"/>
      <c r="G174" s="184"/>
      <c r="H174" s="185"/>
      <c r="I174" s="186"/>
      <c r="J174" s="75"/>
      <c r="K174" s="185"/>
      <c r="L174" s="186"/>
      <c r="M174" s="75"/>
    </row>
    <row r="175" spans="1:13" x14ac:dyDescent="0.25">
      <c r="A175" s="59"/>
      <c r="B175" s="182"/>
      <c r="C175" s="60"/>
      <c r="D175" s="183"/>
      <c r="E175" s="75"/>
      <c r="F175" s="183"/>
      <c r="G175" s="184"/>
      <c r="H175" s="185"/>
      <c r="I175" s="186"/>
      <c r="J175" s="75"/>
      <c r="K175" s="185"/>
      <c r="L175" s="186"/>
      <c r="M175" s="75"/>
    </row>
    <row r="176" spans="1:13" x14ac:dyDescent="0.25">
      <c r="A176" s="59"/>
      <c r="B176" s="182"/>
      <c r="C176" s="60"/>
      <c r="D176" s="183"/>
      <c r="E176" s="75"/>
      <c r="F176" s="183"/>
      <c r="G176" s="184"/>
      <c r="H176" s="185"/>
      <c r="I176" s="186"/>
      <c r="J176" s="75"/>
      <c r="K176" s="185"/>
      <c r="L176" s="186"/>
      <c r="M176" s="75"/>
    </row>
    <row r="177" spans="1:13" x14ac:dyDescent="0.25">
      <c r="A177" s="59"/>
      <c r="B177" s="182"/>
      <c r="C177" s="60"/>
      <c r="D177" s="183"/>
      <c r="E177" s="75"/>
      <c r="F177" s="183"/>
      <c r="G177" s="184"/>
      <c r="H177" s="185"/>
      <c r="I177" s="186"/>
      <c r="J177" s="75"/>
      <c r="K177" s="185"/>
      <c r="L177" s="186"/>
      <c r="M177" s="75"/>
    </row>
    <row r="178" spans="1:13" x14ac:dyDescent="0.25">
      <c r="A178" s="59"/>
      <c r="B178" s="182"/>
      <c r="C178" s="60"/>
      <c r="D178" s="183"/>
      <c r="E178" s="75"/>
      <c r="F178" s="183"/>
      <c r="G178" s="184"/>
      <c r="H178" s="185"/>
      <c r="I178" s="186"/>
      <c r="J178" s="75"/>
      <c r="K178" s="185"/>
      <c r="L178" s="186"/>
      <c r="M178" s="75"/>
    </row>
    <row r="179" spans="1:13" x14ac:dyDescent="0.25">
      <c r="A179" s="59"/>
      <c r="B179" s="182"/>
      <c r="C179" s="60"/>
      <c r="D179" s="183"/>
      <c r="E179" s="75"/>
      <c r="F179" s="183"/>
      <c r="G179" s="184"/>
      <c r="H179" s="185"/>
      <c r="I179" s="186"/>
      <c r="J179" s="75"/>
      <c r="K179" s="185"/>
      <c r="L179" s="186"/>
      <c r="M179" s="75"/>
    </row>
    <row r="180" spans="1:13" x14ac:dyDescent="0.25">
      <c r="A180" s="59"/>
      <c r="B180" s="182"/>
      <c r="C180" s="60"/>
      <c r="D180" s="183"/>
      <c r="E180" s="75"/>
      <c r="F180" s="183"/>
      <c r="G180" s="184"/>
      <c r="H180" s="185"/>
      <c r="I180" s="186"/>
      <c r="J180" s="75"/>
      <c r="K180" s="185"/>
      <c r="L180" s="186"/>
      <c r="M180" s="75"/>
    </row>
    <row r="181" spans="1:13" x14ac:dyDescent="0.25">
      <c r="A181" s="59"/>
      <c r="B181" s="182"/>
      <c r="C181" s="60"/>
      <c r="D181" s="183"/>
      <c r="E181" s="75"/>
      <c r="F181" s="183"/>
      <c r="G181" s="184"/>
      <c r="H181" s="185"/>
      <c r="I181" s="186"/>
      <c r="J181" s="75"/>
      <c r="K181" s="185"/>
      <c r="L181" s="186"/>
      <c r="M181" s="75"/>
    </row>
    <row r="182" spans="1:13" x14ac:dyDescent="0.25">
      <c r="A182" s="59"/>
      <c r="B182" s="182"/>
      <c r="C182" s="60"/>
      <c r="D182" s="183"/>
      <c r="E182" s="75"/>
      <c r="F182" s="183"/>
      <c r="G182" s="184"/>
      <c r="H182" s="185"/>
      <c r="I182" s="186"/>
      <c r="J182" s="75"/>
      <c r="K182" s="185"/>
      <c r="L182" s="186"/>
      <c r="M182" s="75"/>
    </row>
    <row r="183" spans="1:13" x14ac:dyDescent="0.25">
      <c r="A183" s="59"/>
      <c r="B183" s="182"/>
      <c r="C183" s="60"/>
      <c r="D183" s="183"/>
      <c r="E183" s="75"/>
      <c r="F183" s="183"/>
      <c r="G183" s="184"/>
      <c r="H183" s="185"/>
      <c r="I183" s="186"/>
      <c r="J183" s="75"/>
      <c r="K183" s="185"/>
      <c r="L183" s="186"/>
      <c r="M183" s="75"/>
    </row>
    <row r="184" spans="1:13" x14ac:dyDescent="0.25">
      <c r="A184" s="59"/>
      <c r="B184" s="182"/>
      <c r="C184" s="60"/>
      <c r="D184" s="183"/>
      <c r="E184" s="75"/>
      <c r="F184" s="183"/>
      <c r="G184" s="184"/>
      <c r="H184" s="185"/>
      <c r="I184" s="186"/>
      <c r="J184" s="75"/>
      <c r="K184" s="185"/>
      <c r="L184" s="186"/>
      <c r="M184" s="75"/>
    </row>
    <row r="185" spans="1:13" x14ac:dyDescent="0.25">
      <c r="A185" s="59"/>
      <c r="B185" s="182"/>
      <c r="C185" s="60"/>
      <c r="D185" s="183"/>
      <c r="E185" s="75"/>
      <c r="F185" s="183"/>
      <c r="G185" s="184"/>
      <c r="H185" s="185"/>
      <c r="I185" s="186"/>
      <c r="J185" s="75"/>
      <c r="K185" s="185"/>
      <c r="L185" s="186"/>
      <c r="M185" s="75"/>
    </row>
    <row r="186" spans="1:13" x14ac:dyDescent="0.25">
      <c r="A186" s="59"/>
      <c r="B186" s="182"/>
      <c r="C186" s="60"/>
      <c r="D186" s="183"/>
      <c r="E186" s="75"/>
      <c r="F186" s="183"/>
      <c r="G186" s="184"/>
      <c r="H186" s="185"/>
      <c r="I186" s="186"/>
      <c r="J186" s="75"/>
      <c r="K186" s="185"/>
      <c r="L186" s="186"/>
      <c r="M186" s="75"/>
    </row>
    <row r="187" spans="1:13" x14ac:dyDescent="0.25">
      <c r="A187" s="59"/>
      <c r="B187" s="182"/>
      <c r="C187" s="60"/>
      <c r="D187" s="183"/>
      <c r="E187" s="75"/>
      <c r="F187" s="183"/>
      <c r="G187" s="184"/>
      <c r="H187" s="185"/>
      <c r="I187" s="186"/>
      <c r="J187" s="75"/>
      <c r="K187" s="185"/>
      <c r="L187" s="186"/>
      <c r="M187" s="75"/>
    </row>
    <row r="188" spans="1:13" x14ac:dyDescent="0.25">
      <c r="A188" s="59"/>
      <c r="B188" s="182"/>
      <c r="C188" s="60"/>
      <c r="D188" s="183"/>
      <c r="E188" s="75"/>
      <c r="F188" s="183"/>
      <c r="G188" s="184"/>
      <c r="H188" s="185"/>
      <c r="I188" s="186"/>
      <c r="J188" s="75"/>
      <c r="K188" s="185"/>
      <c r="L188" s="186"/>
      <c r="M188" s="75"/>
    </row>
    <row r="189" spans="1:13" x14ac:dyDescent="0.25">
      <c r="A189" s="59"/>
      <c r="B189" s="182"/>
      <c r="C189" s="60"/>
      <c r="D189" s="183"/>
      <c r="E189" s="75"/>
      <c r="F189" s="183"/>
      <c r="G189" s="184"/>
      <c r="H189" s="185"/>
      <c r="I189" s="186"/>
      <c r="J189" s="75"/>
      <c r="K189" s="185"/>
      <c r="L189" s="186"/>
      <c r="M189" s="75"/>
    </row>
    <row r="190" spans="1:13" x14ac:dyDescent="0.25">
      <c r="A190" s="59"/>
      <c r="B190" s="182"/>
      <c r="C190" s="60"/>
      <c r="D190" s="183"/>
      <c r="E190" s="75"/>
      <c r="F190" s="183"/>
      <c r="G190" s="184"/>
      <c r="H190" s="185"/>
      <c r="I190" s="186"/>
      <c r="J190" s="75"/>
      <c r="K190" s="185"/>
      <c r="L190" s="186"/>
      <c r="M190" s="75"/>
    </row>
    <row r="191" spans="1:13" x14ac:dyDescent="0.25">
      <c r="A191" s="59"/>
      <c r="B191" s="182"/>
      <c r="C191" s="60"/>
      <c r="D191" s="183"/>
      <c r="E191" s="75"/>
      <c r="F191" s="183"/>
      <c r="G191" s="184"/>
      <c r="H191" s="185"/>
      <c r="I191" s="186"/>
      <c r="J191" s="75"/>
      <c r="K191" s="185"/>
      <c r="L191" s="186"/>
      <c r="M191" s="75"/>
    </row>
    <row r="192" spans="1:13" x14ac:dyDescent="0.25">
      <c r="A192" s="59"/>
      <c r="B192" s="182"/>
      <c r="C192" s="60"/>
      <c r="D192" s="183"/>
      <c r="E192" s="75"/>
      <c r="F192" s="183"/>
      <c r="G192" s="184"/>
      <c r="H192" s="185"/>
      <c r="I192" s="186"/>
      <c r="J192" s="75"/>
      <c r="K192" s="185"/>
      <c r="L192" s="186"/>
      <c r="M192" s="75"/>
    </row>
    <row r="193" spans="1:13" x14ac:dyDescent="0.25">
      <c r="A193" s="59"/>
      <c r="B193" s="182"/>
      <c r="C193" s="60"/>
      <c r="D193" s="183"/>
      <c r="E193" s="75"/>
      <c r="F193" s="183"/>
      <c r="G193" s="184"/>
      <c r="H193" s="185"/>
      <c r="I193" s="186"/>
      <c r="J193" s="75"/>
      <c r="K193" s="185"/>
      <c r="L193" s="186"/>
      <c r="M193" s="75"/>
    </row>
    <row r="194" spans="1:13" x14ac:dyDescent="0.25">
      <c r="A194" s="59"/>
      <c r="B194" s="182"/>
      <c r="C194" s="60"/>
      <c r="D194" s="183"/>
      <c r="E194" s="75"/>
      <c r="F194" s="183"/>
      <c r="G194" s="184"/>
      <c r="H194" s="185"/>
      <c r="I194" s="186"/>
      <c r="J194" s="75"/>
      <c r="K194" s="185"/>
      <c r="L194" s="186"/>
      <c r="M194" s="75"/>
    </row>
    <row r="195" spans="1:13" x14ac:dyDescent="0.25">
      <c r="A195" s="59"/>
      <c r="B195" s="182"/>
      <c r="C195" s="60"/>
      <c r="D195" s="183"/>
      <c r="E195" s="75"/>
      <c r="F195" s="183"/>
      <c r="G195" s="184"/>
      <c r="H195" s="185"/>
      <c r="I195" s="186"/>
      <c r="J195" s="75"/>
      <c r="K195" s="185"/>
      <c r="L195" s="186"/>
      <c r="M195" s="75"/>
    </row>
    <row r="196" spans="1:13" x14ac:dyDescent="0.25">
      <c r="A196" s="59"/>
      <c r="B196" s="182"/>
      <c r="C196" s="60"/>
      <c r="D196" s="183"/>
      <c r="E196" s="75"/>
      <c r="F196" s="183"/>
      <c r="G196" s="184"/>
      <c r="H196" s="185"/>
      <c r="I196" s="186"/>
      <c r="J196" s="75"/>
      <c r="K196" s="185"/>
      <c r="L196" s="186"/>
      <c r="M196" s="75"/>
    </row>
    <row r="197" spans="1:13" x14ac:dyDescent="0.25">
      <c r="A197" s="59"/>
      <c r="B197" s="182"/>
      <c r="C197" s="60"/>
      <c r="D197" s="183"/>
      <c r="E197" s="75"/>
      <c r="F197" s="183"/>
      <c r="G197" s="184"/>
      <c r="H197" s="185"/>
      <c r="I197" s="186"/>
      <c r="J197" s="75"/>
      <c r="K197" s="185"/>
      <c r="L197" s="186"/>
      <c r="M197" s="75"/>
    </row>
    <row r="198" spans="1:13" x14ac:dyDescent="0.25">
      <c r="A198" s="59"/>
      <c r="B198" s="182"/>
      <c r="C198" s="60"/>
      <c r="D198" s="183"/>
      <c r="E198" s="75"/>
      <c r="F198" s="183"/>
      <c r="G198" s="184"/>
      <c r="H198" s="185"/>
      <c r="I198" s="186"/>
      <c r="J198" s="75"/>
      <c r="K198" s="185"/>
      <c r="L198" s="186"/>
      <c r="M198" s="75"/>
    </row>
    <row r="199" spans="1:13" x14ac:dyDescent="0.25">
      <c r="A199" s="59"/>
      <c r="B199" s="182"/>
      <c r="C199" s="60"/>
      <c r="D199" s="183"/>
      <c r="E199" s="75"/>
      <c r="F199" s="183"/>
      <c r="G199" s="184"/>
      <c r="H199" s="185"/>
      <c r="I199" s="186"/>
      <c r="J199" s="75"/>
      <c r="K199" s="185"/>
      <c r="L199" s="186"/>
      <c r="M199" s="75"/>
    </row>
    <row r="200" spans="1:13" ht="15.75" thickBot="1" x14ac:dyDescent="0.3">
      <c r="A200" s="61"/>
      <c r="B200" s="187"/>
      <c r="C200" s="62"/>
      <c r="D200" s="188"/>
      <c r="E200" s="79"/>
      <c r="F200" s="188"/>
      <c r="G200" s="189"/>
      <c r="H200" s="190"/>
      <c r="I200" s="191"/>
      <c r="J200" s="79"/>
      <c r="K200" s="190"/>
      <c r="L200" s="191"/>
      <c r="M200" s="79"/>
    </row>
    <row r="201" spans="1:13" ht="39.950000000000003" customHeight="1" thickBot="1" x14ac:dyDescent="0.3">
      <c r="A201" s="94"/>
      <c r="B201" s="95"/>
      <c r="C201" s="95"/>
      <c r="D201" s="96"/>
      <c r="E201" s="96"/>
      <c r="F201" s="96"/>
      <c r="G201" s="95"/>
      <c r="H201" s="96"/>
      <c r="I201" s="96"/>
      <c r="J201" s="96"/>
      <c r="K201" s="96"/>
      <c r="L201" s="96"/>
      <c r="M201" s="97"/>
    </row>
  </sheetData>
  <sheetProtection algorithmName="SHA-512" hashValue="tUtpksKcAfYmll9TNxA/8ZvxlURfbweFB/6ImEv4irMRiwpFnc1s3VBDedISAofHb1YtKhioLJ1ETB8v0Hl56Q==" saltValue="mG90nS2qF0efHMNbk4+s4g=="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headerFooter>
    <oddFooter>&amp;R09/03/2020</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245"/>
  <sheetViews>
    <sheetView zoomScale="80" zoomScaleNormal="80" workbookViewId="0">
      <pane xSplit="4" ySplit="12" topLeftCell="E1200" activePane="bottomRight" state="frozen"/>
      <selection pane="topRight" activeCell="E1" sqref="E1"/>
      <selection pane="bottomLeft" activeCell="A13" sqref="A13"/>
      <selection pane="bottomRight" activeCell="F1100" sqref="F1100"/>
    </sheetView>
  </sheetViews>
  <sheetFormatPr defaultRowHeight="15" x14ac:dyDescent="0.25"/>
  <cols>
    <col min="1" max="1" width="22.7109375" style="1" customWidth="1"/>
    <col min="2" max="2" width="14.7109375" style="5" customWidth="1"/>
    <col min="3" max="3" width="40" customWidth="1"/>
    <col min="4" max="4" width="20.7109375" style="1" hidden="1" customWidth="1"/>
    <col min="5" max="5" width="28.28515625" style="40" customWidth="1"/>
    <col min="6" max="7" width="18.5703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459" t="s">
        <v>1283</v>
      </c>
      <c r="K9" s="460"/>
      <c r="L9" s="460"/>
      <c r="M9" s="460"/>
      <c r="N9" s="460"/>
      <c r="O9" s="461"/>
    </row>
    <row r="10" spans="1:15" ht="21.75" thickBot="1" x14ac:dyDescent="0.3">
      <c r="A10" s="474" t="s">
        <v>1239</v>
      </c>
      <c r="B10" s="480" t="s">
        <v>1156</v>
      </c>
      <c r="C10" s="444"/>
      <c r="D10" s="481"/>
      <c r="E10" s="477" t="s">
        <v>1294</v>
      </c>
      <c r="F10" s="462" t="s">
        <v>1291</v>
      </c>
      <c r="G10" s="463"/>
      <c r="H10" s="463"/>
      <c r="I10" s="464"/>
      <c r="J10" s="490" t="s">
        <v>1284</v>
      </c>
      <c r="K10" s="491"/>
      <c r="L10" s="492"/>
      <c r="M10" s="496" t="s">
        <v>1287</v>
      </c>
      <c r="N10" s="497"/>
      <c r="O10" s="498"/>
    </row>
    <row r="11" spans="1:15" ht="19.5" thickBot="1" x14ac:dyDescent="0.3">
      <c r="A11" s="475"/>
      <c r="B11" s="482"/>
      <c r="C11" s="445"/>
      <c r="D11" s="483"/>
      <c r="E11" s="478"/>
      <c r="F11" s="484" t="s">
        <v>1292</v>
      </c>
      <c r="G11" s="485"/>
      <c r="H11" s="486" t="s">
        <v>1163</v>
      </c>
      <c r="I11" s="488" t="s">
        <v>1162</v>
      </c>
      <c r="J11" s="493"/>
      <c r="K11" s="494"/>
      <c r="L11" s="495"/>
      <c r="M11" s="499"/>
      <c r="N11" s="500"/>
      <c r="O11" s="501"/>
    </row>
    <row r="12" spans="1:15" ht="20.100000000000001" customHeight="1" thickBot="1" x14ac:dyDescent="0.3">
      <c r="A12" s="476"/>
      <c r="B12" s="4" t="s">
        <v>1392</v>
      </c>
      <c r="C12" s="28" t="s">
        <v>1174</v>
      </c>
      <c r="D12" s="20" t="s">
        <v>1238</v>
      </c>
      <c r="E12" s="479"/>
      <c r="F12" s="91" t="s">
        <v>1285</v>
      </c>
      <c r="G12" s="92" t="s">
        <v>1286</v>
      </c>
      <c r="H12" s="487"/>
      <c r="I12" s="489"/>
      <c r="J12" s="47" t="s">
        <v>7</v>
      </c>
      <c r="K12" s="45" t="s">
        <v>1245</v>
      </c>
      <c r="L12" s="48" t="s">
        <v>8</v>
      </c>
      <c r="M12" s="51" t="s">
        <v>7</v>
      </c>
      <c r="N12" s="45" t="s">
        <v>1245</v>
      </c>
      <c r="O12" s="41" t="s">
        <v>8</v>
      </c>
    </row>
    <row r="13" spans="1:15" ht="15.75" customHeight="1" x14ac:dyDescent="0.25">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3">
        <v>0.97499999999999998</v>
      </c>
      <c r="F13" s="64">
        <v>2.5</v>
      </c>
      <c r="G13" s="65"/>
      <c r="H13" s="66" t="s">
        <v>1220</v>
      </c>
      <c r="I13" s="67" t="s">
        <v>1289</v>
      </c>
      <c r="J13" s="68">
        <f>$F13*'2. Emissions Units &amp; Activities'!H$13*(1-$E13)</f>
        <v>6.2500000000000053</v>
      </c>
      <c r="K13" s="69">
        <f>$F13*'2. Emissions Units &amp; Activities'!I$13*(1-$E13)</f>
        <v>8.7500000000000071</v>
      </c>
      <c r="L13" s="66">
        <f>$F13*'2. Emissions Units &amp; Activities'!J$13*(1-$E13)</f>
        <v>12.500000000000011</v>
      </c>
      <c r="M13" s="68">
        <f>$F13*'2. Emissions Units &amp; Activities'!K$13*(1-$E13)</f>
        <v>1.8750000000000017E-2</v>
      </c>
      <c r="N13" s="69">
        <f>$F13*'2. Emissions Units &amp; Activities'!L$13*(1-$E13)</f>
        <v>3.1250000000000028E-2</v>
      </c>
      <c r="O13" s="66">
        <f>$F13*'2. Emissions Units &amp; Activities'!M$13*(1-$E13)</f>
        <v>5.0000000000000044E-2</v>
      </c>
    </row>
    <row r="14" spans="1:15" x14ac:dyDescent="0.25">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0">
        <v>0</v>
      </c>
      <c r="F14" s="71">
        <v>0.1</v>
      </c>
      <c r="G14" s="72"/>
      <c r="H14" s="66" t="s">
        <v>1220</v>
      </c>
      <c r="I14" s="67" t="s">
        <v>1221</v>
      </c>
      <c r="J14" s="71">
        <f>$F14*'2. Emissions Units &amp; Activities'!H$13*(1-$E14)</f>
        <v>10</v>
      </c>
      <c r="K14" s="73">
        <f>$F14*'2. Emissions Units &amp; Activities'!I$13*(1-$E14)</f>
        <v>14</v>
      </c>
      <c r="L14" s="66">
        <f>$F14*'2. Emissions Units &amp; Activities'!J$13*(1-$E14)</f>
        <v>20</v>
      </c>
      <c r="M14" s="71">
        <f>$F14*'2. Emissions Units &amp; Activities'!K$13*(1-$E14)</f>
        <v>0.03</v>
      </c>
      <c r="N14" s="73">
        <f>$F14*'2. Emissions Units &amp; Activities'!L$13*(1-$E14)</f>
        <v>0.05</v>
      </c>
      <c r="O14" s="66">
        <f>$F14*'2. Emissions Units &amp; Activities'!M$13*(1-$E14)</f>
        <v>8.0000000000000016E-2</v>
      </c>
    </row>
    <row r="15" spans="1:15" ht="15.75" thickBot="1" x14ac:dyDescent="0.3">
      <c r="A15" s="100"/>
      <c r="B15" s="111"/>
      <c r="C15" s="103" t="str">
        <f>IFERROR(IF(B15="No CAS","",INDEX('DEQ Pollutant List'!$C$7:$C$614,MATCH('3. Pollutant Emissions - EF'!B15,'DEQ Pollutant List'!$B$7:$B$614,0))),"")</f>
        <v/>
      </c>
      <c r="D15" s="112" t="str">
        <f>IFERROR(IF(OR($B15="",$B15="No CAS"),INDEX('DEQ Pollutant List'!$A$7:$A$614,MATCH($C15,'DEQ Pollutant List'!$C$7:$C$614,0)),INDEX('DEQ Pollutant List'!$A$7:$A$614,MATCH($B15,'DEQ Pollutant List'!$B$7:$B$614,0))),"")</f>
        <v/>
      </c>
      <c r="E15" s="113"/>
      <c r="F15" s="108"/>
      <c r="G15" s="114"/>
      <c r="H15" s="110"/>
      <c r="I15" s="107"/>
      <c r="J15" s="108"/>
      <c r="K15" s="109"/>
      <c r="L15" s="110"/>
      <c r="M15" s="108"/>
      <c r="N15" s="109"/>
      <c r="O15" s="110"/>
    </row>
    <row r="16" spans="1:15" ht="15.75" x14ac:dyDescent="0.3">
      <c r="A16" s="246" t="s">
        <v>1403</v>
      </c>
      <c r="B16" s="247" t="s">
        <v>41</v>
      </c>
      <c r="C16" s="248" t="str">
        <f>IFERROR(IF($B16="7440-47-3","Chromium and compounds",IF(B16="No CAS","",INDEX('DEQ Pollutant List'!$C$7:$C$614,MATCH('3. Pollutant Emissions - EF'!B16,'DEQ Pollutant List'!$B$7:$B$614,0)))),"")</f>
        <v>Aluminum and compounds</v>
      </c>
      <c r="D16" s="249"/>
      <c r="E16" s="250"/>
      <c r="F16" s="251">
        <v>7.8660035397000024E-6</v>
      </c>
      <c r="G16" s="252">
        <v>1.0350004657499998E-5</v>
      </c>
      <c r="H16" s="253" t="s">
        <v>1634</v>
      </c>
      <c r="I16" s="254" t="s">
        <v>1635</v>
      </c>
      <c r="J16" s="255"/>
      <c r="K16" s="256">
        <v>15.732007079400002</v>
      </c>
      <c r="L16" s="257"/>
      <c r="M16" s="258"/>
      <c r="N16" s="256">
        <v>5.671235428767122E-2</v>
      </c>
      <c r="O16" s="257"/>
    </row>
    <row r="17" spans="1:15" ht="15.75" x14ac:dyDescent="0.3">
      <c r="A17" s="200" t="s">
        <v>1403</v>
      </c>
      <c r="B17" s="259" t="s">
        <v>83</v>
      </c>
      <c r="C17" s="224" t="str">
        <f>IFERROR(IF($B17="7440-47-3","Chromium and compounds",IF(B17="No CAS","",INDEX('DEQ Pollutant List'!$C$7:$C$614,MATCH('3. Pollutant Emissions - EF'!B17,'DEQ Pollutant List'!$B$7:$B$614,0)))),"")</f>
        <v>Arsenic and compounds</v>
      </c>
      <c r="D17" s="205"/>
      <c r="E17" s="260"/>
      <c r="F17" s="261">
        <v>7.4520033533999989E-10</v>
      </c>
      <c r="G17" s="262">
        <v>9.5220042848999971E-10</v>
      </c>
      <c r="H17" s="263" t="s">
        <v>1634</v>
      </c>
      <c r="I17" s="264" t="s">
        <v>1635</v>
      </c>
      <c r="J17" s="206"/>
      <c r="K17" s="265">
        <v>1.4904006706799998E-3</v>
      </c>
      <c r="L17" s="208"/>
      <c r="M17" s="206"/>
      <c r="N17" s="265">
        <v>5.2175365944657521E-6</v>
      </c>
      <c r="O17" s="208"/>
    </row>
    <row r="18" spans="1:15" s="199" customFormat="1" ht="15.75" x14ac:dyDescent="0.3">
      <c r="A18" s="200" t="s">
        <v>1403</v>
      </c>
      <c r="B18" s="259" t="s">
        <v>117</v>
      </c>
      <c r="C18" s="224" t="str">
        <f>IFERROR(IF($B18="7440-47-3","Chromium and compounds",IF(B18="No CAS","",INDEX('DEQ Pollutant List'!$C$7:$C$614,MATCH('3. Pollutant Emissions - EF'!B18,'DEQ Pollutant List'!$B$7:$B$614,0)))),"")</f>
        <v>Beryllium and compounds</v>
      </c>
      <c r="D18" s="205"/>
      <c r="E18" s="260"/>
      <c r="F18" s="266" t="s">
        <v>1649</v>
      </c>
      <c r="G18" s="267" t="s">
        <v>1649</v>
      </c>
      <c r="H18" s="263" t="s">
        <v>1634</v>
      </c>
      <c r="I18" s="264" t="s">
        <v>1635</v>
      </c>
      <c r="J18" s="206"/>
      <c r="K18" s="265" t="s">
        <v>1499</v>
      </c>
      <c r="L18" s="208"/>
      <c r="M18" s="206"/>
      <c r="N18" s="265" t="s">
        <v>1499</v>
      </c>
      <c r="O18" s="208"/>
    </row>
    <row r="19" spans="1:15" s="199" customFormat="1" ht="15.75" x14ac:dyDescent="0.3">
      <c r="A19" s="200" t="s">
        <v>1403</v>
      </c>
      <c r="B19" s="259" t="s">
        <v>167</v>
      </c>
      <c r="C19" s="224" t="str">
        <f>IFERROR(IF($B19="7440-47-3","Chromium and compounds",IF(B19="No CAS","",INDEX('DEQ Pollutant List'!$C$7:$C$614,MATCH('3. Pollutant Emissions - EF'!B19,'DEQ Pollutant List'!$B$7:$B$614,0)))),"")</f>
        <v>Cadmium and compounds</v>
      </c>
      <c r="D19" s="205"/>
      <c r="E19" s="260"/>
      <c r="F19" s="266" t="s">
        <v>1649</v>
      </c>
      <c r="G19" s="267" t="s">
        <v>1649</v>
      </c>
      <c r="H19" s="263" t="s">
        <v>1634</v>
      </c>
      <c r="I19" s="264" t="s">
        <v>1635</v>
      </c>
      <c r="J19" s="206"/>
      <c r="K19" s="265" t="s">
        <v>1499</v>
      </c>
      <c r="L19" s="208"/>
      <c r="M19" s="206"/>
      <c r="N19" s="265" t="s">
        <v>1499</v>
      </c>
      <c r="O19" s="208"/>
    </row>
    <row r="20" spans="1:15" s="199" customFormat="1" ht="15.75" x14ac:dyDescent="0.3">
      <c r="A20" s="200" t="s">
        <v>1403</v>
      </c>
      <c r="B20" s="259" t="s">
        <v>1636</v>
      </c>
      <c r="C20" s="224" t="str">
        <f>IFERROR(IF($B20="7440-47-3","Chromium and compounds",IF(B20="No CAS","",INDEX('DEQ Pollutant List'!$C$7:$C$614,MATCH('3. Pollutant Emissions - EF'!B20,'DEQ Pollutant List'!$B$7:$B$614,0)))),"")</f>
        <v>Chromium and compounds</v>
      </c>
      <c r="D20" s="205"/>
      <c r="E20" s="260"/>
      <c r="F20" s="261">
        <v>4.9680022355999997E-7</v>
      </c>
      <c r="G20" s="262">
        <v>5.7960026081999991E-7</v>
      </c>
      <c r="H20" s="263" t="s">
        <v>1634</v>
      </c>
      <c r="I20" s="264" t="s">
        <v>1635</v>
      </c>
      <c r="J20" s="206"/>
      <c r="K20" s="265">
        <v>0.99360044712000006</v>
      </c>
      <c r="L20" s="208"/>
      <c r="M20" s="206"/>
      <c r="N20" s="265">
        <v>3.1758918401095884E-3</v>
      </c>
      <c r="O20" s="208"/>
    </row>
    <row r="21" spans="1:15" s="199" customFormat="1" ht="15.75" x14ac:dyDescent="0.3">
      <c r="A21" s="200" t="s">
        <v>1403</v>
      </c>
      <c r="B21" s="259" t="s">
        <v>250</v>
      </c>
      <c r="C21" s="224" t="str">
        <f>IFERROR(IF($B21="7440-47-3","Chromium and compounds",IF(B21="No CAS","",INDEX('DEQ Pollutant List'!$C$7:$C$614,MATCH('3. Pollutant Emissions - EF'!B21,'DEQ Pollutant List'!$B$7:$B$614,0)))),"")</f>
        <v>Chromium VI, chromate, and dichromate particulate</v>
      </c>
      <c r="D21" s="205"/>
      <c r="E21" s="260"/>
      <c r="F21" s="261">
        <v>5.7960026082000004E-12</v>
      </c>
      <c r="G21" s="262">
        <v>2.4840011177999996E-11</v>
      </c>
      <c r="H21" s="263" t="s">
        <v>1634</v>
      </c>
      <c r="I21" s="264" t="s">
        <v>1635</v>
      </c>
      <c r="J21" s="206"/>
      <c r="K21" s="265">
        <v>1.1592005216400002E-5</v>
      </c>
      <c r="L21" s="208"/>
      <c r="M21" s="206"/>
      <c r="N21" s="265">
        <v>1.3610965029041093E-7</v>
      </c>
      <c r="O21" s="208"/>
    </row>
    <row r="22" spans="1:15" s="199" customFormat="1" ht="15.75" x14ac:dyDescent="0.3">
      <c r="A22" s="200" t="s">
        <v>1403</v>
      </c>
      <c r="B22" s="259" t="s">
        <v>255</v>
      </c>
      <c r="C22" s="224" t="str">
        <f>IFERROR(IF($B22="7440-47-3","Chromium and compounds",IF(B22="No CAS","",INDEX('DEQ Pollutant List'!$C$7:$C$614,MATCH('3. Pollutant Emissions - EF'!B22,'DEQ Pollutant List'!$B$7:$B$614,0)))),"")</f>
        <v>Cobalt and compounds</v>
      </c>
      <c r="D22" s="205"/>
      <c r="E22" s="260"/>
      <c r="F22" s="261">
        <v>2.1942009873900004E-8</v>
      </c>
      <c r="G22" s="262">
        <v>2.69100121095E-8</v>
      </c>
      <c r="H22" s="263" t="s">
        <v>1634</v>
      </c>
      <c r="I22" s="264" t="s">
        <v>1635</v>
      </c>
      <c r="J22" s="206"/>
      <c r="K22" s="265">
        <v>4.3884019747800006E-2</v>
      </c>
      <c r="L22" s="208"/>
      <c r="M22" s="206"/>
      <c r="N22" s="265">
        <v>1.474521211479452E-4</v>
      </c>
      <c r="O22" s="208"/>
    </row>
    <row r="23" spans="1:15" s="199" customFormat="1" ht="15.75" x14ac:dyDescent="0.3">
      <c r="A23" s="200" t="s">
        <v>1403</v>
      </c>
      <c r="B23" s="259" t="s">
        <v>258</v>
      </c>
      <c r="C23" s="224" t="str">
        <f>IFERROR(IF($B23="7440-47-3","Chromium and compounds",IF(B23="No CAS","",INDEX('DEQ Pollutant List'!$C$7:$C$614,MATCH('3. Pollutant Emissions - EF'!B23,'DEQ Pollutant List'!$B$7:$B$614,0)))),"")</f>
        <v>Copper and compounds</v>
      </c>
      <c r="D23" s="205"/>
      <c r="E23" s="260"/>
      <c r="F23" s="261">
        <v>5.382002421900001E-7</v>
      </c>
      <c r="G23" s="262">
        <v>5.3820024218999989E-7</v>
      </c>
      <c r="H23" s="263" t="s">
        <v>1634</v>
      </c>
      <c r="I23" s="264" t="s">
        <v>1635</v>
      </c>
      <c r="J23" s="206"/>
      <c r="K23" s="265">
        <v>1.0764004843800001</v>
      </c>
      <c r="L23" s="208"/>
      <c r="M23" s="206"/>
      <c r="N23" s="265">
        <v>2.9490424229589034E-3</v>
      </c>
      <c r="O23" s="208"/>
    </row>
    <row r="24" spans="1:15" s="199" customFormat="1" ht="15.75" x14ac:dyDescent="0.3">
      <c r="A24" s="200" t="s">
        <v>1403</v>
      </c>
      <c r="B24" s="259" t="s">
        <v>556</v>
      </c>
      <c r="C24" s="224" t="str">
        <f>IFERROR(IF($B24="7440-47-3","Chromium and compounds",IF(B24="No CAS","",INDEX('DEQ Pollutant List'!$C$7:$C$614,MATCH('3. Pollutant Emissions - EF'!B24,'DEQ Pollutant List'!$B$7:$B$614,0)))),"")</f>
        <v>Lead and compounds</v>
      </c>
      <c r="D24" s="205"/>
      <c r="E24" s="260"/>
      <c r="F24" s="261">
        <v>4.1400018630000019E-9</v>
      </c>
      <c r="G24" s="262">
        <v>5.3820024218999986E-9</v>
      </c>
      <c r="H24" s="263" t="s">
        <v>1634</v>
      </c>
      <c r="I24" s="264" t="s">
        <v>1635</v>
      </c>
      <c r="J24" s="206"/>
      <c r="K24" s="265">
        <v>8.2800037260000025E-3</v>
      </c>
      <c r="L24" s="208"/>
      <c r="M24" s="206"/>
      <c r="N24" s="265">
        <v>2.9490424229589033E-5</v>
      </c>
      <c r="O24" s="208"/>
    </row>
    <row r="25" spans="1:15" s="199" customFormat="1" ht="15.75" x14ac:dyDescent="0.3">
      <c r="A25" s="200" t="s">
        <v>1403</v>
      </c>
      <c r="B25" s="259" t="s">
        <v>562</v>
      </c>
      <c r="C25" s="224" t="str">
        <f>IFERROR(IF($B25="7440-47-3","Chromium and compounds",IF(B25="No CAS","",INDEX('DEQ Pollutant List'!$C$7:$C$614,MATCH('3. Pollutant Emissions - EF'!B25,'DEQ Pollutant List'!$B$7:$B$614,0)))),"")</f>
        <v>Manganese and compounds</v>
      </c>
      <c r="D25" s="205"/>
      <c r="E25" s="260"/>
      <c r="F25" s="261">
        <v>5.382002421900001E-7</v>
      </c>
      <c r="G25" s="262">
        <v>7.0380031670999987E-7</v>
      </c>
      <c r="H25" s="263" t="s">
        <v>1634</v>
      </c>
      <c r="I25" s="264" t="s">
        <v>1635</v>
      </c>
      <c r="J25" s="206"/>
      <c r="K25" s="265">
        <v>1.0764004843800001</v>
      </c>
      <c r="L25" s="208"/>
      <c r="M25" s="206"/>
      <c r="N25" s="265">
        <v>3.8564400915616429E-3</v>
      </c>
      <c r="O25" s="208"/>
    </row>
    <row r="26" spans="1:15" s="199" customFormat="1" ht="15.75" x14ac:dyDescent="0.3">
      <c r="A26" s="200" t="s">
        <v>1403</v>
      </c>
      <c r="B26" s="259" t="s">
        <v>568</v>
      </c>
      <c r="C26" s="224" t="str">
        <f>IFERROR(IF($B26="7440-47-3","Chromium and compounds",IF(B26="No CAS","",INDEX('DEQ Pollutant List'!$C$7:$C$614,MATCH('3. Pollutant Emissions - EF'!B26,'DEQ Pollutant List'!$B$7:$B$614,0)))),"")</f>
        <v>Mercury and compounds</v>
      </c>
      <c r="D26" s="205"/>
      <c r="E26" s="260"/>
      <c r="F26" s="261">
        <v>1.6560007451999998E-12</v>
      </c>
      <c r="G26" s="262">
        <v>1.6560007451999998E-12</v>
      </c>
      <c r="H26" s="263" t="s">
        <v>1634</v>
      </c>
      <c r="I26" s="264" t="s">
        <v>1635</v>
      </c>
      <c r="J26" s="206"/>
      <c r="K26" s="265">
        <v>3.3120014903999998E-6</v>
      </c>
      <c r="L26" s="208"/>
      <c r="M26" s="206"/>
      <c r="N26" s="265">
        <v>9.0739766860273957E-9</v>
      </c>
      <c r="O26" s="208"/>
    </row>
    <row r="27" spans="1:15" s="199" customFormat="1" ht="15.75" x14ac:dyDescent="0.3">
      <c r="A27" s="200" t="s">
        <v>1403</v>
      </c>
      <c r="B27" s="259" t="s">
        <v>634</v>
      </c>
      <c r="C27" s="224" t="str">
        <f>IFERROR(IF($B27="7440-47-3","Chromium and compounds",IF(B27="No CAS","",INDEX('DEQ Pollutant List'!$C$7:$C$614,MATCH('3. Pollutant Emissions - EF'!B27,'DEQ Pollutant List'!$B$7:$B$614,0)))),"")</f>
        <v>Nickel and compounds</v>
      </c>
      <c r="D27" s="205"/>
      <c r="E27" s="260"/>
      <c r="F27" s="261">
        <v>2.6082011736900003E-7</v>
      </c>
      <c r="G27" s="262">
        <v>2.9808013413599997E-7</v>
      </c>
      <c r="H27" s="263" t="s">
        <v>1634</v>
      </c>
      <c r="I27" s="264" t="s">
        <v>1635</v>
      </c>
      <c r="J27" s="206"/>
      <c r="K27" s="265">
        <v>0.52164023473800003</v>
      </c>
      <c r="L27" s="208"/>
      <c r="M27" s="206"/>
      <c r="N27" s="265">
        <v>1.6333158034849314E-3</v>
      </c>
      <c r="O27" s="208"/>
    </row>
    <row r="28" spans="1:15" s="199" customFormat="1" ht="15.75" x14ac:dyDescent="0.3">
      <c r="A28" s="200" t="s">
        <v>1403</v>
      </c>
      <c r="B28" s="259" t="s">
        <v>1009</v>
      </c>
      <c r="C28" s="224" t="str">
        <f>IFERROR(IF($B28="7440-47-3","Chromium and compounds",IF(B28="No CAS","",INDEX('DEQ Pollutant List'!$C$7:$C$614,MATCH('3. Pollutant Emissions - EF'!B28,'DEQ Pollutant List'!$B$7:$B$614,0)))),"")</f>
        <v>Selenium and compounds</v>
      </c>
      <c r="D28" s="205"/>
      <c r="E28" s="260"/>
      <c r="F28" s="261">
        <v>6.6240029807999996E-10</v>
      </c>
      <c r="G28" s="262">
        <v>1.0350004657500001E-9</v>
      </c>
      <c r="H28" s="263" t="s">
        <v>1634</v>
      </c>
      <c r="I28" s="264" t="s">
        <v>1635</v>
      </c>
      <c r="J28" s="206"/>
      <c r="K28" s="265">
        <v>1.3248005961599999E-3</v>
      </c>
      <c r="L28" s="208"/>
      <c r="M28" s="206"/>
      <c r="N28" s="265">
        <v>5.6712354287671232E-6</v>
      </c>
      <c r="O28" s="208"/>
    </row>
    <row r="29" spans="1:15" s="199" customFormat="1" ht="15.75" x14ac:dyDescent="0.3">
      <c r="A29" s="200" t="s">
        <v>1403</v>
      </c>
      <c r="B29" s="259" t="s">
        <v>1128</v>
      </c>
      <c r="C29" s="224" t="str">
        <f>IFERROR(IF($B29="7440-47-3","Chromium and compounds",IF(B29="No CAS","",INDEX('DEQ Pollutant List'!$C$7:$C$614,MATCH('3. Pollutant Emissions - EF'!B29,'DEQ Pollutant List'!$B$7:$B$614,0)))),"")</f>
        <v>Vanadium (fume or dust)</v>
      </c>
      <c r="D29" s="205"/>
      <c r="E29" s="260"/>
      <c r="F29" s="261">
        <v>2.4012010805400007E-9</v>
      </c>
      <c r="G29" s="262">
        <v>2.8566012854699996E-9</v>
      </c>
      <c r="H29" s="263" t="s">
        <v>1634</v>
      </c>
      <c r="I29" s="264" t="s">
        <v>1635</v>
      </c>
      <c r="J29" s="206"/>
      <c r="K29" s="265">
        <v>4.8024021610800008E-3</v>
      </c>
      <c r="L29" s="208"/>
      <c r="M29" s="206"/>
      <c r="N29" s="265">
        <v>1.5652609783397257E-5</v>
      </c>
      <c r="O29" s="208"/>
    </row>
    <row r="30" spans="1:15" s="199" customFormat="1" ht="15.75" x14ac:dyDescent="0.3">
      <c r="A30" s="200" t="s">
        <v>1403</v>
      </c>
      <c r="B30" s="259" t="s">
        <v>1149</v>
      </c>
      <c r="C30" s="224" t="str">
        <f>IFERROR(IF($B30="7440-47-3","Chromium and compounds",IF(B30="No CAS","",INDEX('DEQ Pollutant List'!$C$7:$C$614,MATCH('3. Pollutant Emissions - EF'!B30,'DEQ Pollutant List'!$B$7:$B$614,0)))),"")</f>
        <v>Zinc and compounds</v>
      </c>
      <c r="D30" s="205"/>
      <c r="E30" s="260"/>
      <c r="F30" s="261">
        <v>4.9680022355999997E-7</v>
      </c>
      <c r="G30" s="262">
        <v>7.0380031670999987E-7</v>
      </c>
      <c r="H30" s="263" t="s">
        <v>1634</v>
      </c>
      <c r="I30" s="264" t="s">
        <v>1635</v>
      </c>
      <c r="J30" s="206"/>
      <c r="K30" s="265">
        <v>0.99360044712000006</v>
      </c>
      <c r="L30" s="208"/>
      <c r="M30" s="206"/>
      <c r="N30" s="265">
        <v>3.8564400915616429E-3</v>
      </c>
      <c r="O30" s="208"/>
    </row>
    <row r="31" spans="1:15" s="199" customFormat="1" ht="15.75" x14ac:dyDescent="0.3">
      <c r="A31" s="200"/>
      <c r="B31" s="201"/>
      <c r="C31" s="224" t="str">
        <f>IFERROR(IF($B31="7440-47-3","Chromium and compounds",IF(B31="No CAS","",INDEX('DEQ Pollutant List'!$C$7:$C$614,MATCH('3. Pollutant Emissions - EF'!B31,'DEQ Pollutant List'!$B$7:$B$614,0)))),"")</f>
        <v/>
      </c>
      <c r="D31" s="205"/>
      <c r="E31" s="260"/>
      <c r="F31" s="266"/>
      <c r="G31" s="267"/>
      <c r="H31" s="263"/>
      <c r="I31" s="264"/>
      <c r="J31" s="206"/>
      <c r="K31" s="265"/>
      <c r="L31" s="208"/>
      <c r="M31" s="206"/>
      <c r="N31" s="265"/>
      <c r="O31" s="208"/>
    </row>
    <row r="32" spans="1:15" s="199" customFormat="1" ht="15.75" x14ac:dyDescent="0.3">
      <c r="A32" s="200" t="s">
        <v>1409</v>
      </c>
      <c r="B32" s="201" t="s">
        <v>41</v>
      </c>
      <c r="C32" s="224" t="str">
        <f>IFERROR(IF($B32="7440-47-3","Chromium and compounds",IF(B32="No CAS","",INDEX('DEQ Pollutant List'!$C$7:$C$614,MATCH('3. Pollutant Emissions - EF'!B32,'DEQ Pollutant List'!$B$7:$B$614,0)))),"")</f>
        <v>Aluminum and compounds</v>
      </c>
      <c r="D32" s="205"/>
      <c r="E32" s="260"/>
      <c r="F32" s="261">
        <v>7.8660035397000024E-6</v>
      </c>
      <c r="G32" s="262">
        <v>1.0350004657499998E-5</v>
      </c>
      <c r="H32" s="263" t="s">
        <v>1634</v>
      </c>
      <c r="I32" s="264" t="s">
        <v>1635</v>
      </c>
      <c r="J32" s="206"/>
      <c r="K32" s="265">
        <v>7.8660035397000012</v>
      </c>
      <c r="L32" s="208"/>
      <c r="M32" s="206"/>
      <c r="N32" s="265">
        <v>2.835617714383561E-2</v>
      </c>
      <c r="O32" s="208"/>
    </row>
    <row r="33" spans="1:15" s="199" customFormat="1" ht="15.75" x14ac:dyDescent="0.3">
      <c r="A33" s="200" t="s">
        <v>1409</v>
      </c>
      <c r="B33" s="201" t="s">
        <v>83</v>
      </c>
      <c r="C33" s="224" t="str">
        <f>IFERROR(IF($B33="7440-47-3","Chromium and compounds",IF(B33="No CAS","",INDEX('DEQ Pollutant List'!$C$7:$C$614,MATCH('3. Pollutant Emissions - EF'!B33,'DEQ Pollutant List'!$B$7:$B$614,0)))),"")</f>
        <v>Arsenic and compounds</v>
      </c>
      <c r="D33" s="205"/>
      <c r="E33" s="260"/>
      <c r="F33" s="261">
        <v>7.4520033533999989E-10</v>
      </c>
      <c r="G33" s="262">
        <v>9.5220042848999971E-10</v>
      </c>
      <c r="H33" s="263" t="s">
        <v>1634</v>
      </c>
      <c r="I33" s="264" t="s">
        <v>1635</v>
      </c>
      <c r="J33" s="206"/>
      <c r="K33" s="265">
        <v>7.4520033533999992E-4</v>
      </c>
      <c r="L33" s="208"/>
      <c r="M33" s="206"/>
      <c r="N33" s="265">
        <v>2.608768297232876E-6</v>
      </c>
      <c r="O33" s="208"/>
    </row>
    <row r="34" spans="1:15" s="199" customFormat="1" ht="15.75" x14ac:dyDescent="0.3">
      <c r="A34" s="200" t="s">
        <v>1409</v>
      </c>
      <c r="B34" s="201" t="s">
        <v>117</v>
      </c>
      <c r="C34" s="224" t="str">
        <f>IFERROR(IF($B34="7440-47-3","Chromium and compounds",IF(B34="No CAS","",INDEX('DEQ Pollutant List'!$C$7:$C$614,MATCH('3. Pollutant Emissions - EF'!B34,'DEQ Pollutant List'!$B$7:$B$614,0)))),"")</f>
        <v>Beryllium and compounds</v>
      </c>
      <c r="D34" s="205"/>
      <c r="E34" s="260"/>
      <c r="F34" s="261" t="s">
        <v>1649</v>
      </c>
      <c r="G34" s="262" t="s">
        <v>1649</v>
      </c>
      <c r="H34" s="263" t="s">
        <v>1634</v>
      </c>
      <c r="I34" s="264" t="s">
        <v>1635</v>
      </c>
      <c r="J34" s="206"/>
      <c r="K34" s="265" t="s">
        <v>1499</v>
      </c>
      <c r="L34" s="208"/>
      <c r="M34" s="206"/>
      <c r="N34" s="265" t="s">
        <v>1499</v>
      </c>
      <c r="O34" s="208"/>
    </row>
    <row r="35" spans="1:15" s="199" customFormat="1" ht="15.75" x14ac:dyDescent="0.3">
      <c r="A35" s="200" t="s">
        <v>1409</v>
      </c>
      <c r="B35" s="201" t="s">
        <v>167</v>
      </c>
      <c r="C35" s="224" t="str">
        <f>IFERROR(IF($B35="7440-47-3","Chromium and compounds",IF(B35="No CAS","",INDEX('DEQ Pollutant List'!$C$7:$C$614,MATCH('3. Pollutant Emissions - EF'!B35,'DEQ Pollutant List'!$B$7:$B$614,0)))),"")</f>
        <v>Cadmium and compounds</v>
      </c>
      <c r="D35" s="205"/>
      <c r="E35" s="260"/>
      <c r="F35" s="261" t="s">
        <v>1649</v>
      </c>
      <c r="G35" s="262" t="s">
        <v>1649</v>
      </c>
      <c r="H35" s="263" t="s">
        <v>1634</v>
      </c>
      <c r="I35" s="264" t="s">
        <v>1635</v>
      </c>
      <c r="J35" s="206"/>
      <c r="K35" s="265" t="s">
        <v>1499</v>
      </c>
      <c r="L35" s="208"/>
      <c r="M35" s="206"/>
      <c r="N35" s="265" t="s">
        <v>1499</v>
      </c>
      <c r="O35" s="208"/>
    </row>
    <row r="36" spans="1:15" s="199" customFormat="1" ht="15.75" x14ac:dyDescent="0.3">
      <c r="A36" s="200" t="s">
        <v>1409</v>
      </c>
      <c r="B36" s="201" t="s">
        <v>1636</v>
      </c>
      <c r="C36" s="224" t="str">
        <f>IFERROR(IF($B36="7440-47-3","Chromium and compounds",IF(B36="No CAS","",INDEX('DEQ Pollutant List'!$C$7:$C$614,MATCH('3. Pollutant Emissions - EF'!B36,'DEQ Pollutant List'!$B$7:$B$614,0)))),"")</f>
        <v>Chromium and compounds</v>
      </c>
      <c r="D36" s="205"/>
      <c r="E36" s="260"/>
      <c r="F36" s="261">
        <v>4.9680022355999997E-7</v>
      </c>
      <c r="G36" s="262">
        <v>5.7960026081999991E-7</v>
      </c>
      <c r="H36" s="263" t="s">
        <v>1634</v>
      </c>
      <c r="I36" s="264" t="s">
        <v>1635</v>
      </c>
      <c r="J36" s="206"/>
      <c r="K36" s="265">
        <v>0.49680022356000003</v>
      </c>
      <c r="L36" s="208"/>
      <c r="M36" s="206"/>
      <c r="N36" s="265">
        <v>1.5879459200547942E-3</v>
      </c>
      <c r="O36" s="208"/>
    </row>
    <row r="37" spans="1:15" s="199" customFormat="1" ht="15.75" x14ac:dyDescent="0.3">
      <c r="A37" s="200" t="s">
        <v>1409</v>
      </c>
      <c r="B37" s="201" t="s">
        <v>250</v>
      </c>
      <c r="C37" s="224" t="str">
        <f>IFERROR(IF($B37="7440-47-3","Chromium and compounds",IF(B37="No CAS","",INDEX('DEQ Pollutant List'!$C$7:$C$614,MATCH('3. Pollutant Emissions - EF'!B37,'DEQ Pollutant List'!$B$7:$B$614,0)))),"")</f>
        <v>Chromium VI, chromate, and dichromate particulate</v>
      </c>
      <c r="D37" s="205"/>
      <c r="E37" s="260"/>
      <c r="F37" s="261">
        <v>5.7960026082000004E-12</v>
      </c>
      <c r="G37" s="262">
        <v>2.4840011177999996E-11</v>
      </c>
      <c r="H37" s="263" t="s">
        <v>1634</v>
      </c>
      <c r="I37" s="264" t="s">
        <v>1635</v>
      </c>
      <c r="J37" s="206"/>
      <c r="K37" s="265">
        <v>5.7960026082000008E-6</v>
      </c>
      <c r="L37" s="208"/>
      <c r="M37" s="206"/>
      <c r="N37" s="265">
        <v>6.8054825145205465E-8</v>
      </c>
      <c r="O37" s="208"/>
    </row>
    <row r="38" spans="1:15" s="199" customFormat="1" ht="15.75" x14ac:dyDescent="0.3">
      <c r="A38" s="200" t="s">
        <v>1409</v>
      </c>
      <c r="B38" s="201" t="s">
        <v>255</v>
      </c>
      <c r="C38" s="224" t="str">
        <f>IFERROR(IF($B38="7440-47-3","Chromium and compounds",IF(B38="No CAS","",INDEX('DEQ Pollutant List'!$C$7:$C$614,MATCH('3. Pollutant Emissions - EF'!B38,'DEQ Pollutant List'!$B$7:$B$614,0)))),"")</f>
        <v>Cobalt and compounds</v>
      </c>
      <c r="D38" s="205"/>
      <c r="E38" s="260"/>
      <c r="F38" s="261">
        <v>2.1942009873900004E-8</v>
      </c>
      <c r="G38" s="262">
        <v>2.69100121095E-8</v>
      </c>
      <c r="H38" s="263" t="s">
        <v>1634</v>
      </c>
      <c r="I38" s="264" t="s">
        <v>1635</v>
      </c>
      <c r="J38" s="206"/>
      <c r="K38" s="265">
        <v>2.1942009873900003E-2</v>
      </c>
      <c r="L38" s="208"/>
      <c r="M38" s="206"/>
      <c r="N38" s="265">
        <v>7.3726060573972601E-5</v>
      </c>
      <c r="O38" s="208"/>
    </row>
    <row r="39" spans="1:15" s="199" customFormat="1" ht="15.75" x14ac:dyDescent="0.3">
      <c r="A39" s="200" t="s">
        <v>1409</v>
      </c>
      <c r="B39" s="201" t="s">
        <v>258</v>
      </c>
      <c r="C39" s="224" t="str">
        <f>IFERROR(IF($B39="7440-47-3","Chromium and compounds",IF(B39="No CAS","",INDEX('DEQ Pollutant List'!$C$7:$C$614,MATCH('3. Pollutant Emissions - EF'!B39,'DEQ Pollutant List'!$B$7:$B$614,0)))),"")</f>
        <v>Copper and compounds</v>
      </c>
      <c r="D39" s="205"/>
      <c r="E39" s="260"/>
      <c r="F39" s="261">
        <v>5.382002421900001E-7</v>
      </c>
      <c r="G39" s="262">
        <v>5.3820024218999989E-7</v>
      </c>
      <c r="H39" s="263" t="s">
        <v>1634</v>
      </c>
      <c r="I39" s="264" t="s">
        <v>1635</v>
      </c>
      <c r="J39" s="206"/>
      <c r="K39" s="265">
        <v>0.53820024219000007</v>
      </c>
      <c r="L39" s="208"/>
      <c r="M39" s="206"/>
      <c r="N39" s="265">
        <v>1.4745212114794517E-3</v>
      </c>
      <c r="O39" s="208"/>
    </row>
    <row r="40" spans="1:15" s="199" customFormat="1" ht="15.75" x14ac:dyDescent="0.3">
      <c r="A40" s="200" t="s">
        <v>1409</v>
      </c>
      <c r="B40" s="201" t="s">
        <v>556</v>
      </c>
      <c r="C40" s="224" t="str">
        <f>IFERROR(IF($B40="7440-47-3","Chromium and compounds",IF(B40="No CAS","",INDEX('DEQ Pollutant List'!$C$7:$C$614,MATCH('3. Pollutant Emissions - EF'!B40,'DEQ Pollutant List'!$B$7:$B$614,0)))),"")</f>
        <v>Lead and compounds</v>
      </c>
      <c r="D40" s="205"/>
      <c r="E40" s="260"/>
      <c r="F40" s="261">
        <v>4.1400018630000019E-9</v>
      </c>
      <c r="G40" s="262">
        <v>5.3820024218999986E-9</v>
      </c>
      <c r="H40" s="263" t="s">
        <v>1634</v>
      </c>
      <c r="I40" s="264" t="s">
        <v>1635</v>
      </c>
      <c r="J40" s="206"/>
      <c r="K40" s="265">
        <v>4.1400018630000012E-3</v>
      </c>
      <c r="L40" s="208"/>
      <c r="M40" s="206"/>
      <c r="N40" s="265">
        <v>1.4745212114794516E-5</v>
      </c>
      <c r="O40" s="208"/>
    </row>
    <row r="41" spans="1:15" s="199" customFormat="1" ht="15.75" x14ac:dyDescent="0.3">
      <c r="A41" s="200" t="s">
        <v>1409</v>
      </c>
      <c r="B41" s="201" t="s">
        <v>562</v>
      </c>
      <c r="C41" s="224" t="str">
        <f>IFERROR(IF($B41="7440-47-3","Chromium and compounds",IF(B41="No CAS","",INDEX('DEQ Pollutant List'!$C$7:$C$614,MATCH('3. Pollutant Emissions - EF'!B41,'DEQ Pollutant List'!$B$7:$B$614,0)))),"")</f>
        <v>Manganese and compounds</v>
      </c>
      <c r="D41" s="205"/>
      <c r="E41" s="260"/>
      <c r="F41" s="261">
        <v>5.382002421900001E-7</v>
      </c>
      <c r="G41" s="262">
        <v>7.0380031670999987E-7</v>
      </c>
      <c r="H41" s="263" t="s">
        <v>1634</v>
      </c>
      <c r="I41" s="264" t="s">
        <v>1635</v>
      </c>
      <c r="J41" s="206"/>
      <c r="K41" s="265">
        <v>0.53820024219000007</v>
      </c>
      <c r="L41" s="208"/>
      <c r="M41" s="206"/>
      <c r="N41" s="265">
        <v>1.9282200457808214E-3</v>
      </c>
      <c r="O41" s="208"/>
    </row>
    <row r="42" spans="1:15" s="199" customFormat="1" ht="15.75" x14ac:dyDescent="0.3">
      <c r="A42" s="200" t="s">
        <v>1409</v>
      </c>
      <c r="B42" s="201" t="s">
        <v>568</v>
      </c>
      <c r="C42" s="224" t="str">
        <f>IFERROR(IF($B42="7440-47-3","Chromium and compounds",IF(B42="No CAS","",INDEX('DEQ Pollutant List'!$C$7:$C$614,MATCH('3. Pollutant Emissions - EF'!B42,'DEQ Pollutant List'!$B$7:$B$614,0)))),"")</f>
        <v>Mercury and compounds</v>
      </c>
      <c r="D42" s="205"/>
      <c r="E42" s="260"/>
      <c r="F42" s="261">
        <v>1.6560007451999998E-12</v>
      </c>
      <c r="G42" s="262">
        <v>1.6560007451999998E-12</v>
      </c>
      <c r="H42" s="263" t="s">
        <v>1634</v>
      </c>
      <c r="I42" s="264" t="s">
        <v>1635</v>
      </c>
      <c r="J42" s="206"/>
      <c r="K42" s="265">
        <v>1.6560007451999999E-6</v>
      </c>
      <c r="L42" s="208"/>
      <c r="M42" s="206"/>
      <c r="N42" s="265">
        <v>4.5369883430136978E-9</v>
      </c>
      <c r="O42" s="208"/>
    </row>
    <row r="43" spans="1:15" s="199" customFormat="1" ht="15.75" x14ac:dyDescent="0.3">
      <c r="A43" s="200" t="s">
        <v>1409</v>
      </c>
      <c r="B43" s="201" t="s">
        <v>634</v>
      </c>
      <c r="C43" s="224" t="str">
        <f>IFERROR(IF($B43="7440-47-3","Chromium and compounds",IF(B43="No CAS","",INDEX('DEQ Pollutant List'!$C$7:$C$614,MATCH('3. Pollutant Emissions - EF'!B43,'DEQ Pollutant List'!$B$7:$B$614,0)))),"")</f>
        <v>Nickel and compounds</v>
      </c>
      <c r="D43" s="205"/>
      <c r="E43" s="260"/>
      <c r="F43" s="261">
        <v>2.6082011736900003E-7</v>
      </c>
      <c r="G43" s="262">
        <v>2.9808013413599997E-7</v>
      </c>
      <c r="H43" s="263" t="s">
        <v>1634</v>
      </c>
      <c r="I43" s="264" t="s">
        <v>1635</v>
      </c>
      <c r="J43" s="206"/>
      <c r="K43" s="265">
        <v>0.26082011736900002</v>
      </c>
      <c r="L43" s="208"/>
      <c r="M43" s="206"/>
      <c r="N43" s="265">
        <v>8.1665790174246568E-4</v>
      </c>
      <c r="O43" s="208"/>
    </row>
    <row r="44" spans="1:15" s="199" customFormat="1" ht="15.75" x14ac:dyDescent="0.3">
      <c r="A44" s="200" t="s">
        <v>1409</v>
      </c>
      <c r="B44" s="201" t="s">
        <v>1009</v>
      </c>
      <c r="C44" s="224" t="str">
        <f>IFERROR(IF($B44="7440-47-3","Chromium and compounds",IF(B44="No CAS","",INDEX('DEQ Pollutant List'!$C$7:$C$614,MATCH('3. Pollutant Emissions - EF'!B44,'DEQ Pollutant List'!$B$7:$B$614,0)))),"")</f>
        <v>Selenium and compounds</v>
      </c>
      <c r="D44" s="205"/>
      <c r="E44" s="260"/>
      <c r="F44" s="261">
        <v>6.6240029807999996E-10</v>
      </c>
      <c r="G44" s="262">
        <v>1.0350004657500001E-9</v>
      </c>
      <c r="H44" s="263" t="s">
        <v>1634</v>
      </c>
      <c r="I44" s="264" t="s">
        <v>1635</v>
      </c>
      <c r="J44" s="206"/>
      <c r="K44" s="265">
        <v>6.6240029807999997E-4</v>
      </c>
      <c r="L44" s="208"/>
      <c r="M44" s="206"/>
      <c r="N44" s="265">
        <v>2.8356177143835616E-6</v>
      </c>
      <c r="O44" s="208"/>
    </row>
    <row r="45" spans="1:15" s="199" customFormat="1" ht="15.75" x14ac:dyDescent="0.3">
      <c r="A45" s="200" t="s">
        <v>1409</v>
      </c>
      <c r="B45" s="201" t="s">
        <v>1128</v>
      </c>
      <c r="C45" s="224" t="str">
        <f>IFERROR(IF($B45="7440-47-3","Chromium and compounds",IF(B45="No CAS","",INDEX('DEQ Pollutant List'!$C$7:$C$614,MATCH('3. Pollutant Emissions - EF'!B45,'DEQ Pollutant List'!$B$7:$B$614,0)))),"")</f>
        <v>Vanadium (fume or dust)</v>
      </c>
      <c r="D45" s="205"/>
      <c r="E45" s="260"/>
      <c r="F45" s="261">
        <v>2.4012010805400007E-9</v>
      </c>
      <c r="G45" s="262">
        <v>2.8566012854699996E-9</v>
      </c>
      <c r="H45" s="263" t="s">
        <v>1634</v>
      </c>
      <c r="I45" s="264" t="s">
        <v>1635</v>
      </c>
      <c r="J45" s="206"/>
      <c r="K45" s="265">
        <v>2.4012010805400004E-3</v>
      </c>
      <c r="L45" s="208"/>
      <c r="M45" s="206"/>
      <c r="N45" s="265">
        <v>7.8263048916986285E-6</v>
      </c>
      <c r="O45" s="208"/>
    </row>
    <row r="46" spans="1:15" s="199" customFormat="1" ht="15.75" x14ac:dyDescent="0.3">
      <c r="A46" s="200" t="s">
        <v>1409</v>
      </c>
      <c r="B46" s="201" t="s">
        <v>1149</v>
      </c>
      <c r="C46" s="224" t="str">
        <f>IFERROR(IF($B46="7440-47-3","Chromium and compounds",IF(B46="No CAS","",INDEX('DEQ Pollutant List'!$C$7:$C$614,MATCH('3. Pollutant Emissions - EF'!B46,'DEQ Pollutant List'!$B$7:$B$614,0)))),"")</f>
        <v>Zinc and compounds</v>
      </c>
      <c r="D46" s="205"/>
      <c r="E46" s="260"/>
      <c r="F46" s="261">
        <v>4.9680022355999997E-7</v>
      </c>
      <c r="G46" s="262">
        <v>7.0380031670999987E-7</v>
      </c>
      <c r="H46" s="263" t="s">
        <v>1634</v>
      </c>
      <c r="I46" s="264" t="s">
        <v>1635</v>
      </c>
      <c r="J46" s="206"/>
      <c r="K46" s="265">
        <v>0.49680022356000003</v>
      </c>
      <c r="L46" s="208"/>
      <c r="M46" s="206"/>
      <c r="N46" s="265">
        <v>1.9282200457808214E-3</v>
      </c>
      <c r="O46" s="208"/>
    </row>
    <row r="47" spans="1:15" s="199" customFormat="1" ht="16.5" thickBot="1" x14ac:dyDescent="0.35">
      <c r="A47" s="200"/>
      <c r="B47" s="201"/>
      <c r="C47" s="224" t="str">
        <f>IFERROR(IF($B47="7440-47-3","Chromium and compounds",IF(B47="No CAS","",INDEX('DEQ Pollutant List'!$C$7:$C$614,MATCH('3. Pollutant Emissions - EF'!B47,'DEQ Pollutant List'!$B$7:$B$614,0)))),"")</f>
        <v/>
      </c>
      <c r="D47" s="205"/>
      <c r="E47" s="260"/>
      <c r="F47" s="261"/>
      <c r="G47" s="262"/>
      <c r="H47" s="263"/>
      <c r="I47" s="264"/>
      <c r="J47" s="206"/>
      <c r="K47" s="265"/>
      <c r="L47" s="208"/>
      <c r="M47" s="206"/>
      <c r="N47" s="265"/>
      <c r="O47" s="208"/>
    </row>
    <row r="48" spans="1:15" s="199" customFormat="1" ht="15.75" thickBot="1" x14ac:dyDescent="0.3">
      <c r="A48" s="268"/>
      <c r="B48" s="269"/>
      <c r="C48" s="270"/>
      <c r="D48" s="271"/>
      <c r="E48" s="272"/>
      <c r="F48" s="270"/>
      <c r="G48" s="271"/>
      <c r="H48" s="271"/>
      <c r="I48" s="270"/>
      <c r="J48" s="271"/>
      <c r="K48" s="271"/>
      <c r="L48" s="271"/>
      <c r="M48" s="271"/>
      <c r="N48" s="271"/>
      <c r="O48" s="273"/>
    </row>
    <row r="49" spans="1:15" s="199" customFormat="1" ht="15.75" x14ac:dyDescent="0.3">
      <c r="A49" s="246" t="s">
        <v>1411</v>
      </c>
      <c r="B49" s="247" t="s">
        <v>41</v>
      </c>
      <c r="C49" s="248" t="str">
        <f>IFERROR(IF($B49="7440-47-3","Chromium and compounds",IF(B49="No CAS","",INDEX('DEQ Pollutant List'!$C$7:$C$614,MATCH('3. Pollutant Emissions - EF'!B49,'DEQ Pollutant List'!$B$7:$B$614,0)))),"")</f>
        <v>Aluminum and compounds</v>
      </c>
      <c r="D49" s="249"/>
      <c r="E49" s="250"/>
      <c r="F49" s="277"/>
      <c r="G49" s="278"/>
      <c r="H49" s="279"/>
      <c r="I49" s="280"/>
      <c r="J49" s="258"/>
      <c r="K49" s="256">
        <v>3.0780000000000002E-2</v>
      </c>
      <c r="L49" s="257"/>
      <c r="M49" s="258"/>
      <c r="N49" s="256">
        <v>2.8109589041095894E-3</v>
      </c>
      <c r="O49" s="257"/>
    </row>
    <row r="50" spans="1:15" s="199" customFormat="1" ht="15.75" x14ac:dyDescent="0.3">
      <c r="A50" s="200" t="s">
        <v>1411</v>
      </c>
      <c r="B50" s="259" t="s">
        <v>77</v>
      </c>
      <c r="C50" s="224" t="str">
        <f>IFERROR(IF($B50="7440-47-3","Chromium and compounds",IF(B50="No CAS","",INDEX('DEQ Pollutant List'!$C$7:$C$614,MATCH('3. Pollutant Emissions - EF'!B50,'DEQ Pollutant List'!$B$7:$B$614,0)))),"")</f>
        <v>Antimony and compounds</v>
      </c>
      <c r="D50" s="205"/>
      <c r="E50" s="260"/>
      <c r="F50" s="281"/>
      <c r="G50" s="282"/>
      <c r="H50" s="233"/>
      <c r="I50" s="276"/>
      <c r="J50" s="206"/>
      <c r="K50" s="265">
        <v>3.4199999999999998E-5</v>
      </c>
      <c r="L50" s="208"/>
      <c r="M50" s="206"/>
      <c r="N50" s="265">
        <v>9.3698630136986303E-8</v>
      </c>
      <c r="O50" s="208"/>
    </row>
    <row r="51" spans="1:15" s="199" customFormat="1" ht="15.75" x14ac:dyDescent="0.3">
      <c r="A51" s="200" t="s">
        <v>1411</v>
      </c>
      <c r="B51" s="259" t="s">
        <v>83</v>
      </c>
      <c r="C51" s="224" t="str">
        <f>IFERROR(IF($B51="7440-47-3","Chromium and compounds",IF(B51="No CAS","",INDEX('DEQ Pollutant List'!$C$7:$C$614,MATCH('3. Pollutant Emissions - EF'!B51,'DEQ Pollutant List'!$B$7:$B$614,0)))),"")</f>
        <v>Arsenic and compounds</v>
      </c>
      <c r="D51" s="205"/>
      <c r="E51" s="260"/>
      <c r="F51" s="281"/>
      <c r="G51" s="282"/>
      <c r="H51" s="233"/>
      <c r="I51" s="276"/>
      <c r="J51" s="206"/>
      <c r="K51" s="265">
        <v>6.8400000000000006E-3</v>
      </c>
      <c r="L51" s="208"/>
      <c r="M51" s="206"/>
      <c r="N51" s="265">
        <v>1.8739726027397264E-5</v>
      </c>
      <c r="O51" s="208"/>
    </row>
    <row r="52" spans="1:15" s="199" customFormat="1" ht="15.75" x14ac:dyDescent="0.3">
      <c r="A52" s="200" t="s">
        <v>1411</v>
      </c>
      <c r="B52" s="259" t="s">
        <v>250</v>
      </c>
      <c r="C52" s="224" t="str">
        <f>IFERROR(IF($B52="7440-47-3","Chromium and compounds",IF(B52="No CAS","",INDEX('DEQ Pollutant List'!$C$7:$C$614,MATCH('3. Pollutant Emissions - EF'!B52,'DEQ Pollutant List'!$B$7:$B$614,0)))),"")</f>
        <v>Chromium VI, chromate, and dichromate particulate</v>
      </c>
      <c r="D52" s="205"/>
      <c r="E52" s="260"/>
      <c r="F52" s="281"/>
      <c r="G52" s="282"/>
      <c r="H52" s="233"/>
      <c r="I52" s="276"/>
      <c r="J52" s="206"/>
      <c r="K52" s="265">
        <v>1.8941538461538461E-4</v>
      </c>
      <c r="L52" s="208"/>
      <c r="M52" s="206"/>
      <c r="N52" s="265">
        <v>6.4057428872497366E-7</v>
      </c>
      <c r="O52" s="208"/>
    </row>
    <row r="53" spans="1:15" s="199" customFormat="1" ht="15.75" x14ac:dyDescent="0.3">
      <c r="A53" s="200" t="s">
        <v>1411</v>
      </c>
      <c r="B53" s="259" t="s">
        <v>1636</v>
      </c>
      <c r="C53" s="224" t="str">
        <f>IFERROR(IF($B53="7440-47-3","Chromium and compounds",IF(B53="No CAS","",INDEX('DEQ Pollutant List'!$C$7:$C$614,MATCH('3. Pollutant Emissions - EF'!B53,'DEQ Pollutant List'!$B$7:$B$614,0)))),"")</f>
        <v>Chromium and compounds</v>
      </c>
      <c r="D53" s="205"/>
      <c r="E53" s="260"/>
      <c r="F53" s="281"/>
      <c r="G53" s="282"/>
      <c r="H53" s="233"/>
      <c r="I53" s="276"/>
      <c r="J53" s="206"/>
      <c r="K53" s="265">
        <v>9.8496000000000097E-2</v>
      </c>
      <c r="L53" s="208"/>
      <c r="M53" s="206"/>
      <c r="N53" s="265">
        <v>3.3309863013698663E-4</v>
      </c>
      <c r="O53" s="208"/>
    </row>
    <row r="54" spans="1:15" s="199" customFormat="1" ht="15.75" x14ac:dyDescent="0.3">
      <c r="A54" s="200" t="s">
        <v>1411</v>
      </c>
      <c r="B54" s="259" t="s">
        <v>255</v>
      </c>
      <c r="C54" s="224" t="str">
        <f>IFERROR(IF($B54="7440-47-3","Chromium and compounds",IF(B54="No CAS","",INDEX('DEQ Pollutant List'!$C$7:$C$614,MATCH('3. Pollutant Emissions - EF'!B54,'DEQ Pollutant List'!$B$7:$B$614,0)))),"")</f>
        <v>Cobalt and compounds</v>
      </c>
      <c r="D54" s="205"/>
      <c r="E54" s="260"/>
      <c r="F54" s="281"/>
      <c r="G54" s="282"/>
      <c r="H54" s="233"/>
      <c r="I54" s="276"/>
      <c r="J54" s="206"/>
      <c r="K54" s="265">
        <v>0.76095000000000013</v>
      </c>
      <c r="L54" s="208"/>
      <c r="M54" s="206"/>
      <c r="N54" s="265">
        <v>2.3834589041095894E-2</v>
      </c>
      <c r="O54" s="208"/>
    </row>
    <row r="55" spans="1:15" s="199" customFormat="1" ht="15.75" x14ac:dyDescent="0.3">
      <c r="A55" s="200" t="s">
        <v>1411</v>
      </c>
      <c r="B55" s="259" t="s">
        <v>258</v>
      </c>
      <c r="C55" s="224" t="str">
        <f>IFERROR(IF($B55="7440-47-3","Chromium and compounds",IF(B55="No CAS","",INDEX('DEQ Pollutant List'!$C$7:$C$614,MATCH('3. Pollutant Emissions - EF'!B55,'DEQ Pollutant List'!$B$7:$B$614,0)))),"")</f>
        <v>Copper and compounds</v>
      </c>
      <c r="D55" s="205"/>
      <c r="E55" s="260"/>
      <c r="F55" s="281"/>
      <c r="G55" s="282"/>
      <c r="H55" s="233"/>
      <c r="I55" s="276"/>
      <c r="J55" s="206"/>
      <c r="K55" s="265">
        <v>5.13E-3</v>
      </c>
      <c r="L55" s="208"/>
      <c r="M55" s="206"/>
      <c r="N55" s="265">
        <v>2.342465753424658E-4</v>
      </c>
      <c r="O55" s="208"/>
    </row>
    <row r="56" spans="1:15" s="199" customFormat="1" ht="15.75" x14ac:dyDescent="0.3">
      <c r="A56" s="200" t="s">
        <v>1411</v>
      </c>
      <c r="B56" s="259" t="s">
        <v>556</v>
      </c>
      <c r="C56" s="224" t="str">
        <f>IFERROR(IF($B56="7440-47-3","Chromium and compounds",IF(B56="No CAS","",INDEX('DEQ Pollutant List'!$C$7:$C$614,MATCH('3. Pollutant Emissions - EF'!B56,'DEQ Pollutant List'!$B$7:$B$614,0)))),"")</f>
        <v>Lead and compounds</v>
      </c>
      <c r="D56" s="205"/>
      <c r="E56" s="260"/>
      <c r="F56" s="281"/>
      <c r="G56" s="282"/>
      <c r="H56" s="233"/>
      <c r="I56" s="276"/>
      <c r="J56" s="206"/>
      <c r="K56" s="265">
        <v>2.7360000000000006E-5</v>
      </c>
      <c r="L56" s="208"/>
      <c r="M56" s="206"/>
      <c r="N56" s="265">
        <v>2.342465753424658E-6</v>
      </c>
      <c r="O56" s="208"/>
    </row>
    <row r="57" spans="1:15" s="199" customFormat="1" ht="15.75" x14ac:dyDescent="0.3">
      <c r="A57" s="200" t="s">
        <v>1411</v>
      </c>
      <c r="B57" s="259" t="s">
        <v>562</v>
      </c>
      <c r="C57" s="224" t="str">
        <f>IFERROR(IF($B57="7440-47-3","Chromium and compounds",IF(B57="No CAS","",INDEX('DEQ Pollutant List'!$C$7:$C$614,MATCH('3. Pollutant Emissions - EF'!B57,'DEQ Pollutant List'!$B$7:$B$614,0)))),"")</f>
        <v>Manganese and compounds</v>
      </c>
      <c r="D57" s="205"/>
      <c r="E57" s="260"/>
      <c r="F57" s="281"/>
      <c r="G57" s="282"/>
      <c r="H57" s="233"/>
      <c r="I57" s="276"/>
      <c r="J57" s="206"/>
      <c r="K57" s="265">
        <v>9.2340000000000009E-3</v>
      </c>
      <c r="L57" s="208"/>
      <c r="M57" s="206"/>
      <c r="N57" s="265">
        <v>1.9208219178082197E-2</v>
      </c>
      <c r="O57" s="208"/>
    </row>
    <row r="58" spans="1:15" s="199" customFormat="1" ht="15.75" x14ac:dyDescent="0.3">
      <c r="A58" s="200" t="s">
        <v>1411</v>
      </c>
      <c r="B58" s="259" t="s">
        <v>568</v>
      </c>
      <c r="C58" s="224" t="str">
        <f>IFERROR(IF($B58="7440-47-3","Chromium and compounds",IF(B58="No CAS","",INDEX('DEQ Pollutant List'!$C$7:$C$614,MATCH('3. Pollutant Emissions - EF'!B58,'DEQ Pollutant List'!$B$7:$B$614,0)))),"")</f>
        <v>Mercury and compounds</v>
      </c>
      <c r="D58" s="205"/>
      <c r="E58" s="260"/>
      <c r="F58" s="281"/>
      <c r="G58" s="282"/>
      <c r="H58" s="233"/>
      <c r="I58" s="276"/>
      <c r="J58" s="206"/>
      <c r="K58" s="265">
        <v>1.8810000000000003E-6</v>
      </c>
      <c r="L58" s="208"/>
      <c r="M58" s="206"/>
      <c r="N58" s="265">
        <v>1.171232876712329E-6</v>
      </c>
      <c r="O58" s="208"/>
    </row>
    <row r="59" spans="1:15" s="199" customFormat="1" ht="15.75" x14ac:dyDescent="0.3">
      <c r="A59" s="200" t="s">
        <v>1411</v>
      </c>
      <c r="B59" s="259" t="s">
        <v>626</v>
      </c>
      <c r="C59" s="224" t="str">
        <f>IFERROR(IF($B59="7440-47-3","Chromium and compounds",IF(B59="No CAS","",INDEX('DEQ Pollutant List'!$C$7:$C$614,MATCH('3. Pollutant Emissions - EF'!B59,'DEQ Pollutant List'!$B$7:$B$614,0)))),"")</f>
        <v>Molybdenum trioxide</v>
      </c>
      <c r="D59" s="205"/>
      <c r="E59" s="260"/>
      <c r="F59" s="281"/>
      <c r="G59" s="282"/>
      <c r="H59" s="233"/>
      <c r="I59" s="276"/>
      <c r="J59" s="206"/>
      <c r="K59" s="265">
        <v>1.5390000000000015E-2</v>
      </c>
      <c r="L59" s="208"/>
      <c r="M59" s="206"/>
      <c r="N59" s="265">
        <v>1.370342465753426E-4</v>
      </c>
      <c r="O59" s="208"/>
    </row>
    <row r="60" spans="1:15" s="199" customFormat="1" ht="15.75" x14ac:dyDescent="0.3">
      <c r="A60" s="200" t="s">
        <v>1411</v>
      </c>
      <c r="B60" s="259" t="s">
        <v>634</v>
      </c>
      <c r="C60" s="224" t="str">
        <f>IFERROR(IF($B60="7440-47-3","Chromium and compounds",IF(B60="No CAS","",INDEX('DEQ Pollutant List'!$C$7:$C$614,MATCH('3. Pollutant Emissions - EF'!B60,'DEQ Pollutant List'!$B$7:$B$614,0)))),"")</f>
        <v>Nickel and compounds</v>
      </c>
      <c r="D60" s="205"/>
      <c r="E60" s="260"/>
      <c r="F60" s="281"/>
      <c r="G60" s="282"/>
      <c r="H60" s="233"/>
      <c r="I60" s="276"/>
      <c r="J60" s="206"/>
      <c r="K60" s="265">
        <v>8.7911099999999998</v>
      </c>
      <c r="L60" s="208"/>
      <c r="M60" s="206"/>
      <c r="N60" s="265">
        <v>3.4991753424657539E-2</v>
      </c>
      <c r="O60" s="208"/>
    </row>
    <row r="61" spans="1:15" s="199" customFormat="1" ht="15.75" x14ac:dyDescent="0.3">
      <c r="A61" s="200" t="s">
        <v>1411</v>
      </c>
      <c r="B61" s="259" t="s">
        <v>636</v>
      </c>
      <c r="C61" s="224" t="str">
        <f>IFERROR(IF($B61="7440-47-3","Chromium and compounds",IF(B61="No CAS","",INDEX('DEQ Pollutant List'!$C$7:$C$614,MATCH('3. Pollutant Emissions - EF'!B61,'DEQ Pollutant List'!$B$7:$B$614,0)))),"")</f>
        <v>Nickel oxide</v>
      </c>
      <c r="D61" s="205"/>
      <c r="E61" s="260"/>
      <c r="F61" s="281"/>
      <c r="G61" s="282"/>
      <c r="H61" s="233"/>
      <c r="I61" s="276"/>
      <c r="J61" s="206"/>
      <c r="K61" s="265">
        <v>0.27189000000000024</v>
      </c>
      <c r="L61" s="208"/>
      <c r="M61" s="206"/>
      <c r="N61" s="265">
        <v>1.082219178082193E-3</v>
      </c>
      <c r="O61" s="208"/>
    </row>
    <row r="62" spans="1:15" s="199" customFormat="1" ht="15.75" x14ac:dyDescent="0.3">
      <c r="A62" s="200" t="s">
        <v>1411</v>
      </c>
      <c r="B62" s="259" t="s">
        <v>1281</v>
      </c>
      <c r="C62" s="224" t="str">
        <f>IFERROR(IF($B62="7440-47-3","Chromium and compounds",IF(B62="No CAS","",INDEX('DEQ Pollutant List'!$C$7:$C$614,MATCH('3. Pollutant Emissions - EF'!B62,'DEQ Pollutant List'!$B$7:$B$614,0)))),"")</f>
        <v>Phosphorus and compounds</v>
      </c>
      <c r="D62" s="205"/>
      <c r="E62" s="260"/>
      <c r="F62" s="281"/>
      <c r="G62" s="282"/>
      <c r="H62" s="233"/>
      <c r="I62" s="276"/>
      <c r="J62" s="206"/>
      <c r="K62" s="265">
        <v>8.5500000000000003E-3</v>
      </c>
      <c r="L62" s="208"/>
      <c r="M62" s="206"/>
      <c r="N62" s="265">
        <v>7.0273972602739743E-5</v>
      </c>
      <c r="O62" s="208"/>
    </row>
    <row r="63" spans="1:15" s="199" customFormat="1" ht="15.75" x14ac:dyDescent="0.3">
      <c r="A63" s="200" t="s">
        <v>1411</v>
      </c>
      <c r="B63" s="259" t="s">
        <v>1009</v>
      </c>
      <c r="C63" s="224" t="str">
        <f>IFERROR(IF($B63="7440-47-3","Chromium and compounds",IF(B63="No CAS","",INDEX('DEQ Pollutant List'!$C$7:$C$614,MATCH('3. Pollutant Emissions - EF'!B63,'DEQ Pollutant List'!$B$7:$B$614,0)))),"")</f>
        <v>Selenium and compounds</v>
      </c>
      <c r="D63" s="205"/>
      <c r="E63" s="260"/>
      <c r="F63" s="281"/>
      <c r="G63" s="282"/>
      <c r="H63" s="233"/>
      <c r="I63" s="276"/>
      <c r="J63" s="206"/>
      <c r="K63" s="265">
        <v>1.3167000000000001E-5</v>
      </c>
      <c r="L63" s="208"/>
      <c r="M63" s="206"/>
      <c r="N63" s="265">
        <v>1.171232876712329E-6</v>
      </c>
      <c r="O63" s="208"/>
    </row>
    <row r="64" spans="1:15" s="199" customFormat="1" ht="15.75" x14ac:dyDescent="0.3">
      <c r="A64" s="200" t="s">
        <v>1411</v>
      </c>
      <c r="B64" s="259" t="s">
        <v>1015</v>
      </c>
      <c r="C64" s="224" t="str">
        <f>IFERROR(IF($B64="7440-47-3","Chromium and compounds",IF(B64="No CAS","",INDEX('DEQ Pollutant List'!$C$7:$C$614,MATCH('3. Pollutant Emissions - EF'!B64,'DEQ Pollutant List'!$B$7:$B$614,0)))),"")</f>
        <v>Silver and compounds</v>
      </c>
      <c r="D64" s="205"/>
      <c r="E64" s="260"/>
      <c r="F64" s="281"/>
      <c r="G64" s="282"/>
      <c r="H64" s="233"/>
      <c r="I64" s="276"/>
      <c r="J64" s="206"/>
      <c r="K64" s="265">
        <v>1.3509000000000002E-5</v>
      </c>
      <c r="L64" s="208"/>
      <c r="M64" s="206"/>
      <c r="N64" s="265">
        <v>2.3424657534246578E-7</v>
      </c>
      <c r="O64" s="208"/>
    </row>
    <row r="65" spans="1:15" s="199" customFormat="1" ht="16.5" thickBot="1" x14ac:dyDescent="0.35">
      <c r="A65" s="202" t="s">
        <v>1411</v>
      </c>
      <c r="B65" s="283" t="s">
        <v>1128</v>
      </c>
      <c r="C65" s="204" t="str">
        <f>IFERROR(IF($B65="7440-47-3","Chromium and compounds",IF(B65="No CAS","",INDEX('DEQ Pollutant List'!$C$7:$C$614,MATCH('3. Pollutant Emissions - EF'!B65,'DEQ Pollutant List'!$B$7:$B$614,0)))),"")</f>
        <v>Vanadium (fume or dust)</v>
      </c>
      <c r="D65" s="218"/>
      <c r="E65" s="284"/>
      <c r="F65" s="285"/>
      <c r="G65" s="286"/>
      <c r="H65" s="287"/>
      <c r="I65" s="288"/>
      <c r="J65" s="211"/>
      <c r="K65" s="289">
        <v>3.4200000000000003E-3</v>
      </c>
      <c r="L65" s="213"/>
      <c r="M65" s="211"/>
      <c r="N65" s="289">
        <v>2.3424657534246579E-5</v>
      </c>
      <c r="O65" s="213"/>
    </row>
    <row r="66" spans="1:15" s="199" customFormat="1" ht="15.75" thickBot="1" x14ac:dyDescent="0.3">
      <c r="A66" s="268"/>
      <c r="B66" s="269"/>
      <c r="C66" s="270"/>
      <c r="D66" s="271"/>
      <c r="E66" s="272"/>
      <c r="F66" s="270"/>
      <c r="G66" s="271"/>
      <c r="H66" s="271"/>
      <c r="I66" s="270"/>
      <c r="J66" s="271"/>
      <c r="K66" s="271"/>
      <c r="L66" s="271"/>
      <c r="M66" s="271"/>
      <c r="N66" s="271"/>
      <c r="O66" s="273"/>
    </row>
    <row r="67" spans="1:15" s="199" customFormat="1" ht="15.75" thickBot="1" x14ac:dyDescent="0.3">
      <c r="A67" s="200"/>
      <c r="B67" s="201"/>
      <c r="C67" s="224" t="str">
        <f>IFERROR(IF($B67="7440-47-3","Chromium and compounds",IF(B67="No CAS","",INDEX('DEQ Pollutant List'!$C$7:$C$614,MATCH('3. Pollutant Emissions - EF'!B67,'DEQ Pollutant List'!$B$7:$B$614,0)))),"")</f>
        <v/>
      </c>
      <c r="D67" s="205"/>
      <c r="E67" s="260"/>
      <c r="F67" s="258"/>
      <c r="G67" s="290"/>
      <c r="H67" s="257"/>
      <c r="I67" s="291"/>
      <c r="J67" s="258"/>
      <c r="K67" s="265"/>
      <c r="L67" s="208"/>
      <c r="M67" s="206"/>
      <c r="N67" s="265"/>
      <c r="O67" s="208"/>
    </row>
    <row r="68" spans="1:15" s="199" customFormat="1" ht="15.75" thickBot="1" x14ac:dyDescent="0.3">
      <c r="A68" s="268"/>
      <c r="B68" s="269"/>
      <c r="C68" s="270"/>
      <c r="D68" s="271"/>
      <c r="E68" s="272"/>
      <c r="F68" s="270"/>
      <c r="G68" s="271"/>
      <c r="H68" s="271"/>
      <c r="I68" s="270"/>
      <c r="J68" s="271"/>
      <c r="K68" s="271"/>
      <c r="L68" s="271"/>
      <c r="M68" s="271"/>
      <c r="N68" s="271"/>
      <c r="O68" s="273"/>
    </row>
    <row r="69" spans="1:15" s="199" customFormat="1" ht="15.75" x14ac:dyDescent="0.3">
      <c r="A69" s="200" t="s">
        <v>1414</v>
      </c>
      <c r="B69" s="259" t="s">
        <v>41</v>
      </c>
      <c r="C69" s="224" t="str">
        <f>IFERROR(IF($B69="7440-47-3","Chromium and compounds",IF(B69="No CAS","",INDEX('DEQ Pollutant List'!$C$7:$C$614,MATCH('3. Pollutant Emissions - EF'!B69,'DEQ Pollutant List'!$B$7:$B$614,0)))),"")</f>
        <v>Aluminum and compounds</v>
      </c>
      <c r="D69" s="205"/>
      <c r="E69" s="260"/>
      <c r="F69" s="281"/>
      <c r="G69" s="282"/>
      <c r="H69" s="233"/>
      <c r="I69" s="292"/>
      <c r="J69" s="206"/>
      <c r="K69" s="265">
        <v>3.15E-2</v>
      </c>
      <c r="L69" s="208"/>
      <c r="M69" s="206"/>
      <c r="N69" s="265">
        <v>2.8767123287671238E-3</v>
      </c>
      <c r="O69" s="208"/>
    </row>
    <row r="70" spans="1:15" s="199" customFormat="1" ht="15.75" x14ac:dyDescent="0.3">
      <c r="A70" s="200" t="s">
        <v>1414</v>
      </c>
      <c r="B70" s="259" t="s">
        <v>77</v>
      </c>
      <c r="C70" s="224" t="str">
        <f>IFERROR(IF($B70="7440-47-3","Chromium and compounds",IF(B70="No CAS","",INDEX('DEQ Pollutant List'!$C$7:$C$614,MATCH('3. Pollutant Emissions - EF'!B70,'DEQ Pollutant List'!$B$7:$B$614,0)))),"")</f>
        <v>Antimony and compounds</v>
      </c>
      <c r="D70" s="205"/>
      <c r="E70" s="260"/>
      <c r="F70" s="281"/>
      <c r="G70" s="282"/>
      <c r="H70" s="233"/>
      <c r="I70" s="292"/>
      <c r="J70" s="206"/>
      <c r="K70" s="265">
        <v>3.4999999999999997E-5</v>
      </c>
      <c r="L70" s="208"/>
      <c r="M70" s="206"/>
      <c r="N70" s="265">
        <v>9.5890410958904108E-8</v>
      </c>
      <c r="O70" s="208"/>
    </row>
    <row r="71" spans="1:15" s="199" customFormat="1" ht="15.75" x14ac:dyDescent="0.3">
      <c r="A71" s="200" t="s">
        <v>1414</v>
      </c>
      <c r="B71" s="259" t="s">
        <v>83</v>
      </c>
      <c r="C71" s="224" t="str">
        <f>IFERROR(IF($B71="7440-47-3","Chromium and compounds",IF(B71="No CAS","",INDEX('DEQ Pollutant List'!$C$7:$C$614,MATCH('3. Pollutant Emissions - EF'!B71,'DEQ Pollutant List'!$B$7:$B$614,0)))),"")</f>
        <v>Arsenic and compounds</v>
      </c>
      <c r="D71" s="205"/>
      <c r="E71" s="260"/>
      <c r="F71" s="281"/>
      <c r="G71" s="282"/>
      <c r="H71" s="233"/>
      <c r="I71" s="292"/>
      <c r="J71" s="206"/>
      <c r="K71" s="265">
        <v>7.000000000000001E-3</v>
      </c>
      <c r="L71" s="208"/>
      <c r="M71" s="206"/>
      <c r="N71" s="265">
        <v>1.9178082191780825E-5</v>
      </c>
      <c r="O71" s="208"/>
    </row>
    <row r="72" spans="1:15" s="199" customFormat="1" ht="15.75" x14ac:dyDescent="0.3">
      <c r="A72" s="200" t="s">
        <v>1414</v>
      </c>
      <c r="B72" s="259" t="s">
        <v>250</v>
      </c>
      <c r="C72" s="224" t="str">
        <f>IFERROR(IF($B72="7440-47-3","Chromium and compounds",IF(B72="No CAS","",INDEX('DEQ Pollutant List'!$C$7:$C$614,MATCH('3. Pollutant Emissions - EF'!B72,'DEQ Pollutant List'!$B$7:$B$614,0)))),"")</f>
        <v>Chromium VI, chromate, and dichromate particulate</v>
      </c>
      <c r="D72" s="205"/>
      <c r="E72" s="260"/>
      <c r="F72" s="281"/>
      <c r="G72" s="282"/>
      <c r="H72" s="233"/>
      <c r="I72" s="292"/>
      <c r="J72" s="206"/>
      <c r="K72" s="265">
        <v>1.9384615384615382E-4</v>
      </c>
      <c r="L72" s="208"/>
      <c r="M72" s="206"/>
      <c r="N72" s="265">
        <v>6.5555848261327703E-7</v>
      </c>
      <c r="O72" s="208"/>
    </row>
    <row r="73" spans="1:15" s="199" customFormat="1" ht="15.75" x14ac:dyDescent="0.3">
      <c r="A73" s="200" t="s">
        <v>1414</v>
      </c>
      <c r="B73" s="259" t="s">
        <v>1636</v>
      </c>
      <c r="C73" s="224" t="str">
        <f>IFERROR(IF($B73="7440-47-3","Chromium and compounds",IF(B73="No CAS","",INDEX('DEQ Pollutant List'!$C$7:$C$614,MATCH('3. Pollutant Emissions - EF'!B73,'DEQ Pollutant List'!$B$7:$B$614,0)))),"")</f>
        <v>Chromium and compounds</v>
      </c>
      <c r="D73" s="205"/>
      <c r="E73" s="260"/>
      <c r="F73" s="281"/>
      <c r="G73" s="282"/>
      <c r="H73" s="233"/>
      <c r="I73" s="292"/>
      <c r="J73" s="206"/>
      <c r="K73" s="265">
        <v>0.10080000000000008</v>
      </c>
      <c r="L73" s="208"/>
      <c r="M73" s="206"/>
      <c r="N73" s="265">
        <v>3.4089041095890444E-4</v>
      </c>
      <c r="O73" s="208"/>
    </row>
    <row r="74" spans="1:15" s="199" customFormat="1" ht="15.75" x14ac:dyDescent="0.3">
      <c r="A74" s="200" t="s">
        <v>1414</v>
      </c>
      <c r="B74" s="259" t="s">
        <v>255</v>
      </c>
      <c r="C74" s="224" t="str">
        <f>IFERROR(IF($B74="7440-47-3","Chromium and compounds",IF(B74="No CAS","",INDEX('DEQ Pollutant List'!$C$7:$C$614,MATCH('3. Pollutant Emissions - EF'!B74,'DEQ Pollutant List'!$B$7:$B$614,0)))),"")</f>
        <v>Cobalt and compounds</v>
      </c>
      <c r="D74" s="205"/>
      <c r="E74" s="260"/>
      <c r="F74" s="281"/>
      <c r="G74" s="282"/>
      <c r="H74" s="233"/>
      <c r="I74" s="292"/>
      <c r="J74" s="206"/>
      <c r="K74" s="265">
        <v>0.77875000000000005</v>
      </c>
      <c r="L74" s="208"/>
      <c r="M74" s="206"/>
      <c r="N74" s="265">
        <v>2.4392123287671236E-2</v>
      </c>
      <c r="O74" s="208"/>
    </row>
    <row r="75" spans="1:15" s="199" customFormat="1" ht="15.75" x14ac:dyDescent="0.3">
      <c r="A75" s="200" t="s">
        <v>1414</v>
      </c>
      <c r="B75" s="259" t="s">
        <v>258</v>
      </c>
      <c r="C75" s="224" t="str">
        <f>IFERROR(IF($B75="7440-47-3","Chromium and compounds",IF(B75="No CAS","",INDEX('DEQ Pollutant List'!$C$7:$C$614,MATCH('3. Pollutant Emissions - EF'!B75,'DEQ Pollutant List'!$B$7:$B$614,0)))),"")</f>
        <v>Copper and compounds</v>
      </c>
      <c r="D75" s="205"/>
      <c r="E75" s="260"/>
      <c r="F75" s="281"/>
      <c r="G75" s="282"/>
      <c r="H75" s="233"/>
      <c r="I75" s="292"/>
      <c r="J75" s="206"/>
      <c r="K75" s="265">
        <v>5.2500000000000003E-3</v>
      </c>
      <c r="L75" s="208"/>
      <c r="M75" s="206"/>
      <c r="N75" s="265">
        <v>2.397260273972603E-4</v>
      </c>
      <c r="O75" s="208"/>
    </row>
    <row r="76" spans="1:15" s="199" customFormat="1" ht="15.75" x14ac:dyDescent="0.3">
      <c r="A76" s="200" t="s">
        <v>1414</v>
      </c>
      <c r="B76" s="259" t="s">
        <v>556</v>
      </c>
      <c r="C76" s="224" t="str">
        <f>IFERROR(IF($B76="7440-47-3","Chromium and compounds",IF(B76="No CAS","",INDEX('DEQ Pollutant List'!$C$7:$C$614,MATCH('3. Pollutant Emissions - EF'!B76,'DEQ Pollutant List'!$B$7:$B$614,0)))),"")</f>
        <v>Lead and compounds</v>
      </c>
      <c r="D76" s="205"/>
      <c r="E76" s="260"/>
      <c r="F76" s="281"/>
      <c r="G76" s="282"/>
      <c r="H76" s="233"/>
      <c r="I76" s="292"/>
      <c r="J76" s="206"/>
      <c r="K76" s="265">
        <v>2.8000000000000003E-5</v>
      </c>
      <c r="L76" s="208"/>
      <c r="M76" s="206"/>
      <c r="N76" s="265">
        <v>2.3972602739726031E-6</v>
      </c>
      <c r="O76" s="208"/>
    </row>
    <row r="77" spans="1:15" s="199" customFormat="1" ht="15.75" x14ac:dyDescent="0.3">
      <c r="A77" s="200" t="s">
        <v>1414</v>
      </c>
      <c r="B77" s="259" t="s">
        <v>562</v>
      </c>
      <c r="C77" s="224" t="str">
        <f>IFERROR(IF($B77="7440-47-3","Chromium and compounds",IF(B77="No CAS","",INDEX('DEQ Pollutant List'!$C$7:$C$614,MATCH('3. Pollutant Emissions - EF'!B77,'DEQ Pollutant List'!$B$7:$B$614,0)))),"")</f>
        <v>Manganese and compounds</v>
      </c>
      <c r="D77" s="205"/>
      <c r="E77" s="260"/>
      <c r="F77" s="281"/>
      <c r="G77" s="282"/>
      <c r="H77" s="233"/>
      <c r="I77" s="292"/>
      <c r="J77" s="206"/>
      <c r="K77" s="265">
        <v>9.4500000000000001E-3</v>
      </c>
      <c r="L77" s="208"/>
      <c r="M77" s="206"/>
      <c r="N77" s="265">
        <v>1.9657534246575344E-2</v>
      </c>
      <c r="O77" s="208"/>
    </row>
    <row r="78" spans="1:15" s="199" customFormat="1" ht="15.75" x14ac:dyDescent="0.3">
      <c r="A78" s="200" t="s">
        <v>1414</v>
      </c>
      <c r="B78" s="259" t="s">
        <v>568</v>
      </c>
      <c r="C78" s="224" t="str">
        <f>IFERROR(IF($B78="7440-47-3","Chromium and compounds",IF(B78="No CAS","",INDEX('DEQ Pollutant List'!$C$7:$C$614,MATCH('3. Pollutant Emissions - EF'!B78,'DEQ Pollutant List'!$B$7:$B$614,0)))),"")</f>
        <v>Mercury and compounds</v>
      </c>
      <c r="D78" s="205"/>
      <c r="E78" s="260"/>
      <c r="F78" s="281"/>
      <c r="G78" s="282"/>
      <c r="H78" s="233"/>
      <c r="I78" s="292"/>
      <c r="J78" s="206"/>
      <c r="K78" s="265">
        <v>1.9249999999999998E-6</v>
      </c>
      <c r="L78" s="208"/>
      <c r="M78" s="206"/>
      <c r="N78" s="265">
        <v>1.1986301369863016E-6</v>
      </c>
      <c r="O78" s="208"/>
    </row>
    <row r="79" spans="1:15" s="199" customFormat="1" ht="15.75" x14ac:dyDescent="0.3">
      <c r="A79" s="200" t="s">
        <v>1414</v>
      </c>
      <c r="B79" s="259" t="s">
        <v>626</v>
      </c>
      <c r="C79" s="224" t="str">
        <f>IFERROR(IF($B79="7440-47-3","Chromium and compounds",IF(B79="No CAS","",INDEX('DEQ Pollutant List'!$C$7:$C$614,MATCH('3. Pollutant Emissions - EF'!B79,'DEQ Pollutant List'!$B$7:$B$614,0)))),"")</f>
        <v>Molybdenum trioxide</v>
      </c>
      <c r="D79" s="205"/>
      <c r="E79" s="260"/>
      <c r="F79" s="281"/>
      <c r="G79" s="282"/>
      <c r="H79" s="233"/>
      <c r="I79" s="292"/>
      <c r="J79" s="206"/>
      <c r="K79" s="265">
        <v>1.5750000000000014E-2</v>
      </c>
      <c r="L79" s="208"/>
      <c r="M79" s="206"/>
      <c r="N79" s="265">
        <v>1.4023972602739739E-4</v>
      </c>
      <c r="O79" s="208"/>
    </row>
    <row r="80" spans="1:15" s="199" customFormat="1" ht="15.75" x14ac:dyDescent="0.3">
      <c r="A80" s="200" t="s">
        <v>1414</v>
      </c>
      <c r="B80" s="259" t="s">
        <v>634</v>
      </c>
      <c r="C80" s="224" t="str">
        <f>IFERROR(IF($B80="7440-47-3","Chromium and compounds",IF(B80="No CAS","",INDEX('DEQ Pollutant List'!$C$7:$C$614,MATCH('3. Pollutant Emissions - EF'!B80,'DEQ Pollutant List'!$B$7:$B$614,0)))),"")</f>
        <v>Nickel and compounds</v>
      </c>
      <c r="D80" s="205"/>
      <c r="E80" s="260"/>
      <c r="F80" s="281"/>
      <c r="G80" s="282"/>
      <c r="H80" s="233"/>
      <c r="I80" s="292"/>
      <c r="J80" s="206"/>
      <c r="K80" s="265">
        <v>8.9967499999999987</v>
      </c>
      <c r="L80" s="208"/>
      <c r="M80" s="206"/>
      <c r="N80" s="265">
        <v>3.5810273972602745E-2</v>
      </c>
      <c r="O80" s="208"/>
    </row>
    <row r="81" spans="1:15" s="199" customFormat="1" ht="15.75" x14ac:dyDescent="0.3">
      <c r="A81" s="200" t="s">
        <v>1414</v>
      </c>
      <c r="B81" s="259" t="s">
        <v>636</v>
      </c>
      <c r="C81" s="224" t="str">
        <f>IFERROR(IF($B81="7440-47-3","Chromium and compounds",IF(B81="No CAS","",INDEX('DEQ Pollutant List'!$C$7:$C$614,MATCH('3. Pollutant Emissions - EF'!B81,'DEQ Pollutant List'!$B$7:$B$614,0)))),"")</f>
        <v>Nickel oxide</v>
      </c>
      <c r="D81" s="205"/>
      <c r="E81" s="260"/>
      <c r="F81" s="281"/>
      <c r="G81" s="282"/>
      <c r="H81" s="233"/>
      <c r="I81" s="292"/>
      <c r="J81" s="206"/>
      <c r="K81" s="265">
        <v>0.27825000000000022</v>
      </c>
      <c r="L81" s="208"/>
      <c r="M81" s="206"/>
      <c r="N81" s="265">
        <v>1.1075342465753436E-3</v>
      </c>
      <c r="O81" s="208"/>
    </row>
    <row r="82" spans="1:15" s="199" customFormat="1" ht="15.75" x14ac:dyDescent="0.3">
      <c r="A82" s="200" t="s">
        <v>1414</v>
      </c>
      <c r="B82" s="259" t="s">
        <v>1281</v>
      </c>
      <c r="C82" s="224" t="str">
        <f>IFERROR(IF($B82="7440-47-3","Chromium and compounds",IF(B82="No CAS","",INDEX('DEQ Pollutant List'!$C$7:$C$614,MATCH('3. Pollutant Emissions - EF'!B82,'DEQ Pollutant List'!$B$7:$B$614,0)))),"")</f>
        <v>Phosphorus and compounds</v>
      </c>
      <c r="D82" s="205"/>
      <c r="E82" s="260"/>
      <c r="F82" s="281"/>
      <c r="G82" s="282"/>
      <c r="H82" s="233"/>
      <c r="I82" s="292"/>
      <c r="J82" s="206"/>
      <c r="K82" s="265">
        <v>8.7500000000000008E-3</v>
      </c>
      <c r="L82" s="208"/>
      <c r="M82" s="206"/>
      <c r="N82" s="265">
        <v>7.1917808219178076E-5</v>
      </c>
      <c r="O82" s="208"/>
    </row>
    <row r="83" spans="1:15" s="199" customFormat="1" ht="15.75" x14ac:dyDescent="0.3">
      <c r="A83" s="200" t="s">
        <v>1414</v>
      </c>
      <c r="B83" s="259" t="s">
        <v>1009</v>
      </c>
      <c r="C83" s="224" t="str">
        <f>IFERROR(IF($B83="7440-47-3","Chromium and compounds",IF(B83="No CAS","",INDEX('DEQ Pollutant List'!$C$7:$C$614,MATCH('3. Pollutant Emissions - EF'!B83,'DEQ Pollutant List'!$B$7:$B$614,0)))),"")</f>
        <v>Selenium and compounds</v>
      </c>
      <c r="D83" s="205"/>
      <c r="E83" s="260"/>
      <c r="F83" s="281"/>
      <c r="G83" s="282"/>
      <c r="H83" s="233"/>
      <c r="I83" s="292"/>
      <c r="J83" s="206"/>
      <c r="K83" s="265">
        <v>1.3474999999999999E-5</v>
      </c>
      <c r="L83" s="208"/>
      <c r="M83" s="206"/>
      <c r="N83" s="265">
        <v>1.1986301369863016E-6</v>
      </c>
      <c r="O83" s="208"/>
    </row>
    <row r="84" spans="1:15" s="199" customFormat="1" ht="15.75" x14ac:dyDescent="0.3">
      <c r="A84" s="200" t="s">
        <v>1414</v>
      </c>
      <c r="B84" s="259" t="s">
        <v>1015</v>
      </c>
      <c r="C84" s="224" t="str">
        <f>IFERROR(IF($B84="7440-47-3","Chromium and compounds",IF(B84="No CAS","",INDEX('DEQ Pollutant List'!$C$7:$C$614,MATCH('3. Pollutant Emissions - EF'!B84,'DEQ Pollutant List'!$B$7:$B$614,0)))),"")</f>
        <v>Silver and compounds</v>
      </c>
      <c r="D84" s="205"/>
      <c r="E84" s="260"/>
      <c r="F84" s="281"/>
      <c r="G84" s="282"/>
      <c r="H84" s="233"/>
      <c r="I84" s="292"/>
      <c r="J84" s="206"/>
      <c r="K84" s="265">
        <v>1.3824999999999999E-5</v>
      </c>
      <c r="L84" s="208"/>
      <c r="M84" s="206"/>
      <c r="N84" s="265">
        <v>2.3972602739726028E-7</v>
      </c>
      <c r="O84" s="208"/>
    </row>
    <row r="85" spans="1:15" s="199" customFormat="1" ht="16.5" thickBot="1" x14ac:dyDescent="0.35">
      <c r="A85" s="202" t="s">
        <v>1414</v>
      </c>
      <c r="B85" s="283" t="s">
        <v>1128</v>
      </c>
      <c r="C85" s="204" t="str">
        <f>IFERROR(IF($B85="7440-47-3","Chromium and compounds",IF(B85="No CAS","",INDEX('DEQ Pollutant List'!$C$7:$C$614,MATCH('3. Pollutant Emissions - EF'!B85,'DEQ Pollutant List'!$B$7:$B$614,0)))),"")</f>
        <v>Vanadium (fume or dust)</v>
      </c>
      <c r="D85" s="218"/>
      <c r="E85" s="284"/>
      <c r="F85" s="285"/>
      <c r="G85" s="286"/>
      <c r="H85" s="287"/>
      <c r="I85" s="293"/>
      <c r="J85" s="211"/>
      <c r="K85" s="289">
        <v>3.5000000000000005E-3</v>
      </c>
      <c r="L85" s="213"/>
      <c r="M85" s="211"/>
      <c r="N85" s="289">
        <v>2.3972602739726033E-5</v>
      </c>
      <c r="O85" s="213"/>
    </row>
    <row r="86" spans="1:15" s="199" customFormat="1" ht="15.75" thickBot="1" x14ac:dyDescent="0.3">
      <c r="A86" s="268"/>
      <c r="B86" s="269"/>
      <c r="C86" s="270"/>
      <c r="D86" s="271"/>
      <c r="E86" s="272"/>
      <c r="F86" s="270"/>
      <c r="G86" s="271"/>
      <c r="H86" s="271"/>
      <c r="I86" s="270"/>
      <c r="J86" s="271"/>
      <c r="K86" s="271"/>
      <c r="L86" s="271"/>
      <c r="M86" s="271"/>
      <c r="N86" s="271"/>
      <c r="O86" s="273"/>
    </row>
    <row r="87" spans="1:15" s="199" customFormat="1" ht="15.75" thickBot="1" x14ac:dyDescent="0.3">
      <c r="A87" s="200"/>
      <c r="B87" s="201"/>
      <c r="C87" s="224" t="str">
        <f>IFERROR(IF($B87="7440-47-3","Chromium and compounds",IF(B87="No CAS","",INDEX('DEQ Pollutant List'!$C$7:$C$614,MATCH('3. Pollutant Emissions - EF'!B87,'DEQ Pollutant List'!$B$7:$B$614,0)))),"")</f>
        <v/>
      </c>
      <c r="D87" s="205"/>
      <c r="E87" s="260"/>
      <c r="F87" s="206"/>
      <c r="G87" s="207"/>
      <c r="H87" s="208"/>
      <c r="I87" s="291"/>
      <c r="J87" s="206"/>
      <c r="K87" s="265"/>
      <c r="L87" s="208"/>
      <c r="M87" s="206"/>
      <c r="N87" s="265"/>
      <c r="O87" s="208"/>
    </row>
    <row r="88" spans="1:15" s="199" customFormat="1" ht="15.75" thickBot="1" x14ac:dyDescent="0.3">
      <c r="A88" s="268"/>
      <c r="B88" s="269"/>
      <c r="C88" s="270"/>
      <c r="D88" s="271"/>
      <c r="E88" s="272"/>
      <c r="F88" s="270"/>
      <c r="G88" s="271"/>
      <c r="H88" s="271"/>
      <c r="I88" s="270"/>
      <c r="J88" s="271"/>
      <c r="K88" s="271"/>
      <c r="L88" s="271"/>
      <c r="M88" s="271"/>
      <c r="N88" s="271"/>
      <c r="O88" s="273"/>
    </row>
    <row r="89" spans="1:15" s="199" customFormat="1" ht="15.75" x14ac:dyDescent="0.3">
      <c r="A89" s="200" t="s">
        <v>1416</v>
      </c>
      <c r="B89" s="259" t="s">
        <v>41</v>
      </c>
      <c r="C89" s="224" t="str">
        <f>IFERROR(IF($B89="7440-47-3","Chromium and compounds",IF(B89="No CAS","",INDEX('DEQ Pollutant List'!$C$7:$C$614,MATCH('3. Pollutant Emissions - EF'!B89,'DEQ Pollutant List'!$B$7:$B$614,0)))),"")</f>
        <v>Aluminum and compounds</v>
      </c>
      <c r="D89" s="205"/>
      <c r="E89" s="260"/>
      <c r="F89" s="281"/>
      <c r="G89" s="282"/>
      <c r="H89" s="233"/>
      <c r="I89" s="292"/>
      <c r="J89" s="206"/>
      <c r="K89" s="265">
        <v>1.3230009261E-3</v>
      </c>
      <c r="L89" s="208"/>
      <c r="M89" s="206"/>
      <c r="N89" s="265">
        <v>1.2082200238356163E-4</v>
      </c>
      <c r="O89" s="208"/>
    </row>
    <row r="90" spans="1:15" s="199" customFormat="1" ht="15.75" x14ac:dyDescent="0.3">
      <c r="A90" s="200" t="s">
        <v>1416</v>
      </c>
      <c r="B90" s="259" t="s">
        <v>77</v>
      </c>
      <c r="C90" s="224" t="str">
        <f>IFERROR(IF($B90="7440-47-3","Chromium and compounds",IF(B90="No CAS","",INDEX('DEQ Pollutant List'!$C$7:$C$614,MATCH('3. Pollutant Emissions - EF'!B90,'DEQ Pollutant List'!$B$7:$B$614,0)))),"")</f>
        <v>Antimony and compounds</v>
      </c>
      <c r="D90" s="205"/>
      <c r="E90" s="260"/>
      <c r="F90" s="281"/>
      <c r="G90" s="282"/>
      <c r="H90" s="233"/>
      <c r="I90" s="292"/>
      <c r="J90" s="206"/>
      <c r="K90" s="265">
        <v>1.4700010289999999E-6</v>
      </c>
      <c r="L90" s="208"/>
      <c r="M90" s="206"/>
      <c r="N90" s="265">
        <v>4.0274000794520531E-9</v>
      </c>
      <c r="O90" s="208"/>
    </row>
    <row r="91" spans="1:15" s="199" customFormat="1" ht="15.75" x14ac:dyDescent="0.3">
      <c r="A91" s="200" t="s">
        <v>1416</v>
      </c>
      <c r="B91" s="259" t="s">
        <v>83</v>
      </c>
      <c r="C91" s="224" t="str">
        <f>IFERROR(IF($B91="7440-47-3","Chromium and compounds",IF(B91="No CAS","",INDEX('DEQ Pollutant List'!$C$7:$C$614,MATCH('3. Pollutant Emissions - EF'!B91,'DEQ Pollutant List'!$B$7:$B$614,0)))),"")</f>
        <v>Arsenic and compounds</v>
      </c>
      <c r="D91" s="205"/>
      <c r="E91" s="260"/>
      <c r="F91" s="281"/>
      <c r="G91" s="282"/>
      <c r="H91" s="233"/>
      <c r="I91" s="292"/>
      <c r="J91" s="206"/>
      <c r="K91" s="265">
        <v>2.9400020580000002E-4</v>
      </c>
      <c r="L91" s="208"/>
      <c r="M91" s="206"/>
      <c r="N91" s="265">
        <v>8.0548001589041076E-7</v>
      </c>
      <c r="O91" s="208"/>
    </row>
    <row r="92" spans="1:15" s="199" customFormat="1" ht="15.75" x14ac:dyDescent="0.3">
      <c r="A92" s="200" t="s">
        <v>1416</v>
      </c>
      <c r="B92" s="259" t="s">
        <v>250</v>
      </c>
      <c r="C92" s="224" t="str">
        <f>IFERROR(IF($B92="7440-47-3","Chromium and compounds",IF(B92="No CAS","",INDEX('DEQ Pollutant List'!$C$7:$C$614,MATCH('3. Pollutant Emissions - EF'!B92,'DEQ Pollutant List'!$B$7:$B$614,0)))),"")</f>
        <v>Chromium VI, chromate, and dichromate particulate</v>
      </c>
      <c r="D92" s="205"/>
      <c r="E92" s="260"/>
      <c r="F92" s="281"/>
      <c r="G92" s="282"/>
      <c r="H92" s="233"/>
      <c r="I92" s="292"/>
      <c r="J92" s="206"/>
      <c r="K92" s="265">
        <v>8.1415441606153838E-6</v>
      </c>
      <c r="L92" s="208"/>
      <c r="M92" s="206"/>
      <c r="N92" s="265">
        <v>2.7533475543177022E-8</v>
      </c>
      <c r="O92" s="208"/>
    </row>
    <row r="93" spans="1:15" s="199" customFormat="1" ht="15.75" x14ac:dyDescent="0.3">
      <c r="A93" s="200" t="s">
        <v>1416</v>
      </c>
      <c r="B93" s="259" t="s">
        <v>1636</v>
      </c>
      <c r="C93" s="224" t="str">
        <f>IFERROR(IF($B93="7440-47-3","Chromium and compounds",IF(B93="No CAS","",INDEX('DEQ Pollutant List'!$C$7:$C$614,MATCH('3. Pollutant Emissions - EF'!B93,'DEQ Pollutant List'!$B$7:$B$614,0)))),"")</f>
        <v>Chromium and compounds</v>
      </c>
      <c r="D93" s="205"/>
      <c r="E93" s="260"/>
      <c r="F93" s="281"/>
      <c r="G93" s="282"/>
      <c r="H93" s="233"/>
      <c r="I93" s="292"/>
      <c r="J93" s="206"/>
      <c r="K93" s="265">
        <v>4.2336029635200037E-3</v>
      </c>
      <c r="L93" s="208"/>
      <c r="M93" s="206"/>
      <c r="N93" s="265">
        <v>1.4317407282452064E-5</v>
      </c>
      <c r="O93" s="208"/>
    </row>
    <row r="94" spans="1:15" s="199" customFormat="1" ht="15.75" x14ac:dyDescent="0.3">
      <c r="A94" s="200" t="s">
        <v>1416</v>
      </c>
      <c r="B94" s="259" t="s">
        <v>255</v>
      </c>
      <c r="C94" s="224" t="str">
        <f>IFERROR(IF($B94="7440-47-3","Chromium and compounds",IF(B94="No CAS","",INDEX('DEQ Pollutant List'!$C$7:$C$614,MATCH('3. Pollutant Emissions - EF'!B94,'DEQ Pollutant List'!$B$7:$B$614,0)))),"")</f>
        <v>Cobalt and compounds</v>
      </c>
      <c r="D94" s="205"/>
      <c r="E94" s="260"/>
      <c r="F94" s="281"/>
      <c r="G94" s="282"/>
      <c r="H94" s="233"/>
      <c r="I94" s="292"/>
      <c r="J94" s="206"/>
      <c r="K94" s="265">
        <v>3.2707522895250002E-2</v>
      </c>
      <c r="L94" s="208"/>
      <c r="M94" s="206"/>
      <c r="N94" s="265">
        <v>1.0244698952106162E-3</v>
      </c>
      <c r="O94" s="208"/>
    </row>
    <row r="95" spans="1:15" s="199" customFormat="1" ht="15.75" x14ac:dyDescent="0.3">
      <c r="A95" s="200" t="s">
        <v>1416</v>
      </c>
      <c r="B95" s="259" t="s">
        <v>258</v>
      </c>
      <c r="C95" s="224" t="str">
        <f>IFERROR(IF($B95="7440-47-3","Chromium and compounds",IF(B95="No CAS","",INDEX('DEQ Pollutant List'!$C$7:$C$614,MATCH('3. Pollutant Emissions - EF'!B95,'DEQ Pollutant List'!$B$7:$B$614,0)))),"")</f>
        <v>Copper and compounds</v>
      </c>
      <c r="D95" s="205"/>
      <c r="E95" s="260"/>
      <c r="F95" s="281"/>
      <c r="G95" s="282"/>
      <c r="H95" s="233"/>
      <c r="I95" s="292"/>
      <c r="J95" s="206"/>
      <c r="K95" s="265">
        <v>2.2050015435E-4</v>
      </c>
      <c r="L95" s="208"/>
      <c r="M95" s="206"/>
      <c r="N95" s="265">
        <v>1.0068500198630134E-5</v>
      </c>
      <c r="O95" s="208"/>
    </row>
    <row r="96" spans="1:15" s="199" customFormat="1" ht="15.75" x14ac:dyDescent="0.3">
      <c r="A96" s="200" t="s">
        <v>1416</v>
      </c>
      <c r="B96" s="259" t="s">
        <v>556</v>
      </c>
      <c r="C96" s="224" t="str">
        <f>IFERROR(IF($B96="7440-47-3","Chromium and compounds",IF(B96="No CAS","",INDEX('DEQ Pollutant List'!$C$7:$C$614,MATCH('3. Pollutant Emissions - EF'!B96,'DEQ Pollutant List'!$B$7:$B$614,0)))),"")</f>
        <v>Lead and compounds</v>
      </c>
      <c r="D96" s="205"/>
      <c r="E96" s="260"/>
      <c r="F96" s="281"/>
      <c r="G96" s="282"/>
      <c r="H96" s="233"/>
      <c r="I96" s="292"/>
      <c r="J96" s="206"/>
      <c r="K96" s="265">
        <v>1.1760008232000001E-6</v>
      </c>
      <c r="L96" s="208"/>
      <c r="M96" s="206"/>
      <c r="N96" s="265">
        <v>1.0068500198630135E-7</v>
      </c>
      <c r="O96" s="208"/>
    </row>
    <row r="97" spans="1:15" s="199" customFormat="1" ht="15.75" x14ac:dyDescent="0.3">
      <c r="A97" s="200" t="s">
        <v>1416</v>
      </c>
      <c r="B97" s="259" t="s">
        <v>562</v>
      </c>
      <c r="C97" s="224" t="str">
        <f>IFERROR(IF($B97="7440-47-3","Chromium and compounds",IF(B97="No CAS","",INDEX('DEQ Pollutant List'!$C$7:$C$614,MATCH('3. Pollutant Emissions - EF'!B97,'DEQ Pollutant List'!$B$7:$B$614,0)))),"")</f>
        <v>Manganese and compounds</v>
      </c>
      <c r="D97" s="205"/>
      <c r="E97" s="260"/>
      <c r="F97" s="281"/>
      <c r="G97" s="282"/>
      <c r="H97" s="233"/>
      <c r="I97" s="292"/>
      <c r="J97" s="206"/>
      <c r="K97" s="265">
        <v>3.9690027783E-4</v>
      </c>
      <c r="L97" s="208"/>
      <c r="M97" s="206"/>
      <c r="N97" s="265">
        <v>8.2561701628767114E-4</v>
      </c>
      <c r="O97" s="208"/>
    </row>
    <row r="98" spans="1:15" s="199" customFormat="1" ht="15.75" x14ac:dyDescent="0.3">
      <c r="A98" s="200" t="s">
        <v>1416</v>
      </c>
      <c r="B98" s="259" t="s">
        <v>568</v>
      </c>
      <c r="C98" s="224" t="str">
        <f>IFERROR(IF($B98="7440-47-3","Chromium and compounds",IF(B98="No CAS","",INDEX('DEQ Pollutant List'!$C$7:$C$614,MATCH('3. Pollutant Emissions - EF'!B98,'DEQ Pollutant List'!$B$7:$B$614,0)))),"")</f>
        <v>Mercury and compounds</v>
      </c>
      <c r="D98" s="205"/>
      <c r="E98" s="260"/>
      <c r="F98" s="281"/>
      <c r="G98" s="282"/>
      <c r="H98" s="233"/>
      <c r="I98" s="292"/>
      <c r="J98" s="206"/>
      <c r="K98" s="265">
        <v>8.0850056595000005E-8</v>
      </c>
      <c r="L98" s="208"/>
      <c r="M98" s="206"/>
      <c r="N98" s="265">
        <v>5.0342500993150673E-8</v>
      </c>
      <c r="O98" s="208"/>
    </row>
    <row r="99" spans="1:15" s="199" customFormat="1" ht="15.75" x14ac:dyDescent="0.3">
      <c r="A99" s="200" t="s">
        <v>1416</v>
      </c>
      <c r="B99" s="259" t="s">
        <v>626</v>
      </c>
      <c r="C99" s="224" t="str">
        <f>IFERROR(IF($B99="7440-47-3","Chromium and compounds",IF(B99="No CAS","",INDEX('DEQ Pollutant List'!$C$7:$C$614,MATCH('3. Pollutant Emissions - EF'!B99,'DEQ Pollutant List'!$B$7:$B$614,0)))),"")</f>
        <v>Molybdenum trioxide</v>
      </c>
      <c r="D99" s="205"/>
      <c r="E99" s="260"/>
      <c r="F99" s="281"/>
      <c r="G99" s="282"/>
      <c r="H99" s="233"/>
      <c r="I99" s="292"/>
      <c r="J99" s="206"/>
      <c r="K99" s="265">
        <v>6.6150046305000056E-4</v>
      </c>
      <c r="L99" s="208"/>
      <c r="M99" s="206"/>
      <c r="N99" s="265">
        <v>5.8900726161986338E-6</v>
      </c>
      <c r="O99" s="208"/>
    </row>
    <row r="100" spans="1:15" s="199" customFormat="1" ht="15.75" x14ac:dyDescent="0.3">
      <c r="A100" s="200" t="s">
        <v>1416</v>
      </c>
      <c r="B100" s="259" t="s">
        <v>634</v>
      </c>
      <c r="C100" s="224" t="str">
        <f>IFERROR(IF($B100="7440-47-3","Chromium and compounds",IF(B100="No CAS","",INDEX('DEQ Pollutant List'!$C$7:$C$614,MATCH('3. Pollutant Emissions - EF'!B100,'DEQ Pollutant List'!$B$7:$B$614,0)))),"")</f>
        <v>Nickel and compounds</v>
      </c>
      <c r="D100" s="205"/>
      <c r="E100" s="260"/>
      <c r="F100" s="281"/>
      <c r="G100" s="282"/>
      <c r="H100" s="233"/>
      <c r="I100" s="292"/>
      <c r="J100" s="206"/>
      <c r="K100" s="265">
        <v>0.37786376450444997</v>
      </c>
      <c r="L100" s="208"/>
      <c r="M100" s="206"/>
      <c r="N100" s="265">
        <v>1.5040325596713693E-3</v>
      </c>
      <c r="O100" s="208"/>
    </row>
    <row r="101" spans="1:15" s="199" customFormat="1" ht="15.75" x14ac:dyDescent="0.3">
      <c r="A101" s="200" t="s">
        <v>1416</v>
      </c>
      <c r="B101" s="259" t="s">
        <v>636</v>
      </c>
      <c r="C101" s="224" t="str">
        <f>IFERROR(IF($B101="7440-47-3","Chromium and compounds",IF(B101="No CAS","",INDEX('DEQ Pollutant List'!$C$7:$C$614,MATCH('3. Pollutant Emissions - EF'!B101,'DEQ Pollutant List'!$B$7:$B$614,0)))),"")</f>
        <v>Nickel oxide</v>
      </c>
      <c r="D101" s="205"/>
      <c r="E101" s="260"/>
      <c r="F101" s="281"/>
      <c r="G101" s="282"/>
      <c r="H101" s="233"/>
      <c r="I101" s="292"/>
      <c r="J101" s="206"/>
      <c r="K101" s="265">
        <v>1.1686508180550011E-2</v>
      </c>
      <c r="L101" s="208"/>
      <c r="M101" s="206"/>
      <c r="N101" s="265">
        <v>4.6516470917671272E-5</v>
      </c>
      <c r="O101" s="208"/>
    </row>
    <row r="102" spans="1:15" s="199" customFormat="1" ht="15.75" x14ac:dyDescent="0.3">
      <c r="A102" s="200" t="s">
        <v>1416</v>
      </c>
      <c r="B102" s="259" t="s">
        <v>1281</v>
      </c>
      <c r="C102" s="224" t="str">
        <f>IFERROR(IF($B102="7440-47-3","Chromium and compounds",IF(B102="No CAS","",INDEX('DEQ Pollutant List'!$C$7:$C$614,MATCH('3. Pollutant Emissions - EF'!B102,'DEQ Pollutant List'!$B$7:$B$614,0)))),"")</f>
        <v>Phosphorus and compounds</v>
      </c>
      <c r="D102" s="205"/>
      <c r="E102" s="260"/>
      <c r="F102" s="281"/>
      <c r="G102" s="282"/>
      <c r="H102" s="233"/>
      <c r="I102" s="292"/>
      <c r="J102" s="206"/>
      <c r="K102" s="265">
        <v>3.6750025725000004E-4</v>
      </c>
      <c r="L102" s="208"/>
      <c r="M102" s="206"/>
      <c r="N102" s="265">
        <v>3.02055005958904E-6</v>
      </c>
      <c r="O102" s="208"/>
    </row>
    <row r="103" spans="1:15" s="199" customFormat="1" ht="15.75" x14ac:dyDescent="0.3">
      <c r="A103" s="200" t="s">
        <v>1416</v>
      </c>
      <c r="B103" s="259" t="s">
        <v>1009</v>
      </c>
      <c r="C103" s="224" t="str">
        <f>IFERROR(IF($B103="7440-47-3","Chromium and compounds",IF(B103="No CAS","",INDEX('DEQ Pollutant List'!$C$7:$C$614,MATCH('3. Pollutant Emissions - EF'!B103,'DEQ Pollutant List'!$B$7:$B$614,0)))),"")</f>
        <v>Selenium and compounds</v>
      </c>
      <c r="D103" s="205"/>
      <c r="E103" s="260"/>
      <c r="F103" s="281"/>
      <c r="G103" s="282"/>
      <c r="H103" s="233"/>
      <c r="I103" s="292"/>
      <c r="J103" s="206"/>
      <c r="K103" s="265">
        <v>5.6595039616500002E-7</v>
      </c>
      <c r="L103" s="208"/>
      <c r="M103" s="206"/>
      <c r="N103" s="265">
        <v>5.0342500993150673E-8</v>
      </c>
      <c r="O103" s="208"/>
    </row>
    <row r="104" spans="1:15" s="199" customFormat="1" ht="15.75" x14ac:dyDescent="0.3">
      <c r="A104" s="200" t="s">
        <v>1416</v>
      </c>
      <c r="B104" s="259" t="s">
        <v>1015</v>
      </c>
      <c r="C104" s="224" t="str">
        <f>IFERROR(IF($B104="7440-47-3","Chromium and compounds",IF(B104="No CAS","",INDEX('DEQ Pollutant List'!$C$7:$C$614,MATCH('3. Pollutant Emissions - EF'!B104,'DEQ Pollutant List'!$B$7:$B$614,0)))),"")</f>
        <v>Silver and compounds</v>
      </c>
      <c r="D104" s="205"/>
      <c r="E104" s="260"/>
      <c r="F104" s="281"/>
      <c r="G104" s="282"/>
      <c r="H104" s="233"/>
      <c r="I104" s="292"/>
      <c r="J104" s="206"/>
      <c r="K104" s="265">
        <v>5.8065040645500004E-7</v>
      </c>
      <c r="L104" s="208"/>
      <c r="M104" s="206"/>
      <c r="N104" s="265">
        <v>1.0068500198630135E-8</v>
      </c>
      <c r="O104" s="208"/>
    </row>
    <row r="105" spans="1:15" s="199" customFormat="1" ht="16.5" thickBot="1" x14ac:dyDescent="0.35">
      <c r="A105" s="200" t="s">
        <v>1416</v>
      </c>
      <c r="B105" s="283" t="s">
        <v>1128</v>
      </c>
      <c r="C105" s="224" t="str">
        <f>IFERROR(IF($B105="7440-47-3","Chromium and compounds",IF(B105="No CAS","",INDEX('DEQ Pollutant List'!$C$7:$C$614,MATCH('3. Pollutant Emissions - EF'!B105,'DEQ Pollutant List'!$B$7:$B$614,0)))),"")</f>
        <v>Vanadium (fume or dust)</v>
      </c>
      <c r="D105" s="205"/>
      <c r="E105" s="260"/>
      <c r="F105" s="281"/>
      <c r="G105" s="282"/>
      <c r="H105" s="233"/>
      <c r="I105" s="292"/>
      <c r="J105" s="206"/>
      <c r="K105" s="265">
        <v>1.4700010290000001E-4</v>
      </c>
      <c r="L105" s="208"/>
      <c r="M105" s="206"/>
      <c r="N105" s="265">
        <v>1.0068500198630136E-6</v>
      </c>
      <c r="O105" s="208"/>
    </row>
    <row r="106" spans="1:15" s="199" customFormat="1" ht="15.75" thickBot="1" x14ac:dyDescent="0.3">
      <c r="A106" s="268"/>
      <c r="B106" s="269"/>
      <c r="C106" s="270"/>
      <c r="D106" s="271"/>
      <c r="E106" s="272"/>
      <c r="F106" s="270"/>
      <c r="G106" s="271"/>
      <c r="H106" s="271"/>
      <c r="I106" s="270"/>
      <c r="J106" s="271"/>
      <c r="K106" s="271"/>
      <c r="L106" s="271"/>
      <c r="M106" s="271"/>
      <c r="N106" s="271"/>
      <c r="O106" s="273"/>
    </row>
    <row r="107" spans="1:15" s="199" customFormat="1" ht="15.75" thickBot="1" x14ac:dyDescent="0.3">
      <c r="A107" s="246"/>
      <c r="B107" s="294"/>
      <c r="C107" s="248" t="str">
        <f>IFERROR(IF($B107="7440-47-3","Chromium and compounds",IF(B107="No CAS","",INDEX('DEQ Pollutant List'!$C$7:$C$614,MATCH('3. Pollutant Emissions - EF'!B107,'DEQ Pollutant List'!$B$7:$B$614,0)))),"")</f>
        <v/>
      </c>
      <c r="D107" s="249"/>
      <c r="E107" s="250"/>
      <c r="F107" s="258"/>
      <c r="G107" s="290"/>
      <c r="H107" s="257"/>
      <c r="I107" s="291"/>
      <c r="J107" s="258"/>
      <c r="K107" s="256"/>
      <c r="L107" s="257"/>
      <c r="M107" s="258"/>
      <c r="N107" s="256"/>
      <c r="O107" s="257"/>
    </row>
    <row r="108" spans="1:15" s="199" customFormat="1" ht="15.75" thickBot="1" x14ac:dyDescent="0.3">
      <c r="A108" s="268"/>
      <c r="B108" s="269"/>
      <c r="C108" s="270"/>
      <c r="D108" s="271"/>
      <c r="E108" s="272"/>
      <c r="F108" s="270"/>
      <c r="G108" s="271"/>
      <c r="H108" s="271"/>
      <c r="I108" s="270"/>
      <c r="J108" s="271"/>
      <c r="K108" s="271"/>
      <c r="L108" s="271"/>
      <c r="M108" s="271"/>
      <c r="N108" s="271"/>
      <c r="O108" s="273"/>
    </row>
    <row r="109" spans="1:15" s="199" customFormat="1" ht="15.75" x14ac:dyDescent="0.3">
      <c r="A109" s="200" t="s">
        <v>1419</v>
      </c>
      <c r="B109" s="201" t="s">
        <v>41</v>
      </c>
      <c r="C109" s="224" t="str">
        <f>IFERROR(IF($B109="7440-47-3","Chromium and compounds",IF(B109="No CAS","",INDEX('DEQ Pollutant List'!$C$7:$C$614,MATCH('3. Pollutant Emissions - EF'!B109,'DEQ Pollutant List'!$B$7:$B$614,0)))),"")</f>
        <v>Aluminum and compounds</v>
      </c>
      <c r="D109" s="205"/>
      <c r="E109" s="260"/>
      <c r="F109" s="281"/>
      <c r="G109" s="282"/>
      <c r="H109" s="233"/>
      <c r="I109" s="292"/>
      <c r="J109" s="206"/>
      <c r="K109" s="265">
        <v>0.1828750548625</v>
      </c>
      <c r="L109" s="208"/>
      <c r="M109" s="206"/>
      <c r="N109" s="265">
        <v>2.0496581491438355E-3</v>
      </c>
      <c r="O109" s="208"/>
    </row>
    <row r="110" spans="1:15" s="199" customFormat="1" ht="15.75" x14ac:dyDescent="0.3">
      <c r="A110" s="200" t="s">
        <v>1419</v>
      </c>
      <c r="B110" s="201" t="s">
        <v>77</v>
      </c>
      <c r="C110" s="224" t="str">
        <f>IFERROR(IF($B110="7440-47-3","Chromium and compounds",IF(B110="No CAS","",INDEX('DEQ Pollutant List'!$C$7:$C$614,MATCH('3. Pollutant Emissions - EF'!B110,'DEQ Pollutant List'!$B$7:$B$614,0)))),"")</f>
        <v>Antimony and compounds</v>
      </c>
      <c r="D110" s="205"/>
      <c r="E110" s="260"/>
      <c r="F110" s="281"/>
      <c r="G110" s="282"/>
      <c r="H110" s="233"/>
      <c r="I110" s="292"/>
      <c r="J110" s="206"/>
      <c r="K110" s="265">
        <v>2.0900006269999998E-8</v>
      </c>
      <c r="L110" s="208"/>
      <c r="M110" s="206"/>
      <c r="N110" s="265">
        <v>8.1335640839041098E-8</v>
      </c>
      <c r="O110" s="208"/>
    </row>
    <row r="111" spans="1:15" s="199" customFormat="1" ht="15.75" x14ac:dyDescent="0.3">
      <c r="A111" s="200" t="s">
        <v>1419</v>
      </c>
      <c r="B111" s="201" t="s">
        <v>83</v>
      </c>
      <c r="C111" s="224" t="str">
        <f>IFERROR(IF($B111="7440-47-3","Chromium and compounds",IF(B111="No CAS","",INDEX('DEQ Pollutant List'!$C$7:$C$614,MATCH('3. Pollutant Emissions - EF'!B111,'DEQ Pollutant List'!$B$7:$B$614,0)))),"")</f>
        <v>Arsenic and compounds</v>
      </c>
      <c r="D111" s="205"/>
      <c r="E111" s="260"/>
      <c r="F111" s="281"/>
      <c r="G111" s="282"/>
      <c r="H111" s="233"/>
      <c r="I111" s="292"/>
      <c r="J111" s="206"/>
      <c r="K111" s="265">
        <v>1.3062503918750001E-7</v>
      </c>
      <c r="L111" s="208"/>
      <c r="M111" s="206"/>
      <c r="N111" s="265">
        <v>1.3013702534246574E-5</v>
      </c>
      <c r="O111" s="208"/>
    </row>
    <row r="112" spans="1:15" s="199" customFormat="1" ht="15.75" x14ac:dyDescent="0.3">
      <c r="A112" s="200" t="s">
        <v>1419</v>
      </c>
      <c r="B112" s="201" t="s">
        <v>167</v>
      </c>
      <c r="C112" s="224" t="str">
        <f>IFERROR(IF($B112="7440-47-3","Chromium and compounds",IF(B112="No CAS","",INDEX('DEQ Pollutant List'!$C$7:$C$614,MATCH('3. Pollutant Emissions - EF'!B112,'DEQ Pollutant List'!$B$7:$B$614,0)))),"")</f>
        <v>Cadmium and compounds</v>
      </c>
      <c r="D112" s="205"/>
      <c r="E112" s="260"/>
      <c r="F112" s="281"/>
      <c r="G112" s="282"/>
      <c r="H112" s="233"/>
      <c r="I112" s="292"/>
      <c r="J112" s="206"/>
      <c r="K112" s="265">
        <v>8.3125024937499999E-10</v>
      </c>
      <c r="L112" s="208"/>
      <c r="M112" s="206"/>
      <c r="N112" s="265">
        <v>3.2534256335616439E-9</v>
      </c>
      <c r="O112" s="208"/>
    </row>
    <row r="113" spans="1:15" s="199" customFormat="1" ht="15.75" x14ac:dyDescent="0.3">
      <c r="A113" s="200" t="s">
        <v>1419</v>
      </c>
      <c r="B113" s="201" t="s">
        <v>250</v>
      </c>
      <c r="C113" s="224" t="str">
        <f>IFERROR(IF($B113="7440-47-3","Chromium and compounds",IF(B113="No CAS","",INDEX('DEQ Pollutant List'!$C$7:$C$614,MATCH('3. Pollutant Emissions - EF'!B113,'DEQ Pollutant List'!$B$7:$B$614,0)))),"")</f>
        <v>Chromium VI, chromate, and dichromate particulate</v>
      </c>
      <c r="D113" s="205"/>
      <c r="E113" s="260"/>
      <c r="F113" s="281"/>
      <c r="G113" s="282"/>
      <c r="H113" s="233"/>
      <c r="I113" s="292"/>
      <c r="J113" s="206"/>
      <c r="K113" s="265">
        <v>1.3770436823437498E-4</v>
      </c>
      <c r="L113" s="208"/>
      <c r="M113" s="206"/>
      <c r="N113" s="265">
        <v>1.257574139126712E-6</v>
      </c>
      <c r="O113" s="208"/>
    </row>
    <row r="114" spans="1:15" s="199" customFormat="1" ht="15.75" x14ac:dyDescent="0.3">
      <c r="A114" s="200" t="s">
        <v>1419</v>
      </c>
      <c r="B114" s="201" t="s">
        <v>1636</v>
      </c>
      <c r="C114" s="224" t="str">
        <f>IFERROR(IF($B114="7440-47-3","Chromium and compounds",IF(B114="No CAS","",INDEX('DEQ Pollutant List'!$C$7:$C$614,MATCH('3. Pollutant Emissions - EF'!B114,'DEQ Pollutant List'!$B$7:$B$614,0)))),"")</f>
        <v>Chromium and compounds</v>
      </c>
      <c r="D114" s="205"/>
      <c r="E114" s="260"/>
      <c r="F114" s="281"/>
      <c r="G114" s="282"/>
      <c r="H114" s="233"/>
      <c r="I114" s="292"/>
      <c r="J114" s="206"/>
      <c r="K114" s="265">
        <v>7.1606271481875067E-2</v>
      </c>
      <c r="L114" s="208"/>
      <c r="M114" s="206"/>
      <c r="N114" s="265">
        <v>6.5393855234589077E-4</v>
      </c>
      <c r="O114" s="208"/>
    </row>
    <row r="115" spans="1:15" s="199" customFormat="1" ht="15.75" x14ac:dyDescent="0.3">
      <c r="A115" s="200" t="s">
        <v>1419</v>
      </c>
      <c r="B115" s="201" t="s">
        <v>255</v>
      </c>
      <c r="C115" s="224" t="str">
        <f>IFERROR(IF($B115="7440-47-3","Chromium and compounds",IF(B115="No CAS","",INDEX('DEQ Pollutant List'!$C$7:$C$614,MATCH('3. Pollutant Emissions - EF'!B115,'DEQ Pollutant List'!$B$7:$B$614,0)))),"")</f>
        <v>Cobalt and compounds</v>
      </c>
      <c r="D115" s="205"/>
      <c r="E115" s="260"/>
      <c r="F115" s="281"/>
      <c r="G115" s="282"/>
      <c r="H115" s="233"/>
      <c r="I115" s="292"/>
      <c r="J115" s="206"/>
      <c r="K115" s="265">
        <v>1.1079378323812499</v>
      </c>
      <c r="L115" s="208"/>
      <c r="M115" s="206"/>
      <c r="N115" s="265">
        <v>1.7568498421232877E-2</v>
      </c>
      <c r="O115" s="208"/>
    </row>
    <row r="116" spans="1:15" s="199" customFormat="1" ht="15.75" x14ac:dyDescent="0.3">
      <c r="A116" s="200" t="s">
        <v>1419</v>
      </c>
      <c r="B116" s="201" t="s">
        <v>258</v>
      </c>
      <c r="C116" s="224" t="str">
        <f>IFERROR(IF($B116="7440-47-3","Chromium and compounds",IF(B116="No CAS","",INDEX('DEQ Pollutant List'!$C$7:$C$614,MATCH('3. Pollutant Emissions - EF'!B116,'DEQ Pollutant List'!$B$7:$B$614,0)))),"")</f>
        <v>Copper and compounds</v>
      </c>
      <c r="D116" s="205"/>
      <c r="E116" s="260"/>
      <c r="F116" s="281"/>
      <c r="G116" s="282"/>
      <c r="H116" s="233"/>
      <c r="I116" s="292"/>
      <c r="J116" s="206"/>
      <c r="K116" s="265">
        <v>7.1250021375000002E-3</v>
      </c>
      <c r="L116" s="208"/>
      <c r="M116" s="206"/>
      <c r="N116" s="265">
        <v>1.6267128167808217E-4</v>
      </c>
      <c r="O116" s="208"/>
    </row>
    <row r="117" spans="1:15" s="199" customFormat="1" ht="15.75" x14ac:dyDescent="0.3">
      <c r="A117" s="200" t="s">
        <v>1419</v>
      </c>
      <c r="B117" s="201" t="s">
        <v>556</v>
      </c>
      <c r="C117" s="224" t="str">
        <f>IFERROR(IF($B117="7440-47-3","Chromium and compounds",IF(B117="No CAS","",INDEX('DEQ Pollutant List'!$C$7:$C$614,MATCH('3. Pollutant Emissions - EF'!B117,'DEQ Pollutant List'!$B$7:$B$614,0)))),"")</f>
        <v>Lead and compounds</v>
      </c>
      <c r="D117" s="205"/>
      <c r="E117" s="260"/>
      <c r="F117" s="281"/>
      <c r="G117" s="282"/>
      <c r="H117" s="233"/>
      <c r="I117" s="292"/>
      <c r="J117" s="206"/>
      <c r="K117" s="265">
        <v>9.2625027787499991E-5</v>
      </c>
      <c r="L117" s="208"/>
      <c r="M117" s="206"/>
      <c r="N117" s="265">
        <v>3.2534256335616439E-7</v>
      </c>
      <c r="O117" s="208"/>
    </row>
    <row r="118" spans="1:15" s="199" customFormat="1" ht="15.75" x14ac:dyDescent="0.3">
      <c r="A118" s="200" t="s">
        <v>1419</v>
      </c>
      <c r="B118" s="201" t="s">
        <v>562</v>
      </c>
      <c r="C118" s="224" t="str">
        <f>IFERROR(IF($B118="7440-47-3","Chromium and compounds",IF(B118="No CAS","",INDEX('DEQ Pollutant List'!$C$7:$C$614,MATCH('3. Pollutant Emissions - EF'!B118,'DEQ Pollutant List'!$B$7:$B$614,0)))),"")</f>
        <v>Manganese and compounds</v>
      </c>
      <c r="D118" s="205"/>
      <c r="E118" s="260"/>
      <c r="F118" s="281"/>
      <c r="G118" s="282"/>
      <c r="H118" s="233"/>
      <c r="I118" s="292"/>
      <c r="J118" s="206"/>
      <c r="K118" s="265">
        <v>1.0687503206249999E-2</v>
      </c>
      <c r="L118" s="208"/>
      <c r="M118" s="206"/>
      <c r="N118" s="265">
        <v>3.2534256335616435E-4</v>
      </c>
      <c r="O118" s="208"/>
    </row>
    <row r="119" spans="1:15" s="199" customFormat="1" ht="15.75" x14ac:dyDescent="0.3">
      <c r="A119" s="200" t="s">
        <v>1419</v>
      </c>
      <c r="B119" s="201" t="s">
        <v>568</v>
      </c>
      <c r="C119" s="224" t="str">
        <f>IFERROR(IF($B119="7440-47-3","Chromium and compounds",IF(B119="No CAS","",INDEX('DEQ Pollutant List'!$C$7:$C$614,MATCH('3. Pollutant Emissions - EF'!B119,'DEQ Pollutant List'!$B$7:$B$614,0)))),"")</f>
        <v>Mercury and compounds</v>
      </c>
      <c r="D119" s="205"/>
      <c r="E119" s="260"/>
      <c r="F119" s="281"/>
      <c r="G119" s="282"/>
      <c r="H119" s="233"/>
      <c r="I119" s="292"/>
      <c r="J119" s="206"/>
      <c r="K119" s="265">
        <v>2.018750605625E-5</v>
      </c>
      <c r="L119" s="208"/>
      <c r="M119" s="206"/>
      <c r="N119" s="265">
        <v>8.133564083904109E-7</v>
      </c>
      <c r="O119" s="208"/>
    </row>
    <row r="120" spans="1:15" s="199" customFormat="1" ht="15.75" x14ac:dyDescent="0.3">
      <c r="A120" s="200" t="s">
        <v>1419</v>
      </c>
      <c r="B120" s="201" t="s">
        <v>626</v>
      </c>
      <c r="C120" s="224" t="str">
        <f>IFERROR(IF($B120="7440-47-3","Chromium and compounds",IF(B120="No CAS","",INDEX('DEQ Pollutant List'!$C$7:$C$614,MATCH('3. Pollutant Emissions - EF'!B120,'DEQ Pollutant List'!$B$7:$B$614,0)))),"")</f>
        <v>Molybdenum trioxide</v>
      </c>
      <c r="D120" s="205"/>
      <c r="E120" s="260"/>
      <c r="F120" s="281"/>
      <c r="G120" s="282"/>
      <c r="H120" s="233"/>
      <c r="I120" s="292"/>
      <c r="J120" s="206"/>
      <c r="K120" s="265">
        <v>1.0616253184875009E-2</v>
      </c>
      <c r="L120" s="208"/>
      <c r="M120" s="206"/>
      <c r="N120" s="265">
        <v>9.5162699781678155E-5</v>
      </c>
      <c r="O120" s="208"/>
    </row>
    <row r="121" spans="1:15" s="199" customFormat="1" ht="15.75" x14ac:dyDescent="0.3">
      <c r="A121" s="200" t="s">
        <v>1419</v>
      </c>
      <c r="B121" s="201" t="s">
        <v>634</v>
      </c>
      <c r="C121" s="224" t="str">
        <f>IFERROR(IF($B121="7440-47-3","Chromium and compounds",IF(B121="No CAS","",INDEX('DEQ Pollutant List'!$C$7:$C$614,MATCH('3. Pollutant Emissions - EF'!B121,'DEQ Pollutant List'!$B$7:$B$614,0)))),"")</f>
        <v>Nickel and compounds</v>
      </c>
      <c r="D121" s="205"/>
      <c r="E121" s="260"/>
      <c r="F121" s="281"/>
      <c r="G121" s="282"/>
      <c r="H121" s="233"/>
      <c r="I121" s="292"/>
      <c r="J121" s="206"/>
      <c r="K121" s="265">
        <v>6.15101434530375</v>
      </c>
      <c r="L121" s="208"/>
      <c r="M121" s="206"/>
      <c r="N121" s="265">
        <v>2.4931000629982877E-2</v>
      </c>
      <c r="O121" s="208"/>
    </row>
    <row r="122" spans="1:15" s="199" customFormat="1" ht="15.75" x14ac:dyDescent="0.3">
      <c r="A122" s="200" t="s">
        <v>1419</v>
      </c>
      <c r="B122" s="201" t="s">
        <v>636</v>
      </c>
      <c r="C122" s="224" t="str">
        <f>IFERROR(IF($B122="7440-47-3","Chromium and compounds",IF(B122="No CAS","",INDEX('DEQ Pollutant List'!$C$7:$C$614,MATCH('3. Pollutant Emissions - EF'!B122,'DEQ Pollutant List'!$B$7:$B$614,0)))),"")</f>
        <v>Nickel oxide</v>
      </c>
      <c r="D122" s="205"/>
      <c r="E122" s="260"/>
      <c r="F122" s="281"/>
      <c r="G122" s="282"/>
      <c r="H122" s="233"/>
      <c r="I122" s="292"/>
      <c r="J122" s="206"/>
      <c r="K122" s="265">
        <v>0.19023755707125017</v>
      </c>
      <c r="L122" s="208"/>
      <c r="M122" s="206"/>
      <c r="N122" s="265">
        <v>7.7106187515411017E-4</v>
      </c>
      <c r="O122" s="208"/>
    </row>
    <row r="123" spans="1:15" s="199" customFormat="1" ht="15.75" x14ac:dyDescent="0.3">
      <c r="A123" s="200" t="s">
        <v>1419</v>
      </c>
      <c r="B123" s="201" t="s">
        <v>1281</v>
      </c>
      <c r="C123" s="224" t="str">
        <f>IFERROR(IF($B123="7440-47-3","Chromium and compounds",IF(B123="No CAS","",INDEX('DEQ Pollutant List'!$C$7:$C$614,MATCH('3. Pollutant Emissions - EF'!B123,'DEQ Pollutant List'!$B$7:$B$614,0)))),"")</f>
        <v>Phosphorus and compounds</v>
      </c>
      <c r="D123" s="205"/>
      <c r="E123" s="260"/>
      <c r="F123" s="281"/>
      <c r="G123" s="282"/>
      <c r="H123" s="233"/>
      <c r="I123" s="292"/>
      <c r="J123" s="206"/>
      <c r="K123" s="265">
        <v>1.1875003562500002E-3</v>
      </c>
      <c r="L123" s="208"/>
      <c r="M123" s="206"/>
      <c r="N123" s="265">
        <v>4.8801384503424653E-5</v>
      </c>
      <c r="O123" s="208"/>
    </row>
    <row r="124" spans="1:15" s="199" customFormat="1" ht="15.75" x14ac:dyDescent="0.3">
      <c r="A124" s="200" t="s">
        <v>1419</v>
      </c>
      <c r="B124" s="201" t="s">
        <v>1009</v>
      </c>
      <c r="C124" s="224" t="str">
        <f>IFERROR(IF($B124="7440-47-3","Chromium and compounds",IF(B124="No CAS","",INDEX('DEQ Pollutant List'!$C$7:$C$614,MATCH('3. Pollutant Emissions - EF'!B124,'DEQ Pollutant List'!$B$7:$B$614,0)))),"")</f>
        <v>Selenium and compounds</v>
      </c>
      <c r="D124" s="205"/>
      <c r="E124" s="260"/>
      <c r="F124" s="281"/>
      <c r="G124" s="282"/>
      <c r="H124" s="233"/>
      <c r="I124" s="292"/>
      <c r="J124" s="206"/>
      <c r="K124" s="265">
        <v>7.7187523156249998E-6</v>
      </c>
      <c r="L124" s="208"/>
      <c r="M124" s="206"/>
      <c r="N124" s="265">
        <v>8.133564083904109E-7</v>
      </c>
      <c r="O124" s="208"/>
    </row>
    <row r="125" spans="1:15" s="199" customFormat="1" ht="15.75" x14ac:dyDescent="0.3">
      <c r="A125" s="200" t="s">
        <v>1419</v>
      </c>
      <c r="B125" s="201" t="s">
        <v>1015</v>
      </c>
      <c r="C125" s="224" t="str">
        <f>IFERROR(IF($B125="7440-47-3","Chromium and compounds",IF(B125="No CAS","",INDEX('DEQ Pollutant List'!$C$7:$C$614,MATCH('3. Pollutant Emissions - EF'!B125,'DEQ Pollutant List'!$B$7:$B$614,0)))),"")</f>
        <v>Silver and compounds</v>
      </c>
      <c r="D125" s="205"/>
      <c r="E125" s="260"/>
      <c r="F125" s="281"/>
      <c r="G125" s="282"/>
      <c r="H125" s="233"/>
      <c r="I125" s="292"/>
      <c r="J125" s="206"/>
      <c r="K125" s="265">
        <v>1.7812505343749998E-5</v>
      </c>
      <c r="L125" s="208"/>
      <c r="M125" s="206"/>
      <c r="N125" s="265">
        <v>1.626712816780822E-7</v>
      </c>
      <c r="O125" s="208"/>
    </row>
    <row r="126" spans="1:15" s="199" customFormat="1" ht="16.5" thickBot="1" x14ac:dyDescent="0.35">
      <c r="A126" s="202" t="s">
        <v>1419</v>
      </c>
      <c r="B126" s="203" t="s">
        <v>1128</v>
      </c>
      <c r="C126" s="204" t="str">
        <f>IFERROR(IF($B126="7440-47-3","Chromium and compounds",IF(B126="No CAS","",INDEX('DEQ Pollutant List'!$C$7:$C$614,MATCH('3. Pollutant Emissions - EF'!B126,'DEQ Pollutant List'!$B$7:$B$614,0)))),"")</f>
        <v>Vanadium (fume or dust)</v>
      </c>
      <c r="D126" s="218"/>
      <c r="E126" s="284"/>
      <c r="F126" s="285"/>
      <c r="G126" s="286"/>
      <c r="H126" s="287"/>
      <c r="I126" s="293"/>
      <c r="J126" s="211"/>
      <c r="K126" s="289">
        <v>3.5625010687500001E-3</v>
      </c>
      <c r="L126" s="213"/>
      <c r="M126" s="211"/>
      <c r="N126" s="289">
        <v>1.3013702534246574E-3</v>
      </c>
      <c r="O126" s="213"/>
    </row>
    <row r="127" spans="1:15" s="199" customFormat="1" ht="15.75" thickBot="1" x14ac:dyDescent="0.3">
      <c r="A127" s="268"/>
      <c r="B127" s="269"/>
      <c r="C127" s="270"/>
      <c r="D127" s="271"/>
      <c r="E127" s="272"/>
      <c r="F127" s="270"/>
      <c r="G127" s="271"/>
      <c r="H127" s="271"/>
      <c r="I127" s="270"/>
      <c r="J127" s="271"/>
      <c r="K127" s="271"/>
      <c r="L127" s="271"/>
      <c r="M127" s="271"/>
      <c r="N127" s="271"/>
      <c r="O127" s="273"/>
    </row>
    <row r="128" spans="1:15" s="199" customFormat="1" ht="15.75" thickBot="1" x14ac:dyDescent="0.3">
      <c r="A128" s="200"/>
      <c r="B128" s="201"/>
      <c r="C128" s="224" t="str">
        <f>IFERROR(IF($B128="7440-47-3","Chromium and compounds",IF(B128="No CAS","",INDEX('DEQ Pollutant List'!$C$7:$C$614,MATCH('3. Pollutant Emissions - EF'!B128,'DEQ Pollutant List'!$B$7:$B$614,0)))),"")</f>
        <v/>
      </c>
      <c r="D128" s="205"/>
      <c r="E128" s="260"/>
      <c r="F128" s="206"/>
      <c r="G128" s="207"/>
      <c r="H128" s="208"/>
      <c r="I128" s="291"/>
      <c r="J128" s="206"/>
      <c r="K128" s="265"/>
      <c r="L128" s="208"/>
      <c r="M128" s="206"/>
      <c r="N128" s="265"/>
      <c r="O128" s="208"/>
    </row>
    <row r="129" spans="1:15" s="199" customFormat="1" ht="15.75" thickBot="1" x14ac:dyDescent="0.3">
      <c r="A129" s="268"/>
      <c r="B129" s="269"/>
      <c r="C129" s="270"/>
      <c r="D129" s="271"/>
      <c r="E129" s="272"/>
      <c r="F129" s="270"/>
      <c r="G129" s="271"/>
      <c r="H129" s="271"/>
      <c r="I129" s="270"/>
      <c r="J129" s="271"/>
      <c r="K129" s="271"/>
      <c r="L129" s="271"/>
      <c r="M129" s="271"/>
      <c r="N129" s="271"/>
      <c r="O129" s="273"/>
    </row>
    <row r="130" spans="1:15" s="199" customFormat="1" ht="15.75" x14ac:dyDescent="0.3">
      <c r="A130" s="200" t="s">
        <v>1422</v>
      </c>
      <c r="B130" s="201" t="s">
        <v>41</v>
      </c>
      <c r="C130" s="224" t="str">
        <f>IFERROR(IF($B130="7440-47-3","Chromium and compounds",IF(B130="No CAS","",INDEX('DEQ Pollutant List'!$C$7:$C$614,MATCH('3. Pollutant Emissions - EF'!B130,'DEQ Pollutant List'!$B$7:$B$614,0)))),"")</f>
        <v>Aluminum and compounds</v>
      </c>
      <c r="D130" s="205"/>
      <c r="E130" s="260"/>
      <c r="F130" s="281"/>
      <c r="G130" s="282"/>
      <c r="H130" s="233"/>
      <c r="I130" s="292"/>
      <c r="J130" s="206"/>
      <c r="K130" s="265">
        <v>0.36575000000000002</v>
      </c>
      <c r="L130" s="208"/>
      <c r="M130" s="206"/>
      <c r="N130" s="265">
        <v>4.0993150684931505E-3</v>
      </c>
      <c r="O130" s="208"/>
    </row>
    <row r="131" spans="1:15" s="199" customFormat="1" ht="15.75" x14ac:dyDescent="0.3">
      <c r="A131" s="200" t="s">
        <v>1422</v>
      </c>
      <c r="B131" s="201" t="s">
        <v>77</v>
      </c>
      <c r="C131" s="224" t="str">
        <f>IFERROR(IF($B131="7440-47-3","Chromium and compounds",IF(B131="No CAS","",INDEX('DEQ Pollutant List'!$C$7:$C$614,MATCH('3. Pollutant Emissions - EF'!B131,'DEQ Pollutant List'!$B$7:$B$614,0)))),"")</f>
        <v>Antimony and compounds</v>
      </c>
      <c r="D131" s="205"/>
      <c r="E131" s="260"/>
      <c r="F131" s="281"/>
      <c r="G131" s="282"/>
      <c r="H131" s="233"/>
      <c r="I131" s="292"/>
      <c r="J131" s="206"/>
      <c r="K131" s="265">
        <v>4.1799999999999997E-8</v>
      </c>
      <c r="L131" s="208"/>
      <c r="M131" s="206"/>
      <c r="N131" s="265">
        <v>1.6267123287671233E-7</v>
      </c>
      <c r="O131" s="208"/>
    </row>
    <row r="132" spans="1:15" s="199" customFormat="1" ht="15.75" x14ac:dyDescent="0.3">
      <c r="A132" s="200" t="s">
        <v>1422</v>
      </c>
      <c r="B132" s="201" t="s">
        <v>83</v>
      </c>
      <c r="C132" s="224" t="str">
        <f>IFERROR(IF($B132="7440-47-3","Chromium and compounds",IF(B132="No CAS","",INDEX('DEQ Pollutant List'!$C$7:$C$614,MATCH('3. Pollutant Emissions - EF'!B132,'DEQ Pollutant List'!$B$7:$B$614,0)))),"")</f>
        <v>Arsenic and compounds</v>
      </c>
      <c r="D132" s="205"/>
      <c r="E132" s="260"/>
      <c r="F132" s="281"/>
      <c r="G132" s="282"/>
      <c r="H132" s="233"/>
      <c r="I132" s="292"/>
      <c r="J132" s="206"/>
      <c r="K132" s="265">
        <v>2.6125000000000004E-7</v>
      </c>
      <c r="L132" s="208"/>
      <c r="M132" s="206"/>
      <c r="N132" s="265">
        <v>2.6027397260273973E-5</v>
      </c>
      <c r="O132" s="208"/>
    </row>
    <row r="133" spans="1:15" s="199" customFormat="1" ht="15.75" x14ac:dyDescent="0.3">
      <c r="A133" s="200" t="s">
        <v>1422</v>
      </c>
      <c r="B133" s="201" t="s">
        <v>167</v>
      </c>
      <c r="C133" s="224" t="str">
        <f>IFERROR(IF($B133="7440-47-3","Chromium and compounds",IF(B133="No CAS","",INDEX('DEQ Pollutant List'!$C$7:$C$614,MATCH('3. Pollutant Emissions - EF'!B133,'DEQ Pollutant List'!$B$7:$B$614,0)))),"")</f>
        <v>Cadmium and compounds</v>
      </c>
      <c r="D133" s="205"/>
      <c r="E133" s="260"/>
      <c r="F133" s="281"/>
      <c r="G133" s="282"/>
      <c r="H133" s="233"/>
      <c r="I133" s="292"/>
      <c r="J133" s="206"/>
      <c r="K133" s="265">
        <v>1.6625E-9</v>
      </c>
      <c r="L133" s="208"/>
      <c r="M133" s="206"/>
      <c r="N133" s="265">
        <v>6.5068493150684935E-9</v>
      </c>
      <c r="O133" s="208"/>
    </row>
    <row r="134" spans="1:15" s="199" customFormat="1" ht="15.75" x14ac:dyDescent="0.3">
      <c r="A134" s="200" t="s">
        <v>1422</v>
      </c>
      <c r="B134" s="201" t="s">
        <v>250</v>
      </c>
      <c r="C134" s="224" t="str">
        <f>IFERROR(IF($B134="7440-47-3","Chromium and compounds",IF(B134="No CAS","",INDEX('DEQ Pollutant List'!$C$7:$C$614,MATCH('3. Pollutant Emissions - EF'!B134,'DEQ Pollutant List'!$B$7:$B$614,0)))),"")</f>
        <v>Chromium VI, chromate, and dichromate particulate</v>
      </c>
      <c r="D134" s="205"/>
      <c r="E134" s="260"/>
      <c r="F134" s="281"/>
      <c r="G134" s="282"/>
      <c r="H134" s="233"/>
      <c r="I134" s="292"/>
      <c r="J134" s="206"/>
      <c r="K134" s="265">
        <v>2.754086538461538E-4</v>
      </c>
      <c r="L134" s="208"/>
      <c r="M134" s="206"/>
      <c r="N134" s="265">
        <v>2.5151475237091669E-6</v>
      </c>
      <c r="O134" s="208"/>
    </row>
    <row r="135" spans="1:15" s="199" customFormat="1" ht="15.75" x14ac:dyDescent="0.3">
      <c r="A135" s="200" t="s">
        <v>1422</v>
      </c>
      <c r="B135" s="201" t="s">
        <v>1636</v>
      </c>
      <c r="C135" s="224" t="str">
        <f>IFERROR(IF($B135="7440-47-3","Chromium and compounds",IF(B135="No CAS","",INDEX('DEQ Pollutant List'!$C$7:$C$614,MATCH('3. Pollutant Emissions - EF'!B135,'DEQ Pollutant List'!$B$7:$B$614,0)))),"")</f>
        <v>Chromium and compounds</v>
      </c>
      <c r="D135" s="205"/>
      <c r="E135" s="260"/>
      <c r="F135" s="281"/>
      <c r="G135" s="282"/>
      <c r="H135" s="233"/>
      <c r="I135" s="292"/>
      <c r="J135" s="206"/>
      <c r="K135" s="265">
        <v>0.14321250000000013</v>
      </c>
      <c r="L135" s="208"/>
      <c r="M135" s="206"/>
      <c r="N135" s="265">
        <v>1.3078767123287679E-3</v>
      </c>
      <c r="O135" s="208"/>
    </row>
    <row r="136" spans="1:15" s="199" customFormat="1" ht="15.75" x14ac:dyDescent="0.3">
      <c r="A136" s="200" t="s">
        <v>1422</v>
      </c>
      <c r="B136" s="201" t="s">
        <v>255</v>
      </c>
      <c r="C136" s="224" t="str">
        <f>IFERROR(IF($B136="7440-47-3","Chromium and compounds",IF(B136="No CAS","",INDEX('DEQ Pollutant List'!$C$7:$C$614,MATCH('3. Pollutant Emissions - EF'!B136,'DEQ Pollutant List'!$B$7:$B$614,0)))),"")</f>
        <v>Cobalt and compounds</v>
      </c>
      <c r="D136" s="205"/>
      <c r="E136" s="260"/>
      <c r="F136" s="281"/>
      <c r="G136" s="282"/>
      <c r="H136" s="233"/>
      <c r="I136" s="292"/>
      <c r="J136" s="206"/>
      <c r="K136" s="265">
        <v>2.215875</v>
      </c>
      <c r="L136" s="208"/>
      <c r="M136" s="206"/>
      <c r="N136" s="265">
        <v>3.5136986301369862E-2</v>
      </c>
      <c r="O136" s="208"/>
    </row>
    <row r="137" spans="1:15" s="199" customFormat="1" ht="15.75" x14ac:dyDescent="0.3">
      <c r="A137" s="200" t="s">
        <v>1422</v>
      </c>
      <c r="B137" s="201" t="s">
        <v>258</v>
      </c>
      <c r="C137" s="224" t="str">
        <f>IFERROR(IF($B137="7440-47-3","Chromium and compounds",IF(B137="No CAS","",INDEX('DEQ Pollutant List'!$C$7:$C$614,MATCH('3. Pollutant Emissions - EF'!B137,'DEQ Pollutant List'!$B$7:$B$614,0)))),"")</f>
        <v>Copper and compounds</v>
      </c>
      <c r="D137" s="205"/>
      <c r="E137" s="260"/>
      <c r="F137" s="281"/>
      <c r="G137" s="282"/>
      <c r="H137" s="233"/>
      <c r="I137" s="292"/>
      <c r="J137" s="206"/>
      <c r="K137" s="265">
        <v>1.4250000000000001E-2</v>
      </c>
      <c r="L137" s="208"/>
      <c r="M137" s="206"/>
      <c r="N137" s="265">
        <v>3.2534246575342465E-4</v>
      </c>
      <c r="O137" s="208"/>
    </row>
    <row r="138" spans="1:15" s="199" customFormat="1" ht="15.75" x14ac:dyDescent="0.3">
      <c r="A138" s="200" t="s">
        <v>1422</v>
      </c>
      <c r="B138" s="201" t="s">
        <v>556</v>
      </c>
      <c r="C138" s="224" t="str">
        <f>IFERROR(IF($B138="7440-47-3","Chromium and compounds",IF(B138="No CAS","",INDEX('DEQ Pollutant List'!$C$7:$C$614,MATCH('3. Pollutant Emissions - EF'!B138,'DEQ Pollutant List'!$B$7:$B$614,0)))),"")</f>
        <v>Lead and compounds</v>
      </c>
      <c r="D138" s="205"/>
      <c r="E138" s="260"/>
      <c r="F138" s="281"/>
      <c r="G138" s="282"/>
      <c r="H138" s="233"/>
      <c r="I138" s="292"/>
      <c r="J138" s="206"/>
      <c r="K138" s="265">
        <v>1.8525E-4</v>
      </c>
      <c r="L138" s="208"/>
      <c r="M138" s="206"/>
      <c r="N138" s="265">
        <v>6.5068493150684932E-7</v>
      </c>
      <c r="O138" s="208"/>
    </row>
    <row r="139" spans="1:15" s="199" customFormat="1" ht="15.75" x14ac:dyDescent="0.3">
      <c r="A139" s="200" t="s">
        <v>1422</v>
      </c>
      <c r="B139" s="201" t="s">
        <v>562</v>
      </c>
      <c r="C139" s="224" t="str">
        <f>IFERROR(IF($B139="7440-47-3","Chromium and compounds",IF(B139="No CAS","",INDEX('DEQ Pollutant List'!$C$7:$C$614,MATCH('3. Pollutant Emissions - EF'!B139,'DEQ Pollutant List'!$B$7:$B$614,0)))),"")</f>
        <v>Manganese and compounds</v>
      </c>
      <c r="D139" s="205"/>
      <c r="E139" s="260"/>
      <c r="F139" s="281"/>
      <c r="G139" s="282"/>
      <c r="H139" s="233"/>
      <c r="I139" s="292"/>
      <c r="J139" s="206"/>
      <c r="K139" s="265">
        <v>2.1374999999999998E-2</v>
      </c>
      <c r="L139" s="208"/>
      <c r="M139" s="206"/>
      <c r="N139" s="265">
        <v>6.5068493150684931E-4</v>
      </c>
      <c r="O139" s="208"/>
    </row>
    <row r="140" spans="1:15" s="199" customFormat="1" ht="15.75" x14ac:dyDescent="0.3">
      <c r="A140" s="200" t="s">
        <v>1422</v>
      </c>
      <c r="B140" s="201" t="s">
        <v>568</v>
      </c>
      <c r="C140" s="224" t="str">
        <f>IFERROR(IF($B140="7440-47-3","Chromium and compounds",IF(B140="No CAS","",INDEX('DEQ Pollutant List'!$C$7:$C$614,MATCH('3. Pollutant Emissions - EF'!B140,'DEQ Pollutant List'!$B$7:$B$614,0)))),"")</f>
        <v>Mercury and compounds</v>
      </c>
      <c r="D140" s="205"/>
      <c r="E140" s="260"/>
      <c r="F140" s="281"/>
      <c r="G140" s="282"/>
      <c r="H140" s="233"/>
      <c r="I140" s="292"/>
      <c r="J140" s="206"/>
      <c r="K140" s="265">
        <v>4.0375000000000006E-5</v>
      </c>
      <c r="L140" s="208"/>
      <c r="M140" s="206"/>
      <c r="N140" s="265">
        <v>1.6267123287671233E-6</v>
      </c>
      <c r="O140" s="208"/>
    </row>
    <row r="141" spans="1:15" s="199" customFormat="1" ht="15.75" x14ac:dyDescent="0.3">
      <c r="A141" s="200" t="s">
        <v>1422</v>
      </c>
      <c r="B141" s="201" t="s">
        <v>626</v>
      </c>
      <c r="C141" s="224" t="str">
        <f>IFERROR(IF($B141="7440-47-3","Chromium and compounds",IF(B141="No CAS","",INDEX('DEQ Pollutant List'!$C$7:$C$614,MATCH('3. Pollutant Emissions - EF'!B141,'DEQ Pollutant List'!$B$7:$B$614,0)))),"")</f>
        <v>Molybdenum trioxide</v>
      </c>
      <c r="D141" s="205"/>
      <c r="E141" s="260"/>
      <c r="F141" s="281"/>
      <c r="G141" s="282"/>
      <c r="H141" s="233"/>
      <c r="I141" s="292"/>
      <c r="J141" s="206"/>
      <c r="K141" s="265">
        <v>2.1232500000000019E-2</v>
      </c>
      <c r="L141" s="208"/>
      <c r="M141" s="206"/>
      <c r="N141" s="265">
        <v>1.9032534246575357E-4</v>
      </c>
      <c r="O141" s="208"/>
    </row>
    <row r="142" spans="1:15" s="199" customFormat="1" ht="15.75" x14ac:dyDescent="0.3">
      <c r="A142" s="200" t="s">
        <v>1422</v>
      </c>
      <c r="B142" s="201" t="s">
        <v>634</v>
      </c>
      <c r="C142" s="224" t="str">
        <f>IFERROR(IF($B142="7440-47-3","Chromium and compounds",IF(B142="No CAS","",INDEX('DEQ Pollutant List'!$C$7:$C$614,MATCH('3. Pollutant Emissions - EF'!B142,'DEQ Pollutant List'!$B$7:$B$614,0)))),"")</f>
        <v>Nickel and compounds</v>
      </c>
      <c r="D142" s="205"/>
      <c r="E142" s="260"/>
      <c r="F142" s="281"/>
      <c r="G142" s="282"/>
      <c r="H142" s="233"/>
      <c r="I142" s="292"/>
      <c r="J142" s="206"/>
      <c r="K142" s="265">
        <v>12.302025</v>
      </c>
      <c r="L142" s="208"/>
      <c r="M142" s="206"/>
      <c r="N142" s="265">
        <v>4.9861986301369864E-2</v>
      </c>
      <c r="O142" s="208"/>
    </row>
    <row r="143" spans="1:15" s="199" customFormat="1" ht="15.75" x14ac:dyDescent="0.3">
      <c r="A143" s="200" t="s">
        <v>1422</v>
      </c>
      <c r="B143" s="201" t="s">
        <v>636</v>
      </c>
      <c r="C143" s="224" t="str">
        <f>IFERROR(IF($B143="7440-47-3","Chromium and compounds",IF(B143="No CAS","",INDEX('DEQ Pollutant List'!$C$7:$C$614,MATCH('3. Pollutant Emissions - EF'!B143,'DEQ Pollutant List'!$B$7:$B$614,0)))),"")</f>
        <v>Nickel oxide</v>
      </c>
      <c r="D143" s="205"/>
      <c r="E143" s="260"/>
      <c r="F143" s="281"/>
      <c r="G143" s="282"/>
      <c r="H143" s="233"/>
      <c r="I143" s="292"/>
      <c r="J143" s="206"/>
      <c r="K143" s="265">
        <v>0.38047500000000034</v>
      </c>
      <c r="L143" s="208"/>
      <c r="M143" s="206"/>
      <c r="N143" s="265">
        <v>1.5421232876712341E-3</v>
      </c>
      <c r="O143" s="208"/>
    </row>
    <row r="144" spans="1:15" s="199" customFormat="1" ht="15.75" x14ac:dyDescent="0.3">
      <c r="A144" s="200" t="s">
        <v>1422</v>
      </c>
      <c r="B144" s="201" t="s">
        <v>1281</v>
      </c>
      <c r="C144" s="224" t="str">
        <f>IFERROR(IF($B144="7440-47-3","Chromium and compounds",IF(B144="No CAS","",INDEX('DEQ Pollutant List'!$C$7:$C$614,MATCH('3. Pollutant Emissions - EF'!B144,'DEQ Pollutant List'!$B$7:$B$614,0)))),"")</f>
        <v>Phosphorus and compounds</v>
      </c>
      <c r="D144" s="205"/>
      <c r="E144" s="260"/>
      <c r="F144" s="281"/>
      <c r="G144" s="282"/>
      <c r="H144" s="233"/>
      <c r="I144" s="292"/>
      <c r="J144" s="206"/>
      <c r="K144" s="265">
        <v>2.3750000000000004E-3</v>
      </c>
      <c r="L144" s="208"/>
      <c r="M144" s="206"/>
      <c r="N144" s="265">
        <v>9.7602739726027399E-5</v>
      </c>
      <c r="O144" s="208"/>
    </row>
    <row r="145" spans="1:15" s="199" customFormat="1" ht="15.75" x14ac:dyDescent="0.3">
      <c r="A145" s="200" t="s">
        <v>1422</v>
      </c>
      <c r="B145" s="201" t="s">
        <v>1009</v>
      </c>
      <c r="C145" s="224" t="str">
        <f>IFERROR(IF($B145="7440-47-3","Chromium and compounds",IF(B145="No CAS","",INDEX('DEQ Pollutant List'!$C$7:$C$614,MATCH('3. Pollutant Emissions - EF'!B145,'DEQ Pollutant List'!$B$7:$B$614,0)))),"")</f>
        <v>Selenium and compounds</v>
      </c>
      <c r="D145" s="205"/>
      <c r="E145" s="260"/>
      <c r="F145" s="281"/>
      <c r="G145" s="282"/>
      <c r="H145" s="233"/>
      <c r="I145" s="292"/>
      <c r="J145" s="206"/>
      <c r="K145" s="265">
        <v>1.5437499999999999E-5</v>
      </c>
      <c r="L145" s="208"/>
      <c r="M145" s="206"/>
      <c r="N145" s="265">
        <v>1.6267123287671233E-6</v>
      </c>
      <c r="O145" s="208"/>
    </row>
    <row r="146" spans="1:15" s="199" customFormat="1" ht="15.75" x14ac:dyDescent="0.3">
      <c r="A146" s="200" t="s">
        <v>1422</v>
      </c>
      <c r="B146" s="201" t="s">
        <v>1015</v>
      </c>
      <c r="C146" s="224" t="str">
        <f>IFERROR(IF($B146="7440-47-3","Chromium and compounds",IF(B146="No CAS","",INDEX('DEQ Pollutant List'!$C$7:$C$614,MATCH('3. Pollutant Emissions - EF'!B146,'DEQ Pollutant List'!$B$7:$B$614,0)))),"")</f>
        <v>Silver and compounds</v>
      </c>
      <c r="D146" s="205"/>
      <c r="E146" s="260"/>
      <c r="F146" s="281"/>
      <c r="G146" s="282"/>
      <c r="H146" s="233"/>
      <c r="I146" s="292"/>
      <c r="J146" s="206"/>
      <c r="K146" s="265">
        <v>3.5624999999999999E-5</v>
      </c>
      <c r="L146" s="208"/>
      <c r="M146" s="206"/>
      <c r="N146" s="265">
        <v>3.2534246575342466E-7</v>
      </c>
      <c r="O146" s="208"/>
    </row>
    <row r="147" spans="1:15" s="199" customFormat="1" ht="16.5" thickBot="1" x14ac:dyDescent="0.35">
      <c r="A147" s="202" t="s">
        <v>1422</v>
      </c>
      <c r="B147" s="203" t="s">
        <v>1128</v>
      </c>
      <c r="C147" s="204" t="str">
        <f>IFERROR(IF($B147="7440-47-3","Chromium and compounds",IF(B147="No CAS","",INDEX('DEQ Pollutant List'!$C$7:$C$614,MATCH('3. Pollutant Emissions - EF'!B147,'DEQ Pollutant List'!$B$7:$B$614,0)))),"")</f>
        <v>Vanadium (fume or dust)</v>
      </c>
      <c r="D147" s="218"/>
      <c r="E147" s="284"/>
      <c r="F147" s="285"/>
      <c r="G147" s="286"/>
      <c r="H147" s="287"/>
      <c r="I147" s="293"/>
      <c r="J147" s="211"/>
      <c r="K147" s="289">
        <v>7.1250000000000003E-3</v>
      </c>
      <c r="L147" s="213"/>
      <c r="M147" s="211"/>
      <c r="N147" s="289">
        <v>2.6027397260273972E-3</v>
      </c>
      <c r="O147" s="213"/>
    </row>
    <row r="148" spans="1:15" s="199" customFormat="1" ht="15.75" thickBot="1" x14ac:dyDescent="0.3">
      <c r="A148" s="268"/>
      <c r="B148" s="269"/>
      <c r="C148" s="270"/>
      <c r="D148" s="271"/>
      <c r="E148" s="272"/>
      <c r="F148" s="270"/>
      <c r="G148" s="271"/>
      <c r="H148" s="271"/>
      <c r="I148" s="270"/>
      <c r="J148" s="271"/>
      <c r="K148" s="271"/>
      <c r="L148" s="271"/>
      <c r="M148" s="271"/>
      <c r="N148" s="271"/>
      <c r="O148" s="273"/>
    </row>
    <row r="149" spans="1:15" s="199" customFormat="1" ht="15.75" thickBot="1" x14ac:dyDescent="0.3">
      <c r="A149" s="200"/>
      <c r="B149" s="201"/>
      <c r="C149" s="224" t="str">
        <f>IFERROR(IF($B149="7440-47-3","Chromium and compounds",IF(B149="No CAS","",INDEX('DEQ Pollutant List'!$C$7:$C$614,MATCH('3. Pollutant Emissions - EF'!B149,'DEQ Pollutant List'!$B$7:$B$614,0)))),"")</f>
        <v/>
      </c>
      <c r="D149" s="205"/>
      <c r="E149" s="260"/>
      <c r="F149" s="206"/>
      <c r="G149" s="207"/>
      <c r="H149" s="208"/>
      <c r="I149" s="216"/>
      <c r="J149" s="206"/>
      <c r="K149" s="265"/>
      <c r="L149" s="208"/>
      <c r="M149" s="206"/>
      <c r="N149" s="265"/>
      <c r="O149" s="208"/>
    </row>
    <row r="150" spans="1:15" s="199" customFormat="1" ht="15.75" thickBot="1" x14ac:dyDescent="0.3">
      <c r="A150" s="268"/>
      <c r="B150" s="269"/>
      <c r="C150" s="270"/>
      <c r="D150" s="271"/>
      <c r="E150" s="272"/>
      <c r="F150" s="270"/>
      <c r="G150" s="271"/>
      <c r="H150" s="271"/>
      <c r="I150" s="270"/>
      <c r="J150" s="271"/>
      <c r="K150" s="271"/>
      <c r="L150" s="271"/>
      <c r="M150" s="271"/>
      <c r="N150" s="271"/>
      <c r="O150" s="273"/>
    </row>
    <row r="151" spans="1:15" s="199" customFormat="1" ht="16.5" thickBot="1" x14ac:dyDescent="0.35">
      <c r="A151" s="202" t="s">
        <v>1424</v>
      </c>
      <c r="B151" s="203" t="s">
        <v>41</v>
      </c>
      <c r="C151" s="204" t="str">
        <f>IFERROR(IF($B151="7440-47-3","Chromium and compounds",IF(B151="No CAS","",INDEX('DEQ Pollutant List'!$C$7:$C$614,MATCH('3. Pollutant Emissions - EF'!B151,'DEQ Pollutant List'!$B$7:$B$614,0)))),"")</f>
        <v>Aluminum and compounds</v>
      </c>
      <c r="D151" s="218"/>
      <c r="E151" s="284"/>
      <c r="F151" s="285"/>
      <c r="G151" s="286"/>
      <c r="H151" s="287"/>
      <c r="I151" s="293"/>
      <c r="J151" s="211"/>
      <c r="K151" s="289">
        <v>639.88439306358384</v>
      </c>
      <c r="L151" s="213"/>
      <c r="M151" s="211"/>
      <c r="N151" s="289">
        <v>1.7531079262015996</v>
      </c>
      <c r="O151" s="213"/>
    </row>
    <row r="152" spans="1:15" s="199" customFormat="1" ht="15.75" thickBot="1" x14ac:dyDescent="0.3">
      <c r="A152" s="268"/>
      <c r="B152" s="269"/>
      <c r="C152" s="270"/>
      <c r="D152" s="271"/>
      <c r="E152" s="272"/>
      <c r="F152" s="270"/>
      <c r="G152" s="271"/>
      <c r="H152" s="271"/>
      <c r="I152" s="270"/>
      <c r="J152" s="271"/>
      <c r="K152" s="271"/>
      <c r="L152" s="271"/>
      <c r="M152" s="271"/>
      <c r="N152" s="271"/>
      <c r="O152" s="273"/>
    </row>
    <row r="153" spans="1:15" s="199" customFormat="1" ht="15.75" thickBot="1" x14ac:dyDescent="0.3">
      <c r="A153" s="200"/>
      <c r="B153" s="295"/>
      <c r="C153" s="224" t="str">
        <f>IFERROR(IF($B153="7440-47-3","Chromium and compounds",IF(B153="No CAS","",INDEX('DEQ Pollutant List'!$C$7:$C$614,MATCH('3. Pollutant Emissions - EF'!B153,'DEQ Pollutant List'!$B$7:$B$614,0)))),"")</f>
        <v/>
      </c>
      <c r="D153" s="205"/>
      <c r="E153" s="260"/>
      <c r="F153" s="206"/>
      <c r="G153" s="207"/>
      <c r="H153" s="208"/>
      <c r="I153" s="216"/>
      <c r="J153" s="206"/>
      <c r="K153" s="210"/>
      <c r="L153" s="208"/>
      <c r="M153" s="206"/>
      <c r="N153" s="210"/>
      <c r="O153" s="208"/>
    </row>
    <row r="154" spans="1:15" s="199" customFormat="1" ht="15.75" thickBot="1" x14ac:dyDescent="0.3">
      <c r="A154" s="268"/>
      <c r="B154" s="269"/>
      <c r="C154" s="270"/>
      <c r="D154" s="271"/>
      <c r="E154" s="272"/>
      <c r="F154" s="270"/>
      <c r="G154" s="271"/>
      <c r="H154" s="271"/>
      <c r="I154" s="270"/>
      <c r="J154" s="271"/>
      <c r="K154" s="271"/>
      <c r="L154" s="271"/>
      <c r="M154" s="271"/>
      <c r="N154" s="271"/>
      <c r="O154" s="273"/>
    </row>
    <row r="155" spans="1:15" s="199" customFormat="1" ht="15.75" x14ac:dyDescent="0.3">
      <c r="A155" s="200" t="s">
        <v>1425</v>
      </c>
      <c r="B155" s="201" t="s">
        <v>63</v>
      </c>
      <c r="C155" s="224" t="str">
        <f>IFERROR(IF($B155="7440-47-3","Chromium and compounds",IF(B155="No CAS","",INDEX('DEQ Pollutant List'!$C$7:$C$614,MATCH('3. Pollutant Emissions - EF'!B155,'DEQ Pollutant List'!$B$7:$B$614,0)))),"")</f>
        <v>Ammonia</v>
      </c>
      <c r="D155" s="205"/>
      <c r="E155" s="260"/>
      <c r="F155" s="281"/>
      <c r="G155" s="282"/>
      <c r="H155" s="233"/>
      <c r="I155" s="292"/>
      <c r="J155" s="206"/>
      <c r="K155" s="265">
        <v>3000</v>
      </c>
      <c r="L155" s="208"/>
      <c r="M155" s="206"/>
      <c r="N155" s="265">
        <v>8.2191780821917799</v>
      </c>
      <c r="O155" s="208"/>
    </row>
    <row r="156" spans="1:15" s="199" customFormat="1" ht="15.75" x14ac:dyDescent="0.3">
      <c r="A156" s="200" t="s">
        <v>1425</v>
      </c>
      <c r="B156" s="201" t="s">
        <v>101</v>
      </c>
      <c r="C156" s="224" t="str">
        <f>IFERROR(IF($B156="7440-47-3","Chromium and compounds",IF(B156="No CAS","",INDEX('DEQ Pollutant List'!$C$7:$C$614,MATCH('3. Pollutant Emissions - EF'!B156,'DEQ Pollutant List'!$B$7:$B$614,0)))),"")</f>
        <v>Benzene</v>
      </c>
      <c r="D156" s="205"/>
      <c r="E156" s="260"/>
      <c r="F156" s="281"/>
      <c r="G156" s="282"/>
      <c r="H156" s="233"/>
      <c r="I156" s="292"/>
      <c r="J156" s="206"/>
      <c r="K156" s="265">
        <v>22.5</v>
      </c>
      <c r="L156" s="208"/>
      <c r="M156" s="206"/>
      <c r="N156" s="265">
        <v>6.1643835616438353E-2</v>
      </c>
      <c r="O156" s="208"/>
    </row>
    <row r="157" spans="1:15" s="199" customFormat="1" ht="15.75" x14ac:dyDescent="0.3">
      <c r="A157" s="200" t="s">
        <v>1425</v>
      </c>
      <c r="B157" s="201" t="s">
        <v>603</v>
      </c>
      <c r="C157" s="224" t="str">
        <f>IFERROR(IF($B157="7440-47-3","Chromium and compounds",IF(B157="No CAS","",INDEX('DEQ Pollutant List'!$C$7:$C$614,MATCH('3. Pollutant Emissions - EF'!B157,'DEQ Pollutant List'!$B$7:$B$614,0)))),"")</f>
        <v>Methyl methacrylate</v>
      </c>
      <c r="D157" s="205"/>
      <c r="E157" s="260"/>
      <c r="F157" s="281"/>
      <c r="G157" s="282"/>
      <c r="H157" s="233"/>
      <c r="I157" s="292"/>
      <c r="J157" s="206"/>
      <c r="K157" s="265">
        <v>157.5</v>
      </c>
      <c r="L157" s="208"/>
      <c r="M157" s="206"/>
      <c r="N157" s="265">
        <v>0.43150684931506844</v>
      </c>
      <c r="O157" s="208"/>
    </row>
    <row r="158" spans="1:15" s="199" customFormat="1" ht="15.75" x14ac:dyDescent="0.3">
      <c r="A158" s="200" t="s">
        <v>1425</v>
      </c>
      <c r="B158" s="201" t="s">
        <v>1024</v>
      </c>
      <c r="C158" s="224" t="str">
        <f>IFERROR(IF($B158="7440-47-3","Chromium and compounds",IF(B158="No CAS","",INDEX('DEQ Pollutant List'!$C$7:$C$614,MATCH('3. Pollutant Emissions - EF'!B158,'DEQ Pollutant List'!$B$7:$B$614,0)))),"")</f>
        <v>Styrene</v>
      </c>
      <c r="D158" s="205"/>
      <c r="E158" s="260"/>
      <c r="F158" s="281"/>
      <c r="G158" s="282"/>
      <c r="H158" s="233"/>
      <c r="I158" s="292"/>
      <c r="J158" s="206"/>
      <c r="K158" s="296">
        <v>7.5</v>
      </c>
      <c r="L158" s="208"/>
      <c r="M158" s="206"/>
      <c r="N158" s="265">
        <v>2.0547945205479451E-2</v>
      </c>
      <c r="O158" s="208"/>
    </row>
    <row r="159" spans="1:15" s="199" customFormat="1" ht="16.5" thickBot="1" x14ac:dyDescent="0.35">
      <c r="A159" s="202" t="s">
        <v>1425</v>
      </c>
      <c r="B159" s="203" t="s">
        <v>1061</v>
      </c>
      <c r="C159" s="204" t="str">
        <f>IFERROR(IF($B159="7440-47-3","Chromium and compounds",IF(B159="No CAS","",INDEX('DEQ Pollutant List'!$C$7:$C$614,MATCH('3. Pollutant Emissions - EF'!B159,'DEQ Pollutant List'!$B$7:$B$614,0)))),"")</f>
        <v>Toluene</v>
      </c>
      <c r="D159" s="218"/>
      <c r="E159" s="284"/>
      <c r="F159" s="285"/>
      <c r="G159" s="286"/>
      <c r="H159" s="287"/>
      <c r="I159" s="293"/>
      <c r="J159" s="211"/>
      <c r="K159" s="289">
        <v>37.5</v>
      </c>
      <c r="L159" s="213"/>
      <c r="M159" s="211"/>
      <c r="N159" s="289">
        <v>0.10273972602739725</v>
      </c>
      <c r="O159" s="213"/>
    </row>
    <row r="160" spans="1:15" s="199" customFormat="1" ht="15.75" thickBot="1" x14ac:dyDescent="0.3">
      <c r="A160" s="268"/>
      <c r="B160" s="269"/>
      <c r="C160" s="270"/>
      <c r="D160" s="271"/>
      <c r="E160" s="272"/>
      <c r="F160" s="270"/>
      <c r="G160" s="271"/>
      <c r="H160" s="271"/>
      <c r="I160" s="270"/>
      <c r="J160" s="271"/>
      <c r="K160" s="271"/>
      <c r="L160" s="271"/>
      <c r="M160" s="271"/>
      <c r="N160" s="271"/>
      <c r="O160" s="273"/>
    </row>
    <row r="161" spans="1:15" s="199" customFormat="1" x14ac:dyDescent="0.25">
      <c r="A161" s="200"/>
      <c r="B161" s="201"/>
      <c r="C161" s="224"/>
      <c r="D161" s="205"/>
      <c r="E161" s="260"/>
      <c r="F161" s="206"/>
      <c r="G161" s="207"/>
      <c r="H161" s="208"/>
      <c r="I161" s="216"/>
      <c r="J161" s="206"/>
      <c r="K161" s="210"/>
      <c r="L161" s="208"/>
      <c r="M161" s="206"/>
      <c r="N161" s="210"/>
      <c r="O161" s="208"/>
    </row>
    <row r="162" spans="1:15" s="199" customFormat="1" x14ac:dyDescent="0.25">
      <c r="A162" s="200" t="s">
        <v>1426</v>
      </c>
      <c r="B162" s="201" t="s">
        <v>41</v>
      </c>
      <c r="C162" s="224" t="str">
        <f>IFERROR(IF($B162="7440-47-3","Chromium and compounds",IF(B162="No CAS","",INDEX('DEQ Pollutant List'!$C$7:$C$614,MATCH('3. Pollutant Emissions - EF'!B162,'DEQ Pollutant List'!$B$7:$B$614,0)))),"")</f>
        <v>Aluminum and compounds</v>
      </c>
      <c r="D162" s="205"/>
      <c r="E162" s="260">
        <v>0.999</v>
      </c>
      <c r="F162" s="297">
        <v>240</v>
      </c>
      <c r="G162" s="298">
        <v>240</v>
      </c>
      <c r="H162" s="208" t="s">
        <v>1637</v>
      </c>
      <c r="I162" s="299" t="s">
        <v>1638</v>
      </c>
      <c r="J162" s="206"/>
      <c r="K162" s="210">
        <v>3.457789595375341</v>
      </c>
      <c r="L162" s="208"/>
      <c r="M162" s="206"/>
      <c r="N162" s="210">
        <v>9.4733961517132672E-3</v>
      </c>
      <c r="O162" s="208"/>
    </row>
    <row r="163" spans="1:15" s="199" customFormat="1" x14ac:dyDescent="0.25">
      <c r="A163" s="200" t="s">
        <v>1426</v>
      </c>
      <c r="B163" s="201" t="s">
        <v>83</v>
      </c>
      <c r="C163" s="224" t="str">
        <f>IFERROR(IF($B163="7440-47-3","Chromium and compounds",IF(B163="No CAS","",INDEX('DEQ Pollutant List'!$C$7:$C$614,MATCH('3. Pollutant Emissions - EF'!B163,'DEQ Pollutant List'!$B$7:$B$614,0)))),"")</f>
        <v>Arsenic and compounds</v>
      </c>
      <c r="D163" s="205"/>
      <c r="E163" s="260">
        <v>0.999</v>
      </c>
      <c r="F163" s="297" t="s">
        <v>1649</v>
      </c>
      <c r="G163" s="300" t="s">
        <v>1649</v>
      </c>
      <c r="H163" s="208" t="s">
        <v>1637</v>
      </c>
      <c r="I163" s="216" t="s">
        <v>1638</v>
      </c>
      <c r="J163" s="206"/>
      <c r="K163" s="210" t="s">
        <v>1499</v>
      </c>
      <c r="L163" s="208"/>
      <c r="M163" s="206"/>
      <c r="N163" s="210" t="s">
        <v>1499</v>
      </c>
      <c r="O163" s="208"/>
    </row>
    <row r="164" spans="1:15" s="199" customFormat="1" x14ac:dyDescent="0.25">
      <c r="A164" s="200" t="s">
        <v>1426</v>
      </c>
      <c r="B164" s="201" t="s">
        <v>117</v>
      </c>
      <c r="C164" s="224" t="str">
        <f>IFERROR(IF($B164="7440-47-3","Chromium and compounds",IF(B164="No CAS","",INDEX('DEQ Pollutant List'!$C$7:$C$614,MATCH('3. Pollutant Emissions - EF'!B164,'DEQ Pollutant List'!$B$7:$B$614,0)))),"")</f>
        <v>Beryllium and compounds</v>
      </c>
      <c r="D164" s="205"/>
      <c r="E164" s="260">
        <v>0.999</v>
      </c>
      <c r="F164" s="297" t="s">
        <v>1649</v>
      </c>
      <c r="G164" s="300" t="s">
        <v>1649</v>
      </c>
      <c r="H164" s="208" t="s">
        <v>1637</v>
      </c>
      <c r="I164" s="216" t="s">
        <v>1638</v>
      </c>
      <c r="J164" s="206"/>
      <c r="K164" s="210" t="s">
        <v>1499</v>
      </c>
      <c r="L164" s="208"/>
      <c r="M164" s="206"/>
      <c r="N164" s="210" t="s">
        <v>1499</v>
      </c>
      <c r="O164" s="208"/>
    </row>
    <row r="165" spans="1:15" s="199" customFormat="1" x14ac:dyDescent="0.25">
      <c r="A165" s="200" t="s">
        <v>1426</v>
      </c>
      <c r="B165" s="201" t="s">
        <v>167</v>
      </c>
      <c r="C165" s="224" t="str">
        <f>IFERROR(IF($B165="7440-47-3","Chromium and compounds",IF(B165="No CAS","",INDEX('DEQ Pollutant List'!$C$7:$C$614,MATCH('3. Pollutant Emissions - EF'!B165,'DEQ Pollutant List'!$B$7:$B$614,0)))),"")</f>
        <v>Cadmium and compounds</v>
      </c>
      <c r="D165" s="205"/>
      <c r="E165" s="260">
        <v>0.999</v>
      </c>
      <c r="F165" s="297" t="s">
        <v>1649</v>
      </c>
      <c r="G165" s="300" t="s">
        <v>1649</v>
      </c>
      <c r="H165" s="208" t="s">
        <v>1637</v>
      </c>
      <c r="I165" s="216" t="s">
        <v>1638</v>
      </c>
      <c r="J165" s="206"/>
      <c r="K165" s="210" t="s">
        <v>1499</v>
      </c>
      <c r="L165" s="208"/>
      <c r="M165" s="206"/>
      <c r="N165" s="210" t="s">
        <v>1499</v>
      </c>
      <c r="O165" s="208"/>
    </row>
    <row r="166" spans="1:15" s="199" customFormat="1" x14ac:dyDescent="0.25">
      <c r="A166" s="200" t="s">
        <v>1426</v>
      </c>
      <c r="B166" s="201" t="s">
        <v>1636</v>
      </c>
      <c r="C166" s="224" t="str">
        <f>IFERROR(IF($B166="7440-47-3","Chromium and compounds",IF(B166="No CAS","",INDEX('DEQ Pollutant List'!$C$7:$C$614,MATCH('3. Pollutant Emissions - EF'!B166,'DEQ Pollutant List'!$B$7:$B$614,0)))),"")</f>
        <v>Chromium and compounds</v>
      </c>
      <c r="D166" s="205"/>
      <c r="E166" s="260">
        <v>0.999</v>
      </c>
      <c r="F166" s="297">
        <v>0.24000000000000002</v>
      </c>
      <c r="G166" s="300">
        <v>0.24000000000000002</v>
      </c>
      <c r="H166" s="208" t="s">
        <v>1637</v>
      </c>
      <c r="I166" s="216" t="s">
        <v>1638</v>
      </c>
      <c r="J166" s="206"/>
      <c r="K166" s="210">
        <v>3.4577895953753417E-3</v>
      </c>
      <c r="L166" s="208"/>
      <c r="M166" s="206"/>
      <c r="N166" s="210">
        <v>9.473396151713266E-6</v>
      </c>
      <c r="O166" s="208"/>
    </row>
    <row r="167" spans="1:15" s="199" customFormat="1" x14ac:dyDescent="0.25">
      <c r="A167" s="200" t="s">
        <v>1426</v>
      </c>
      <c r="B167" s="201" t="s">
        <v>250</v>
      </c>
      <c r="C167" s="224" t="str">
        <f>IFERROR(IF($B167="7440-47-3","Chromium and compounds",IF(B167="No CAS","",INDEX('DEQ Pollutant List'!$C$7:$C$614,MATCH('3. Pollutant Emissions - EF'!B167,'DEQ Pollutant List'!$B$7:$B$614,0)))),"")</f>
        <v>Chromium VI, chromate, and dichromate particulate</v>
      </c>
      <c r="D167" s="205"/>
      <c r="E167" s="260">
        <v>0.999</v>
      </c>
      <c r="F167" s="297">
        <v>3.3999999999999997E-4</v>
      </c>
      <c r="G167" s="300">
        <v>3.3999999999999997E-4</v>
      </c>
      <c r="H167" s="208" t="s">
        <v>1637</v>
      </c>
      <c r="I167" s="216" t="s">
        <v>1638</v>
      </c>
      <c r="J167" s="206"/>
      <c r="K167" s="210">
        <v>4.8985352601150662E-6</v>
      </c>
      <c r="L167" s="208"/>
      <c r="M167" s="206"/>
      <c r="N167" s="210">
        <v>1.3420644548260459E-8</v>
      </c>
      <c r="O167" s="208"/>
    </row>
    <row r="168" spans="1:15" s="199" customFormat="1" x14ac:dyDescent="0.25">
      <c r="A168" s="200" t="s">
        <v>1426</v>
      </c>
      <c r="B168" s="201" t="s">
        <v>255</v>
      </c>
      <c r="C168" s="224" t="str">
        <f>IFERROR(IF($B168="7440-47-3","Chromium and compounds",IF(B168="No CAS","",INDEX('DEQ Pollutant List'!$C$7:$C$614,MATCH('3. Pollutant Emissions - EF'!B168,'DEQ Pollutant List'!$B$7:$B$614,0)))),"")</f>
        <v>Cobalt and compounds</v>
      </c>
      <c r="D168" s="205"/>
      <c r="E168" s="260">
        <v>0.999</v>
      </c>
      <c r="F168" s="297">
        <v>0.14000000000000001</v>
      </c>
      <c r="G168" s="300">
        <v>0.14000000000000001</v>
      </c>
      <c r="H168" s="208" t="s">
        <v>1637</v>
      </c>
      <c r="I168" s="216" t="s">
        <v>1638</v>
      </c>
      <c r="J168" s="206"/>
      <c r="K168" s="210">
        <v>2.0170439306356159E-3</v>
      </c>
      <c r="L168" s="208"/>
      <c r="M168" s="206"/>
      <c r="N168" s="210">
        <v>5.5261477551660719E-6</v>
      </c>
      <c r="O168" s="208"/>
    </row>
    <row r="169" spans="1:15" s="199" customFormat="1" x14ac:dyDescent="0.25">
      <c r="A169" s="200" t="s">
        <v>1426</v>
      </c>
      <c r="B169" s="201" t="s">
        <v>258</v>
      </c>
      <c r="C169" s="224" t="str">
        <f>IFERROR(IF($B169="7440-47-3","Chromium and compounds",IF(B169="No CAS","",INDEX('DEQ Pollutant List'!$C$7:$C$614,MATCH('3. Pollutant Emissions - EF'!B169,'DEQ Pollutant List'!$B$7:$B$614,0)))),"")</f>
        <v>Copper and compounds</v>
      </c>
      <c r="D169" s="205"/>
      <c r="E169" s="260">
        <v>0.999</v>
      </c>
      <c r="F169" s="297">
        <v>4.5999999999999999E-2</v>
      </c>
      <c r="G169" s="300">
        <v>4.5999999999999999E-2</v>
      </c>
      <c r="H169" s="208" t="s">
        <v>1637</v>
      </c>
      <c r="I169" s="216" t="s">
        <v>1638</v>
      </c>
      <c r="J169" s="206"/>
      <c r="K169" s="210">
        <v>6.6274300578027375E-4</v>
      </c>
      <c r="L169" s="208"/>
      <c r="M169" s="206"/>
      <c r="N169" s="210">
        <v>1.8157342624117091E-6</v>
      </c>
      <c r="O169" s="208"/>
    </row>
    <row r="170" spans="1:15" s="199" customFormat="1" x14ac:dyDescent="0.25">
      <c r="A170" s="200" t="s">
        <v>1426</v>
      </c>
      <c r="B170" s="201" t="s">
        <v>556</v>
      </c>
      <c r="C170" s="224" t="str">
        <f>IFERROR(IF($B170="7440-47-3","Chromium and compounds",IF(B170="No CAS","",INDEX('DEQ Pollutant List'!$C$7:$C$614,MATCH('3. Pollutant Emissions - EF'!B170,'DEQ Pollutant List'!$B$7:$B$614,0)))),"")</f>
        <v>Lead and compounds</v>
      </c>
      <c r="D170" s="205"/>
      <c r="E170" s="260">
        <v>0.999</v>
      </c>
      <c r="F170" s="297">
        <v>9.5999999999999992E-3</v>
      </c>
      <c r="G170" s="300">
        <v>9.5999999999999992E-3</v>
      </c>
      <c r="H170" s="208" t="s">
        <v>1637</v>
      </c>
      <c r="I170" s="216" t="s">
        <v>1638</v>
      </c>
      <c r="J170" s="206"/>
      <c r="K170" s="210">
        <v>1.3831158381501362E-4</v>
      </c>
      <c r="L170" s="208"/>
      <c r="M170" s="206"/>
      <c r="N170" s="210">
        <v>3.7893584606853063E-7</v>
      </c>
      <c r="O170" s="208"/>
    </row>
    <row r="171" spans="1:15" s="199" customFormat="1" x14ac:dyDescent="0.25">
      <c r="A171" s="200" t="s">
        <v>1426</v>
      </c>
      <c r="B171" s="201" t="s">
        <v>562</v>
      </c>
      <c r="C171" s="224" t="str">
        <f>IFERROR(IF($B171="7440-47-3","Chromium and compounds",IF(B171="No CAS","",INDEX('DEQ Pollutant List'!$C$7:$C$614,MATCH('3. Pollutant Emissions - EF'!B171,'DEQ Pollutant List'!$B$7:$B$614,0)))),"")</f>
        <v>Manganese and compounds</v>
      </c>
      <c r="D171" s="205"/>
      <c r="E171" s="260">
        <v>0.999</v>
      </c>
      <c r="F171" s="297">
        <v>4.1999999999999996E-2</v>
      </c>
      <c r="G171" s="300">
        <v>4.1999999999999996E-2</v>
      </c>
      <c r="H171" s="208" t="s">
        <v>1637</v>
      </c>
      <c r="I171" s="216" t="s">
        <v>1638</v>
      </c>
      <c r="J171" s="206"/>
      <c r="K171" s="210">
        <v>6.0511317919068465E-4</v>
      </c>
      <c r="L171" s="208"/>
      <c r="M171" s="206"/>
      <c r="N171" s="210">
        <v>1.657844326549821E-6</v>
      </c>
      <c r="O171" s="208"/>
    </row>
    <row r="172" spans="1:15" s="199" customFormat="1" x14ac:dyDescent="0.25">
      <c r="A172" s="200" t="s">
        <v>1426</v>
      </c>
      <c r="B172" s="201" t="s">
        <v>568</v>
      </c>
      <c r="C172" s="224" t="str">
        <f>IFERROR(IF($B172="7440-47-3","Chromium and compounds",IF(B172="No CAS","",INDEX('DEQ Pollutant List'!$C$7:$C$614,MATCH('3. Pollutant Emissions - EF'!B172,'DEQ Pollutant List'!$B$7:$B$614,0)))),"")</f>
        <v>Mercury and compounds</v>
      </c>
      <c r="D172" s="205"/>
      <c r="E172" s="260">
        <v>0.999</v>
      </c>
      <c r="F172" s="297" t="s">
        <v>1649</v>
      </c>
      <c r="G172" s="300" t="s">
        <v>1649</v>
      </c>
      <c r="H172" s="208" t="s">
        <v>1637</v>
      </c>
      <c r="I172" s="216" t="s">
        <v>1638</v>
      </c>
      <c r="J172" s="206"/>
      <c r="K172" s="210" t="s">
        <v>1499</v>
      </c>
      <c r="L172" s="208"/>
      <c r="M172" s="206"/>
      <c r="N172" s="210" t="s">
        <v>1499</v>
      </c>
      <c r="O172" s="208"/>
    </row>
    <row r="173" spans="1:15" s="199" customFormat="1" x14ac:dyDescent="0.25">
      <c r="A173" s="200" t="s">
        <v>1426</v>
      </c>
      <c r="B173" s="201" t="s">
        <v>634</v>
      </c>
      <c r="C173" s="224" t="str">
        <f>IFERROR(IF($B173="7440-47-3","Chromium and compounds",IF(B173="No CAS","",INDEX('DEQ Pollutant List'!$C$7:$C$614,MATCH('3. Pollutant Emissions - EF'!B173,'DEQ Pollutant List'!$B$7:$B$614,0)))),"")</f>
        <v>Nickel and compounds</v>
      </c>
      <c r="D173" s="205"/>
      <c r="E173" s="260">
        <v>0.999</v>
      </c>
      <c r="F173" s="297">
        <v>0.14800000000000002</v>
      </c>
      <c r="G173" s="300">
        <v>0.14800000000000002</v>
      </c>
      <c r="H173" s="208" t="s">
        <v>1637</v>
      </c>
      <c r="I173" s="216" t="s">
        <v>1638</v>
      </c>
      <c r="J173" s="206"/>
      <c r="K173" s="210">
        <v>2.1323035838147941E-3</v>
      </c>
      <c r="L173" s="208"/>
      <c r="M173" s="206"/>
      <c r="N173" s="210">
        <v>5.8419276268898479E-6</v>
      </c>
      <c r="O173" s="208"/>
    </row>
    <row r="174" spans="1:15" s="199" customFormat="1" x14ac:dyDescent="0.25">
      <c r="A174" s="200" t="s">
        <v>1426</v>
      </c>
      <c r="B174" s="201" t="s">
        <v>1009</v>
      </c>
      <c r="C174" s="224" t="str">
        <f>IFERROR(IF($B174="7440-47-3","Chromium and compounds",IF(B174="No CAS","",INDEX('DEQ Pollutant List'!$C$7:$C$614,MATCH('3. Pollutant Emissions - EF'!B174,'DEQ Pollutant List'!$B$7:$B$614,0)))),"")</f>
        <v>Selenium and compounds</v>
      </c>
      <c r="D174" s="205"/>
      <c r="E174" s="260">
        <v>0.999</v>
      </c>
      <c r="F174" s="297" t="s">
        <v>1649</v>
      </c>
      <c r="G174" s="300" t="s">
        <v>1649</v>
      </c>
      <c r="H174" s="208" t="s">
        <v>1637</v>
      </c>
      <c r="I174" s="216" t="s">
        <v>1638</v>
      </c>
      <c r="J174" s="206"/>
      <c r="K174" s="210" t="s">
        <v>1499</v>
      </c>
      <c r="L174" s="208"/>
      <c r="M174" s="206"/>
      <c r="N174" s="210" t="s">
        <v>1499</v>
      </c>
      <c r="O174" s="208"/>
    </row>
    <row r="175" spans="1:15" s="199" customFormat="1" x14ac:dyDescent="0.25">
      <c r="A175" s="200" t="s">
        <v>1426</v>
      </c>
      <c r="B175" s="201" t="s">
        <v>1128</v>
      </c>
      <c r="C175" s="224" t="str">
        <f>IFERROR(IF($B175="7440-47-3","Chromium and compounds",IF(B175="No CAS","",INDEX('DEQ Pollutant List'!$C$7:$C$614,MATCH('3. Pollutant Emissions - EF'!B175,'DEQ Pollutant List'!$B$7:$B$614,0)))),"")</f>
        <v>Vanadium (fume or dust)</v>
      </c>
      <c r="D175" s="205"/>
      <c r="E175" s="260">
        <v>0.999</v>
      </c>
      <c r="F175" s="297">
        <v>0.24000000000000002</v>
      </c>
      <c r="G175" s="300">
        <v>0.24000000000000002</v>
      </c>
      <c r="H175" s="208" t="s">
        <v>1637</v>
      </c>
      <c r="I175" s="216" t="s">
        <v>1638</v>
      </c>
      <c r="J175" s="206"/>
      <c r="K175" s="210">
        <v>3.4577895953753417E-3</v>
      </c>
      <c r="L175" s="208"/>
      <c r="M175" s="206"/>
      <c r="N175" s="210">
        <v>9.473396151713266E-6</v>
      </c>
      <c r="O175" s="208"/>
    </row>
    <row r="176" spans="1:15" s="199" customFormat="1" x14ac:dyDescent="0.25">
      <c r="A176" s="200" t="s">
        <v>1426</v>
      </c>
      <c r="B176" s="201" t="s">
        <v>1149</v>
      </c>
      <c r="C176" s="224" t="str">
        <f>IFERROR(IF($B176="7440-47-3","Chromium and compounds",IF(B176="No CAS","",INDEX('DEQ Pollutant List'!$C$7:$C$614,MATCH('3. Pollutant Emissions - EF'!B176,'DEQ Pollutant List'!$B$7:$B$614,0)))),"")</f>
        <v>Zinc and compounds</v>
      </c>
      <c r="D176" s="205"/>
      <c r="E176" s="260">
        <v>0.999</v>
      </c>
      <c r="F176" s="297">
        <v>8.3999999999999991E-2</v>
      </c>
      <c r="G176" s="300">
        <v>8.3999999999999991E-2</v>
      </c>
      <c r="H176" s="208" t="s">
        <v>1637</v>
      </c>
      <c r="I176" s="216" t="s">
        <v>1638</v>
      </c>
      <c r="J176" s="206"/>
      <c r="K176" s="210">
        <v>1.2102263583813693E-3</v>
      </c>
      <c r="L176" s="208"/>
      <c r="M176" s="206"/>
      <c r="N176" s="210">
        <v>3.3156886530996421E-6</v>
      </c>
      <c r="O176" s="208"/>
    </row>
    <row r="177" spans="1:15" s="199" customFormat="1" ht="15.75" thickBot="1" x14ac:dyDescent="0.3">
      <c r="A177" s="202"/>
      <c r="B177" s="203"/>
      <c r="C177" s="204" t="str">
        <f>IFERROR(IF($B177="7440-47-3","Chromium and compounds",IF(B177="No CAS","",INDEX('DEQ Pollutant List'!$C$7:$C$614,MATCH('3. Pollutant Emissions - EF'!B177,'DEQ Pollutant List'!$B$7:$B$614,0)))),"")</f>
        <v/>
      </c>
      <c r="D177" s="218"/>
      <c r="E177" s="284"/>
      <c r="F177" s="211"/>
      <c r="G177" s="212"/>
      <c r="H177" s="213"/>
      <c r="I177" s="217"/>
      <c r="J177" s="211"/>
      <c r="K177" s="215"/>
      <c r="L177" s="213"/>
      <c r="M177" s="211"/>
      <c r="N177" s="215"/>
      <c r="O177" s="213"/>
    </row>
    <row r="178" spans="1:15" s="199" customFormat="1" ht="15.75" thickBot="1" x14ac:dyDescent="0.3">
      <c r="A178" s="268"/>
      <c r="B178" s="269"/>
      <c r="C178" s="270"/>
      <c r="D178" s="271"/>
      <c r="E178" s="272"/>
      <c r="F178" s="270"/>
      <c r="G178" s="271"/>
      <c r="H178" s="271"/>
      <c r="I178" s="270"/>
      <c r="J178" s="271"/>
      <c r="K178" s="271"/>
      <c r="L178" s="271"/>
      <c r="M178" s="271"/>
      <c r="N178" s="271"/>
      <c r="O178" s="273"/>
    </row>
    <row r="179" spans="1:15" s="199" customFormat="1" ht="15.75" x14ac:dyDescent="0.3">
      <c r="A179" s="200" t="s">
        <v>1432</v>
      </c>
      <c r="B179" s="259" t="s">
        <v>530</v>
      </c>
      <c r="C179" s="224" t="str">
        <f>IFERROR(IF($B179="7440-47-3","Chromium and compounds",IF(B179="No CAS","",INDEX('DEQ Pollutant List'!$C$7:$C$614,MATCH('3. Pollutant Emissions - EF'!B179,'DEQ Pollutant List'!$B$7:$B$614,0)))),"")</f>
        <v>Hydrochloric acid</v>
      </c>
      <c r="D179" s="205"/>
      <c r="E179" s="260"/>
      <c r="F179" s="301"/>
      <c r="G179" s="302"/>
      <c r="H179" s="233"/>
      <c r="I179" s="292"/>
      <c r="J179" s="206"/>
      <c r="K179" s="210">
        <v>455.20231213872836</v>
      </c>
      <c r="L179" s="208"/>
      <c r="M179" s="206"/>
      <c r="N179" s="210">
        <v>1.2471296222978858</v>
      </c>
      <c r="O179" s="208"/>
    </row>
    <row r="180" spans="1:15" s="199" customFormat="1" ht="15.75" x14ac:dyDescent="0.3">
      <c r="A180" s="200" t="s">
        <v>1432</v>
      </c>
      <c r="B180" s="259" t="s">
        <v>548</v>
      </c>
      <c r="C180" s="224" t="str">
        <f>IFERROR(IF($B180="7440-47-3","Chromium and compounds",IF(B180="No CAS","",INDEX('DEQ Pollutant List'!$C$7:$C$614,MATCH('3. Pollutant Emissions - EF'!B180,'DEQ Pollutant List'!$B$7:$B$614,0)))),"")</f>
        <v>Isopropyl alcohol</v>
      </c>
      <c r="D180" s="205"/>
      <c r="E180" s="260">
        <v>0.90700000000000003</v>
      </c>
      <c r="F180" s="303"/>
      <c r="G180" s="304"/>
      <c r="H180" s="233"/>
      <c r="I180" s="292"/>
      <c r="J180" s="206"/>
      <c r="K180" s="305">
        <v>53453.980699332868</v>
      </c>
      <c r="L180" s="208"/>
      <c r="M180" s="206"/>
      <c r="N180" s="305">
        <v>147.77235331380152</v>
      </c>
      <c r="O180" s="208"/>
    </row>
    <row r="181" spans="1:15" s="199" customFormat="1" ht="15.75" x14ac:dyDescent="0.3">
      <c r="A181" s="200" t="s">
        <v>1432</v>
      </c>
      <c r="B181" s="259" t="s">
        <v>985</v>
      </c>
      <c r="C181" s="224" t="str">
        <f>IFERROR(IF($B181="7440-47-3","Chromium and compounds",IF(B181="No CAS","",INDEX('DEQ Pollutant List'!$C$7:$C$614,MATCH('3. Pollutant Emissions - EF'!B181,'DEQ Pollutant List'!$B$7:$B$614,0)))),"")</f>
        <v>Propylene glycol monomethyl ether</v>
      </c>
      <c r="D181" s="205"/>
      <c r="E181" s="260">
        <v>0.90700000000000003</v>
      </c>
      <c r="F181" s="274"/>
      <c r="G181" s="275"/>
      <c r="H181" s="233"/>
      <c r="I181" s="292"/>
      <c r="J181" s="206"/>
      <c r="K181" s="305">
        <v>18126.077475566155</v>
      </c>
      <c r="L181" s="208"/>
      <c r="M181" s="206"/>
      <c r="N181" s="305">
        <v>50.109142291551187</v>
      </c>
      <c r="O181" s="208"/>
    </row>
    <row r="182" spans="1:15" s="199" customFormat="1" ht="16.5" thickBot="1" x14ac:dyDescent="0.35">
      <c r="A182" s="202" t="s">
        <v>1432</v>
      </c>
      <c r="B182" s="283" t="s">
        <v>423</v>
      </c>
      <c r="C182" s="204" t="str">
        <f>IFERROR(IF($B182="7440-47-3","Chromium and compounds",IF(B182="No CAS","",INDEX('DEQ Pollutant List'!$C$7:$C$614,MATCH('3. Pollutant Emissions - EF'!B182,'DEQ Pollutant List'!$B$7:$B$614,0)))),"")</f>
        <v>Dipropylene glycol monomethyl ether</v>
      </c>
      <c r="D182" s="218"/>
      <c r="E182" s="284">
        <v>0.90700000000000003</v>
      </c>
      <c r="F182" s="306"/>
      <c r="G182" s="307"/>
      <c r="H182" s="287"/>
      <c r="I182" s="293"/>
      <c r="J182" s="211"/>
      <c r="K182" s="308">
        <v>5235.8121951203566</v>
      </c>
      <c r="L182" s="213"/>
      <c r="M182" s="211"/>
      <c r="N182" s="308">
        <v>14.474287592050041</v>
      </c>
      <c r="O182" s="213"/>
    </row>
    <row r="183" spans="1:15" s="199" customFormat="1" ht="15.75" thickBot="1" x14ac:dyDescent="0.3">
      <c r="A183" s="268"/>
      <c r="B183" s="269"/>
      <c r="C183" s="270"/>
      <c r="D183" s="271"/>
      <c r="E183" s="272"/>
      <c r="F183" s="270"/>
      <c r="G183" s="271"/>
      <c r="H183" s="271"/>
      <c r="I183" s="270"/>
      <c r="J183" s="271"/>
      <c r="K183" s="271"/>
      <c r="L183" s="271"/>
      <c r="M183" s="271"/>
      <c r="N183" s="271"/>
      <c r="O183" s="273"/>
    </row>
    <row r="184" spans="1:15" s="199" customFormat="1" ht="15.75" x14ac:dyDescent="0.3">
      <c r="A184" s="200" t="s">
        <v>1433</v>
      </c>
      <c r="B184" s="259" t="s">
        <v>548</v>
      </c>
      <c r="C184" s="224" t="str">
        <f>IFERROR(IF($B184="7440-47-3","Chromium and compounds",IF(B184="No CAS","",INDEX('DEQ Pollutant List'!$C$7:$C$614,MATCH('3. Pollutant Emissions - EF'!B184,'DEQ Pollutant List'!$B$7:$B$614,0)))),"")</f>
        <v>Isopropyl alcohol</v>
      </c>
      <c r="D184" s="205"/>
      <c r="E184" s="260"/>
      <c r="F184" s="303"/>
      <c r="G184" s="304"/>
      <c r="H184" s="233"/>
      <c r="I184" s="292"/>
      <c r="J184" s="206"/>
      <c r="K184" s="210">
        <v>5192.7769914482515</v>
      </c>
      <c r="L184" s="208"/>
      <c r="M184" s="206"/>
      <c r="N184" s="210">
        <v>1588.9500356322749</v>
      </c>
      <c r="O184" s="208"/>
    </row>
    <row r="185" spans="1:15" s="199" customFormat="1" ht="15.75" x14ac:dyDescent="0.3">
      <c r="A185" s="200" t="s">
        <v>1433</v>
      </c>
      <c r="B185" s="259" t="s">
        <v>985</v>
      </c>
      <c r="C185" s="224" t="str">
        <f>IFERROR(IF($B185="7440-47-3","Chromium and compounds",IF(B185="No CAS","",INDEX('DEQ Pollutant List'!$C$7:$C$614,MATCH('3. Pollutant Emissions - EF'!B185,'DEQ Pollutant List'!$B$7:$B$614,0)))),"")</f>
        <v>Propylene glycol monomethyl ether</v>
      </c>
      <c r="D185" s="205"/>
      <c r="E185" s="260"/>
      <c r="F185" s="274"/>
      <c r="G185" s="275"/>
      <c r="H185" s="233"/>
      <c r="I185" s="292"/>
      <c r="J185" s="206"/>
      <c r="K185" s="210">
        <v>1760.8544177422327</v>
      </c>
      <c r="L185" s="208"/>
      <c r="M185" s="206"/>
      <c r="N185" s="210">
        <v>538.80798162958274</v>
      </c>
      <c r="O185" s="208"/>
    </row>
    <row r="186" spans="1:15" s="199" customFormat="1" ht="16.5" thickBot="1" x14ac:dyDescent="0.35">
      <c r="A186" s="202" t="s">
        <v>1433</v>
      </c>
      <c r="B186" s="283" t="s">
        <v>423</v>
      </c>
      <c r="C186" s="204" t="str">
        <f>IFERROR(IF($B186="7440-47-3","Chromium and compounds",IF(B186="No CAS","",INDEX('DEQ Pollutant List'!$C$7:$C$614,MATCH('3. Pollutant Emissions - EF'!B186,'DEQ Pollutant List'!$B$7:$B$614,0)))),"")</f>
        <v>Dipropylene glycol monomethyl ether</v>
      </c>
      <c r="D186" s="218"/>
      <c r="E186" s="284"/>
      <c r="F186" s="306"/>
      <c r="G186" s="307"/>
      <c r="H186" s="287"/>
      <c r="I186" s="293"/>
      <c r="J186" s="211"/>
      <c r="K186" s="215">
        <v>508.63199976245124</v>
      </c>
      <c r="L186" s="213"/>
      <c r="M186" s="211"/>
      <c r="N186" s="215">
        <v>155.63750098978542</v>
      </c>
      <c r="O186" s="213"/>
    </row>
    <row r="187" spans="1:15" s="199" customFormat="1" ht="15.75" thickBot="1" x14ac:dyDescent="0.3">
      <c r="A187" s="268"/>
      <c r="B187" s="269"/>
      <c r="C187" s="270"/>
      <c r="D187" s="271"/>
      <c r="E187" s="272"/>
      <c r="F187" s="270"/>
      <c r="G187" s="271"/>
      <c r="H187" s="271"/>
      <c r="I187" s="270"/>
      <c r="J187" s="271"/>
      <c r="K187" s="271"/>
      <c r="L187" s="271"/>
      <c r="M187" s="271"/>
      <c r="N187" s="271"/>
      <c r="O187" s="273"/>
    </row>
    <row r="188" spans="1:15" s="199" customFormat="1" ht="15.75" thickBot="1" x14ac:dyDescent="0.3">
      <c r="A188" s="200"/>
      <c r="B188" s="201"/>
      <c r="C188" s="224" t="str">
        <f>IFERROR(IF($B188="7440-47-3","Chromium and compounds",IF(B188="No CAS","",INDEX('DEQ Pollutant List'!$C$7:$C$614,MATCH('3. Pollutant Emissions - EF'!B188,'DEQ Pollutant List'!$B$7:$B$614,0)))),"")</f>
        <v/>
      </c>
      <c r="D188" s="205"/>
      <c r="E188" s="260"/>
      <c r="F188" s="206"/>
      <c r="G188" s="207"/>
      <c r="H188" s="208"/>
      <c r="I188" s="216"/>
      <c r="J188" s="206"/>
      <c r="K188" s="210"/>
      <c r="L188" s="208"/>
      <c r="M188" s="206"/>
      <c r="N188" s="210"/>
      <c r="O188" s="208"/>
    </row>
    <row r="189" spans="1:15" s="199" customFormat="1" ht="15.75" thickBot="1" x14ac:dyDescent="0.3">
      <c r="A189" s="268"/>
      <c r="B189" s="269"/>
      <c r="C189" s="270"/>
      <c r="D189" s="271"/>
      <c r="E189" s="272"/>
      <c r="F189" s="270"/>
      <c r="G189" s="271"/>
      <c r="H189" s="271"/>
      <c r="I189" s="270"/>
      <c r="J189" s="271"/>
      <c r="K189" s="271"/>
      <c r="L189" s="271"/>
      <c r="M189" s="271"/>
      <c r="N189" s="271"/>
      <c r="O189" s="273"/>
    </row>
    <row r="190" spans="1:15" s="199" customFormat="1" ht="15.75" x14ac:dyDescent="0.3">
      <c r="A190" s="200" t="s">
        <v>1434</v>
      </c>
      <c r="B190" s="201" t="s">
        <v>101</v>
      </c>
      <c r="C190" s="224" t="str">
        <f>IFERROR(IF($B190="7440-47-3","Chromium and compounds",IF(B190="No CAS","",INDEX('DEQ Pollutant List'!$C$7:$C$614,MATCH('3. Pollutant Emissions - EF'!B190,'DEQ Pollutant List'!$B$7:$B$614,0)))),"")</f>
        <v>Benzene</v>
      </c>
      <c r="D190" s="205"/>
      <c r="E190" s="260"/>
      <c r="F190" s="281"/>
      <c r="G190" s="282"/>
      <c r="H190" s="233"/>
      <c r="I190" s="292"/>
      <c r="J190" s="206"/>
      <c r="K190" s="210">
        <v>53.1</v>
      </c>
      <c r="L190" s="208"/>
      <c r="M190" s="206"/>
      <c r="N190" s="210">
        <v>0.14547945205479451</v>
      </c>
      <c r="O190" s="208"/>
    </row>
    <row r="191" spans="1:15" s="199" customFormat="1" ht="15.75" x14ac:dyDescent="0.3">
      <c r="A191" s="200" t="s">
        <v>1434</v>
      </c>
      <c r="B191" s="201" t="s">
        <v>573</v>
      </c>
      <c r="C191" s="224" t="str">
        <f>IFERROR(IF($B191="7440-47-3","Chromium and compounds",IF(B191="No CAS","",INDEX('DEQ Pollutant List'!$C$7:$C$614,MATCH('3. Pollutant Emissions - EF'!B191,'DEQ Pollutant List'!$B$7:$B$614,0)))),"")</f>
        <v>Methanol</v>
      </c>
      <c r="D191" s="205"/>
      <c r="E191" s="260"/>
      <c r="F191" s="281"/>
      <c r="G191" s="282"/>
      <c r="H191" s="233"/>
      <c r="I191" s="292"/>
      <c r="J191" s="206"/>
      <c r="K191" s="210">
        <v>413.25</v>
      </c>
      <c r="L191" s="208"/>
      <c r="M191" s="206"/>
      <c r="N191" s="210">
        <v>1.1321917808219177</v>
      </c>
      <c r="O191" s="208"/>
    </row>
    <row r="192" spans="1:15" s="199" customFormat="1" ht="15.75" x14ac:dyDescent="0.3">
      <c r="A192" s="200" t="s">
        <v>1434</v>
      </c>
      <c r="B192" s="201" t="s">
        <v>632</v>
      </c>
      <c r="C192" s="224" t="str">
        <f>IFERROR(IF($B192="7440-47-3","Chromium and compounds",IF(B192="No CAS","",INDEX('DEQ Pollutant List'!$C$7:$C$614,MATCH('3. Pollutant Emissions - EF'!B192,'DEQ Pollutant List'!$B$7:$B$614,0)))),"")</f>
        <v>Naphthalene</v>
      </c>
      <c r="D192" s="205"/>
      <c r="E192" s="260"/>
      <c r="F192" s="281"/>
      <c r="G192" s="282"/>
      <c r="H192" s="233"/>
      <c r="I192" s="292"/>
      <c r="J192" s="206"/>
      <c r="K192" s="210">
        <v>11.175000000000001</v>
      </c>
      <c r="L192" s="208"/>
      <c r="M192" s="206"/>
      <c r="N192" s="210">
        <v>3.0616438356164379E-2</v>
      </c>
      <c r="O192" s="208"/>
    </row>
    <row r="193" spans="1:15" s="199" customFormat="1" ht="15.75" x14ac:dyDescent="0.3">
      <c r="A193" s="200" t="s">
        <v>1434</v>
      </c>
      <c r="B193" s="201" t="s">
        <v>749</v>
      </c>
      <c r="C193" s="224" t="str">
        <f>IFERROR(IF($B193="7440-47-3","Chromium and compounds",IF(B193="No CAS","",INDEX('DEQ Pollutant List'!$C$7:$C$614,MATCH('3. Pollutant Emissions - EF'!B193,'DEQ Pollutant List'!$B$7:$B$614,0)))),"")</f>
        <v>Phenol</v>
      </c>
      <c r="D193" s="205"/>
      <c r="E193" s="260"/>
      <c r="F193" s="281"/>
      <c r="G193" s="282"/>
      <c r="H193" s="233"/>
      <c r="I193" s="292"/>
      <c r="J193" s="206"/>
      <c r="K193" s="210">
        <v>22.35</v>
      </c>
      <c r="L193" s="208"/>
      <c r="M193" s="206"/>
      <c r="N193" s="210">
        <v>6.1232876712328757E-2</v>
      </c>
      <c r="O193" s="208"/>
    </row>
    <row r="194" spans="1:15" s="199" customFormat="1" ht="15.75" x14ac:dyDescent="0.3">
      <c r="A194" s="200" t="s">
        <v>1434</v>
      </c>
      <c r="B194" s="201" t="s">
        <v>1146</v>
      </c>
      <c r="C194" s="224" t="str">
        <f>IFERROR(IF($B194="7440-47-3","Chromium and compounds",IF(B194="No CAS","",INDEX('DEQ Pollutant List'!$C$7:$C$614,MATCH('3. Pollutant Emissions - EF'!B194,'DEQ Pollutant List'!$B$7:$B$614,0)))),"")</f>
        <v>m-Xylene</v>
      </c>
      <c r="D194" s="205"/>
      <c r="E194" s="260"/>
      <c r="F194" s="281"/>
      <c r="G194" s="282"/>
      <c r="H194" s="233"/>
      <c r="I194" s="292"/>
      <c r="J194" s="206"/>
      <c r="K194" s="210">
        <v>13.875</v>
      </c>
      <c r="L194" s="208"/>
      <c r="M194" s="206"/>
      <c r="N194" s="210">
        <v>3.8013698630136983E-2</v>
      </c>
      <c r="O194" s="208"/>
    </row>
    <row r="195" spans="1:15" s="199" customFormat="1" ht="16.5" thickBot="1" x14ac:dyDescent="0.35">
      <c r="A195" s="202" t="s">
        <v>1434</v>
      </c>
      <c r="B195" s="203" t="s">
        <v>1061</v>
      </c>
      <c r="C195" s="204" t="str">
        <f>IFERROR(IF($B195="7440-47-3","Chromium and compounds",IF(B195="No CAS","",INDEX('DEQ Pollutant List'!$C$7:$C$614,MATCH('3. Pollutant Emissions - EF'!B195,'DEQ Pollutant List'!$B$7:$B$614,0)))),"")</f>
        <v>Toluene</v>
      </c>
      <c r="D195" s="218"/>
      <c r="E195" s="284"/>
      <c r="F195" s="285"/>
      <c r="G195" s="286"/>
      <c r="H195" s="287"/>
      <c r="I195" s="293"/>
      <c r="J195" s="211"/>
      <c r="K195" s="215">
        <v>38.25</v>
      </c>
      <c r="L195" s="213"/>
      <c r="M195" s="211"/>
      <c r="N195" s="215">
        <v>0.10479452054794519</v>
      </c>
      <c r="O195" s="213"/>
    </row>
    <row r="196" spans="1:15" s="199" customFormat="1" ht="15.75" thickBot="1" x14ac:dyDescent="0.3">
      <c r="A196" s="268"/>
      <c r="B196" s="269"/>
      <c r="C196" s="270"/>
      <c r="D196" s="271"/>
      <c r="E196" s="272"/>
      <c r="F196" s="270"/>
      <c r="G196" s="271"/>
      <c r="H196" s="271"/>
      <c r="I196" s="270"/>
      <c r="J196" s="271"/>
      <c r="K196" s="271"/>
      <c r="L196" s="271"/>
      <c r="M196" s="271"/>
      <c r="N196" s="271"/>
      <c r="O196" s="273"/>
    </row>
    <row r="197" spans="1:15" s="199" customFormat="1" ht="15.75" thickBot="1" x14ac:dyDescent="0.3">
      <c r="A197" s="200"/>
      <c r="B197" s="201"/>
      <c r="C197" s="224" t="str">
        <f>IFERROR(IF($B197="7440-47-3","Chromium and compounds",IF(B197="No CAS","",INDEX('DEQ Pollutant List'!$C$7:$C$614,MATCH('3. Pollutant Emissions - EF'!B197,'DEQ Pollutant List'!$B$7:$B$614,0)))),"")</f>
        <v/>
      </c>
      <c r="D197" s="205"/>
      <c r="E197" s="260"/>
      <c r="F197" s="206"/>
      <c r="G197" s="207"/>
      <c r="H197" s="208"/>
      <c r="I197" s="216"/>
      <c r="J197" s="206"/>
      <c r="K197" s="210"/>
      <c r="L197" s="208"/>
      <c r="M197" s="206"/>
      <c r="N197" s="210"/>
      <c r="O197" s="208"/>
    </row>
    <row r="198" spans="1:15" s="199" customFormat="1" ht="15.75" thickBot="1" x14ac:dyDescent="0.3">
      <c r="A198" s="268"/>
      <c r="B198" s="269"/>
      <c r="C198" s="270"/>
      <c r="D198" s="271"/>
      <c r="E198" s="272"/>
      <c r="F198" s="270"/>
      <c r="G198" s="271"/>
      <c r="H198" s="271"/>
      <c r="I198" s="270"/>
      <c r="J198" s="271"/>
      <c r="K198" s="271"/>
      <c r="L198" s="271"/>
      <c r="M198" s="271"/>
      <c r="N198" s="271"/>
      <c r="O198" s="273"/>
    </row>
    <row r="199" spans="1:15" s="199" customFormat="1" ht="15.75" x14ac:dyDescent="0.3">
      <c r="A199" s="408" t="s">
        <v>1435</v>
      </c>
      <c r="B199" s="201" t="s">
        <v>15</v>
      </c>
      <c r="C199" s="377" t="str">
        <f>IFERROR(IF($B199="7440-47-3","Chromium and compounds",IF(B199="No CAS","",INDEX('DEQ Pollutant List'!$C$7:$C$614,MATCH('3. Pollutant Emissions - EF'!B199,'DEQ Pollutant List'!$B$7:$B$614,0)))),"")</f>
        <v>Acetaldehyde</v>
      </c>
      <c r="D199" s="205"/>
      <c r="E199" s="309"/>
      <c r="F199" s="281"/>
      <c r="G199" s="282"/>
      <c r="H199" s="380"/>
      <c r="I199" s="292"/>
      <c r="J199" s="409"/>
      <c r="K199" s="411">
        <v>2.6637000000000026</v>
      </c>
      <c r="L199" s="410"/>
      <c r="M199" s="409"/>
      <c r="N199" s="411">
        <v>7.2978082191780874E-3</v>
      </c>
      <c r="O199" s="410"/>
    </row>
    <row r="200" spans="1:15" s="199" customFormat="1" ht="15.75" x14ac:dyDescent="0.3">
      <c r="A200" s="200" t="s">
        <v>1435</v>
      </c>
      <c r="B200" s="201" t="s">
        <v>224</v>
      </c>
      <c r="C200" s="224" t="str">
        <f>IFERROR(IF($B200="7440-47-3","Chromium and compounds",IF(B200="No CAS","",INDEX('DEQ Pollutant List'!$C$7:$C$614,MATCH('3. Pollutant Emissions - EF'!B200,'DEQ Pollutant List'!$B$7:$B$614,0)))),"")</f>
        <v>Chloroethane (Ethyl chloride)</v>
      </c>
      <c r="D200" s="205"/>
      <c r="E200" s="309"/>
      <c r="F200" s="281"/>
      <c r="G200" s="282"/>
      <c r="H200" s="233"/>
      <c r="I200" s="292"/>
      <c r="J200" s="206"/>
      <c r="K200" s="210">
        <v>3.2500000000000029E-2</v>
      </c>
      <c r="L200" s="208"/>
      <c r="M200" s="206"/>
      <c r="N200" s="210">
        <v>8.9041095890411039E-5</v>
      </c>
      <c r="O200" s="208"/>
    </row>
    <row r="201" spans="1:15" s="199" customFormat="1" ht="15.75" x14ac:dyDescent="0.3">
      <c r="A201" s="200" t="s">
        <v>1435</v>
      </c>
      <c r="B201" s="201" t="s">
        <v>101</v>
      </c>
      <c r="C201" s="224" t="str">
        <f>IFERROR(IF($B201="7440-47-3","Chromium and compounds",IF(B201="No CAS","",INDEX('DEQ Pollutant List'!$C$7:$C$614,MATCH('3. Pollutant Emissions - EF'!B201,'DEQ Pollutant List'!$B$7:$B$614,0)))),"")</f>
        <v>Benzene</v>
      </c>
      <c r="D201" s="205"/>
      <c r="E201" s="309"/>
      <c r="F201" s="281"/>
      <c r="G201" s="282"/>
      <c r="H201" s="233"/>
      <c r="I201" s="292"/>
      <c r="J201" s="206"/>
      <c r="K201" s="210">
        <v>33.146100000000033</v>
      </c>
      <c r="L201" s="208"/>
      <c r="M201" s="206"/>
      <c r="N201" s="210">
        <v>9.0811232876712403E-2</v>
      </c>
      <c r="O201" s="208"/>
    </row>
    <row r="202" spans="1:15" s="199" customFormat="1" ht="15.75" x14ac:dyDescent="0.3">
      <c r="A202" s="200" t="s">
        <v>1435</v>
      </c>
      <c r="B202" s="201" t="s">
        <v>632</v>
      </c>
      <c r="C202" s="224" t="str">
        <f>IFERROR(IF($B202="7440-47-3","Chromium and compounds",IF(B202="No CAS","",INDEX('DEQ Pollutant List'!$C$7:$C$614,MATCH('3. Pollutant Emissions - EF'!B202,'DEQ Pollutant List'!$B$7:$B$614,0)))),"")</f>
        <v>Naphthalene</v>
      </c>
      <c r="D202" s="205"/>
      <c r="E202" s="309"/>
      <c r="F202" s="281"/>
      <c r="G202" s="282"/>
      <c r="H202" s="233"/>
      <c r="I202" s="292"/>
      <c r="J202" s="206"/>
      <c r="K202" s="210">
        <v>3.1882500000000027</v>
      </c>
      <c r="L202" s="208"/>
      <c r="M202" s="206"/>
      <c r="N202" s="210">
        <v>8.7349315068493208E-3</v>
      </c>
      <c r="O202" s="208"/>
    </row>
    <row r="203" spans="1:15" s="199" customFormat="1" ht="15.75" x14ac:dyDescent="0.3">
      <c r="A203" s="200" t="s">
        <v>1435</v>
      </c>
      <c r="B203" s="201" t="s">
        <v>749</v>
      </c>
      <c r="C203" s="224" t="str">
        <f>IFERROR(IF($B203="7440-47-3","Chromium and compounds",IF(B203="No CAS","",INDEX('DEQ Pollutant List'!$C$7:$C$614,MATCH('3. Pollutant Emissions - EF'!B203,'DEQ Pollutant List'!$B$7:$B$614,0)))),"")</f>
        <v>Phenol</v>
      </c>
      <c r="D203" s="205"/>
      <c r="E203" s="309"/>
      <c r="F203" s="281"/>
      <c r="G203" s="282"/>
      <c r="H203" s="233"/>
      <c r="I203" s="292"/>
      <c r="J203" s="206"/>
      <c r="K203" s="210">
        <v>0.21645000000000023</v>
      </c>
      <c r="L203" s="208"/>
      <c r="M203" s="206"/>
      <c r="N203" s="210">
        <v>5.9301369863013745E-4</v>
      </c>
      <c r="O203" s="208"/>
    </row>
    <row r="204" spans="1:15" s="199" customFormat="1" ht="15.75" x14ac:dyDescent="0.3">
      <c r="A204" s="200" t="s">
        <v>1435</v>
      </c>
      <c r="B204" s="201" t="s">
        <v>147</v>
      </c>
      <c r="C204" s="224" t="str">
        <f>IFERROR(IF($B204="7440-47-3","Chromium and compounds",IF(B204="No CAS","",INDEX('DEQ Pollutant List'!$C$7:$C$614,MATCH('3. Pollutant Emissions - EF'!B204,'DEQ Pollutant List'!$B$7:$B$614,0)))),"")</f>
        <v>1,3-Butadiene</v>
      </c>
      <c r="D204" s="205"/>
      <c r="E204" s="309"/>
      <c r="F204" s="281"/>
      <c r="G204" s="282"/>
      <c r="H204" s="233"/>
      <c r="I204" s="292"/>
      <c r="J204" s="206"/>
      <c r="K204" s="210">
        <v>4.7664500000000043</v>
      </c>
      <c r="L204" s="208"/>
      <c r="M204" s="206"/>
      <c r="N204" s="210">
        <v>1.3058767123287683E-2</v>
      </c>
      <c r="O204" s="208"/>
    </row>
    <row r="205" spans="1:15" s="199" customFormat="1" ht="15.75" x14ac:dyDescent="0.3">
      <c r="A205" s="200" t="s">
        <v>1435</v>
      </c>
      <c r="B205" s="201" t="s">
        <v>1024</v>
      </c>
      <c r="C205" s="224" t="str">
        <f>IFERROR(IF($B205="7440-47-3","Chromium and compounds",IF(B205="No CAS","",INDEX('DEQ Pollutant List'!$C$7:$C$614,MATCH('3. Pollutant Emissions - EF'!B205,'DEQ Pollutant List'!$B$7:$B$614,0)))),"")</f>
        <v>Styrene</v>
      </c>
      <c r="D205" s="205"/>
      <c r="E205" s="309"/>
      <c r="F205" s="281"/>
      <c r="G205" s="282"/>
      <c r="H205" s="233"/>
      <c r="I205" s="292"/>
      <c r="J205" s="206"/>
      <c r="K205" s="210">
        <v>2.8749500000000028</v>
      </c>
      <c r="L205" s="208"/>
      <c r="M205" s="206"/>
      <c r="N205" s="210">
        <v>7.8765753424657609E-3</v>
      </c>
      <c r="O205" s="208"/>
    </row>
    <row r="206" spans="1:15" s="199" customFormat="1" ht="16.5" thickBot="1" x14ac:dyDescent="0.35">
      <c r="A206" s="202" t="s">
        <v>1435</v>
      </c>
      <c r="B206" s="203" t="s">
        <v>1061</v>
      </c>
      <c r="C206" s="204" t="str">
        <f>IFERROR(IF($B206="7440-47-3","Chromium and compounds",IF(B206="No CAS","",INDEX('DEQ Pollutant List'!$C$7:$C$614,MATCH('3. Pollutant Emissions - EF'!B206,'DEQ Pollutant List'!$B$7:$B$614,0)))),"")</f>
        <v>Toluene</v>
      </c>
      <c r="D206" s="218"/>
      <c r="E206" s="310"/>
      <c r="F206" s="285"/>
      <c r="G206" s="286"/>
      <c r="H206" s="287"/>
      <c r="I206" s="293"/>
      <c r="J206" s="211"/>
      <c r="K206" s="215">
        <v>7.1799000000000053</v>
      </c>
      <c r="L206" s="213"/>
      <c r="M206" s="211"/>
      <c r="N206" s="215">
        <v>1.9670958904109605E-2</v>
      </c>
      <c r="O206" s="213"/>
    </row>
    <row r="207" spans="1:15" s="199" customFormat="1" ht="15.75" thickBot="1" x14ac:dyDescent="0.3">
      <c r="A207" s="268"/>
      <c r="B207" s="269"/>
      <c r="C207" s="270"/>
      <c r="D207" s="271"/>
      <c r="E207" s="272"/>
      <c r="F207" s="270"/>
      <c r="G207" s="271"/>
      <c r="H207" s="271"/>
      <c r="I207" s="270"/>
      <c r="J207" s="271"/>
      <c r="K207" s="271"/>
      <c r="L207" s="271"/>
      <c r="M207" s="271"/>
      <c r="N207" s="271"/>
      <c r="O207" s="273"/>
    </row>
    <row r="208" spans="1:15" s="199" customFormat="1" ht="15.75" thickBot="1" x14ac:dyDescent="0.3">
      <c r="A208" s="200"/>
      <c r="B208" s="201"/>
      <c r="C208" s="224" t="str">
        <f>IFERROR(IF($B208="7440-47-3","Chromium and compounds",IF(B208="No CAS","",INDEX('DEQ Pollutant List'!$C$7:$C$614,MATCH('3. Pollutant Emissions - EF'!B208,'DEQ Pollutant List'!$B$7:$B$614,0)))),"")</f>
        <v/>
      </c>
      <c r="D208" s="205"/>
      <c r="E208" s="260"/>
      <c r="F208" s="206"/>
      <c r="G208" s="207"/>
      <c r="H208" s="208"/>
      <c r="I208" s="216"/>
      <c r="J208" s="206"/>
      <c r="K208" s="210"/>
      <c r="L208" s="208"/>
      <c r="M208" s="206"/>
      <c r="N208" s="210"/>
      <c r="O208" s="208"/>
    </row>
    <row r="209" spans="1:15" s="199" customFormat="1" ht="15.75" thickBot="1" x14ac:dyDescent="0.3">
      <c r="A209" s="268"/>
      <c r="B209" s="269"/>
      <c r="C209" s="270"/>
      <c r="D209" s="271"/>
      <c r="E209" s="272"/>
      <c r="F209" s="270"/>
      <c r="G209" s="271"/>
      <c r="H209" s="271"/>
      <c r="I209" s="270"/>
      <c r="J209" s="271"/>
      <c r="K209" s="271"/>
      <c r="L209" s="271"/>
      <c r="M209" s="271"/>
      <c r="N209" s="271"/>
      <c r="O209" s="273"/>
    </row>
    <row r="210" spans="1:15" s="199" customFormat="1" ht="15.75" x14ac:dyDescent="0.3">
      <c r="A210" s="200" t="s">
        <v>1436</v>
      </c>
      <c r="B210" s="201" t="s">
        <v>101</v>
      </c>
      <c r="C210" s="224" t="str">
        <f>IFERROR(IF($B210="7440-47-3","Chromium and compounds",IF(B210="No CAS","",INDEX('DEQ Pollutant List'!$C$7:$C$614,MATCH('3. Pollutant Emissions - EF'!B210,'DEQ Pollutant List'!$B$7:$B$614,0)))),"")</f>
        <v>Benzene</v>
      </c>
      <c r="D210" s="205"/>
      <c r="E210" s="309"/>
      <c r="F210" s="274"/>
      <c r="G210" s="275"/>
      <c r="H210" s="233"/>
      <c r="I210" s="292"/>
      <c r="J210" s="206"/>
      <c r="K210" s="210">
        <v>77.900000000000063</v>
      </c>
      <c r="L210" s="208"/>
      <c r="M210" s="206"/>
      <c r="N210" s="210">
        <v>0.21342465753424678</v>
      </c>
      <c r="O210" s="208"/>
    </row>
    <row r="211" spans="1:15" s="199" customFormat="1" ht="15.75" x14ac:dyDescent="0.3">
      <c r="A211" s="200" t="s">
        <v>1436</v>
      </c>
      <c r="B211" s="201" t="s">
        <v>123</v>
      </c>
      <c r="C211" s="224" t="str">
        <f>IFERROR(IF($B211="7440-47-3","Chromium and compounds",IF(B211="No CAS","",INDEX('DEQ Pollutant List'!$C$7:$C$614,MATCH('3. Pollutant Emissions - EF'!B211,'DEQ Pollutant List'!$B$7:$B$614,0)))),"")</f>
        <v>Biphenyl</v>
      </c>
      <c r="D211" s="205"/>
      <c r="E211" s="309"/>
      <c r="F211" s="274"/>
      <c r="G211" s="275"/>
      <c r="H211" s="233"/>
      <c r="I211" s="292"/>
      <c r="J211" s="206"/>
      <c r="K211" s="210">
        <v>36.10000000000003</v>
      </c>
      <c r="L211" s="208"/>
      <c r="M211" s="206"/>
      <c r="N211" s="210">
        <v>9.8904109589041181E-2</v>
      </c>
      <c r="O211" s="208"/>
    </row>
    <row r="212" spans="1:15" s="199" customFormat="1" ht="15.75" x14ac:dyDescent="0.3">
      <c r="A212" s="200" t="s">
        <v>1436</v>
      </c>
      <c r="B212" s="201" t="s">
        <v>444</v>
      </c>
      <c r="C212" s="224" t="str">
        <f>IFERROR(IF($B212="7440-47-3","Chromium and compounds",IF(B212="No CAS","",INDEX('DEQ Pollutant List'!$C$7:$C$614,MATCH('3. Pollutant Emissions - EF'!B212,'DEQ Pollutant List'!$B$7:$B$614,0)))),"")</f>
        <v>Ethyl benzene</v>
      </c>
      <c r="D212" s="205"/>
      <c r="E212" s="309"/>
      <c r="F212" s="274"/>
      <c r="G212" s="275"/>
      <c r="H212" s="233"/>
      <c r="I212" s="292"/>
      <c r="J212" s="206"/>
      <c r="K212" s="210">
        <v>106.40000000000009</v>
      </c>
      <c r="L212" s="208"/>
      <c r="M212" s="206"/>
      <c r="N212" s="210">
        <v>0.29150684931506876</v>
      </c>
      <c r="O212" s="208"/>
    </row>
    <row r="213" spans="1:15" s="199" customFormat="1" ht="15.75" x14ac:dyDescent="0.3">
      <c r="A213" s="200" t="s">
        <v>1436</v>
      </c>
      <c r="B213" s="201" t="s">
        <v>632</v>
      </c>
      <c r="C213" s="224" t="str">
        <f>IFERROR(IF($B213="7440-47-3","Chromium and compounds",IF(B213="No CAS","",INDEX('DEQ Pollutant List'!$C$7:$C$614,MATCH('3. Pollutant Emissions - EF'!B213,'DEQ Pollutant List'!$B$7:$B$614,0)))),"")</f>
        <v>Naphthalene</v>
      </c>
      <c r="D213" s="205"/>
      <c r="E213" s="309"/>
      <c r="F213" s="274"/>
      <c r="G213" s="275"/>
      <c r="H213" s="233"/>
      <c r="I213" s="292"/>
      <c r="J213" s="206"/>
      <c r="K213" s="210">
        <v>51.300000000000047</v>
      </c>
      <c r="L213" s="208"/>
      <c r="M213" s="206"/>
      <c r="N213" s="210">
        <v>0.14054794520547956</v>
      </c>
      <c r="O213" s="208"/>
    </row>
    <row r="214" spans="1:15" s="199" customFormat="1" ht="15.75" x14ac:dyDescent="0.3">
      <c r="A214" s="200" t="s">
        <v>1436</v>
      </c>
      <c r="B214" s="201" t="s">
        <v>147</v>
      </c>
      <c r="C214" s="224" t="str">
        <f>IFERROR(IF($B214="7440-47-3","Chromium and compounds",IF(B214="No CAS","",INDEX('DEQ Pollutant List'!$C$7:$C$614,MATCH('3. Pollutant Emissions - EF'!B214,'DEQ Pollutant List'!$B$7:$B$614,0)))),"")</f>
        <v>1,3-Butadiene</v>
      </c>
      <c r="D214" s="205"/>
      <c r="E214" s="309"/>
      <c r="F214" s="274"/>
      <c r="G214" s="275"/>
      <c r="H214" s="233"/>
      <c r="I214" s="292"/>
      <c r="J214" s="206"/>
      <c r="K214" s="210">
        <v>45.600000000000037</v>
      </c>
      <c r="L214" s="208"/>
      <c r="M214" s="206"/>
      <c r="N214" s="210">
        <v>0.12493150684931517</v>
      </c>
      <c r="O214" s="208"/>
    </row>
    <row r="215" spans="1:15" s="199" customFormat="1" ht="15.75" x14ac:dyDescent="0.3">
      <c r="A215" s="200" t="s">
        <v>1436</v>
      </c>
      <c r="B215" s="201" t="s">
        <v>1024</v>
      </c>
      <c r="C215" s="224" t="str">
        <f>IFERROR(IF($B215="7440-47-3","Chromium and compounds",IF(B215="No CAS","",INDEX('DEQ Pollutant List'!$C$7:$C$614,MATCH('3. Pollutant Emissions - EF'!B215,'DEQ Pollutant List'!$B$7:$B$614,0)))),"")</f>
        <v>Styrene</v>
      </c>
      <c r="D215" s="205"/>
      <c r="E215" s="309"/>
      <c r="F215" s="274"/>
      <c r="G215" s="275"/>
      <c r="H215" s="233"/>
      <c r="I215" s="292"/>
      <c r="J215" s="206"/>
      <c r="K215" s="210">
        <v>779.00000000000068</v>
      </c>
      <c r="L215" s="208"/>
      <c r="M215" s="206"/>
      <c r="N215" s="210">
        <v>2.1342465753424675</v>
      </c>
      <c r="O215" s="208"/>
    </row>
    <row r="216" spans="1:15" s="199" customFormat="1" ht="16.5" thickBot="1" x14ac:dyDescent="0.35">
      <c r="A216" s="202" t="s">
        <v>1436</v>
      </c>
      <c r="B216" s="203" t="s">
        <v>1061</v>
      </c>
      <c r="C216" s="204" t="str">
        <f>IFERROR(IF($B216="7440-47-3","Chromium and compounds",IF(B216="No CAS","",INDEX('DEQ Pollutant List'!$C$7:$C$614,MATCH('3. Pollutant Emissions - EF'!B216,'DEQ Pollutant List'!$B$7:$B$614,0)))),"")</f>
        <v>Toluene</v>
      </c>
      <c r="D216" s="218"/>
      <c r="E216" s="310"/>
      <c r="F216" s="306"/>
      <c r="G216" s="307"/>
      <c r="H216" s="287"/>
      <c r="I216" s="293"/>
      <c r="J216" s="211"/>
      <c r="K216" s="215">
        <v>247.00000000000023</v>
      </c>
      <c r="L216" s="213"/>
      <c r="M216" s="211"/>
      <c r="N216" s="215">
        <v>0.67671232876712395</v>
      </c>
      <c r="O216" s="213"/>
    </row>
    <row r="217" spans="1:15" s="199" customFormat="1" ht="15.75" thickBot="1" x14ac:dyDescent="0.3">
      <c r="A217" s="268"/>
      <c r="B217" s="269"/>
      <c r="C217" s="270"/>
      <c r="D217" s="271"/>
      <c r="E217" s="272"/>
      <c r="F217" s="270"/>
      <c r="G217" s="271"/>
      <c r="H217" s="271"/>
      <c r="I217" s="270"/>
      <c r="J217" s="271"/>
      <c r="K217" s="271"/>
      <c r="L217" s="271"/>
      <c r="M217" s="271"/>
      <c r="N217" s="271"/>
      <c r="O217" s="273"/>
    </row>
    <row r="218" spans="1:15" s="199" customFormat="1" ht="15.75" thickBot="1" x14ac:dyDescent="0.3">
      <c r="A218" s="200"/>
      <c r="B218" s="201"/>
      <c r="C218" s="224" t="str">
        <f>IFERROR(IF($B218="7440-47-3","Chromium and compounds",IF(B218="No CAS","",INDEX('DEQ Pollutant List'!$C$7:$C$614,MATCH('3. Pollutant Emissions - EF'!B218,'DEQ Pollutant List'!$B$7:$B$614,0)))),"")</f>
        <v/>
      </c>
      <c r="D218" s="205"/>
      <c r="E218" s="260"/>
      <c r="F218" s="206"/>
      <c r="G218" s="207"/>
      <c r="H218" s="208"/>
      <c r="I218" s="216"/>
      <c r="J218" s="206"/>
      <c r="K218" s="210"/>
      <c r="L218" s="208"/>
      <c r="M218" s="206"/>
      <c r="N218" s="210"/>
      <c r="O218" s="208"/>
    </row>
    <row r="219" spans="1:15" s="199" customFormat="1" ht="15.75" thickBot="1" x14ac:dyDescent="0.3">
      <c r="A219" s="268"/>
      <c r="B219" s="269"/>
      <c r="C219" s="270"/>
      <c r="D219" s="271"/>
      <c r="E219" s="272"/>
      <c r="F219" s="270"/>
      <c r="G219" s="271"/>
      <c r="H219" s="271"/>
      <c r="I219" s="270"/>
      <c r="J219" s="271"/>
      <c r="K219" s="271"/>
      <c r="L219" s="271"/>
      <c r="M219" s="271"/>
      <c r="N219" s="271"/>
      <c r="O219" s="273"/>
    </row>
    <row r="220" spans="1:15" s="199" customFormat="1" ht="15.75" x14ac:dyDescent="0.3">
      <c r="A220" s="200" t="s">
        <v>1437</v>
      </c>
      <c r="B220" s="201" t="s">
        <v>534</v>
      </c>
      <c r="C220" s="224" t="str">
        <f>IFERROR(IF($B220="7440-47-3","Chromium and compounds",IF(B220="No CAS","",INDEX('DEQ Pollutant List'!$C$7:$C$614,MATCH('3. Pollutant Emissions - EF'!B220,'DEQ Pollutant List'!$B$7:$B$614,0)))),"")</f>
        <v>Hydrogen fluoride</v>
      </c>
      <c r="D220" s="205"/>
      <c r="E220" s="260"/>
      <c r="F220" s="281"/>
      <c r="G220" s="282"/>
      <c r="H220" s="233"/>
      <c r="I220" s="292"/>
      <c r="J220" s="206"/>
      <c r="K220" s="210">
        <v>510.12332979163551</v>
      </c>
      <c r="L220" s="208"/>
      <c r="M220" s="206"/>
      <c r="N220" s="311">
        <v>1.3975981638127002</v>
      </c>
      <c r="O220" s="208"/>
    </row>
    <row r="221" spans="1:15" s="199" customFormat="1" ht="16.5" thickBot="1" x14ac:dyDescent="0.35">
      <c r="A221" s="202" t="s">
        <v>1437</v>
      </c>
      <c r="B221" s="203" t="s">
        <v>664</v>
      </c>
      <c r="C221" s="204" t="str">
        <f>IFERROR(IF($B221="7440-47-3","Chromium and compounds",IF(B221="No CAS","",INDEX('DEQ Pollutant List'!$C$7:$C$614,MATCH('3. Pollutant Emissions - EF'!B221,'DEQ Pollutant List'!$B$7:$B$614,0)))),"")</f>
        <v>Nitric acid</v>
      </c>
      <c r="D221" s="218"/>
      <c r="E221" s="284"/>
      <c r="F221" s="306"/>
      <c r="G221" s="307"/>
      <c r="H221" s="287"/>
      <c r="I221" s="293"/>
      <c r="J221" s="211"/>
      <c r="K221" s="215">
        <v>1096.1008615022808</v>
      </c>
      <c r="L221" s="213"/>
      <c r="M221" s="211"/>
      <c r="N221" s="312">
        <v>3.0030160589103585</v>
      </c>
      <c r="O221" s="213"/>
    </row>
    <row r="222" spans="1:15" s="199" customFormat="1" ht="15.75" thickBot="1" x14ac:dyDescent="0.3">
      <c r="A222" s="268"/>
      <c r="B222" s="269"/>
      <c r="C222" s="270"/>
      <c r="D222" s="271"/>
      <c r="E222" s="272"/>
      <c r="F222" s="270"/>
      <c r="G222" s="271"/>
      <c r="H222" s="271"/>
      <c r="I222" s="270"/>
      <c r="J222" s="271"/>
      <c r="K222" s="271"/>
      <c r="L222" s="271"/>
      <c r="M222" s="271"/>
      <c r="N222" s="271"/>
      <c r="O222" s="273"/>
    </row>
    <row r="223" spans="1:15" s="199" customFormat="1" x14ac:dyDescent="0.25">
      <c r="A223" s="246"/>
      <c r="B223" s="294"/>
      <c r="C223" s="248" t="str">
        <f>IFERROR(IF($B223="7440-47-3","Chromium and compounds",IF(B223="No CAS","",INDEX('DEQ Pollutant List'!$C$7:$C$614,MATCH('3. Pollutant Emissions - EF'!B223,'DEQ Pollutant List'!$B$7:$B$614,0)))),"")</f>
        <v/>
      </c>
      <c r="D223" s="249"/>
      <c r="E223" s="250"/>
      <c r="F223" s="258"/>
      <c r="G223" s="290"/>
      <c r="H223" s="257"/>
      <c r="I223" s="291"/>
      <c r="J223" s="258"/>
      <c r="K223" s="313"/>
      <c r="L223" s="257"/>
      <c r="M223" s="258"/>
      <c r="N223" s="313"/>
      <c r="O223" s="257"/>
    </row>
    <row r="224" spans="1:15" s="199" customFormat="1" x14ac:dyDescent="0.25">
      <c r="A224" s="200" t="s">
        <v>1441</v>
      </c>
      <c r="B224" s="201" t="s">
        <v>41</v>
      </c>
      <c r="C224" s="224" t="str">
        <f>IFERROR(IF($B224="7440-47-3","Chromium and compounds",IF(B224="No CAS","",INDEX('DEQ Pollutant List'!$C$7:$C$614,MATCH('3. Pollutant Emissions - EF'!B224,'DEQ Pollutant List'!$B$7:$B$614,0)))),"")</f>
        <v>Aluminum and compounds</v>
      </c>
      <c r="D224" s="205"/>
      <c r="E224" s="260">
        <v>0.999</v>
      </c>
      <c r="F224" s="297">
        <v>80</v>
      </c>
      <c r="G224" s="300">
        <v>186.00000000000003</v>
      </c>
      <c r="H224" s="208" t="s">
        <v>1637</v>
      </c>
      <c r="I224" s="216" t="s">
        <v>1638</v>
      </c>
      <c r="J224" s="206"/>
      <c r="K224" s="265">
        <v>6.7628254335252667</v>
      </c>
      <c r="L224" s="208"/>
      <c r="M224" s="206"/>
      <c r="N224" s="210">
        <v>4.3078271597113013E-2</v>
      </c>
      <c r="O224" s="208"/>
    </row>
    <row r="225" spans="1:15" s="199" customFormat="1" x14ac:dyDescent="0.25">
      <c r="A225" s="200" t="s">
        <v>1441</v>
      </c>
      <c r="B225" s="201" t="s">
        <v>83</v>
      </c>
      <c r="C225" s="224" t="str">
        <f>IFERROR(IF($B225="7440-47-3","Chromium and compounds",IF(B225="No CAS","",INDEX('DEQ Pollutant List'!$C$7:$C$614,MATCH('3. Pollutant Emissions - EF'!B225,'DEQ Pollutant List'!$B$7:$B$614,0)))),"")</f>
        <v>Arsenic and compounds</v>
      </c>
      <c r="D225" s="205"/>
      <c r="E225" s="260">
        <v>0.999</v>
      </c>
      <c r="F225" s="297">
        <v>5.4000000000000003E-3</v>
      </c>
      <c r="G225" s="300">
        <v>9.1999999999999998E-3</v>
      </c>
      <c r="H225" s="208" t="s">
        <v>1637</v>
      </c>
      <c r="I225" s="216" t="s">
        <v>1638</v>
      </c>
      <c r="J225" s="206"/>
      <c r="K225" s="265">
        <v>4.5649071676295551E-4</v>
      </c>
      <c r="L225" s="208"/>
      <c r="M225" s="206"/>
      <c r="N225" s="210">
        <v>2.1307532187819333E-6</v>
      </c>
      <c r="O225" s="208"/>
    </row>
    <row r="226" spans="1:15" s="199" customFormat="1" x14ac:dyDescent="0.25">
      <c r="A226" s="200" t="s">
        <v>1441</v>
      </c>
      <c r="B226" s="201" t="s">
        <v>117</v>
      </c>
      <c r="C226" s="224" t="str">
        <f>IFERROR(IF($B226="7440-47-3","Chromium and compounds",IF(B226="No CAS","",INDEX('DEQ Pollutant List'!$C$7:$C$614,MATCH('3. Pollutant Emissions - EF'!B226,'DEQ Pollutant List'!$B$7:$B$614,0)))),"")</f>
        <v>Beryllium and compounds</v>
      </c>
      <c r="D226" s="205"/>
      <c r="E226" s="260">
        <v>0.999</v>
      </c>
      <c r="F226" s="297" t="s">
        <v>1649</v>
      </c>
      <c r="G226" s="300" t="s">
        <v>1649</v>
      </c>
      <c r="H226" s="208" t="s">
        <v>1637</v>
      </c>
      <c r="I226" s="216" t="s">
        <v>1638</v>
      </c>
      <c r="J226" s="206"/>
      <c r="K226" s="265" t="s">
        <v>1499</v>
      </c>
      <c r="L226" s="208"/>
      <c r="M226" s="206"/>
      <c r="N226" s="210" t="s">
        <v>1499</v>
      </c>
      <c r="O226" s="208"/>
    </row>
    <row r="227" spans="1:15" s="199" customFormat="1" x14ac:dyDescent="0.25">
      <c r="A227" s="200" t="s">
        <v>1441</v>
      </c>
      <c r="B227" s="201" t="s">
        <v>167</v>
      </c>
      <c r="C227" s="224" t="str">
        <f>IFERROR(IF($B227="7440-47-3","Chromium and compounds",IF(B227="No CAS","",INDEX('DEQ Pollutant List'!$C$7:$C$614,MATCH('3. Pollutant Emissions - EF'!B227,'DEQ Pollutant List'!$B$7:$B$614,0)))),"")</f>
        <v>Cadmium and compounds</v>
      </c>
      <c r="D227" s="205"/>
      <c r="E227" s="260">
        <v>0.999</v>
      </c>
      <c r="F227" s="297" t="s">
        <v>1649</v>
      </c>
      <c r="G227" s="300" t="s">
        <v>1649</v>
      </c>
      <c r="H227" s="208" t="s">
        <v>1637</v>
      </c>
      <c r="I227" s="216" t="s">
        <v>1638</v>
      </c>
      <c r="J227" s="206"/>
      <c r="K227" s="265" t="s">
        <v>1499</v>
      </c>
      <c r="L227" s="208"/>
      <c r="M227" s="206"/>
      <c r="N227" s="210" t="s">
        <v>1499</v>
      </c>
      <c r="O227" s="208"/>
    </row>
    <row r="228" spans="1:15" s="199" customFormat="1" x14ac:dyDescent="0.25">
      <c r="A228" s="200" t="s">
        <v>1441</v>
      </c>
      <c r="B228" s="201" t="s">
        <v>1636</v>
      </c>
      <c r="C228" s="224" t="str">
        <f>IFERROR(IF($B228="7440-47-3","Chromium and compounds",IF(B228="No CAS","",INDEX('DEQ Pollutant List'!$C$7:$C$614,MATCH('3. Pollutant Emissions - EF'!B228,'DEQ Pollutant List'!$B$7:$B$614,0)))),"")</f>
        <v>Chromium and compounds</v>
      </c>
      <c r="D228" s="205"/>
      <c r="E228" s="260">
        <v>0.999</v>
      </c>
      <c r="F228" s="297">
        <v>2</v>
      </c>
      <c r="G228" s="300">
        <v>2.2000000000000002</v>
      </c>
      <c r="H228" s="208" t="s">
        <v>1637</v>
      </c>
      <c r="I228" s="216" t="s">
        <v>1638</v>
      </c>
      <c r="J228" s="206"/>
      <c r="K228" s="265">
        <v>0.16907063583813167</v>
      </c>
      <c r="L228" s="208"/>
      <c r="M228" s="206"/>
      <c r="N228" s="210">
        <v>5.0952794362176673E-4</v>
      </c>
      <c r="O228" s="208"/>
    </row>
    <row r="229" spans="1:15" s="199" customFormat="1" x14ac:dyDescent="0.25">
      <c r="A229" s="200" t="s">
        <v>1441</v>
      </c>
      <c r="B229" s="201" t="s">
        <v>250</v>
      </c>
      <c r="C229" s="224" t="str">
        <f>IFERROR(IF($B229="7440-47-3","Chromium and compounds",IF(B229="No CAS","",INDEX('DEQ Pollutant List'!$C$7:$C$614,MATCH('3. Pollutant Emissions - EF'!B229,'DEQ Pollutant List'!$B$7:$B$614,0)))),"")</f>
        <v>Chromium VI, chromate, and dichromate particulate</v>
      </c>
      <c r="D229" s="205"/>
      <c r="E229" s="260">
        <v>0.999</v>
      </c>
      <c r="F229" s="297" t="s">
        <v>1649</v>
      </c>
      <c r="G229" s="300" t="s">
        <v>1649</v>
      </c>
      <c r="H229" s="208" t="s">
        <v>1637</v>
      </c>
      <c r="I229" s="216" t="s">
        <v>1638</v>
      </c>
      <c r="J229" s="206"/>
      <c r="K229" s="265" t="s">
        <v>1499</v>
      </c>
      <c r="L229" s="208"/>
      <c r="M229" s="206"/>
      <c r="N229" s="210" t="s">
        <v>1499</v>
      </c>
      <c r="O229" s="208"/>
    </row>
    <row r="230" spans="1:15" s="199" customFormat="1" x14ac:dyDescent="0.25">
      <c r="A230" s="200" t="s">
        <v>1441</v>
      </c>
      <c r="B230" s="201" t="s">
        <v>255</v>
      </c>
      <c r="C230" s="224" t="str">
        <f>IFERROR(IF($B230="7440-47-3","Chromium and compounds",IF(B230="No CAS","",INDEX('DEQ Pollutant List'!$C$7:$C$614,MATCH('3. Pollutant Emissions - EF'!B230,'DEQ Pollutant List'!$B$7:$B$614,0)))),"")</f>
        <v>Cobalt and compounds</v>
      </c>
      <c r="D230" s="205"/>
      <c r="E230" s="260">
        <v>0.999</v>
      </c>
      <c r="F230" s="297">
        <v>0.32</v>
      </c>
      <c r="G230" s="300">
        <v>0.5</v>
      </c>
      <c r="H230" s="208" t="s">
        <v>1637</v>
      </c>
      <c r="I230" s="216" t="s">
        <v>1638</v>
      </c>
      <c r="J230" s="206"/>
      <c r="K230" s="265">
        <v>2.7051301734101064E-2</v>
      </c>
      <c r="L230" s="208"/>
      <c r="M230" s="206"/>
      <c r="N230" s="210">
        <v>1.1580180536858334E-4</v>
      </c>
      <c r="O230" s="208"/>
    </row>
    <row r="231" spans="1:15" s="199" customFormat="1" x14ac:dyDescent="0.25">
      <c r="A231" s="200" t="s">
        <v>1441</v>
      </c>
      <c r="B231" s="201" t="s">
        <v>258</v>
      </c>
      <c r="C231" s="224" t="str">
        <f>IFERROR(IF($B231="7440-47-3","Chromium and compounds",IF(B231="No CAS","",INDEX('DEQ Pollutant List'!$C$7:$C$614,MATCH('3. Pollutant Emissions - EF'!B231,'DEQ Pollutant List'!$B$7:$B$614,0)))),"")</f>
        <v>Copper and compounds</v>
      </c>
      <c r="D231" s="205"/>
      <c r="E231" s="260">
        <v>0.999</v>
      </c>
      <c r="F231" s="297">
        <v>0.7599999999999999</v>
      </c>
      <c r="G231" s="300">
        <v>0.7599999999999999</v>
      </c>
      <c r="H231" s="208" t="s">
        <v>1637</v>
      </c>
      <c r="I231" s="216" t="s">
        <v>1638</v>
      </c>
      <c r="J231" s="206"/>
      <c r="K231" s="265">
        <v>6.4246841618490022E-2</v>
      </c>
      <c r="L231" s="208"/>
      <c r="M231" s="206"/>
      <c r="N231" s="210">
        <v>1.7601874416024664E-4</v>
      </c>
      <c r="O231" s="208"/>
    </row>
    <row r="232" spans="1:15" s="199" customFormat="1" x14ac:dyDescent="0.25">
      <c r="A232" s="200" t="s">
        <v>1441</v>
      </c>
      <c r="B232" s="201" t="s">
        <v>556</v>
      </c>
      <c r="C232" s="224" t="str">
        <f>IFERROR(IF($B232="7440-47-3","Chromium and compounds",IF(B232="No CAS","",INDEX('DEQ Pollutant List'!$C$7:$C$614,MATCH('3. Pollutant Emissions - EF'!B232,'DEQ Pollutant List'!$B$7:$B$614,0)))),"")</f>
        <v>Lead and compounds</v>
      </c>
      <c r="D232" s="205"/>
      <c r="E232" s="260">
        <v>0.999</v>
      </c>
      <c r="F232" s="297">
        <v>8.5999999999999983E-3</v>
      </c>
      <c r="G232" s="300">
        <v>1.32E-2</v>
      </c>
      <c r="H232" s="208" t="s">
        <v>1637</v>
      </c>
      <c r="I232" s="216" t="s">
        <v>1638</v>
      </c>
      <c r="J232" s="206"/>
      <c r="K232" s="265">
        <v>7.2700373410396603E-4</v>
      </c>
      <c r="L232" s="208"/>
      <c r="M232" s="206"/>
      <c r="N232" s="210">
        <v>3.0571676617306003E-6</v>
      </c>
      <c r="O232" s="208"/>
    </row>
    <row r="233" spans="1:15" s="199" customFormat="1" x14ac:dyDescent="0.25">
      <c r="A233" s="200" t="s">
        <v>1441</v>
      </c>
      <c r="B233" s="201" t="s">
        <v>562</v>
      </c>
      <c r="C233" s="224" t="str">
        <f>IFERROR(IF($B233="7440-47-3","Chromium and compounds",IF(B233="No CAS","",INDEX('DEQ Pollutant List'!$C$7:$C$614,MATCH('3. Pollutant Emissions - EF'!B233,'DEQ Pollutant List'!$B$7:$B$614,0)))),"")</f>
        <v>Manganese and compounds</v>
      </c>
      <c r="D233" s="205"/>
      <c r="E233" s="260">
        <v>0.999</v>
      </c>
      <c r="F233" s="297">
        <v>1</v>
      </c>
      <c r="G233" s="300">
        <v>1.7000000000000002</v>
      </c>
      <c r="H233" s="208" t="s">
        <v>1637</v>
      </c>
      <c r="I233" s="216" t="s">
        <v>1638</v>
      </c>
      <c r="J233" s="206"/>
      <c r="K233" s="265">
        <v>8.4535317919065836E-2</v>
      </c>
      <c r="L233" s="208"/>
      <c r="M233" s="206"/>
      <c r="N233" s="210">
        <v>3.9372613825318337E-4</v>
      </c>
      <c r="O233" s="208"/>
    </row>
    <row r="234" spans="1:15" s="199" customFormat="1" x14ac:dyDescent="0.25">
      <c r="A234" s="200" t="s">
        <v>1441</v>
      </c>
      <c r="B234" s="201" t="s">
        <v>568</v>
      </c>
      <c r="C234" s="224" t="str">
        <f>IFERROR(IF($B234="7440-47-3","Chromium and compounds",IF(B234="No CAS","",INDEX('DEQ Pollutant List'!$C$7:$C$614,MATCH('3. Pollutant Emissions - EF'!B234,'DEQ Pollutant List'!$B$7:$B$614,0)))),"")</f>
        <v>Mercury and compounds</v>
      </c>
      <c r="D234" s="205"/>
      <c r="E234" s="260">
        <v>0.999</v>
      </c>
      <c r="F234" s="297" t="s">
        <v>1649</v>
      </c>
      <c r="G234" s="300" t="s">
        <v>1649</v>
      </c>
      <c r="H234" s="208" t="s">
        <v>1637</v>
      </c>
      <c r="I234" s="216" t="s">
        <v>1638</v>
      </c>
      <c r="J234" s="206"/>
      <c r="K234" s="265" t="s">
        <v>1499</v>
      </c>
      <c r="L234" s="208"/>
      <c r="M234" s="206"/>
      <c r="N234" s="210" t="s">
        <v>1499</v>
      </c>
      <c r="O234" s="208"/>
    </row>
    <row r="235" spans="1:15" s="199" customFormat="1" x14ac:dyDescent="0.25">
      <c r="A235" s="200" t="s">
        <v>1441</v>
      </c>
      <c r="B235" s="201" t="s">
        <v>634</v>
      </c>
      <c r="C235" s="224" t="str">
        <f>IFERROR(IF($B235="7440-47-3","Chromium and compounds",IF(B235="No CAS","",INDEX('DEQ Pollutant List'!$C$7:$C$614,MATCH('3. Pollutant Emissions - EF'!B235,'DEQ Pollutant List'!$B$7:$B$614,0)))),"")</f>
        <v>Nickel and compounds</v>
      </c>
      <c r="D235" s="205"/>
      <c r="E235" s="260">
        <v>0.999</v>
      </c>
      <c r="F235" s="297">
        <v>5.8</v>
      </c>
      <c r="G235" s="300">
        <v>6.8000000000000007</v>
      </c>
      <c r="H235" s="208" t="s">
        <v>1637</v>
      </c>
      <c r="I235" s="216" t="s">
        <v>1638</v>
      </c>
      <c r="J235" s="206"/>
      <c r="K235" s="265">
        <v>0.49030484393058182</v>
      </c>
      <c r="L235" s="208"/>
      <c r="M235" s="206"/>
      <c r="N235" s="210">
        <v>1.5749045530127335E-3</v>
      </c>
      <c r="O235" s="208"/>
    </row>
    <row r="236" spans="1:15" s="199" customFormat="1" x14ac:dyDescent="0.25">
      <c r="A236" s="200" t="s">
        <v>1441</v>
      </c>
      <c r="B236" s="201" t="s">
        <v>1009</v>
      </c>
      <c r="C236" s="224" t="str">
        <f>IFERROR(IF($B236="7440-47-3","Chromium and compounds",IF(B236="No CAS","",INDEX('DEQ Pollutant List'!$C$7:$C$614,MATCH('3. Pollutant Emissions - EF'!B236,'DEQ Pollutant List'!$B$7:$B$614,0)))),"")</f>
        <v>Selenium and compounds</v>
      </c>
      <c r="D236" s="205"/>
      <c r="E236" s="260">
        <v>0.999</v>
      </c>
      <c r="F236" s="297" t="s">
        <v>1649</v>
      </c>
      <c r="G236" s="300" t="s">
        <v>1649</v>
      </c>
      <c r="H236" s="208" t="s">
        <v>1637</v>
      </c>
      <c r="I236" s="216" t="s">
        <v>1638</v>
      </c>
      <c r="J236" s="206"/>
      <c r="K236" s="265" t="s">
        <v>1499</v>
      </c>
      <c r="L236" s="208"/>
      <c r="M236" s="206"/>
      <c r="N236" s="210" t="s">
        <v>1499</v>
      </c>
      <c r="O236" s="208"/>
    </row>
    <row r="237" spans="1:15" s="199" customFormat="1" x14ac:dyDescent="0.25">
      <c r="A237" s="200" t="s">
        <v>1441</v>
      </c>
      <c r="B237" s="201" t="s">
        <v>1128</v>
      </c>
      <c r="C237" s="224" t="str">
        <f>IFERROR(IF($B237="7440-47-3","Chromium and compounds",IF(B237="No CAS","",INDEX('DEQ Pollutant List'!$C$7:$C$614,MATCH('3. Pollutant Emissions - EF'!B237,'DEQ Pollutant List'!$B$7:$B$614,0)))),"")</f>
        <v>Vanadium (fume or dust)</v>
      </c>
      <c r="D237" s="205"/>
      <c r="E237" s="260">
        <v>0.999</v>
      </c>
      <c r="F237" s="297">
        <v>0.25999999999999995</v>
      </c>
      <c r="G237" s="300">
        <v>0.37999999999999995</v>
      </c>
      <c r="H237" s="208" t="s">
        <v>1637</v>
      </c>
      <c r="I237" s="216" t="s">
        <v>1638</v>
      </c>
      <c r="J237" s="206"/>
      <c r="K237" s="265">
        <v>2.1979182658957114E-2</v>
      </c>
      <c r="L237" s="208"/>
      <c r="M237" s="206"/>
      <c r="N237" s="210">
        <v>8.8009372080123321E-5</v>
      </c>
      <c r="O237" s="208"/>
    </row>
    <row r="238" spans="1:15" s="199" customFormat="1" x14ac:dyDescent="0.25">
      <c r="A238" s="200" t="s">
        <v>1441</v>
      </c>
      <c r="B238" s="201" t="s">
        <v>1149</v>
      </c>
      <c r="C238" s="224" t="str">
        <f>IFERROR(IF($B238="7440-47-3","Chromium and compounds",IF(B238="No CAS","",INDEX('DEQ Pollutant List'!$C$7:$C$614,MATCH('3. Pollutant Emissions - EF'!B238,'DEQ Pollutant List'!$B$7:$B$614,0)))),"")</f>
        <v>Zinc and compounds</v>
      </c>
      <c r="D238" s="205"/>
      <c r="E238" s="260">
        <v>0.999</v>
      </c>
      <c r="F238" s="297">
        <v>9.5999999999999988E-2</v>
      </c>
      <c r="G238" s="300">
        <v>0.126</v>
      </c>
      <c r="H238" s="208" t="s">
        <v>1637</v>
      </c>
      <c r="I238" s="216" t="s">
        <v>1638</v>
      </c>
      <c r="J238" s="206"/>
      <c r="K238" s="265">
        <v>8.115390520230319E-3</v>
      </c>
      <c r="L238" s="208"/>
      <c r="M238" s="206"/>
      <c r="N238" s="210">
        <v>2.9182054952883003E-5</v>
      </c>
      <c r="O238" s="208"/>
    </row>
    <row r="239" spans="1:15" s="199" customFormat="1" x14ac:dyDescent="0.25">
      <c r="A239" s="200"/>
      <c r="B239" s="201"/>
      <c r="C239" s="224" t="str">
        <f>IFERROR(IF($B239="7440-47-3","Chromium and compounds",IF(B239="No CAS","",INDEX('DEQ Pollutant List'!$C$7:$C$614,MATCH('3. Pollutant Emissions - EF'!B239,'DEQ Pollutant List'!$B$7:$B$614,0)))),"")</f>
        <v/>
      </c>
      <c r="D239" s="205"/>
      <c r="E239" s="260"/>
      <c r="F239" s="206"/>
      <c r="G239" s="207"/>
      <c r="H239" s="208"/>
      <c r="I239" s="216"/>
      <c r="J239" s="206"/>
      <c r="K239" s="265"/>
      <c r="L239" s="208"/>
      <c r="M239" s="206"/>
      <c r="N239" s="210"/>
      <c r="O239" s="208"/>
    </row>
    <row r="240" spans="1:15" s="199" customFormat="1" x14ac:dyDescent="0.25">
      <c r="A240" s="200" t="s">
        <v>1444</v>
      </c>
      <c r="B240" s="201" t="s">
        <v>41</v>
      </c>
      <c r="C240" s="224" t="str">
        <f>IFERROR(IF($B240="7440-47-3","Chromium and compounds",IF(B240="No CAS","",INDEX('DEQ Pollutant List'!$C$7:$C$614,MATCH('3. Pollutant Emissions - EF'!B240,'DEQ Pollutant List'!$B$7:$B$614,0)))),"")</f>
        <v>Aluminum and compounds</v>
      </c>
      <c r="D240" s="205"/>
      <c r="E240" s="260">
        <v>0.999</v>
      </c>
      <c r="F240" s="297">
        <v>15.8</v>
      </c>
      <c r="G240" s="300">
        <v>20</v>
      </c>
      <c r="H240" s="208" t="s">
        <v>1637</v>
      </c>
      <c r="I240" s="216" t="s">
        <v>1638</v>
      </c>
      <c r="J240" s="206"/>
      <c r="K240" s="265">
        <v>0.78164791907505826</v>
      </c>
      <c r="L240" s="208"/>
      <c r="M240" s="206"/>
      <c r="N240" s="210">
        <v>2.7107609470263853E-3</v>
      </c>
      <c r="O240" s="208"/>
    </row>
    <row r="241" spans="1:15" s="199" customFormat="1" x14ac:dyDescent="0.25">
      <c r="A241" s="200" t="s">
        <v>1444</v>
      </c>
      <c r="B241" s="201" t="s">
        <v>83</v>
      </c>
      <c r="C241" s="224" t="str">
        <f>IFERROR(IF($B241="7440-47-3","Chromium and compounds",IF(B241="No CAS","",INDEX('DEQ Pollutant List'!$C$7:$C$614,MATCH('3. Pollutant Emissions - EF'!B241,'DEQ Pollutant List'!$B$7:$B$614,0)))),"")</f>
        <v>Arsenic and compounds</v>
      </c>
      <c r="D241" s="205"/>
      <c r="E241" s="260">
        <v>0.999</v>
      </c>
      <c r="F241" s="297">
        <v>2.8E-3</v>
      </c>
      <c r="G241" s="300">
        <v>5.8000000000000005E-3</v>
      </c>
      <c r="H241" s="208" t="s">
        <v>1637</v>
      </c>
      <c r="I241" s="216" t="s">
        <v>1638</v>
      </c>
      <c r="J241" s="206"/>
      <c r="K241" s="265">
        <v>1.385198843930483E-4</v>
      </c>
      <c r="L241" s="208"/>
      <c r="M241" s="206"/>
      <c r="N241" s="210">
        <v>7.8612067463765181E-7</v>
      </c>
      <c r="O241" s="208"/>
    </row>
    <row r="242" spans="1:15" s="199" customFormat="1" x14ac:dyDescent="0.25">
      <c r="A242" s="200" t="s">
        <v>1444</v>
      </c>
      <c r="B242" s="201" t="s">
        <v>117</v>
      </c>
      <c r="C242" s="224" t="str">
        <f>IFERROR(IF($B242="7440-47-3","Chromium and compounds",IF(B242="No CAS","",INDEX('DEQ Pollutant List'!$C$7:$C$614,MATCH('3. Pollutant Emissions - EF'!B242,'DEQ Pollutant List'!$B$7:$B$614,0)))),"")</f>
        <v>Beryllium and compounds</v>
      </c>
      <c r="D242" s="205"/>
      <c r="E242" s="260">
        <v>0.999</v>
      </c>
      <c r="F242" s="297" t="s">
        <v>1649</v>
      </c>
      <c r="G242" s="300" t="s">
        <v>1649</v>
      </c>
      <c r="H242" s="208" t="s">
        <v>1637</v>
      </c>
      <c r="I242" s="216" t="s">
        <v>1638</v>
      </c>
      <c r="J242" s="206"/>
      <c r="K242" s="265" t="s">
        <v>1499</v>
      </c>
      <c r="L242" s="208"/>
      <c r="M242" s="206"/>
      <c r="N242" s="210" t="s">
        <v>1499</v>
      </c>
      <c r="O242" s="208"/>
    </row>
    <row r="243" spans="1:15" s="199" customFormat="1" x14ac:dyDescent="0.25">
      <c r="A243" s="200" t="s">
        <v>1444</v>
      </c>
      <c r="B243" s="201" t="s">
        <v>167</v>
      </c>
      <c r="C243" s="224" t="str">
        <f>IFERROR(IF($B243="7440-47-3","Chromium and compounds",IF(B243="No CAS","",INDEX('DEQ Pollutant List'!$C$7:$C$614,MATCH('3. Pollutant Emissions - EF'!B243,'DEQ Pollutant List'!$B$7:$B$614,0)))),"")</f>
        <v>Cadmium and compounds</v>
      </c>
      <c r="D243" s="205"/>
      <c r="E243" s="260">
        <v>0.999</v>
      </c>
      <c r="F243" s="297" t="s">
        <v>1649</v>
      </c>
      <c r="G243" s="300" t="s">
        <v>1649</v>
      </c>
      <c r="H243" s="208" t="s">
        <v>1637</v>
      </c>
      <c r="I243" s="216" t="s">
        <v>1638</v>
      </c>
      <c r="J243" s="206"/>
      <c r="K243" s="265" t="s">
        <v>1499</v>
      </c>
      <c r="L243" s="208"/>
      <c r="M243" s="206"/>
      <c r="N243" s="210" t="s">
        <v>1499</v>
      </c>
      <c r="O243" s="208"/>
    </row>
    <row r="244" spans="1:15" s="199" customFormat="1" x14ac:dyDescent="0.25">
      <c r="A244" s="200" t="s">
        <v>1444</v>
      </c>
      <c r="B244" s="201" t="s">
        <v>1636</v>
      </c>
      <c r="C244" s="224" t="str">
        <f>IFERROR(IF($B244="7440-47-3","Chromium and compounds",IF(B244="No CAS","",INDEX('DEQ Pollutant List'!$C$7:$C$614,MATCH('3. Pollutant Emissions - EF'!B244,'DEQ Pollutant List'!$B$7:$B$614,0)))),"")</f>
        <v>Chromium and compounds</v>
      </c>
      <c r="D244" s="205"/>
      <c r="E244" s="260">
        <v>0.999</v>
      </c>
      <c r="F244" s="297">
        <v>13.999999999999998</v>
      </c>
      <c r="G244" s="300">
        <v>18.799999999999997</v>
      </c>
      <c r="H244" s="208" t="s">
        <v>1637</v>
      </c>
      <c r="I244" s="216" t="s">
        <v>1638</v>
      </c>
      <c r="J244" s="206"/>
      <c r="K244" s="265">
        <v>0.69259942196524138</v>
      </c>
      <c r="L244" s="208"/>
      <c r="M244" s="206"/>
      <c r="N244" s="210">
        <v>2.5481152902048021E-3</v>
      </c>
      <c r="O244" s="208"/>
    </row>
    <row r="245" spans="1:15" s="199" customFormat="1" x14ac:dyDescent="0.25">
      <c r="A245" s="200" t="s">
        <v>1444</v>
      </c>
      <c r="B245" s="201" t="s">
        <v>250</v>
      </c>
      <c r="C245" s="224" t="str">
        <f>IFERROR(IF($B245="7440-47-3","Chromium and compounds",IF(B245="No CAS","",INDEX('DEQ Pollutant List'!$C$7:$C$614,MATCH('3. Pollutant Emissions - EF'!B245,'DEQ Pollutant List'!$B$7:$B$614,0)))),"")</f>
        <v>Chromium VI, chromate, and dichromate particulate</v>
      </c>
      <c r="D245" s="205"/>
      <c r="E245" s="260">
        <v>0.999</v>
      </c>
      <c r="F245" s="297">
        <v>1.2200000000000001E-4</v>
      </c>
      <c r="G245" s="300">
        <v>2.5999999999999998E-4</v>
      </c>
      <c r="H245" s="208" t="s">
        <v>1637</v>
      </c>
      <c r="I245" s="216" t="s">
        <v>1638</v>
      </c>
      <c r="J245" s="206"/>
      <c r="K245" s="265">
        <v>6.0355092485542481E-6</v>
      </c>
      <c r="L245" s="208"/>
      <c r="M245" s="206"/>
      <c r="N245" s="210">
        <v>3.5239892311343009E-8</v>
      </c>
      <c r="O245" s="208"/>
    </row>
    <row r="246" spans="1:15" s="199" customFormat="1" x14ac:dyDescent="0.25">
      <c r="A246" s="200" t="s">
        <v>1444</v>
      </c>
      <c r="B246" s="201" t="s">
        <v>255</v>
      </c>
      <c r="C246" s="224" t="str">
        <f>IFERROR(IF($B246="7440-47-3","Chromium and compounds",IF(B246="No CAS","",INDEX('DEQ Pollutant List'!$C$7:$C$614,MATCH('3. Pollutant Emissions - EF'!B246,'DEQ Pollutant List'!$B$7:$B$614,0)))),"")</f>
        <v>Cobalt and compounds</v>
      </c>
      <c r="D246" s="205"/>
      <c r="E246" s="260">
        <v>0.999</v>
      </c>
      <c r="F246" s="297">
        <v>0.87999999999999989</v>
      </c>
      <c r="G246" s="300">
        <v>2.4</v>
      </c>
      <c r="H246" s="208" t="s">
        <v>1637</v>
      </c>
      <c r="I246" s="216" t="s">
        <v>1638</v>
      </c>
      <c r="J246" s="206"/>
      <c r="K246" s="265">
        <v>4.353482080924375E-2</v>
      </c>
      <c r="L246" s="208"/>
      <c r="M246" s="206"/>
      <c r="N246" s="210">
        <v>3.2529131364316619E-4</v>
      </c>
      <c r="O246" s="208"/>
    </row>
    <row r="247" spans="1:15" s="199" customFormat="1" x14ac:dyDescent="0.25">
      <c r="A247" s="200" t="s">
        <v>1444</v>
      </c>
      <c r="B247" s="201" t="s">
        <v>258</v>
      </c>
      <c r="C247" s="224" t="str">
        <f>IFERROR(IF($B247="7440-47-3","Chromium and compounds",IF(B247="No CAS","",INDEX('DEQ Pollutant List'!$C$7:$C$614,MATCH('3. Pollutant Emissions - EF'!B247,'DEQ Pollutant List'!$B$7:$B$614,0)))),"")</f>
        <v>Copper and compounds</v>
      </c>
      <c r="D247" s="205"/>
      <c r="E247" s="260">
        <v>0.999</v>
      </c>
      <c r="F247" s="297">
        <v>4.7999999999999994E-2</v>
      </c>
      <c r="G247" s="300">
        <v>4.7999999999999994E-2</v>
      </c>
      <c r="H247" s="208" t="s">
        <v>1637</v>
      </c>
      <c r="I247" s="216" t="s">
        <v>1638</v>
      </c>
      <c r="J247" s="206"/>
      <c r="K247" s="265">
        <v>2.3746265895951135E-3</v>
      </c>
      <c r="L247" s="208"/>
      <c r="M247" s="206"/>
      <c r="N247" s="210">
        <v>6.505826272863324E-6</v>
      </c>
      <c r="O247" s="208"/>
    </row>
    <row r="248" spans="1:15" s="199" customFormat="1" x14ac:dyDescent="0.25">
      <c r="A248" s="200" t="s">
        <v>1444</v>
      </c>
      <c r="B248" s="201" t="s">
        <v>556</v>
      </c>
      <c r="C248" s="224" t="str">
        <f>IFERROR(IF($B248="7440-47-3","Chromium and compounds",IF(B248="No CAS","",INDEX('DEQ Pollutant List'!$C$7:$C$614,MATCH('3. Pollutant Emissions - EF'!B248,'DEQ Pollutant List'!$B$7:$B$614,0)))),"")</f>
        <v>Lead and compounds</v>
      </c>
      <c r="D248" s="205"/>
      <c r="E248" s="260">
        <v>0.999</v>
      </c>
      <c r="F248" s="297" t="s">
        <v>1649</v>
      </c>
      <c r="G248" s="300" t="s">
        <v>1649</v>
      </c>
      <c r="H248" s="208" t="s">
        <v>1637</v>
      </c>
      <c r="I248" s="216" t="s">
        <v>1638</v>
      </c>
      <c r="J248" s="206"/>
      <c r="K248" s="265" t="s">
        <v>1499</v>
      </c>
      <c r="L248" s="208"/>
      <c r="M248" s="206"/>
      <c r="N248" s="210" t="s">
        <v>1499</v>
      </c>
      <c r="O248" s="208"/>
    </row>
    <row r="249" spans="1:15" s="199" customFormat="1" x14ac:dyDescent="0.25">
      <c r="A249" s="200" t="s">
        <v>1444</v>
      </c>
      <c r="B249" s="201" t="s">
        <v>562</v>
      </c>
      <c r="C249" s="224" t="str">
        <f>IFERROR(IF($B249="7440-47-3","Chromium and compounds",IF(B249="No CAS","",INDEX('DEQ Pollutant List'!$C$7:$C$614,MATCH('3. Pollutant Emissions - EF'!B249,'DEQ Pollutant List'!$B$7:$B$614,0)))),"")</f>
        <v>Manganese and compounds</v>
      </c>
      <c r="D249" s="205"/>
      <c r="E249" s="260">
        <v>0.999</v>
      </c>
      <c r="F249" s="297">
        <v>0.46</v>
      </c>
      <c r="G249" s="300">
        <v>0.57999999999999996</v>
      </c>
      <c r="H249" s="208" t="s">
        <v>1637</v>
      </c>
      <c r="I249" s="216" t="s">
        <v>1638</v>
      </c>
      <c r="J249" s="206"/>
      <c r="K249" s="265">
        <v>2.2756838150286507E-2</v>
      </c>
      <c r="L249" s="208"/>
      <c r="M249" s="206"/>
      <c r="N249" s="210">
        <v>7.8612067463765178E-5</v>
      </c>
      <c r="O249" s="208"/>
    </row>
    <row r="250" spans="1:15" s="199" customFormat="1" x14ac:dyDescent="0.25">
      <c r="A250" s="200" t="s">
        <v>1444</v>
      </c>
      <c r="B250" s="201" t="s">
        <v>568</v>
      </c>
      <c r="C250" s="224" t="str">
        <f>IFERROR(IF($B250="7440-47-3","Chromium and compounds",IF(B250="No CAS","",INDEX('DEQ Pollutant List'!$C$7:$C$614,MATCH('3. Pollutant Emissions - EF'!B250,'DEQ Pollutant List'!$B$7:$B$614,0)))),"")</f>
        <v>Mercury and compounds</v>
      </c>
      <c r="D250" s="205"/>
      <c r="E250" s="260">
        <v>0.999</v>
      </c>
      <c r="F250" s="297" t="s">
        <v>1649</v>
      </c>
      <c r="G250" s="300" t="s">
        <v>1649</v>
      </c>
      <c r="H250" s="208" t="s">
        <v>1637</v>
      </c>
      <c r="I250" s="216" t="s">
        <v>1638</v>
      </c>
      <c r="J250" s="206"/>
      <c r="K250" s="265" t="s">
        <v>1499</v>
      </c>
      <c r="L250" s="208"/>
      <c r="M250" s="206"/>
      <c r="N250" s="210" t="s">
        <v>1499</v>
      </c>
      <c r="O250" s="208"/>
    </row>
    <row r="251" spans="1:15" s="199" customFormat="1" x14ac:dyDescent="0.25">
      <c r="A251" s="200" t="s">
        <v>1444</v>
      </c>
      <c r="B251" s="201" t="s">
        <v>634</v>
      </c>
      <c r="C251" s="224" t="str">
        <f>IFERROR(IF($B251="7440-47-3","Chromium and compounds",IF(B251="No CAS","",INDEX('DEQ Pollutant List'!$C$7:$C$614,MATCH('3. Pollutant Emissions - EF'!B251,'DEQ Pollutant List'!$B$7:$B$614,0)))),"")</f>
        <v>Nickel and compounds</v>
      </c>
      <c r="D251" s="205"/>
      <c r="E251" s="260">
        <v>0.999</v>
      </c>
      <c r="F251" s="297">
        <v>48</v>
      </c>
      <c r="G251" s="300">
        <v>60</v>
      </c>
      <c r="H251" s="208" t="s">
        <v>1637</v>
      </c>
      <c r="I251" s="216" t="s">
        <v>1638</v>
      </c>
      <c r="J251" s="206"/>
      <c r="K251" s="265">
        <v>2.3746265895951137</v>
      </c>
      <c r="L251" s="208"/>
      <c r="M251" s="206"/>
      <c r="N251" s="210">
        <v>8.1322828410791553E-3</v>
      </c>
      <c r="O251" s="208"/>
    </row>
    <row r="252" spans="1:15" s="199" customFormat="1" x14ac:dyDescent="0.25">
      <c r="A252" s="200" t="s">
        <v>1444</v>
      </c>
      <c r="B252" s="201" t="s">
        <v>1009</v>
      </c>
      <c r="C252" s="224" t="str">
        <f>IFERROR(IF($B252="7440-47-3","Chromium and compounds",IF(B252="No CAS","",INDEX('DEQ Pollutant List'!$C$7:$C$614,MATCH('3. Pollutant Emissions - EF'!B252,'DEQ Pollutant List'!$B$7:$B$614,0)))),"")</f>
        <v>Selenium and compounds</v>
      </c>
      <c r="D252" s="205"/>
      <c r="E252" s="260">
        <v>0.999</v>
      </c>
      <c r="F252" s="297" t="s">
        <v>1649</v>
      </c>
      <c r="G252" s="300" t="s">
        <v>1649</v>
      </c>
      <c r="H252" s="208" t="s">
        <v>1637</v>
      </c>
      <c r="I252" s="216" t="s">
        <v>1638</v>
      </c>
      <c r="J252" s="206"/>
      <c r="K252" s="265" t="s">
        <v>1499</v>
      </c>
      <c r="L252" s="208"/>
      <c r="M252" s="206"/>
      <c r="N252" s="210" t="s">
        <v>1499</v>
      </c>
      <c r="O252" s="208"/>
    </row>
    <row r="253" spans="1:15" s="199" customFormat="1" x14ac:dyDescent="0.25">
      <c r="A253" s="200" t="s">
        <v>1444</v>
      </c>
      <c r="B253" s="201" t="s">
        <v>1128</v>
      </c>
      <c r="C253" s="224" t="str">
        <f>IFERROR(IF($B253="7440-47-3","Chromium and compounds",IF(B253="No CAS","",INDEX('DEQ Pollutant List'!$C$7:$C$614,MATCH('3. Pollutant Emissions - EF'!B253,'DEQ Pollutant List'!$B$7:$B$614,0)))),"")</f>
        <v>Vanadium (fume or dust)</v>
      </c>
      <c r="D253" s="205"/>
      <c r="E253" s="260">
        <v>0.999</v>
      </c>
      <c r="F253" s="297">
        <v>4.1999999999999996E-2</v>
      </c>
      <c r="G253" s="300">
        <v>4.7999999999999994E-2</v>
      </c>
      <c r="H253" s="208" t="s">
        <v>1637</v>
      </c>
      <c r="I253" s="216" t="s">
        <v>1638</v>
      </c>
      <c r="J253" s="206"/>
      <c r="K253" s="265">
        <v>2.0777982658957243E-3</v>
      </c>
      <c r="L253" s="208"/>
      <c r="M253" s="206"/>
      <c r="N253" s="210">
        <v>6.505826272863324E-6</v>
      </c>
      <c r="O253" s="208"/>
    </row>
    <row r="254" spans="1:15" s="199" customFormat="1" x14ac:dyDescent="0.25">
      <c r="A254" s="200" t="s">
        <v>1444</v>
      </c>
      <c r="B254" s="201" t="s">
        <v>1149</v>
      </c>
      <c r="C254" s="224" t="str">
        <f>IFERROR(IF($B254="7440-47-3","Chromium and compounds",IF(B254="No CAS","",INDEX('DEQ Pollutant List'!$C$7:$C$614,MATCH('3. Pollutant Emissions - EF'!B254,'DEQ Pollutant List'!$B$7:$B$614,0)))),"")</f>
        <v>Zinc and compounds</v>
      </c>
      <c r="D254" s="205"/>
      <c r="E254" s="260">
        <v>0.999</v>
      </c>
      <c r="F254" s="297">
        <v>5.1999999999999998E-2</v>
      </c>
      <c r="G254" s="300">
        <v>7.5999999999999998E-2</v>
      </c>
      <c r="H254" s="208" t="s">
        <v>1637</v>
      </c>
      <c r="I254" s="216" t="s">
        <v>1638</v>
      </c>
      <c r="J254" s="206"/>
      <c r="K254" s="265">
        <v>2.5725121387280398E-3</v>
      </c>
      <c r="L254" s="208"/>
      <c r="M254" s="206"/>
      <c r="N254" s="210">
        <v>1.0300891598700263E-5</v>
      </c>
      <c r="O254" s="208"/>
    </row>
    <row r="255" spans="1:15" s="199" customFormat="1" x14ac:dyDescent="0.25">
      <c r="A255" s="200"/>
      <c r="B255" s="201"/>
      <c r="C255" s="224" t="str">
        <f>IFERROR(IF($B255="7440-47-3","Chromium and compounds",IF(B255="No CAS","",INDEX('DEQ Pollutant List'!$C$7:$C$614,MATCH('3. Pollutant Emissions - EF'!B255,'DEQ Pollutant List'!$B$7:$B$614,0)))),"")</f>
        <v/>
      </c>
      <c r="D255" s="205"/>
      <c r="E255" s="260"/>
      <c r="F255" s="206"/>
      <c r="G255" s="207"/>
      <c r="H255" s="208"/>
      <c r="I255" s="216"/>
      <c r="J255" s="206"/>
      <c r="K255" s="265"/>
      <c r="L255" s="208"/>
      <c r="M255" s="206"/>
      <c r="N255" s="210"/>
      <c r="O255" s="208"/>
    </row>
    <row r="256" spans="1:15" s="199" customFormat="1" x14ac:dyDescent="0.25">
      <c r="A256" s="200" t="s">
        <v>1448</v>
      </c>
      <c r="B256" s="201" t="s">
        <v>41</v>
      </c>
      <c r="C256" s="224" t="str">
        <f>IFERROR(IF($B256="7440-47-3","Chromium and compounds",IF(B256="No CAS","",INDEX('DEQ Pollutant List'!$C$7:$C$614,MATCH('3. Pollutant Emissions - EF'!B256,'DEQ Pollutant List'!$B$7:$B$614,0)))),"")</f>
        <v>Aluminum and compounds</v>
      </c>
      <c r="D256" s="205"/>
      <c r="E256" s="260">
        <v>0.999</v>
      </c>
      <c r="F256" s="297">
        <v>81.999999999999986</v>
      </c>
      <c r="G256" s="300">
        <v>81.999999999999986</v>
      </c>
      <c r="H256" s="208" t="s">
        <v>1637</v>
      </c>
      <c r="I256" s="216" t="s">
        <v>1638</v>
      </c>
      <c r="J256" s="206"/>
      <c r="K256" s="265">
        <v>6.9318960693633969</v>
      </c>
      <c r="L256" s="208"/>
      <c r="M256" s="206"/>
      <c r="N256" s="210">
        <v>1.8991496080447666E-2</v>
      </c>
      <c r="O256" s="208"/>
    </row>
    <row r="257" spans="1:15" s="199" customFormat="1" x14ac:dyDescent="0.25">
      <c r="A257" s="200" t="s">
        <v>1448</v>
      </c>
      <c r="B257" s="201" t="s">
        <v>83</v>
      </c>
      <c r="C257" s="224" t="str">
        <f>IFERROR(IF($B257="7440-47-3","Chromium and compounds",IF(B257="No CAS","",INDEX('DEQ Pollutant List'!$C$7:$C$614,MATCH('3. Pollutant Emissions - EF'!B257,'DEQ Pollutant List'!$B$7:$B$614,0)))),"")</f>
        <v>Arsenic and compounds</v>
      </c>
      <c r="D257" s="205"/>
      <c r="E257" s="260">
        <v>0.999</v>
      </c>
      <c r="F257" s="297">
        <v>3.6000000000000003E-3</v>
      </c>
      <c r="G257" s="300">
        <v>3.6000000000000003E-3</v>
      </c>
      <c r="H257" s="208" t="s">
        <v>1637</v>
      </c>
      <c r="I257" s="216" t="s">
        <v>1638</v>
      </c>
      <c r="J257" s="206"/>
      <c r="K257" s="265">
        <v>3.0432714450863701E-4</v>
      </c>
      <c r="L257" s="208"/>
      <c r="M257" s="206"/>
      <c r="N257" s="210">
        <v>8.3377299865380012E-7</v>
      </c>
      <c r="O257" s="208"/>
    </row>
    <row r="258" spans="1:15" s="199" customFormat="1" x14ac:dyDescent="0.25">
      <c r="A258" s="200" t="s">
        <v>1448</v>
      </c>
      <c r="B258" s="201" t="s">
        <v>117</v>
      </c>
      <c r="C258" s="224" t="str">
        <f>IFERROR(IF($B258="7440-47-3","Chromium and compounds",IF(B258="No CAS","",INDEX('DEQ Pollutant List'!$C$7:$C$614,MATCH('3. Pollutant Emissions - EF'!B258,'DEQ Pollutant List'!$B$7:$B$614,0)))),"")</f>
        <v>Beryllium and compounds</v>
      </c>
      <c r="D258" s="205"/>
      <c r="E258" s="260">
        <v>0.999</v>
      </c>
      <c r="F258" s="297" t="s">
        <v>1649</v>
      </c>
      <c r="G258" s="300" t="s">
        <v>1649</v>
      </c>
      <c r="H258" s="208" t="s">
        <v>1637</v>
      </c>
      <c r="I258" s="216" t="s">
        <v>1638</v>
      </c>
      <c r="J258" s="206"/>
      <c r="K258" s="265" t="s">
        <v>1499</v>
      </c>
      <c r="L258" s="208"/>
      <c r="M258" s="206"/>
      <c r="N258" s="210" t="s">
        <v>1499</v>
      </c>
      <c r="O258" s="208"/>
    </row>
    <row r="259" spans="1:15" s="199" customFormat="1" x14ac:dyDescent="0.25">
      <c r="A259" s="200" t="s">
        <v>1448</v>
      </c>
      <c r="B259" s="201" t="s">
        <v>167</v>
      </c>
      <c r="C259" s="224" t="str">
        <f>IFERROR(IF($B259="7440-47-3","Chromium and compounds",IF(B259="No CAS","",INDEX('DEQ Pollutant List'!$C$7:$C$614,MATCH('3. Pollutant Emissions - EF'!B259,'DEQ Pollutant List'!$B$7:$B$614,0)))),"")</f>
        <v>Cadmium and compounds</v>
      </c>
      <c r="D259" s="205"/>
      <c r="E259" s="260">
        <v>0.999</v>
      </c>
      <c r="F259" s="297" t="s">
        <v>1649</v>
      </c>
      <c r="G259" s="300" t="s">
        <v>1649</v>
      </c>
      <c r="H259" s="208" t="s">
        <v>1637</v>
      </c>
      <c r="I259" s="216" t="s">
        <v>1638</v>
      </c>
      <c r="J259" s="206"/>
      <c r="K259" s="265" t="s">
        <v>1499</v>
      </c>
      <c r="L259" s="208"/>
      <c r="M259" s="206"/>
      <c r="N259" s="210" t="s">
        <v>1499</v>
      </c>
      <c r="O259" s="208"/>
    </row>
    <row r="260" spans="1:15" s="199" customFormat="1" x14ac:dyDescent="0.25">
      <c r="A260" s="200" t="s">
        <v>1448</v>
      </c>
      <c r="B260" s="201" t="s">
        <v>1636</v>
      </c>
      <c r="C260" s="224" t="str">
        <f>IFERROR(IF($B260="7440-47-3","Chromium and compounds",IF(B260="No CAS","",INDEX('DEQ Pollutant List'!$C$7:$C$614,MATCH('3. Pollutant Emissions - EF'!B260,'DEQ Pollutant List'!$B$7:$B$614,0)))),"")</f>
        <v>Chromium and compounds</v>
      </c>
      <c r="D260" s="205"/>
      <c r="E260" s="260">
        <v>0.999</v>
      </c>
      <c r="F260" s="297">
        <v>1.7599999999999998</v>
      </c>
      <c r="G260" s="300">
        <v>1.7599999999999998</v>
      </c>
      <c r="H260" s="208" t="s">
        <v>1637</v>
      </c>
      <c r="I260" s="216" t="s">
        <v>1638</v>
      </c>
      <c r="J260" s="206"/>
      <c r="K260" s="265">
        <v>0.14878215953755583</v>
      </c>
      <c r="L260" s="208"/>
      <c r="M260" s="206"/>
      <c r="N260" s="210">
        <v>4.0762235489741328E-4</v>
      </c>
      <c r="O260" s="208"/>
    </row>
    <row r="261" spans="1:15" s="199" customFormat="1" x14ac:dyDescent="0.25">
      <c r="A261" s="200" t="s">
        <v>1448</v>
      </c>
      <c r="B261" s="201" t="s">
        <v>250</v>
      </c>
      <c r="C261" s="224" t="str">
        <f>IFERROR(IF($B261="7440-47-3","Chromium and compounds",IF(B261="No CAS","",INDEX('DEQ Pollutant List'!$C$7:$C$614,MATCH('3. Pollutant Emissions - EF'!B261,'DEQ Pollutant List'!$B$7:$B$614,0)))),"")</f>
        <v>Chromium VI, chromate, and dichromate particulate</v>
      </c>
      <c r="D261" s="205"/>
      <c r="E261" s="260">
        <v>0.999</v>
      </c>
      <c r="F261" s="297" t="s">
        <v>1649</v>
      </c>
      <c r="G261" s="300" t="s">
        <v>1649</v>
      </c>
      <c r="H261" s="208" t="s">
        <v>1637</v>
      </c>
      <c r="I261" s="216" t="s">
        <v>1638</v>
      </c>
      <c r="J261" s="206"/>
      <c r="K261" s="265" t="s">
        <v>1499</v>
      </c>
      <c r="L261" s="208"/>
      <c r="M261" s="206"/>
      <c r="N261" s="210" t="s">
        <v>1499</v>
      </c>
      <c r="O261" s="208"/>
    </row>
    <row r="262" spans="1:15" s="199" customFormat="1" x14ac:dyDescent="0.25">
      <c r="A262" s="200" t="s">
        <v>1448</v>
      </c>
      <c r="B262" s="201" t="s">
        <v>255</v>
      </c>
      <c r="C262" s="224" t="str">
        <f>IFERROR(IF($B262="7440-47-3","Chromium and compounds",IF(B262="No CAS","",INDEX('DEQ Pollutant List'!$C$7:$C$614,MATCH('3. Pollutant Emissions - EF'!B262,'DEQ Pollutant List'!$B$7:$B$614,0)))),"")</f>
        <v>Cobalt and compounds</v>
      </c>
      <c r="D262" s="205"/>
      <c r="E262" s="260">
        <v>0.999</v>
      </c>
      <c r="F262" s="297">
        <v>0.36</v>
      </c>
      <c r="G262" s="300">
        <v>0.36</v>
      </c>
      <c r="H262" s="208" t="s">
        <v>1637</v>
      </c>
      <c r="I262" s="216" t="s">
        <v>1638</v>
      </c>
      <c r="J262" s="206"/>
      <c r="K262" s="265">
        <v>3.0432714450863697E-2</v>
      </c>
      <c r="L262" s="208"/>
      <c r="M262" s="206"/>
      <c r="N262" s="210">
        <v>8.3377299865380016E-5</v>
      </c>
      <c r="O262" s="208"/>
    </row>
    <row r="263" spans="1:15" s="199" customFormat="1" x14ac:dyDescent="0.25">
      <c r="A263" s="200" t="s">
        <v>1448</v>
      </c>
      <c r="B263" s="201" t="s">
        <v>258</v>
      </c>
      <c r="C263" s="224" t="str">
        <f>IFERROR(IF($B263="7440-47-3","Chromium and compounds",IF(B263="No CAS","",INDEX('DEQ Pollutant List'!$C$7:$C$614,MATCH('3. Pollutant Emissions - EF'!B263,'DEQ Pollutant List'!$B$7:$B$614,0)))),"")</f>
        <v>Copper and compounds</v>
      </c>
      <c r="D263" s="205"/>
      <c r="E263" s="260">
        <v>0.999</v>
      </c>
      <c r="F263" s="297">
        <v>0.25999999999999995</v>
      </c>
      <c r="G263" s="300">
        <v>0.25999999999999995</v>
      </c>
      <c r="H263" s="208" t="s">
        <v>1637</v>
      </c>
      <c r="I263" s="216" t="s">
        <v>1638</v>
      </c>
      <c r="J263" s="206"/>
      <c r="K263" s="265">
        <v>2.1979182658957114E-2</v>
      </c>
      <c r="L263" s="208"/>
      <c r="M263" s="206"/>
      <c r="N263" s="210">
        <v>6.0216938791663332E-5</v>
      </c>
      <c r="O263" s="208"/>
    </row>
    <row r="264" spans="1:15" s="199" customFormat="1" x14ac:dyDescent="0.25">
      <c r="A264" s="200" t="s">
        <v>1448</v>
      </c>
      <c r="B264" s="201" t="s">
        <v>556</v>
      </c>
      <c r="C264" s="224" t="str">
        <f>IFERROR(IF($B264="7440-47-3","Chromium and compounds",IF(B264="No CAS","",INDEX('DEQ Pollutant List'!$C$7:$C$614,MATCH('3. Pollutant Emissions - EF'!B264,'DEQ Pollutant List'!$B$7:$B$614,0)))),"")</f>
        <v>Lead and compounds</v>
      </c>
      <c r="D264" s="205"/>
      <c r="E264" s="260">
        <v>0.999</v>
      </c>
      <c r="F264" s="297">
        <v>9.5999999999999992E-3</v>
      </c>
      <c r="G264" s="300">
        <v>9.5999999999999992E-3</v>
      </c>
      <c r="H264" s="208" t="s">
        <v>1637</v>
      </c>
      <c r="I264" s="216" t="s">
        <v>1638</v>
      </c>
      <c r="J264" s="206"/>
      <c r="K264" s="265">
        <v>8.1153905202303183E-4</v>
      </c>
      <c r="L264" s="208"/>
      <c r="M264" s="206"/>
      <c r="N264" s="210">
        <v>2.2233946630768E-6</v>
      </c>
      <c r="O264" s="208"/>
    </row>
    <row r="265" spans="1:15" s="199" customFormat="1" x14ac:dyDescent="0.25">
      <c r="A265" s="200" t="s">
        <v>1448</v>
      </c>
      <c r="B265" s="201" t="s">
        <v>562</v>
      </c>
      <c r="C265" s="224" t="str">
        <f>IFERROR(IF($B265="7440-47-3","Chromium and compounds",IF(B265="No CAS","",INDEX('DEQ Pollutant List'!$C$7:$C$614,MATCH('3. Pollutant Emissions - EF'!B265,'DEQ Pollutant List'!$B$7:$B$614,0)))),"")</f>
        <v>Manganese and compounds</v>
      </c>
      <c r="D265" s="205"/>
      <c r="E265" s="260">
        <v>0.999</v>
      </c>
      <c r="F265" s="297">
        <v>0.64</v>
      </c>
      <c r="G265" s="300">
        <v>0.64</v>
      </c>
      <c r="H265" s="208" t="s">
        <v>1637</v>
      </c>
      <c r="I265" s="216" t="s">
        <v>1638</v>
      </c>
      <c r="J265" s="206"/>
      <c r="K265" s="265">
        <v>5.4102603468202129E-2</v>
      </c>
      <c r="L265" s="208"/>
      <c r="M265" s="206"/>
      <c r="N265" s="210">
        <v>1.482263108717867E-4</v>
      </c>
      <c r="O265" s="208"/>
    </row>
    <row r="266" spans="1:15" s="199" customFormat="1" x14ac:dyDescent="0.25">
      <c r="A266" s="200" t="s">
        <v>1448</v>
      </c>
      <c r="B266" s="201" t="s">
        <v>568</v>
      </c>
      <c r="C266" s="224" t="str">
        <f>IFERROR(IF($B266="7440-47-3","Chromium and compounds",IF(B266="No CAS","",INDEX('DEQ Pollutant List'!$C$7:$C$614,MATCH('3. Pollutant Emissions - EF'!B266,'DEQ Pollutant List'!$B$7:$B$614,0)))),"")</f>
        <v>Mercury and compounds</v>
      </c>
      <c r="D266" s="205"/>
      <c r="E266" s="260">
        <v>0.999</v>
      </c>
      <c r="F266" s="297" t="s">
        <v>1649</v>
      </c>
      <c r="G266" s="300" t="s">
        <v>1649</v>
      </c>
      <c r="H266" s="208" t="s">
        <v>1637</v>
      </c>
      <c r="I266" s="216" t="s">
        <v>1638</v>
      </c>
      <c r="J266" s="206"/>
      <c r="K266" s="265" t="s">
        <v>1499</v>
      </c>
      <c r="L266" s="208"/>
      <c r="M266" s="206"/>
      <c r="N266" s="210" t="s">
        <v>1499</v>
      </c>
      <c r="O266" s="208"/>
    </row>
    <row r="267" spans="1:15" s="199" customFormat="1" x14ac:dyDescent="0.25">
      <c r="A267" s="200" t="s">
        <v>1448</v>
      </c>
      <c r="B267" s="201" t="s">
        <v>634</v>
      </c>
      <c r="C267" s="224" t="str">
        <f>IFERROR(IF($B267="7440-47-3","Chromium and compounds",IF(B267="No CAS","",INDEX('DEQ Pollutant List'!$C$7:$C$614,MATCH('3. Pollutant Emissions - EF'!B267,'DEQ Pollutant List'!$B$7:$B$614,0)))),"")</f>
        <v>Nickel and compounds</v>
      </c>
      <c r="D267" s="205"/>
      <c r="E267" s="260">
        <v>0.999</v>
      </c>
      <c r="F267" s="297">
        <v>4.5999999999999996</v>
      </c>
      <c r="G267" s="300">
        <v>4.5999999999999996</v>
      </c>
      <c r="H267" s="208" t="s">
        <v>1637</v>
      </c>
      <c r="I267" s="216" t="s">
        <v>1638</v>
      </c>
      <c r="J267" s="206"/>
      <c r="K267" s="265">
        <v>0.38886246242770284</v>
      </c>
      <c r="L267" s="208"/>
      <c r="M267" s="206"/>
      <c r="N267" s="210">
        <v>1.0653766093909665E-3</v>
      </c>
      <c r="O267" s="208"/>
    </row>
    <row r="268" spans="1:15" s="199" customFormat="1" x14ac:dyDescent="0.25">
      <c r="A268" s="200" t="s">
        <v>1448</v>
      </c>
      <c r="B268" s="201" t="s">
        <v>1009</v>
      </c>
      <c r="C268" s="224" t="str">
        <f>IFERROR(IF($B268="7440-47-3","Chromium and compounds",IF(B268="No CAS","",INDEX('DEQ Pollutant List'!$C$7:$C$614,MATCH('3. Pollutant Emissions - EF'!B268,'DEQ Pollutant List'!$B$7:$B$614,0)))),"")</f>
        <v>Selenium and compounds</v>
      </c>
      <c r="D268" s="205"/>
      <c r="E268" s="260">
        <v>0.999</v>
      </c>
      <c r="F268" s="297" t="s">
        <v>1649</v>
      </c>
      <c r="G268" s="300" t="s">
        <v>1649</v>
      </c>
      <c r="H268" s="208" t="s">
        <v>1637</v>
      </c>
      <c r="I268" s="216" t="s">
        <v>1638</v>
      </c>
      <c r="J268" s="206"/>
      <c r="K268" s="265" t="s">
        <v>1499</v>
      </c>
      <c r="L268" s="208"/>
      <c r="M268" s="206"/>
      <c r="N268" s="210" t="s">
        <v>1499</v>
      </c>
      <c r="O268" s="208"/>
    </row>
    <row r="269" spans="1:15" s="199" customFormat="1" x14ac:dyDescent="0.25">
      <c r="A269" s="200" t="s">
        <v>1448</v>
      </c>
      <c r="B269" s="201" t="s">
        <v>1128</v>
      </c>
      <c r="C269" s="224" t="str">
        <f>IFERROR(IF($B269="7440-47-3","Chromium and compounds",IF(B269="No CAS","",INDEX('DEQ Pollutant List'!$C$7:$C$614,MATCH('3. Pollutant Emissions - EF'!B269,'DEQ Pollutant List'!$B$7:$B$614,0)))),"")</f>
        <v>Vanadium (fume or dust)</v>
      </c>
      <c r="D269" s="205"/>
      <c r="E269" s="260">
        <v>0.999</v>
      </c>
      <c r="F269" s="297">
        <v>0.21999999999999997</v>
      </c>
      <c r="G269" s="300">
        <v>0.21999999999999997</v>
      </c>
      <c r="H269" s="208" t="s">
        <v>1637</v>
      </c>
      <c r="I269" s="216" t="s">
        <v>1638</v>
      </c>
      <c r="J269" s="206"/>
      <c r="K269" s="265">
        <v>1.8597769942194479E-2</v>
      </c>
      <c r="L269" s="208"/>
      <c r="M269" s="206"/>
      <c r="N269" s="210">
        <v>5.095279436217666E-5</v>
      </c>
      <c r="O269" s="208"/>
    </row>
    <row r="270" spans="1:15" s="199" customFormat="1" x14ac:dyDescent="0.25">
      <c r="A270" s="200" t="s">
        <v>1448</v>
      </c>
      <c r="B270" s="201" t="s">
        <v>1149</v>
      </c>
      <c r="C270" s="224" t="str">
        <f>IFERROR(IF($B270="7440-47-3","Chromium and compounds",IF(B270="No CAS","",INDEX('DEQ Pollutant List'!$C$7:$C$614,MATCH('3. Pollutant Emissions - EF'!B270,'DEQ Pollutant List'!$B$7:$B$614,0)))),"")</f>
        <v>Zinc and compounds</v>
      </c>
      <c r="D270" s="205"/>
      <c r="E270" s="260">
        <v>0.999</v>
      </c>
      <c r="F270" s="297">
        <v>0.21999999999999997</v>
      </c>
      <c r="G270" s="300">
        <v>0.21999999999999997</v>
      </c>
      <c r="H270" s="208" t="s">
        <v>1637</v>
      </c>
      <c r="I270" s="216" t="s">
        <v>1638</v>
      </c>
      <c r="J270" s="206"/>
      <c r="K270" s="265">
        <v>1.8597769942194479E-2</v>
      </c>
      <c r="L270" s="208"/>
      <c r="M270" s="206"/>
      <c r="N270" s="210">
        <v>5.095279436217666E-5</v>
      </c>
      <c r="O270" s="208"/>
    </row>
    <row r="271" spans="1:15" s="199" customFormat="1" x14ac:dyDescent="0.25">
      <c r="A271" s="200"/>
      <c r="B271" s="201"/>
      <c r="C271" s="224" t="str">
        <f>IFERROR(IF($B271="7440-47-3","Chromium and compounds",IF(B271="No CAS","",INDEX('DEQ Pollutant List'!$C$7:$C$614,MATCH('3. Pollutant Emissions - EF'!B271,'DEQ Pollutant List'!$B$7:$B$614,0)))),"")</f>
        <v/>
      </c>
      <c r="D271" s="205"/>
      <c r="E271" s="260"/>
      <c r="F271" s="206"/>
      <c r="G271" s="207"/>
      <c r="H271" s="208"/>
      <c r="I271" s="216"/>
      <c r="J271" s="206"/>
      <c r="K271" s="265"/>
      <c r="L271" s="208"/>
      <c r="M271" s="206"/>
      <c r="N271" s="210"/>
      <c r="O271" s="208"/>
    </row>
    <row r="272" spans="1:15" s="199" customFormat="1" x14ac:dyDescent="0.25">
      <c r="A272" s="200" t="s">
        <v>1452</v>
      </c>
      <c r="B272" s="259" t="s">
        <v>41</v>
      </c>
      <c r="C272" s="224" t="str">
        <f>IFERROR(IF($B272="7440-47-3","Chromium and compounds",IF(B272="No CAS","",INDEX('DEQ Pollutant List'!$C$7:$C$614,MATCH('3. Pollutant Emissions - EF'!B272,'DEQ Pollutant List'!$B$7:$B$614,0)))),"")</f>
        <v>Aluminum and compounds</v>
      </c>
      <c r="D272" s="205"/>
      <c r="E272" s="260">
        <v>0.999</v>
      </c>
      <c r="F272" s="297">
        <v>18.2</v>
      </c>
      <c r="G272" s="300">
        <v>20</v>
      </c>
      <c r="H272" s="208" t="s">
        <v>1637</v>
      </c>
      <c r="I272" s="216" t="s">
        <v>1638</v>
      </c>
      <c r="J272" s="206"/>
      <c r="K272" s="265">
        <v>1.5401223988437608E-2</v>
      </c>
      <c r="L272" s="208"/>
      <c r="M272" s="206"/>
      <c r="N272" s="210">
        <v>4.6368279357030286E-5</v>
      </c>
      <c r="O272" s="208"/>
    </row>
    <row r="273" spans="1:15" s="199" customFormat="1" x14ac:dyDescent="0.25">
      <c r="A273" s="200" t="s">
        <v>1452</v>
      </c>
      <c r="B273" s="259" t="s">
        <v>83</v>
      </c>
      <c r="C273" s="224" t="str">
        <f>IFERROR(IF($B273="7440-47-3","Chromium and compounds",IF(B273="No CAS","",INDEX('DEQ Pollutant List'!$C$7:$C$614,MATCH('3. Pollutant Emissions - EF'!B273,'DEQ Pollutant List'!$B$7:$B$614,0)))),"")</f>
        <v>Arsenic and compounds</v>
      </c>
      <c r="D273" s="205"/>
      <c r="E273" s="260">
        <v>0.999</v>
      </c>
      <c r="F273" s="297">
        <v>8.8000000000000005E-3</v>
      </c>
      <c r="G273" s="300">
        <v>3.4000000000000002E-2</v>
      </c>
      <c r="H273" s="208" t="s">
        <v>1637</v>
      </c>
      <c r="I273" s="216" t="s">
        <v>1638</v>
      </c>
      <c r="J273" s="206"/>
      <c r="K273" s="265">
        <v>7.446745664739064E-6</v>
      </c>
      <c r="L273" s="208"/>
      <c r="M273" s="206"/>
      <c r="N273" s="210">
        <v>7.8826074906951487E-8</v>
      </c>
      <c r="O273" s="208"/>
    </row>
    <row r="274" spans="1:15" s="199" customFormat="1" x14ac:dyDescent="0.25">
      <c r="A274" s="200" t="s">
        <v>1452</v>
      </c>
      <c r="B274" s="259" t="s">
        <v>117</v>
      </c>
      <c r="C274" s="224" t="str">
        <f>IFERROR(IF($B274="7440-47-3","Chromium and compounds",IF(B274="No CAS","",INDEX('DEQ Pollutant List'!$C$7:$C$614,MATCH('3. Pollutant Emissions - EF'!B274,'DEQ Pollutant List'!$B$7:$B$614,0)))),"")</f>
        <v>Beryllium and compounds</v>
      </c>
      <c r="D274" s="205"/>
      <c r="E274" s="260">
        <v>0.999</v>
      </c>
      <c r="F274" s="297" t="s">
        <v>1649</v>
      </c>
      <c r="G274" s="300" t="s">
        <v>1649</v>
      </c>
      <c r="H274" s="208" t="s">
        <v>1637</v>
      </c>
      <c r="I274" s="216" t="s">
        <v>1638</v>
      </c>
      <c r="J274" s="206"/>
      <c r="K274" s="265" t="s">
        <v>1499</v>
      </c>
      <c r="L274" s="208"/>
      <c r="M274" s="206"/>
      <c r="N274" s="210" t="s">
        <v>1499</v>
      </c>
      <c r="O274" s="208"/>
    </row>
    <row r="275" spans="1:15" s="199" customFormat="1" x14ac:dyDescent="0.25">
      <c r="A275" s="200" t="s">
        <v>1452</v>
      </c>
      <c r="B275" s="259" t="s">
        <v>167</v>
      </c>
      <c r="C275" s="224" t="str">
        <f>IFERROR(IF($B275="7440-47-3","Chromium and compounds",IF(B275="No CAS","",INDEX('DEQ Pollutant List'!$C$7:$C$614,MATCH('3. Pollutant Emissions - EF'!B275,'DEQ Pollutant List'!$B$7:$B$614,0)))),"")</f>
        <v>Cadmium and compounds</v>
      </c>
      <c r="D275" s="205"/>
      <c r="E275" s="260">
        <v>0.999</v>
      </c>
      <c r="F275" s="297">
        <v>7.7999999999999996E-3</v>
      </c>
      <c r="G275" s="300">
        <v>1.4E-2</v>
      </c>
      <c r="H275" s="208" t="s">
        <v>1637</v>
      </c>
      <c r="I275" s="216" t="s">
        <v>1638</v>
      </c>
      <c r="J275" s="206"/>
      <c r="K275" s="265">
        <v>6.6005245664732603E-6</v>
      </c>
      <c r="L275" s="208"/>
      <c r="M275" s="206"/>
      <c r="N275" s="210">
        <v>3.2457795549921195E-8</v>
      </c>
      <c r="O275" s="208"/>
    </row>
    <row r="276" spans="1:15" s="199" customFormat="1" x14ac:dyDescent="0.25">
      <c r="A276" s="200" t="s">
        <v>1452</v>
      </c>
      <c r="B276" s="259" t="s">
        <v>1636</v>
      </c>
      <c r="C276" s="224" t="str">
        <f>IFERROR(IF($B276="7440-47-3","Chromium and compounds",IF(B276="No CAS","",INDEX('DEQ Pollutant List'!$C$7:$C$614,MATCH('3. Pollutant Emissions - EF'!B276,'DEQ Pollutant List'!$B$7:$B$614,0)))),"")</f>
        <v>Chromium and compounds</v>
      </c>
      <c r="D276" s="205"/>
      <c r="E276" s="260">
        <v>0.999</v>
      </c>
      <c r="F276" s="297">
        <v>108.00000000000001</v>
      </c>
      <c r="G276" s="300">
        <v>130</v>
      </c>
      <c r="H276" s="208" t="s">
        <v>1637</v>
      </c>
      <c r="I276" s="216" t="s">
        <v>1638</v>
      </c>
      <c r="J276" s="206"/>
      <c r="K276" s="265">
        <v>9.1391878612706701E-2</v>
      </c>
      <c r="L276" s="208"/>
      <c r="M276" s="206"/>
      <c r="N276" s="210">
        <v>3.0139381582069687E-4</v>
      </c>
      <c r="O276" s="208"/>
    </row>
    <row r="277" spans="1:15" s="199" customFormat="1" x14ac:dyDescent="0.25">
      <c r="A277" s="200" t="s">
        <v>1452</v>
      </c>
      <c r="B277" s="259" t="s">
        <v>250</v>
      </c>
      <c r="C277" s="224" t="str">
        <f>IFERROR(IF($B277="7440-47-3","Chromium and compounds",IF(B277="No CAS","",INDEX('DEQ Pollutant List'!$C$7:$C$614,MATCH('3. Pollutant Emissions - EF'!B277,'DEQ Pollutant List'!$B$7:$B$614,0)))),"")</f>
        <v>Chromium VI, chromate, and dichromate particulate</v>
      </c>
      <c r="D277" s="205"/>
      <c r="E277" s="260">
        <v>0.999</v>
      </c>
      <c r="F277" s="297">
        <v>0.66</v>
      </c>
      <c r="G277" s="300">
        <v>0.78</v>
      </c>
      <c r="H277" s="208" t="s">
        <v>1637</v>
      </c>
      <c r="I277" s="216" t="s">
        <v>1638</v>
      </c>
      <c r="J277" s="206"/>
      <c r="K277" s="265">
        <v>5.5850592485542981E-4</v>
      </c>
      <c r="L277" s="208"/>
      <c r="M277" s="206"/>
      <c r="N277" s="210">
        <v>1.8083628949241811E-6</v>
      </c>
      <c r="O277" s="208"/>
    </row>
    <row r="278" spans="1:15" s="199" customFormat="1" x14ac:dyDescent="0.25">
      <c r="A278" s="200" t="s">
        <v>1452</v>
      </c>
      <c r="B278" s="259" t="s">
        <v>255</v>
      </c>
      <c r="C278" s="224" t="str">
        <f>IFERROR(IF($B278="7440-47-3","Chromium and compounds",IF(B278="No CAS","",INDEX('DEQ Pollutant List'!$C$7:$C$614,MATCH('3. Pollutant Emissions - EF'!B278,'DEQ Pollutant List'!$B$7:$B$614,0)))),"")</f>
        <v>Cobalt and compounds</v>
      </c>
      <c r="D278" s="205"/>
      <c r="E278" s="260">
        <v>0.999</v>
      </c>
      <c r="F278" s="297">
        <v>3.8</v>
      </c>
      <c r="G278" s="300">
        <v>5</v>
      </c>
      <c r="H278" s="208" t="s">
        <v>1637</v>
      </c>
      <c r="I278" s="216" t="s">
        <v>1638</v>
      </c>
      <c r="J278" s="206"/>
      <c r="K278" s="265">
        <v>3.2156401734100503E-3</v>
      </c>
      <c r="L278" s="208"/>
      <c r="M278" s="206"/>
      <c r="N278" s="210">
        <v>1.1592069839257572E-5</v>
      </c>
      <c r="O278" s="208"/>
    </row>
    <row r="279" spans="1:15" s="199" customFormat="1" x14ac:dyDescent="0.25">
      <c r="A279" s="200" t="s">
        <v>1452</v>
      </c>
      <c r="B279" s="259" t="s">
        <v>258</v>
      </c>
      <c r="C279" s="224" t="str">
        <f>IFERROR(IF($B279="7440-47-3","Chromium and compounds",IF(B279="No CAS","",INDEX('DEQ Pollutant List'!$C$7:$C$614,MATCH('3. Pollutant Emissions - EF'!B279,'DEQ Pollutant List'!$B$7:$B$614,0)))),"")</f>
        <v>Copper and compounds</v>
      </c>
      <c r="D279" s="205"/>
      <c r="E279" s="260">
        <v>0.999</v>
      </c>
      <c r="F279" s="297" t="s">
        <v>1499</v>
      </c>
      <c r="G279" s="300" t="s">
        <v>1499</v>
      </c>
      <c r="H279" s="208" t="s">
        <v>1637</v>
      </c>
      <c r="I279" s="216" t="s">
        <v>1638</v>
      </c>
      <c r="J279" s="206"/>
      <c r="K279" s="265" t="s">
        <v>1499</v>
      </c>
      <c r="L279" s="208"/>
      <c r="M279" s="206"/>
      <c r="N279" s="210" t="s">
        <v>1499</v>
      </c>
      <c r="O279" s="208"/>
    </row>
    <row r="280" spans="1:15" s="199" customFormat="1" x14ac:dyDescent="0.25">
      <c r="A280" s="200" t="s">
        <v>1452</v>
      </c>
      <c r="B280" s="259" t="s">
        <v>556</v>
      </c>
      <c r="C280" s="224" t="str">
        <f>IFERROR(IF($B280="7440-47-3","Chromium and compounds",IF(B280="No CAS","",INDEX('DEQ Pollutant List'!$C$7:$C$614,MATCH('3. Pollutant Emissions - EF'!B280,'DEQ Pollutant List'!$B$7:$B$614,0)))),"")</f>
        <v>Lead and compounds</v>
      </c>
      <c r="D280" s="205"/>
      <c r="E280" s="260">
        <v>0.999</v>
      </c>
      <c r="F280" s="297">
        <v>0.11599999999999999</v>
      </c>
      <c r="G280" s="300">
        <v>0.2</v>
      </c>
      <c r="H280" s="208" t="s">
        <v>1637</v>
      </c>
      <c r="I280" s="216" t="s">
        <v>1638</v>
      </c>
      <c r="J280" s="206"/>
      <c r="K280" s="265">
        <v>9.8161647398833094E-5</v>
      </c>
      <c r="L280" s="208"/>
      <c r="M280" s="206"/>
      <c r="N280" s="210">
        <v>4.6368279357030284E-7</v>
      </c>
      <c r="O280" s="208"/>
    </row>
    <row r="281" spans="1:15" s="199" customFormat="1" x14ac:dyDescent="0.25">
      <c r="A281" s="200" t="s">
        <v>1452</v>
      </c>
      <c r="B281" s="259" t="s">
        <v>562</v>
      </c>
      <c r="C281" s="224" t="str">
        <f>IFERROR(IF($B281="7440-47-3","Chromium and compounds",IF(B281="No CAS","",INDEX('DEQ Pollutant List'!$C$7:$C$614,MATCH('3. Pollutant Emissions - EF'!B281,'DEQ Pollutant List'!$B$7:$B$614,0)))),"")</f>
        <v>Manganese and compounds</v>
      </c>
      <c r="D281" s="205"/>
      <c r="E281" s="260">
        <v>0.999</v>
      </c>
      <c r="F281" s="297">
        <v>11.399999999999999</v>
      </c>
      <c r="G281" s="300">
        <v>12.4</v>
      </c>
      <c r="H281" s="208" t="s">
        <v>1637</v>
      </c>
      <c r="I281" s="216" t="s">
        <v>1638</v>
      </c>
      <c r="J281" s="206"/>
      <c r="K281" s="265">
        <v>9.6469205202301504E-3</v>
      </c>
      <c r="L281" s="208"/>
      <c r="M281" s="206"/>
      <c r="N281" s="210">
        <v>2.8748333201358777E-5</v>
      </c>
      <c r="O281" s="208"/>
    </row>
    <row r="282" spans="1:15" s="199" customFormat="1" x14ac:dyDescent="0.25">
      <c r="A282" s="200" t="s">
        <v>1452</v>
      </c>
      <c r="B282" s="259" t="s">
        <v>568</v>
      </c>
      <c r="C282" s="224" t="str">
        <f>IFERROR(IF($B282="7440-47-3","Chromium and compounds",IF(B282="No CAS","",INDEX('DEQ Pollutant List'!$C$7:$C$614,MATCH('3. Pollutant Emissions - EF'!B282,'DEQ Pollutant List'!$B$7:$B$614,0)))),"")</f>
        <v>Mercury and compounds</v>
      </c>
      <c r="D282" s="205"/>
      <c r="E282" s="260">
        <v>0.999</v>
      </c>
      <c r="F282" s="297" t="s">
        <v>1499</v>
      </c>
      <c r="G282" s="300" t="s">
        <v>1499</v>
      </c>
      <c r="H282" s="208" t="s">
        <v>1637</v>
      </c>
      <c r="I282" s="216" t="s">
        <v>1638</v>
      </c>
      <c r="J282" s="206"/>
      <c r="K282" s="265" t="s">
        <v>1499</v>
      </c>
      <c r="L282" s="208"/>
      <c r="M282" s="206"/>
      <c r="N282" s="210" t="s">
        <v>1499</v>
      </c>
      <c r="O282" s="208"/>
    </row>
    <row r="283" spans="1:15" s="199" customFormat="1" x14ac:dyDescent="0.25">
      <c r="A283" s="200" t="s">
        <v>1452</v>
      </c>
      <c r="B283" s="259" t="s">
        <v>634</v>
      </c>
      <c r="C283" s="224" t="str">
        <f>IFERROR(IF($B283="7440-47-3","Chromium and compounds",IF(B283="No CAS","",INDEX('DEQ Pollutant List'!$C$7:$C$614,MATCH('3. Pollutant Emissions - EF'!B283,'DEQ Pollutant List'!$B$7:$B$614,0)))),"")</f>
        <v>Nickel and compounds</v>
      </c>
      <c r="D283" s="205"/>
      <c r="E283" s="260">
        <v>0.999</v>
      </c>
      <c r="F283" s="297">
        <v>40</v>
      </c>
      <c r="G283" s="300">
        <v>46</v>
      </c>
      <c r="H283" s="208" t="s">
        <v>1637</v>
      </c>
      <c r="I283" s="216" t="s">
        <v>1638</v>
      </c>
      <c r="J283" s="206"/>
      <c r="K283" s="265">
        <v>3.384884393063211E-2</v>
      </c>
      <c r="L283" s="208"/>
      <c r="M283" s="206"/>
      <c r="N283" s="210">
        <v>1.0664704252116965E-4</v>
      </c>
      <c r="O283" s="208"/>
    </row>
    <row r="284" spans="1:15" s="199" customFormat="1" x14ac:dyDescent="0.25">
      <c r="A284" s="200" t="s">
        <v>1452</v>
      </c>
      <c r="B284" s="259" t="s">
        <v>1009</v>
      </c>
      <c r="C284" s="224" t="str">
        <f>IFERROR(IF($B284="7440-47-3","Chromium and compounds",IF(B284="No CAS","",INDEX('DEQ Pollutant List'!$C$7:$C$614,MATCH('3. Pollutant Emissions - EF'!B284,'DEQ Pollutant List'!$B$7:$B$614,0)))),"")</f>
        <v>Selenium and compounds</v>
      </c>
      <c r="D284" s="205"/>
      <c r="E284" s="260">
        <v>0.999</v>
      </c>
      <c r="F284" s="297" t="s">
        <v>1649</v>
      </c>
      <c r="G284" s="300" t="s">
        <v>1649</v>
      </c>
      <c r="H284" s="208" t="s">
        <v>1637</v>
      </c>
      <c r="I284" s="209" t="s">
        <v>1638</v>
      </c>
      <c r="J284" s="206"/>
      <c r="K284" s="265" t="s">
        <v>1499</v>
      </c>
      <c r="L284" s="208"/>
      <c r="M284" s="206"/>
      <c r="N284" s="210" t="s">
        <v>1499</v>
      </c>
      <c r="O284" s="208"/>
    </row>
    <row r="285" spans="1:15" s="199" customFormat="1" x14ac:dyDescent="0.25">
      <c r="A285" s="200" t="s">
        <v>1452</v>
      </c>
      <c r="B285" s="259" t="s">
        <v>1128</v>
      </c>
      <c r="C285" s="224" t="str">
        <f>IFERROR(IF($B285="7440-47-3","Chromium and compounds",IF(B285="No CAS","",INDEX('DEQ Pollutant List'!$C$7:$C$614,MATCH('3. Pollutant Emissions - EF'!B285,'DEQ Pollutant List'!$B$7:$B$614,0)))),"")</f>
        <v>Vanadium (fume or dust)</v>
      </c>
      <c r="D285" s="205"/>
      <c r="E285" s="260">
        <v>0.999</v>
      </c>
      <c r="F285" s="297">
        <v>2.3999999999999997E-2</v>
      </c>
      <c r="G285" s="300">
        <v>7.2000000000000008E-2</v>
      </c>
      <c r="H285" s="208" t="s">
        <v>1637</v>
      </c>
      <c r="I285" s="209" t="s">
        <v>1638</v>
      </c>
      <c r="J285" s="206"/>
      <c r="K285" s="265">
        <v>2.0309306358379259E-5</v>
      </c>
      <c r="L285" s="208"/>
      <c r="M285" s="206"/>
      <c r="N285" s="210">
        <v>1.6692580568530903E-7</v>
      </c>
      <c r="O285" s="208"/>
    </row>
    <row r="286" spans="1:15" s="199" customFormat="1" x14ac:dyDescent="0.25">
      <c r="A286" s="200" t="s">
        <v>1452</v>
      </c>
      <c r="B286" s="259" t="s">
        <v>1149</v>
      </c>
      <c r="C286" s="224" t="str">
        <f>IFERROR(IF($B286="7440-47-3","Chromium and compounds",IF(B286="No CAS","",INDEX('DEQ Pollutant List'!$C$7:$C$614,MATCH('3. Pollutant Emissions - EF'!B286,'DEQ Pollutant List'!$B$7:$B$614,0)))),"")</f>
        <v>Zinc and compounds</v>
      </c>
      <c r="D286" s="205"/>
      <c r="E286" s="260">
        <v>0.999</v>
      </c>
      <c r="F286" s="297">
        <v>1.22</v>
      </c>
      <c r="G286" s="300">
        <v>1.5199999999999998</v>
      </c>
      <c r="H286" s="208" t="s">
        <v>1637</v>
      </c>
      <c r="I286" s="209" t="s">
        <v>1638</v>
      </c>
      <c r="J286" s="206"/>
      <c r="K286" s="265">
        <v>1.0323897398842792E-3</v>
      </c>
      <c r="L286" s="208"/>
      <c r="M286" s="206"/>
      <c r="N286" s="210">
        <v>3.5239892311343009E-6</v>
      </c>
      <c r="O286" s="208"/>
    </row>
    <row r="287" spans="1:15" s="199" customFormat="1" x14ac:dyDescent="0.25">
      <c r="A287" s="200"/>
      <c r="B287" s="201"/>
      <c r="C287" s="224" t="str">
        <f>IFERROR(IF($B287="7440-47-3","Chromium and compounds",IF(B287="No CAS","",INDEX('DEQ Pollutant List'!$C$7:$C$614,MATCH('3. Pollutant Emissions - EF'!B287,'DEQ Pollutant List'!$B$7:$B$614,0)))),"")</f>
        <v/>
      </c>
      <c r="D287" s="205"/>
      <c r="E287" s="260"/>
      <c r="F287" s="206"/>
      <c r="G287" s="207"/>
      <c r="H287" s="208"/>
      <c r="I287" s="209"/>
      <c r="J287" s="206"/>
      <c r="K287" s="265"/>
      <c r="L287" s="208"/>
      <c r="M287" s="206"/>
      <c r="N287" s="210"/>
      <c r="O287" s="208"/>
    </row>
    <row r="288" spans="1:15" s="199" customFormat="1" x14ac:dyDescent="0.25">
      <c r="A288" s="200" t="s">
        <v>1456</v>
      </c>
      <c r="B288" s="201" t="s">
        <v>41</v>
      </c>
      <c r="C288" s="224" t="str">
        <f>IFERROR(IF($B288="7440-47-3","Chromium and compounds",IF(B288="No CAS","",INDEX('DEQ Pollutant List'!$C$7:$C$614,MATCH('3. Pollutant Emissions - EF'!B288,'DEQ Pollutant List'!$B$7:$B$614,0)))),"")</f>
        <v>Aluminum and compounds</v>
      </c>
      <c r="D288" s="205"/>
      <c r="E288" s="314">
        <v>0.99999970000000005</v>
      </c>
      <c r="F288" s="297">
        <v>18.2</v>
      </c>
      <c r="G288" s="300">
        <v>20</v>
      </c>
      <c r="H288" s="208" t="s">
        <v>1637</v>
      </c>
      <c r="I288" s="209" t="s">
        <v>1638</v>
      </c>
      <c r="J288" s="206"/>
      <c r="K288" s="265">
        <v>1.3965611123915696E-6</v>
      </c>
      <c r="L288" s="208"/>
      <c r="M288" s="206"/>
      <c r="N288" s="210">
        <v>4.204609701615444E-9</v>
      </c>
      <c r="O288" s="208"/>
    </row>
    <row r="289" spans="1:15" s="199" customFormat="1" x14ac:dyDescent="0.25">
      <c r="A289" s="200" t="s">
        <v>1456</v>
      </c>
      <c r="B289" s="201" t="s">
        <v>83</v>
      </c>
      <c r="C289" s="224" t="str">
        <f>IFERROR(IF($B289="7440-47-3","Chromium and compounds",IF(B289="No CAS","",INDEX('DEQ Pollutant List'!$C$7:$C$614,MATCH('3. Pollutant Emissions - EF'!B289,'DEQ Pollutant List'!$B$7:$B$614,0)))),"")</f>
        <v>Arsenic and compounds</v>
      </c>
      <c r="D289" s="205"/>
      <c r="E289" s="314">
        <v>0.99999970000000005</v>
      </c>
      <c r="F289" s="297">
        <v>2.2000000000000002E-2</v>
      </c>
      <c r="G289" s="300">
        <v>6.4000000000000001E-2</v>
      </c>
      <c r="H289" s="208" t="s">
        <v>1637</v>
      </c>
      <c r="I289" s="209" t="s">
        <v>1638</v>
      </c>
      <c r="J289" s="206"/>
      <c r="K289" s="265">
        <v>1.688150795198601E-9</v>
      </c>
      <c r="L289" s="208"/>
      <c r="M289" s="206"/>
      <c r="N289" s="210">
        <v>1.3454751045169421E-11</v>
      </c>
      <c r="O289" s="208"/>
    </row>
    <row r="290" spans="1:15" s="199" customFormat="1" x14ac:dyDescent="0.25">
      <c r="A290" s="200" t="s">
        <v>1456</v>
      </c>
      <c r="B290" s="201" t="s">
        <v>117</v>
      </c>
      <c r="C290" s="224" t="str">
        <f>IFERROR(IF($B290="7440-47-3","Chromium and compounds",IF(B290="No CAS","",INDEX('DEQ Pollutant List'!$C$7:$C$614,MATCH('3. Pollutant Emissions - EF'!B290,'DEQ Pollutant List'!$B$7:$B$614,0)))),"")</f>
        <v>Beryllium and compounds</v>
      </c>
      <c r="D290" s="205"/>
      <c r="E290" s="314">
        <v>0.99999970000000005</v>
      </c>
      <c r="F290" s="297" t="s">
        <v>1649</v>
      </c>
      <c r="G290" s="300" t="s">
        <v>1649</v>
      </c>
      <c r="H290" s="208" t="s">
        <v>1637</v>
      </c>
      <c r="I290" s="209" t="s">
        <v>1638</v>
      </c>
      <c r="J290" s="206"/>
      <c r="K290" s="265" t="s">
        <v>1499</v>
      </c>
      <c r="L290" s="208"/>
      <c r="M290" s="206"/>
      <c r="N290" s="210" t="s">
        <v>1499</v>
      </c>
      <c r="O290" s="208"/>
    </row>
    <row r="291" spans="1:15" s="199" customFormat="1" x14ac:dyDescent="0.25">
      <c r="A291" s="200" t="s">
        <v>1456</v>
      </c>
      <c r="B291" s="201" t="s">
        <v>167</v>
      </c>
      <c r="C291" s="224" t="str">
        <f>IFERROR(IF($B291="7440-47-3","Chromium and compounds",IF(B291="No CAS","",INDEX('DEQ Pollutant List'!$C$7:$C$614,MATCH('3. Pollutant Emissions - EF'!B291,'DEQ Pollutant List'!$B$7:$B$614,0)))),"")</f>
        <v>Cadmium and compounds</v>
      </c>
      <c r="D291" s="205"/>
      <c r="E291" s="314">
        <v>0.99999970000000005</v>
      </c>
      <c r="F291" s="297" t="s">
        <v>1649</v>
      </c>
      <c r="G291" s="300" t="s">
        <v>1649</v>
      </c>
      <c r="H291" s="208" t="s">
        <v>1637</v>
      </c>
      <c r="I291" s="209" t="s">
        <v>1638</v>
      </c>
      <c r="J291" s="206"/>
      <c r="K291" s="265" t="s">
        <v>1499</v>
      </c>
      <c r="L291" s="208"/>
      <c r="M291" s="206"/>
      <c r="N291" s="210" t="s">
        <v>1499</v>
      </c>
      <c r="O291" s="208"/>
    </row>
    <row r="292" spans="1:15" s="199" customFormat="1" x14ac:dyDescent="0.25">
      <c r="A292" s="200" t="s">
        <v>1456</v>
      </c>
      <c r="B292" s="201" t="s">
        <v>1636</v>
      </c>
      <c r="C292" s="224" t="str">
        <f>IFERROR(IF($B292="7440-47-3","Chromium and compounds",IF(B292="No CAS","",INDEX('DEQ Pollutant List'!$C$7:$C$614,MATCH('3. Pollutant Emissions - EF'!B292,'DEQ Pollutant List'!$B$7:$B$614,0)))),"")</f>
        <v>Chromium and compounds</v>
      </c>
      <c r="D292" s="205"/>
      <c r="E292" s="314">
        <v>0.99999970000000005</v>
      </c>
      <c r="F292" s="297">
        <v>260</v>
      </c>
      <c r="G292" s="300">
        <v>280</v>
      </c>
      <c r="H292" s="208" t="s">
        <v>1637</v>
      </c>
      <c r="I292" s="209" t="s">
        <v>1638</v>
      </c>
      <c r="J292" s="206"/>
      <c r="K292" s="265">
        <v>1.9950873034165282E-5</v>
      </c>
      <c r="L292" s="208"/>
      <c r="M292" s="206"/>
      <c r="N292" s="210">
        <v>5.8864535822616215E-8</v>
      </c>
      <c r="O292" s="208"/>
    </row>
    <row r="293" spans="1:15" s="199" customFormat="1" x14ac:dyDescent="0.25">
      <c r="A293" s="200" t="s">
        <v>1456</v>
      </c>
      <c r="B293" s="201" t="s">
        <v>250</v>
      </c>
      <c r="C293" s="224" t="str">
        <f>IFERROR(IF($B293="7440-47-3","Chromium and compounds",IF(B293="No CAS","",INDEX('DEQ Pollutant List'!$C$7:$C$614,MATCH('3. Pollutant Emissions - EF'!B293,'DEQ Pollutant List'!$B$7:$B$614,0)))),"")</f>
        <v>Chromium VI, chromate, and dichromate particulate</v>
      </c>
      <c r="D293" s="205"/>
      <c r="E293" s="314">
        <v>0.99999970000000005</v>
      </c>
      <c r="F293" s="297">
        <v>8.1999999999999998E-4</v>
      </c>
      <c r="G293" s="300">
        <v>1.1200000000000001E-3</v>
      </c>
      <c r="H293" s="208" t="s">
        <v>1637</v>
      </c>
      <c r="I293" s="209" t="s">
        <v>1638</v>
      </c>
      <c r="J293" s="206"/>
      <c r="K293" s="265">
        <v>6.2921984184675125E-11</v>
      </c>
      <c r="L293" s="208"/>
      <c r="M293" s="206"/>
      <c r="N293" s="210">
        <v>2.354581432904649E-13</v>
      </c>
      <c r="O293" s="208"/>
    </row>
    <row r="294" spans="1:15" s="199" customFormat="1" x14ac:dyDescent="0.25">
      <c r="A294" s="200" t="s">
        <v>1456</v>
      </c>
      <c r="B294" s="201" t="s">
        <v>255</v>
      </c>
      <c r="C294" s="224" t="str">
        <f>IFERROR(IF($B294="7440-47-3","Chromium and compounds",IF(B294="No CAS","",INDEX('DEQ Pollutant List'!$C$7:$C$614,MATCH('3. Pollutant Emissions - EF'!B294,'DEQ Pollutant List'!$B$7:$B$614,0)))),"")</f>
        <v>Cobalt and compounds</v>
      </c>
      <c r="D294" s="205"/>
      <c r="E294" s="314">
        <v>0.99999970000000005</v>
      </c>
      <c r="F294" s="297">
        <v>42</v>
      </c>
      <c r="G294" s="300">
        <v>52.000000000000007</v>
      </c>
      <c r="H294" s="208" t="s">
        <v>1637</v>
      </c>
      <c r="I294" s="209" t="s">
        <v>1638</v>
      </c>
      <c r="J294" s="206"/>
      <c r="K294" s="265">
        <v>3.2228333362882378E-6</v>
      </c>
      <c r="L294" s="208"/>
      <c r="M294" s="206"/>
      <c r="N294" s="210">
        <v>1.0931985224200155E-8</v>
      </c>
      <c r="O294" s="208"/>
    </row>
    <row r="295" spans="1:15" s="199" customFormat="1" x14ac:dyDescent="0.25">
      <c r="A295" s="200" t="s">
        <v>1456</v>
      </c>
      <c r="B295" s="201" t="s">
        <v>258</v>
      </c>
      <c r="C295" s="224" t="str">
        <f>IFERROR(IF($B295="7440-47-3","Chromium and compounds",IF(B295="No CAS","",INDEX('DEQ Pollutant List'!$C$7:$C$614,MATCH('3. Pollutant Emissions - EF'!B295,'DEQ Pollutant List'!$B$7:$B$614,0)))),"")</f>
        <v>Copper and compounds</v>
      </c>
      <c r="D295" s="205"/>
      <c r="E295" s="314">
        <v>0.99999970000000005</v>
      </c>
      <c r="F295" s="297">
        <v>1.46</v>
      </c>
      <c r="G295" s="300">
        <v>1.46</v>
      </c>
      <c r="H295" s="208" t="s">
        <v>1637</v>
      </c>
      <c r="I295" s="209" t="s">
        <v>1638</v>
      </c>
      <c r="J295" s="206"/>
      <c r="K295" s="265">
        <v>1.1203182549954351E-7</v>
      </c>
      <c r="L295" s="208"/>
      <c r="M295" s="206"/>
      <c r="N295" s="210">
        <v>3.069365082179274E-10</v>
      </c>
      <c r="O295" s="208"/>
    </row>
    <row r="296" spans="1:15" s="199" customFormat="1" x14ac:dyDescent="0.25">
      <c r="A296" s="200" t="s">
        <v>1456</v>
      </c>
      <c r="B296" s="201" t="s">
        <v>556</v>
      </c>
      <c r="C296" s="224" t="str">
        <f>IFERROR(IF($B296="7440-47-3","Chromium and compounds",IF(B296="No CAS","",INDEX('DEQ Pollutant List'!$C$7:$C$614,MATCH('3. Pollutant Emissions - EF'!B296,'DEQ Pollutant List'!$B$7:$B$614,0)))),"")</f>
        <v>Lead and compounds</v>
      </c>
      <c r="D296" s="205"/>
      <c r="E296" s="314">
        <v>0.99999970000000005</v>
      </c>
      <c r="F296" s="297">
        <v>1.9199999999999998E-2</v>
      </c>
      <c r="G296" s="300">
        <v>2.8000000000000001E-2</v>
      </c>
      <c r="H296" s="208" t="s">
        <v>1637</v>
      </c>
      <c r="I296" s="209" t="s">
        <v>1638</v>
      </c>
      <c r="J296" s="206"/>
      <c r="K296" s="265">
        <v>1.4732952394460516E-9</v>
      </c>
      <c r="L296" s="208"/>
      <c r="M296" s="206"/>
      <c r="N296" s="210">
        <v>5.8864535822616214E-12</v>
      </c>
      <c r="O296" s="208"/>
    </row>
    <row r="297" spans="1:15" s="199" customFormat="1" x14ac:dyDescent="0.25">
      <c r="A297" s="200" t="s">
        <v>1456</v>
      </c>
      <c r="B297" s="201" t="s">
        <v>562</v>
      </c>
      <c r="C297" s="224" t="str">
        <f>IFERROR(IF($B297="7440-47-3","Chromium and compounds",IF(B297="No CAS","",INDEX('DEQ Pollutant List'!$C$7:$C$614,MATCH('3. Pollutant Emissions - EF'!B297,'DEQ Pollutant List'!$B$7:$B$614,0)))),"")</f>
        <v>Manganese and compounds</v>
      </c>
      <c r="D297" s="205"/>
      <c r="E297" s="314">
        <v>0.99999970000000005</v>
      </c>
      <c r="F297" s="297">
        <v>1.24</v>
      </c>
      <c r="G297" s="300">
        <v>1.3800000000000001</v>
      </c>
      <c r="H297" s="208" t="s">
        <v>1637</v>
      </c>
      <c r="I297" s="209" t="s">
        <v>1638</v>
      </c>
      <c r="J297" s="206"/>
      <c r="K297" s="265">
        <v>9.5150317547557501E-8</v>
      </c>
      <c r="L297" s="208"/>
      <c r="M297" s="206"/>
      <c r="N297" s="210">
        <v>2.9011806941146566E-10</v>
      </c>
      <c r="O297" s="208"/>
    </row>
    <row r="298" spans="1:15" s="199" customFormat="1" x14ac:dyDescent="0.25">
      <c r="A298" s="200" t="s">
        <v>1456</v>
      </c>
      <c r="B298" s="201" t="s">
        <v>568</v>
      </c>
      <c r="C298" s="224" t="str">
        <f>IFERROR(IF($B298="7440-47-3","Chromium and compounds",IF(B298="No CAS","",INDEX('DEQ Pollutant List'!$C$7:$C$614,MATCH('3. Pollutant Emissions - EF'!B298,'DEQ Pollutant List'!$B$7:$B$614,0)))),"")</f>
        <v>Mercury and compounds</v>
      </c>
      <c r="D298" s="205"/>
      <c r="E298" s="314">
        <v>0.99999970000000005</v>
      </c>
      <c r="F298" s="297" t="s">
        <v>1649</v>
      </c>
      <c r="G298" s="300" t="s">
        <v>1649</v>
      </c>
      <c r="H298" s="208" t="s">
        <v>1637</v>
      </c>
      <c r="I298" s="209" t="s">
        <v>1638</v>
      </c>
      <c r="J298" s="206"/>
      <c r="K298" s="265" t="s">
        <v>1499</v>
      </c>
      <c r="L298" s="208"/>
      <c r="M298" s="206"/>
      <c r="N298" s="210" t="s">
        <v>1499</v>
      </c>
      <c r="O298" s="208"/>
    </row>
    <row r="299" spans="1:15" s="199" customFormat="1" x14ac:dyDescent="0.25">
      <c r="A299" s="200" t="s">
        <v>1456</v>
      </c>
      <c r="B299" s="201" t="s">
        <v>634</v>
      </c>
      <c r="C299" s="224" t="str">
        <f>IFERROR(IF($B299="7440-47-3","Chromium and compounds",IF(B299="No CAS","",INDEX('DEQ Pollutant List'!$C$7:$C$614,MATCH('3. Pollutant Emissions - EF'!B299,'DEQ Pollutant List'!$B$7:$B$614,0)))),"")</f>
        <v>Nickel and compounds</v>
      </c>
      <c r="D299" s="205"/>
      <c r="E299" s="314">
        <v>0.99999970000000005</v>
      </c>
      <c r="F299" s="297">
        <v>800</v>
      </c>
      <c r="G299" s="300">
        <v>880</v>
      </c>
      <c r="H299" s="208" t="s">
        <v>1637</v>
      </c>
      <c r="I299" s="209" t="s">
        <v>1638</v>
      </c>
      <c r="J299" s="206"/>
      <c r="K299" s="265">
        <v>6.138730164358549E-5</v>
      </c>
      <c r="L299" s="208"/>
      <c r="M299" s="206"/>
      <c r="N299" s="210">
        <v>1.8500282687107953E-7</v>
      </c>
      <c r="O299" s="208"/>
    </row>
    <row r="300" spans="1:15" s="199" customFormat="1" x14ac:dyDescent="0.25">
      <c r="A300" s="200" t="s">
        <v>1456</v>
      </c>
      <c r="B300" s="201" t="s">
        <v>1009</v>
      </c>
      <c r="C300" s="224" t="str">
        <f>IFERROR(IF($B300="7440-47-3","Chromium and compounds",IF(B300="No CAS","",INDEX('DEQ Pollutant List'!$C$7:$C$614,MATCH('3. Pollutant Emissions - EF'!B300,'DEQ Pollutant List'!$B$7:$B$614,0)))),"")</f>
        <v>Selenium and compounds</v>
      </c>
      <c r="D300" s="205"/>
      <c r="E300" s="314">
        <v>0.99999970000000005</v>
      </c>
      <c r="F300" s="297">
        <v>4.7999999999999994E-2</v>
      </c>
      <c r="G300" s="300">
        <v>8.3999999999999991E-2</v>
      </c>
      <c r="H300" s="208" t="s">
        <v>1637</v>
      </c>
      <c r="I300" s="209" t="s">
        <v>1638</v>
      </c>
      <c r="J300" s="206"/>
      <c r="K300" s="265">
        <v>3.6832380986151284E-9</v>
      </c>
      <c r="L300" s="208"/>
      <c r="M300" s="206"/>
      <c r="N300" s="210">
        <v>1.7659360746784863E-11</v>
      </c>
      <c r="O300" s="208"/>
    </row>
    <row r="301" spans="1:15" s="199" customFormat="1" x14ac:dyDescent="0.25">
      <c r="A301" s="200" t="s">
        <v>1456</v>
      </c>
      <c r="B301" s="201" t="s">
        <v>1128</v>
      </c>
      <c r="C301" s="224" t="str">
        <f>IFERROR(IF($B301="7440-47-3","Chromium and compounds",IF(B301="No CAS","",INDEX('DEQ Pollutant List'!$C$7:$C$614,MATCH('3. Pollutant Emissions - EF'!B301,'DEQ Pollutant List'!$B$7:$B$614,0)))),"")</f>
        <v>Vanadium (fume or dust)</v>
      </c>
      <c r="D301" s="205"/>
      <c r="E301" s="314">
        <v>0.99999970000000005</v>
      </c>
      <c r="F301" s="297">
        <v>0.24000000000000002</v>
      </c>
      <c r="G301" s="300">
        <v>0.42000000000000004</v>
      </c>
      <c r="H301" s="208" t="s">
        <v>1637</v>
      </c>
      <c r="I301" s="209" t="s">
        <v>1638</v>
      </c>
      <c r="J301" s="206"/>
      <c r="K301" s="265">
        <v>1.8416190493075648E-8</v>
      </c>
      <c r="L301" s="208"/>
      <c r="M301" s="206"/>
      <c r="N301" s="210">
        <v>8.8296803733924326E-11</v>
      </c>
      <c r="O301" s="208"/>
    </row>
    <row r="302" spans="1:15" s="199" customFormat="1" x14ac:dyDescent="0.25">
      <c r="A302" s="200" t="s">
        <v>1456</v>
      </c>
      <c r="B302" s="201" t="s">
        <v>1149</v>
      </c>
      <c r="C302" s="224" t="str">
        <f>IFERROR(IF($B302="7440-47-3","Chromium and compounds",IF(B302="No CAS","",INDEX('DEQ Pollutant List'!$C$7:$C$614,MATCH('3. Pollutant Emissions - EF'!B302,'DEQ Pollutant List'!$B$7:$B$614,0)))),"")</f>
        <v>Zinc and compounds</v>
      </c>
      <c r="D302" s="205"/>
      <c r="E302" s="314">
        <v>0.99999970000000005</v>
      </c>
      <c r="F302" s="297">
        <v>2.2000000000000002</v>
      </c>
      <c r="G302" s="300">
        <v>2.6</v>
      </c>
      <c r="H302" s="208" t="s">
        <v>1637</v>
      </c>
      <c r="I302" s="209" t="s">
        <v>1638</v>
      </c>
      <c r="J302" s="206"/>
      <c r="K302" s="265">
        <v>1.6881507951986008E-7</v>
      </c>
      <c r="L302" s="208"/>
      <c r="M302" s="206"/>
      <c r="N302" s="210">
        <v>5.4659926121000773E-10</v>
      </c>
      <c r="O302" s="208"/>
    </row>
    <row r="303" spans="1:15" s="199" customFormat="1" x14ac:dyDescent="0.25">
      <c r="A303" s="200"/>
      <c r="B303" s="201"/>
      <c r="C303" s="224" t="str">
        <f>IFERROR(IF($B303="7440-47-3","Chromium and compounds",IF(B303="No CAS","",INDEX('DEQ Pollutant List'!$C$7:$C$614,MATCH('3. Pollutant Emissions - EF'!B303,'DEQ Pollutant List'!$B$7:$B$614,0)))),"")</f>
        <v/>
      </c>
      <c r="D303" s="205"/>
      <c r="E303" s="314"/>
      <c r="F303" s="206"/>
      <c r="G303" s="207"/>
      <c r="H303" s="208"/>
      <c r="I303" s="209"/>
      <c r="J303" s="206"/>
      <c r="K303" s="265"/>
      <c r="L303" s="208"/>
      <c r="M303" s="206"/>
      <c r="N303" s="210"/>
      <c r="O303" s="208"/>
    </row>
    <row r="304" spans="1:15" s="199" customFormat="1" x14ac:dyDescent="0.25">
      <c r="A304" s="200" t="s">
        <v>1460</v>
      </c>
      <c r="B304" s="201" t="s">
        <v>41</v>
      </c>
      <c r="C304" s="224" t="str">
        <f>IFERROR(IF($B304="7440-47-3","Chromium and compounds",IF(B304="No CAS","",INDEX('DEQ Pollutant List'!$C$7:$C$614,MATCH('3. Pollutant Emissions - EF'!B304,'DEQ Pollutant List'!$B$7:$B$614,0)))),"")</f>
        <v>Aluminum and compounds</v>
      </c>
      <c r="D304" s="205"/>
      <c r="E304" s="314">
        <v>0.99999970000000005</v>
      </c>
      <c r="F304" s="297">
        <v>19.799999999999997</v>
      </c>
      <c r="G304" s="300">
        <v>52.000000000000007</v>
      </c>
      <c r="H304" s="208" t="s">
        <v>1637</v>
      </c>
      <c r="I304" s="209" t="s">
        <v>1638</v>
      </c>
      <c r="J304" s="206"/>
      <c r="K304" s="265">
        <v>9.1057137129491975E-6</v>
      </c>
      <c r="L304" s="208"/>
      <c r="M304" s="206"/>
      <c r="N304" s="210">
        <v>6.5517796191138562E-8</v>
      </c>
      <c r="O304" s="208"/>
    </row>
    <row r="305" spans="1:15" s="199" customFormat="1" x14ac:dyDescent="0.25">
      <c r="A305" s="200" t="s">
        <v>1460</v>
      </c>
      <c r="B305" s="201" t="s">
        <v>83</v>
      </c>
      <c r="C305" s="224" t="str">
        <f>IFERROR(IF($B305="7440-47-3","Chromium and compounds",IF(B305="No CAS","",INDEX('DEQ Pollutant List'!$C$7:$C$614,MATCH('3. Pollutant Emissions - EF'!B305,'DEQ Pollutant List'!$B$7:$B$614,0)))),"")</f>
        <v>Arsenic and compounds</v>
      </c>
      <c r="D305" s="205"/>
      <c r="E305" s="314">
        <v>0.99999970000000005</v>
      </c>
      <c r="F305" s="297">
        <v>0.02</v>
      </c>
      <c r="G305" s="300">
        <v>2.3999999999999997E-2</v>
      </c>
      <c r="H305" s="208" t="s">
        <v>1637</v>
      </c>
      <c r="I305" s="209" t="s">
        <v>1638</v>
      </c>
      <c r="J305" s="206"/>
      <c r="K305" s="265">
        <v>9.197690619140605E-9</v>
      </c>
      <c r="L305" s="208"/>
      <c r="M305" s="206"/>
      <c r="N305" s="210">
        <v>3.0238982857448558E-11</v>
      </c>
      <c r="O305" s="208"/>
    </row>
    <row r="306" spans="1:15" s="199" customFormat="1" x14ac:dyDescent="0.25">
      <c r="A306" s="200" t="s">
        <v>1460</v>
      </c>
      <c r="B306" s="201" t="s">
        <v>117</v>
      </c>
      <c r="C306" s="224" t="str">
        <f>IFERROR(IF($B306="7440-47-3","Chromium and compounds",IF(B306="No CAS","",INDEX('DEQ Pollutant List'!$C$7:$C$614,MATCH('3. Pollutant Emissions - EF'!B306,'DEQ Pollutant List'!$B$7:$B$614,0)))),"")</f>
        <v>Beryllium and compounds</v>
      </c>
      <c r="D306" s="205"/>
      <c r="E306" s="314">
        <v>0.99999970000000005</v>
      </c>
      <c r="F306" s="297" t="s">
        <v>1649</v>
      </c>
      <c r="G306" s="300" t="s">
        <v>1649</v>
      </c>
      <c r="H306" s="208" t="s">
        <v>1637</v>
      </c>
      <c r="I306" s="209" t="s">
        <v>1638</v>
      </c>
      <c r="J306" s="206"/>
      <c r="K306" s="265" t="s">
        <v>1499</v>
      </c>
      <c r="L306" s="208"/>
      <c r="M306" s="206"/>
      <c r="N306" s="210" t="s">
        <v>1499</v>
      </c>
      <c r="O306" s="208"/>
    </row>
    <row r="307" spans="1:15" s="199" customFormat="1" x14ac:dyDescent="0.25">
      <c r="A307" s="200" t="s">
        <v>1460</v>
      </c>
      <c r="B307" s="201" t="s">
        <v>167</v>
      </c>
      <c r="C307" s="224" t="str">
        <f>IFERROR(IF($B307="7440-47-3","Chromium and compounds",IF(B307="No CAS","",INDEX('DEQ Pollutant List'!$C$7:$C$614,MATCH('3. Pollutant Emissions - EF'!B307,'DEQ Pollutant List'!$B$7:$B$614,0)))),"")</f>
        <v>Cadmium and compounds</v>
      </c>
      <c r="D307" s="205"/>
      <c r="E307" s="314">
        <v>0.99999970000000005</v>
      </c>
      <c r="F307" s="297" t="s">
        <v>1649</v>
      </c>
      <c r="G307" s="300" t="s">
        <v>1649</v>
      </c>
      <c r="H307" s="208" t="s">
        <v>1637</v>
      </c>
      <c r="I307" s="209" t="s">
        <v>1638</v>
      </c>
      <c r="J307" s="206"/>
      <c r="K307" s="265" t="s">
        <v>1499</v>
      </c>
      <c r="L307" s="208"/>
      <c r="M307" s="206"/>
      <c r="N307" s="210" t="s">
        <v>1499</v>
      </c>
      <c r="O307" s="208"/>
    </row>
    <row r="308" spans="1:15" s="199" customFormat="1" x14ac:dyDescent="0.25">
      <c r="A308" s="200" t="s">
        <v>1460</v>
      </c>
      <c r="B308" s="201" t="s">
        <v>1636</v>
      </c>
      <c r="C308" s="224" t="str">
        <f>IFERROR(IF($B308="7440-47-3","Chromium and compounds",IF(B308="No CAS","",INDEX('DEQ Pollutant List'!$C$7:$C$614,MATCH('3. Pollutant Emissions - EF'!B308,'DEQ Pollutant List'!$B$7:$B$614,0)))),"")</f>
        <v>Chromium and compounds</v>
      </c>
      <c r="D308" s="205"/>
      <c r="E308" s="314">
        <v>0.99999970000000005</v>
      </c>
      <c r="F308" s="297">
        <v>184</v>
      </c>
      <c r="G308" s="300">
        <v>240</v>
      </c>
      <c r="H308" s="208" t="s">
        <v>1637</v>
      </c>
      <c r="I308" s="209" t="s">
        <v>1638</v>
      </c>
      <c r="J308" s="206"/>
      <c r="K308" s="265">
        <v>8.4618753696093568E-5</v>
      </c>
      <c r="L308" s="208"/>
      <c r="M308" s="206"/>
      <c r="N308" s="210">
        <v>3.023898285744856E-7</v>
      </c>
      <c r="O308" s="208"/>
    </row>
    <row r="309" spans="1:15" s="199" customFormat="1" x14ac:dyDescent="0.25">
      <c r="A309" s="200" t="s">
        <v>1460</v>
      </c>
      <c r="B309" s="201" t="s">
        <v>250</v>
      </c>
      <c r="C309" s="224" t="str">
        <f>IFERROR(IF($B309="7440-47-3","Chromium and compounds",IF(B309="No CAS","",INDEX('DEQ Pollutant List'!$C$7:$C$614,MATCH('3. Pollutant Emissions - EF'!B309,'DEQ Pollutant List'!$B$7:$B$614,0)))),"")</f>
        <v>Chromium VI, chromate, and dichromate particulate</v>
      </c>
      <c r="D309" s="205"/>
      <c r="E309" s="314">
        <v>0.99999970000000005</v>
      </c>
      <c r="F309" s="297">
        <v>5.0000000000000001E-4</v>
      </c>
      <c r="G309" s="300">
        <v>1.1400000000000002E-3</v>
      </c>
      <c r="H309" s="208" t="s">
        <v>1637</v>
      </c>
      <c r="I309" s="209" t="s">
        <v>1638</v>
      </c>
      <c r="J309" s="206"/>
      <c r="K309" s="265">
        <v>2.2994226547851516E-10</v>
      </c>
      <c r="L309" s="208"/>
      <c r="M309" s="206"/>
      <c r="N309" s="210">
        <v>1.436351685728807E-12</v>
      </c>
      <c r="O309" s="208"/>
    </row>
    <row r="310" spans="1:15" s="199" customFormat="1" x14ac:dyDescent="0.25">
      <c r="A310" s="200" t="s">
        <v>1460</v>
      </c>
      <c r="B310" s="201" t="s">
        <v>255</v>
      </c>
      <c r="C310" s="224" t="str">
        <f>IFERROR(IF($B310="7440-47-3","Chromium and compounds",IF(B310="No CAS","",INDEX('DEQ Pollutant List'!$C$7:$C$614,MATCH('3. Pollutant Emissions - EF'!B310,'DEQ Pollutant List'!$B$7:$B$614,0)))),"")</f>
        <v>Cobalt and compounds</v>
      </c>
      <c r="D310" s="205"/>
      <c r="E310" s="314">
        <v>0.99999970000000005</v>
      </c>
      <c r="F310" s="297">
        <v>27.999999999999996</v>
      </c>
      <c r="G310" s="300">
        <v>46</v>
      </c>
      <c r="H310" s="208" t="s">
        <v>1637</v>
      </c>
      <c r="I310" s="209" t="s">
        <v>1638</v>
      </c>
      <c r="J310" s="206"/>
      <c r="K310" s="265">
        <v>1.2876766866796845E-5</v>
      </c>
      <c r="L310" s="208"/>
      <c r="M310" s="206"/>
      <c r="N310" s="210">
        <v>5.7958050476776408E-8</v>
      </c>
      <c r="O310" s="208"/>
    </row>
    <row r="311" spans="1:15" s="199" customFormat="1" x14ac:dyDescent="0.25">
      <c r="A311" s="200" t="s">
        <v>1460</v>
      </c>
      <c r="B311" s="201" t="s">
        <v>258</v>
      </c>
      <c r="C311" s="224" t="str">
        <f>IFERROR(IF($B311="7440-47-3","Chromium and compounds",IF(B311="No CAS","",INDEX('DEQ Pollutant List'!$C$7:$C$614,MATCH('3. Pollutant Emissions - EF'!B311,'DEQ Pollutant List'!$B$7:$B$614,0)))),"")</f>
        <v>Copper and compounds</v>
      </c>
      <c r="D311" s="205"/>
      <c r="E311" s="314">
        <v>0.99999970000000005</v>
      </c>
      <c r="F311" s="297">
        <v>5</v>
      </c>
      <c r="G311" s="300">
        <v>9.3999999999999986</v>
      </c>
      <c r="H311" s="208" t="s">
        <v>1637</v>
      </c>
      <c r="I311" s="209" t="s">
        <v>1638</v>
      </c>
      <c r="J311" s="206"/>
      <c r="K311" s="265">
        <v>2.2994226547851514E-6</v>
      </c>
      <c r="L311" s="208"/>
      <c r="M311" s="206"/>
      <c r="N311" s="210">
        <v>1.1843601619167352E-8</v>
      </c>
      <c r="O311" s="208"/>
    </row>
    <row r="312" spans="1:15" s="199" customFormat="1" x14ac:dyDescent="0.25">
      <c r="A312" s="200" t="s">
        <v>1460</v>
      </c>
      <c r="B312" s="201" t="s">
        <v>556</v>
      </c>
      <c r="C312" s="224" t="str">
        <f>IFERROR(IF($B312="7440-47-3","Chromium and compounds",IF(B312="No CAS","",INDEX('DEQ Pollutant List'!$C$7:$C$614,MATCH('3. Pollutant Emissions - EF'!B312,'DEQ Pollutant List'!$B$7:$B$614,0)))),"")</f>
        <v>Lead and compounds</v>
      </c>
      <c r="D312" s="205"/>
      <c r="E312" s="314">
        <v>0.99999970000000005</v>
      </c>
      <c r="F312" s="297">
        <v>5.1999999999999998E-3</v>
      </c>
      <c r="G312" s="300">
        <v>1.04E-2</v>
      </c>
      <c r="H312" s="208" t="s">
        <v>1637</v>
      </c>
      <c r="I312" s="209" t="s">
        <v>1638</v>
      </c>
      <c r="J312" s="206"/>
      <c r="K312" s="265">
        <v>2.3913995609765574E-9</v>
      </c>
      <c r="L312" s="208"/>
      <c r="M312" s="206"/>
      <c r="N312" s="210">
        <v>1.3103559238227709E-11</v>
      </c>
      <c r="O312" s="208"/>
    </row>
    <row r="313" spans="1:15" s="199" customFormat="1" x14ac:dyDescent="0.25">
      <c r="A313" s="200" t="s">
        <v>1460</v>
      </c>
      <c r="B313" s="201" t="s">
        <v>562</v>
      </c>
      <c r="C313" s="224" t="str">
        <f>IFERROR(IF($B313="7440-47-3","Chromium and compounds",IF(B313="No CAS","",INDEX('DEQ Pollutant List'!$C$7:$C$614,MATCH('3. Pollutant Emissions - EF'!B313,'DEQ Pollutant List'!$B$7:$B$614,0)))),"")</f>
        <v>Manganese and compounds</v>
      </c>
      <c r="D313" s="205"/>
      <c r="E313" s="314">
        <v>0.99999970000000005</v>
      </c>
      <c r="F313" s="297">
        <v>1.7399999999999998</v>
      </c>
      <c r="G313" s="300">
        <v>2.8000000000000003</v>
      </c>
      <c r="H313" s="208" t="s">
        <v>1637</v>
      </c>
      <c r="I313" s="209" t="s">
        <v>1638</v>
      </c>
      <c r="J313" s="206"/>
      <c r="K313" s="265">
        <v>8.0019908386523255E-7</v>
      </c>
      <c r="L313" s="208"/>
      <c r="M313" s="206"/>
      <c r="N313" s="210">
        <v>3.5278813333689995E-9</v>
      </c>
      <c r="O313" s="208"/>
    </row>
    <row r="314" spans="1:15" s="199" customFormat="1" x14ac:dyDescent="0.25">
      <c r="A314" s="200" t="s">
        <v>1460</v>
      </c>
      <c r="B314" s="201" t="s">
        <v>568</v>
      </c>
      <c r="C314" s="224" t="str">
        <f>IFERROR(IF($B314="7440-47-3","Chromium and compounds",IF(B314="No CAS","",INDEX('DEQ Pollutant List'!$C$7:$C$614,MATCH('3. Pollutant Emissions - EF'!B314,'DEQ Pollutant List'!$B$7:$B$614,0)))),"")</f>
        <v>Mercury and compounds</v>
      </c>
      <c r="D314" s="205"/>
      <c r="E314" s="314">
        <v>0.99999970000000005</v>
      </c>
      <c r="F314" s="297" t="s">
        <v>1649</v>
      </c>
      <c r="G314" s="300" t="s">
        <v>1649</v>
      </c>
      <c r="H314" s="208" t="s">
        <v>1637</v>
      </c>
      <c r="I314" s="209" t="s">
        <v>1638</v>
      </c>
      <c r="J314" s="206"/>
      <c r="K314" s="265" t="s">
        <v>1499</v>
      </c>
      <c r="L314" s="208"/>
      <c r="M314" s="206"/>
      <c r="N314" s="210" t="s">
        <v>1499</v>
      </c>
      <c r="O314" s="208"/>
    </row>
    <row r="315" spans="1:15" s="199" customFormat="1" x14ac:dyDescent="0.25">
      <c r="A315" s="200" t="s">
        <v>1460</v>
      </c>
      <c r="B315" s="201" t="s">
        <v>634</v>
      </c>
      <c r="C315" s="224" t="str">
        <f>IFERROR(IF($B315="7440-47-3","Chromium and compounds",IF(B315="No CAS","",INDEX('DEQ Pollutant List'!$C$7:$C$614,MATCH('3. Pollutant Emissions - EF'!B315,'DEQ Pollutant List'!$B$7:$B$614,0)))),"")</f>
        <v>Nickel and compounds</v>
      </c>
      <c r="D315" s="205"/>
      <c r="E315" s="314">
        <v>0.99999970000000005</v>
      </c>
      <c r="F315" s="297">
        <v>420</v>
      </c>
      <c r="G315" s="300">
        <v>600</v>
      </c>
      <c r="H315" s="208" t="s">
        <v>1637</v>
      </c>
      <c r="I315" s="209" t="s">
        <v>1638</v>
      </c>
      <c r="J315" s="206"/>
      <c r="K315" s="265">
        <v>1.9315150300195272E-4</v>
      </c>
      <c r="L315" s="208"/>
      <c r="M315" s="206"/>
      <c r="N315" s="210">
        <v>7.5597457143621416E-7</v>
      </c>
      <c r="O315" s="208"/>
    </row>
    <row r="316" spans="1:15" s="199" customFormat="1" x14ac:dyDescent="0.25">
      <c r="A316" s="200" t="s">
        <v>1460</v>
      </c>
      <c r="B316" s="201" t="s">
        <v>1009</v>
      </c>
      <c r="C316" s="224" t="str">
        <f>IFERROR(IF($B316="7440-47-3","Chromium and compounds",IF(B316="No CAS","",INDEX('DEQ Pollutant List'!$C$7:$C$614,MATCH('3. Pollutant Emissions - EF'!B316,'DEQ Pollutant List'!$B$7:$B$614,0)))),"")</f>
        <v>Selenium and compounds</v>
      </c>
      <c r="D316" s="205"/>
      <c r="E316" s="314">
        <v>0.99999970000000005</v>
      </c>
      <c r="F316" s="297">
        <v>3.2000000000000001E-2</v>
      </c>
      <c r="G316" s="300">
        <v>7.8E-2</v>
      </c>
      <c r="H316" s="208" t="s">
        <v>1637</v>
      </c>
      <c r="I316" s="209" t="s">
        <v>1638</v>
      </c>
      <c r="J316" s="206"/>
      <c r="K316" s="265">
        <v>1.471630499062497E-8</v>
      </c>
      <c r="L316" s="208"/>
      <c r="M316" s="206"/>
      <c r="N316" s="210">
        <v>9.8276694286707831E-11</v>
      </c>
      <c r="O316" s="208"/>
    </row>
    <row r="317" spans="1:15" s="199" customFormat="1" x14ac:dyDescent="0.25">
      <c r="A317" s="200" t="s">
        <v>1460</v>
      </c>
      <c r="B317" s="201" t="s">
        <v>1128</v>
      </c>
      <c r="C317" s="224" t="str">
        <f>IFERROR(IF($B317="7440-47-3","Chromium and compounds",IF(B317="No CAS","",INDEX('DEQ Pollutant List'!$C$7:$C$614,MATCH('3. Pollutant Emissions - EF'!B317,'DEQ Pollutant List'!$B$7:$B$614,0)))),"")</f>
        <v>Vanadium (fume or dust)</v>
      </c>
      <c r="D317" s="205"/>
      <c r="E317" s="314">
        <v>0.99999970000000005</v>
      </c>
      <c r="F317" s="297">
        <v>5.6000000000000005</v>
      </c>
      <c r="G317" s="300">
        <v>22.000000000000004</v>
      </c>
      <c r="H317" s="208" t="s">
        <v>1637</v>
      </c>
      <c r="I317" s="209" t="s">
        <v>1638</v>
      </c>
      <c r="J317" s="206"/>
      <c r="K317" s="265">
        <v>2.5753533733593695E-6</v>
      </c>
      <c r="L317" s="208"/>
      <c r="M317" s="206"/>
      <c r="N317" s="210">
        <v>2.7719067619327853E-8</v>
      </c>
      <c r="O317" s="208"/>
    </row>
    <row r="318" spans="1:15" s="199" customFormat="1" x14ac:dyDescent="0.25">
      <c r="A318" s="200" t="s">
        <v>1460</v>
      </c>
      <c r="B318" s="201" t="s">
        <v>1149</v>
      </c>
      <c r="C318" s="224" t="str">
        <f>IFERROR(IF($B318="7440-47-3","Chromium and compounds",IF(B318="No CAS","",INDEX('DEQ Pollutant List'!$C$7:$C$614,MATCH('3. Pollutant Emissions - EF'!B318,'DEQ Pollutant List'!$B$7:$B$614,0)))),"")</f>
        <v>Zinc and compounds</v>
      </c>
      <c r="D318" s="205"/>
      <c r="E318" s="314">
        <v>0.99999970000000005</v>
      </c>
      <c r="F318" s="297">
        <v>0.7599999999999999</v>
      </c>
      <c r="G318" s="300">
        <v>2</v>
      </c>
      <c r="H318" s="208" t="s">
        <v>1637</v>
      </c>
      <c r="I318" s="209" t="s">
        <v>1638</v>
      </c>
      <c r="J318" s="206"/>
      <c r="K318" s="265">
        <v>3.4951224352734296E-7</v>
      </c>
      <c r="L318" s="208"/>
      <c r="M318" s="206"/>
      <c r="N318" s="210">
        <v>2.5199152381207135E-9</v>
      </c>
      <c r="O318" s="208"/>
    </row>
    <row r="319" spans="1:15" s="199" customFormat="1" x14ac:dyDescent="0.25">
      <c r="A319" s="200"/>
      <c r="B319" s="201"/>
      <c r="C319" s="224" t="str">
        <f>IFERROR(IF($B319="7440-47-3","Chromium and compounds",IF(B319="No CAS","",INDEX('DEQ Pollutant List'!$C$7:$C$614,MATCH('3. Pollutant Emissions - EF'!B319,'DEQ Pollutant List'!$B$7:$B$614,0)))),"")</f>
        <v/>
      </c>
      <c r="D319" s="205"/>
      <c r="E319" s="314"/>
      <c r="F319" s="206"/>
      <c r="G319" s="207"/>
      <c r="H319" s="208"/>
      <c r="I319" s="209"/>
      <c r="J319" s="206"/>
      <c r="K319" s="265"/>
      <c r="L319" s="208"/>
      <c r="M319" s="206"/>
      <c r="N319" s="210"/>
      <c r="O319" s="208"/>
    </row>
    <row r="320" spans="1:15" s="199" customFormat="1" x14ac:dyDescent="0.25">
      <c r="A320" s="200" t="s">
        <v>1464</v>
      </c>
      <c r="B320" s="201" t="s">
        <v>41</v>
      </c>
      <c r="C320" s="224" t="str">
        <f>IFERROR(IF($B320="7440-47-3","Chromium and compounds",IF(B320="No CAS","",INDEX('DEQ Pollutant List'!$C$7:$C$614,MATCH('3. Pollutant Emissions - EF'!B320,'DEQ Pollutant List'!$B$7:$B$614,0)))),"")</f>
        <v>Aluminum and compounds</v>
      </c>
      <c r="D320" s="205"/>
      <c r="E320" s="314">
        <v>0.99999970000000005</v>
      </c>
      <c r="F320" s="297">
        <v>22.000000000000004</v>
      </c>
      <c r="G320" s="300">
        <v>26.000000000000004</v>
      </c>
      <c r="H320" s="208" t="s">
        <v>1637</v>
      </c>
      <c r="I320" s="209" t="s">
        <v>1638</v>
      </c>
      <c r="J320" s="206"/>
      <c r="K320" s="265">
        <v>8.9808031804432777E-5</v>
      </c>
      <c r="L320" s="208"/>
      <c r="M320" s="206"/>
      <c r="N320" s="210">
        <v>2.907856571500937E-7</v>
      </c>
      <c r="O320" s="208"/>
    </row>
    <row r="321" spans="1:15" s="199" customFormat="1" x14ac:dyDescent="0.25">
      <c r="A321" s="200" t="s">
        <v>1464</v>
      </c>
      <c r="B321" s="201" t="s">
        <v>83</v>
      </c>
      <c r="C321" s="224" t="str">
        <f>IFERROR(IF($B321="7440-47-3","Chromium and compounds",IF(B321="No CAS","",INDEX('DEQ Pollutant List'!$C$7:$C$614,MATCH('3. Pollutant Emissions - EF'!B321,'DEQ Pollutant List'!$B$7:$B$614,0)))),"")</f>
        <v>Arsenic and compounds</v>
      </c>
      <c r="D321" s="205"/>
      <c r="E321" s="314">
        <v>0.99999970000000005</v>
      </c>
      <c r="F321" s="297">
        <v>6.8000000000000005E-2</v>
      </c>
      <c r="G321" s="300">
        <v>0.10800000000000001</v>
      </c>
      <c r="H321" s="208" t="s">
        <v>1637</v>
      </c>
      <c r="I321" s="209" t="s">
        <v>1638</v>
      </c>
      <c r="J321" s="206"/>
      <c r="K321" s="265">
        <v>2.77588461940974E-7</v>
      </c>
      <c r="L321" s="208"/>
      <c r="M321" s="206"/>
      <c r="N321" s="210">
        <v>1.2078788835465432E-9</v>
      </c>
      <c r="O321" s="208"/>
    </row>
    <row r="322" spans="1:15" s="199" customFormat="1" x14ac:dyDescent="0.25">
      <c r="A322" s="200" t="s">
        <v>1464</v>
      </c>
      <c r="B322" s="201" t="s">
        <v>117</v>
      </c>
      <c r="C322" s="224" t="str">
        <f>IFERROR(IF($B322="7440-47-3","Chromium and compounds",IF(B322="No CAS","",INDEX('DEQ Pollutant List'!$C$7:$C$614,MATCH('3. Pollutant Emissions - EF'!B322,'DEQ Pollutant List'!$B$7:$B$614,0)))),"")</f>
        <v>Beryllium and compounds</v>
      </c>
      <c r="D322" s="205"/>
      <c r="E322" s="314">
        <v>0.99999970000000005</v>
      </c>
      <c r="F322" s="297" t="s">
        <v>1649</v>
      </c>
      <c r="G322" s="300" t="s">
        <v>1649</v>
      </c>
      <c r="H322" s="208" t="s">
        <v>1637</v>
      </c>
      <c r="I322" s="209" t="s">
        <v>1638</v>
      </c>
      <c r="J322" s="206"/>
      <c r="K322" s="265" t="s">
        <v>1499</v>
      </c>
      <c r="L322" s="208"/>
      <c r="M322" s="206"/>
      <c r="N322" s="210" t="s">
        <v>1499</v>
      </c>
      <c r="O322" s="208"/>
    </row>
    <row r="323" spans="1:15" s="199" customFormat="1" x14ac:dyDescent="0.25">
      <c r="A323" s="200" t="s">
        <v>1464</v>
      </c>
      <c r="B323" s="201" t="s">
        <v>167</v>
      </c>
      <c r="C323" s="224" t="str">
        <f>IFERROR(IF($B323="7440-47-3","Chromium and compounds",IF(B323="No CAS","",INDEX('DEQ Pollutant List'!$C$7:$C$614,MATCH('3. Pollutant Emissions - EF'!B323,'DEQ Pollutant List'!$B$7:$B$614,0)))),"")</f>
        <v>Cadmium and compounds</v>
      </c>
      <c r="D323" s="205"/>
      <c r="E323" s="314">
        <v>0.99999970000000005</v>
      </c>
      <c r="F323" s="297">
        <v>6.4000000000000003E-3</v>
      </c>
      <c r="G323" s="300">
        <v>1.6399999999999998E-2</v>
      </c>
      <c r="H323" s="208" t="s">
        <v>1637</v>
      </c>
      <c r="I323" s="209" t="s">
        <v>1638</v>
      </c>
      <c r="J323" s="206"/>
      <c r="K323" s="265">
        <v>2.6125972888562261E-8</v>
      </c>
      <c r="L323" s="208"/>
      <c r="M323" s="206"/>
      <c r="N323" s="210">
        <v>1.8341864527928984E-10</v>
      </c>
      <c r="O323" s="208"/>
    </row>
    <row r="324" spans="1:15" s="199" customFormat="1" x14ac:dyDescent="0.25">
      <c r="A324" s="200" t="s">
        <v>1464</v>
      </c>
      <c r="B324" s="201" t="s">
        <v>1636</v>
      </c>
      <c r="C324" s="224" t="str">
        <f>IFERROR(IF($B324="7440-47-3","Chromium and compounds",IF(B324="No CAS","",INDEX('DEQ Pollutant List'!$C$7:$C$614,MATCH('3. Pollutant Emissions - EF'!B324,'DEQ Pollutant List'!$B$7:$B$614,0)))),"")</f>
        <v>Chromium and compounds</v>
      </c>
      <c r="D324" s="205"/>
      <c r="E324" s="314">
        <v>0.99999970000000005</v>
      </c>
      <c r="F324" s="297">
        <v>400</v>
      </c>
      <c r="G324" s="300">
        <v>440</v>
      </c>
      <c r="H324" s="208" t="s">
        <v>1637</v>
      </c>
      <c r="I324" s="209" t="s">
        <v>1638</v>
      </c>
      <c r="J324" s="206"/>
      <c r="K324" s="265">
        <v>1.6328733055351414E-3</v>
      </c>
      <c r="L324" s="208"/>
      <c r="M324" s="206"/>
      <c r="N324" s="210">
        <v>4.9209880440785083E-6</v>
      </c>
      <c r="O324" s="208"/>
    </row>
    <row r="325" spans="1:15" s="199" customFormat="1" x14ac:dyDescent="0.25">
      <c r="A325" s="200" t="s">
        <v>1464</v>
      </c>
      <c r="B325" s="201" t="s">
        <v>250</v>
      </c>
      <c r="C325" s="224" t="str">
        <f>IFERROR(IF($B325="7440-47-3","Chromium and compounds",IF(B325="No CAS","",INDEX('DEQ Pollutant List'!$C$7:$C$614,MATCH('3. Pollutant Emissions - EF'!B325,'DEQ Pollutant List'!$B$7:$B$614,0)))),"")</f>
        <v>Chromium VI, chromate, and dichromate particulate</v>
      </c>
      <c r="D325" s="205"/>
      <c r="E325" s="314">
        <v>0.99999970000000005</v>
      </c>
      <c r="F325" s="297">
        <v>5.1999999999999995E-4</v>
      </c>
      <c r="G325" s="300">
        <v>1.4999999999999998E-3</v>
      </c>
      <c r="H325" s="208" t="s">
        <v>1637</v>
      </c>
      <c r="I325" s="209" t="s">
        <v>1638</v>
      </c>
      <c r="J325" s="206"/>
      <c r="K325" s="265">
        <v>2.1227352971956834E-9</v>
      </c>
      <c r="L325" s="208"/>
      <c r="M325" s="206"/>
      <c r="N325" s="210">
        <v>1.6776095604813093E-11</v>
      </c>
      <c r="O325" s="208"/>
    </row>
    <row r="326" spans="1:15" s="199" customFormat="1" x14ac:dyDescent="0.25">
      <c r="A326" s="200" t="s">
        <v>1464</v>
      </c>
      <c r="B326" s="201" t="s">
        <v>255</v>
      </c>
      <c r="C326" s="224" t="str">
        <f>IFERROR(IF($B326="7440-47-3","Chromium and compounds",IF(B326="No CAS","",INDEX('DEQ Pollutant List'!$C$7:$C$614,MATCH('3. Pollutant Emissions - EF'!B326,'DEQ Pollutant List'!$B$7:$B$614,0)))),"")</f>
        <v>Cobalt and compounds</v>
      </c>
      <c r="D326" s="205"/>
      <c r="E326" s="314">
        <v>0.99999970000000005</v>
      </c>
      <c r="F326" s="297">
        <v>84</v>
      </c>
      <c r="G326" s="300">
        <v>130</v>
      </c>
      <c r="H326" s="208" t="s">
        <v>1637</v>
      </c>
      <c r="I326" s="209" t="s">
        <v>1638</v>
      </c>
      <c r="J326" s="206"/>
      <c r="K326" s="265">
        <v>3.4290339416237964E-4</v>
      </c>
      <c r="L326" s="208"/>
      <c r="M326" s="206"/>
      <c r="N326" s="210">
        <v>1.4539282857504686E-6</v>
      </c>
      <c r="O326" s="208"/>
    </row>
    <row r="327" spans="1:15" s="199" customFormat="1" x14ac:dyDescent="0.25">
      <c r="A327" s="200" t="s">
        <v>1464</v>
      </c>
      <c r="B327" s="201" t="s">
        <v>258</v>
      </c>
      <c r="C327" s="224" t="str">
        <f>IFERROR(IF($B327="7440-47-3","Chromium and compounds",IF(B327="No CAS","",INDEX('DEQ Pollutant List'!$C$7:$C$614,MATCH('3. Pollutant Emissions - EF'!B327,'DEQ Pollutant List'!$B$7:$B$614,0)))),"")</f>
        <v>Copper and compounds</v>
      </c>
      <c r="D327" s="205"/>
      <c r="E327" s="314">
        <v>0.99999970000000005</v>
      </c>
      <c r="F327" s="297">
        <v>3.8</v>
      </c>
      <c r="G327" s="300">
        <v>3.8</v>
      </c>
      <c r="H327" s="208" t="s">
        <v>1637</v>
      </c>
      <c r="I327" s="209" t="s">
        <v>1638</v>
      </c>
      <c r="J327" s="206"/>
      <c r="K327" s="265">
        <v>1.5512296402583839E-5</v>
      </c>
      <c r="L327" s="208"/>
      <c r="M327" s="206"/>
      <c r="N327" s="210">
        <v>4.2499442198859848E-8</v>
      </c>
      <c r="O327" s="208"/>
    </row>
    <row r="328" spans="1:15" s="199" customFormat="1" x14ac:dyDescent="0.25">
      <c r="A328" s="200" t="s">
        <v>1464</v>
      </c>
      <c r="B328" s="201" t="s">
        <v>556</v>
      </c>
      <c r="C328" s="224" t="str">
        <f>IFERROR(IF($B328="7440-47-3","Chromium and compounds",IF(B328="No CAS","",INDEX('DEQ Pollutant List'!$C$7:$C$614,MATCH('3. Pollutant Emissions - EF'!B328,'DEQ Pollutant List'!$B$7:$B$614,0)))),"")</f>
        <v>Lead and compounds</v>
      </c>
      <c r="D328" s="205"/>
      <c r="E328" s="314">
        <v>0.99999970000000005</v>
      </c>
      <c r="F328" s="297">
        <v>5.9999999999999993E-3</v>
      </c>
      <c r="G328" s="300">
        <v>7.2000000000000007E-3</v>
      </c>
      <c r="H328" s="208" t="s">
        <v>1637</v>
      </c>
      <c r="I328" s="209" t="s">
        <v>1638</v>
      </c>
      <c r="J328" s="206"/>
      <c r="K328" s="265">
        <v>2.4493099583027116E-8</v>
      </c>
      <c r="L328" s="208"/>
      <c r="M328" s="206"/>
      <c r="N328" s="210">
        <v>8.0525258903102876E-11</v>
      </c>
      <c r="O328" s="208"/>
    </row>
    <row r="329" spans="1:15" s="199" customFormat="1" x14ac:dyDescent="0.25">
      <c r="A329" s="200" t="s">
        <v>1464</v>
      </c>
      <c r="B329" s="201" t="s">
        <v>562</v>
      </c>
      <c r="C329" s="224" t="str">
        <f>IFERROR(IF($B329="7440-47-3","Chromium and compounds",IF(B329="No CAS","",INDEX('DEQ Pollutant List'!$C$7:$C$614,MATCH('3. Pollutant Emissions - EF'!B329,'DEQ Pollutant List'!$B$7:$B$614,0)))),"")</f>
        <v>Manganese and compounds</v>
      </c>
      <c r="D329" s="205"/>
      <c r="E329" s="314">
        <v>0.99999970000000005</v>
      </c>
      <c r="F329" s="297">
        <v>16</v>
      </c>
      <c r="G329" s="300">
        <v>17.8</v>
      </c>
      <c r="H329" s="208" t="s">
        <v>1637</v>
      </c>
      <c r="I329" s="209" t="s">
        <v>1638</v>
      </c>
      <c r="J329" s="206"/>
      <c r="K329" s="265">
        <v>6.5314932221405652E-5</v>
      </c>
      <c r="L329" s="208"/>
      <c r="M329" s="206"/>
      <c r="N329" s="210">
        <v>1.9907633451044876E-7</v>
      </c>
      <c r="O329" s="208"/>
    </row>
    <row r="330" spans="1:15" s="199" customFormat="1" x14ac:dyDescent="0.25">
      <c r="A330" s="200" t="s">
        <v>1464</v>
      </c>
      <c r="B330" s="201" t="s">
        <v>568</v>
      </c>
      <c r="C330" s="224" t="str">
        <f>IFERROR(IF($B330="7440-47-3","Chromium and compounds",IF(B330="No CAS","",INDEX('DEQ Pollutant List'!$C$7:$C$614,MATCH('3. Pollutant Emissions - EF'!B330,'DEQ Pollutant List'!$B$7:$B$614,0)))),"")</f>
        <v>Mercury and compounds</v>
      </c>
      <c r="D330" s="205"/>
      <c r="E330" s="314">
        <v>0.99999970000000005</v>
      </c>
      <c r="F330" s="297" t="s">
        <v>1649</v>
      </c>
      <c r="G330" s="300" t="s">
        <v>1649</v>
      </c>
      <c r="H330" s="208" t="s">
        <v>1637</v>
      </c>
      <c r="I330" s="209" t="s">
        <v>1638</v>
      </c>
      <c r="J330" s="206"/>
      <c r="K330" s="265" t="s">
        <v>1499</v>
      </c>
      <c r="L330" s="208"/>
      <c r="M330" s="206"/>
      <c r="N330" s="210" t="s">
        <v>1499</v>
      </c>
      <c r="O330" s="208"/>
    </row>
    <row r="331" spans="1:15" s="199" customFormat="1" x14ac:dyDescent="0.25">
      <c r="A331" s="200" t="s">
        <v>1464</v>
      </c>
      <c r="B331" s="201" t="s">
        <v>634</v>
      </c>
      <c r="C331" s="224" t="str">
        <f>IFERROR(IF($B331="7440-47-3","Chromium and compounds",IF(B331="No CAS","",INDEX('DEQ Pollutant List'!$C$7:$C$614,MATCH('3. Pollutant Emissions - EF'!B331,'DEQ Pollutant List'!$B$7:$B$614,0)))),"")</f>
        <v>Nickel and compounds</v>
      </c>
      <c r="D331" s="205"/>
      <c r="E331" s="314">
        <v>0.99999970000000005</v>
      </c>
      <c r="F331" s="297">
        <v>380</v>
      </c>
      <c r="G331" s="300">
        <v>480</v>
      </c>
      <c r="H331" s="208" t="s">
        <v>1637</v>
      </c>
      <c r="I331" s="209" t="s">
        <v>1638</v>
      </c>
      <c r="J331" s="206"/>
      <c r="K331" s="265">
        <v>1.5512296402583842E-3</v>
      </c>
      <c r="L331" s="208"/>
      <c r="M331" s="206"/>
      <c r="N331" s="210">
        <v>5.3683505935401918E-6</v>
      </c>
      <c r="O331" s="208"/>
    </row>
    <row r="332" spans="1:15" s="199" customFormat="1" x14ac:dyDescent="0.25">
      <c r="A332" s="200" t="s">
        <v>1464</v>
      </c>
      <c r="B332" s="201" t="s">
        <v>1009</v>
      </c>
      <c r="C332" s="224" t="str">
        <f>IFERROR(IF($B332="7440-47-3","Chromium and compounds",IF(B332="No CAS","",INDEX('DEQ Pollutant List'!$C$7:$C$614,MATCH('3. Pollutant Emissions - EF'!B332,'DEQ Pollutant List'!$B$7:$B$614,0)))),"")</f>
        <v>Selenium and compounds</v>
      </c>
      <c r="D332" s="205"/>
      <c r="E332" s="314">
        <v>0.99999970000000005</v>
      </c>
      <c r="F332" s="297">
        <v>6.4000000000000001E-2</v>
      </c>
      <c r="G332" s="300">
        <v>0.10999999999999999</v>
      </c>
      <c r="H332" s="208" t="s">
        <v>1637</v>
      </c>
      <c r="I332" s="209" t="s">
        <v>1638</v>
      </c>
      <c r="J332" s="206"/>
      <c r="K332" s="265">
        <v>2.6125972888562262E-7</v>
      </c>
      <c r="L332" s="208"/>
      <c r="M332" s="206"/>
      <c r="N332" s="210">
        <v>1.2302470110196272E-9</v>
      </c>
      <c r="O332" s="208"/>
    </row>
    <row r="333" spans="1:15" s="199" customFormat="1" x14ac:dyDescent="0.25">
      <c r="A333" s="200" t="s">
        <v>1464</v>
      </c>
      <c r="B333" s="201" t="s">
        <v>1128</v>
      </c>
      <c r="C333" s="224" t="str">
        <f>IFERROR(IF($B333="7440-47-3","Chromium and compounds",IF(B333="No CAS","",INDEX('DEQ Pollutant List'!$C$7:$C$614,MATCH('3. Pollutant Emissions - EF'!B333,'DEQ Pollutant List'!$B$7:$B$614,0)))),"")</f>
        <v>Vanadium (fume or dust)</v>
      </c>
      <c r="D333" s="205"/>
      <c r="E333" s="314">
        <v>0.99999970000000005</v>
      </c>
      <c r="F333" s="297">
        <v>0.51999999999999991</v>
      </c>
      <c r="G333" s="300">
        <v>0.66</v>
      </c>
      <c r="H333" s="208" t="s">
        <v>1637</v>
      </c>
      <c r="I333" s="209" t="s">
        <v>1638</v>
      </c>
      <c r="J333" s="206"/>
      <c r="K333" s="265">
        <v>2.1227352971956829E-6</v>
      </c>
      <c r="L333" s="208"/>
      <c r="M333" s="206"/>
      <c r="N333" s="210">
        <v>7.3814820661177622E-9</v>
      </c>
      <c r="O333" s="208"/>
    </row>
    <row r="334" spans="1:15" s="199" customFormat="1" x14ac:dyDescent="0.25">
      <c r="A334" s="200" t="s">
        <v>1464</v>
      </c>
      <c r="B334" s="201" t="s">
        <v>1149</v>
      </c>
      <c r="C334" s="224" t="str">
        <f>IFERROR(IF($B334="7440-47-3","Chromium and compounds",IF(B334="No CAS","",INDEX('DEQ Pollutant List'!$C$7:$C$614,MATCH('3. Pollutant Emissions - EF'!B334,'DEQ Pollutant List'!$B$7:$B$614,0)))),"")</f>
        <v>Zinc and compounds</v>
      </c>
      <c r="D334" s="205"/>
      <c r="E334" s="314">
        <v>0.99999970000000005</v>
      </c>
      <c r="F334" s="297">
        <v>8.6000000000000007E-2</v>
      </c>
      <c r="G334" s="300">
        <v>0.154</v>
      </c>
      <c r="H334" s="208" t="s">
        <v>1637</v>
      </c>
      <c r="I334" s="209" t="s">
        <v>1638</v>
      </c>
      <c r="J334" s="206"/>
      <c r="K334" s="265">
        <v>3.5106776069005541E-7</v>
      </c>
      <c r="L334" s="208"/>
      <c r="M334" s="206"/>
      <c r="N334" s="210">
        <v>1.7223458154274779E-9</v>
      </c>
      <c r="O334" s="208"/>
    </row>
    <row r="335" spans="1:15" s="199" customFormat="1" x14ac:dyDescent="0.25">
      <c r="A335" s="200"/>
      <c r="B335" s="201"/>
      <c r="C335" s="224" t="str">
        <f>IFERROR(IF($B335="7440-47-3","Chromium and compounds",IF(B335="No CAS","",INDEX('DEQ Pollutant List'!$C$7:$C$614,MATCH('3. Pollutant Emissions - EF'!B335,'DEQ Pollutant List'!$B$7:$B$614,0)))),"")</f>
        <v/>
      </c>
      <c r="D335" s="205"/>
      <c r="E335" s="260"/>
      <c r="F335" s="297"/>
      <c r="G335" s="300"/>
      <c r="H335" s="208"/>
      <c r="I335" s="209"/>
      <c r="J335" s="206"/>
      <c r="K335" s="265"/>
      <c r="L335" s="208"/>
      <c r="M335" s="206"/>
      <c r="N335" s="210"/>
      <c r="O335" s="208"/>
    </row>
    <row r="336" spans="1:15" s="199" customFormat="1" x14ac:dyDescent="0.25">
      <c r="A336" s="200" t="s">
        <v>1468</v>
      </c>
      <c r="B336" s="201" t="s">
        <v>41</v>
      </c>
      <c r="C336" s="224" t="str">
        <f>IFERROR(IF($B336="7440-47-3","Chromium and compounds",IF(B336="No CAS","",INDEX('DEQ Pollutant List'!$C$7:$C$614,MATCH('3. Pollutant Emissions - EF'!B336,'DEQ Pollutant List'!$B$7:$B$614,0)))),"")</f>
        <v>Aluminum and compounds</v>
      </c>
      <c r="D336" s="205"/>
      <c r="E336" s="260">
        <v>0.999</v>
      </c>
      <c r="F336" s="297">
        <v>16.8</v>
      </c>
      <c r="G336" s="300">
        <v>18.799999999999997</v>
      </c>
      <c r="H336" s="208" t="s">
        <v>1637</v>
      </c>
      <c r="I336" s="216" t="s">
        <v>1638</v>
      </c>
      <c r="J336" s="206"/>
      <c r="K336" s="265">
        <v>2.0048930635835942E-2</v>
      </c>
      <c r="L336" s="208"/>
      <c r="M336" s="206"/>
      <c r="N336" s="210">
        <v>6.1467693404063225E-5</v>
      </c>
      <c r="O336" s="208"/>
    </row>
    <row r="337" spans="1:15" s="199" customFormat="1" x14ac:dyDescent="0.25">
      <c r="A337" s="200" t="s">
        <v>1468</v>
      </c>
      <c r="B337" s="201" t="s">
        <v>83</v>
      </c>
      <c r="C337" s="224" t="str">
        <f>IFERROR(IF($B337="7440-47-3","Chromium and compounds",IF(B337="No CAS","",INDEX('DEQ Pollutant List'!$C$7:$C$614,MATCH('3. Pollutant Emissions - EF'!B337,'DEQ Pollutant List'!$B$7:$B$614,0)))),"")</f>
        <v>Arsenic and compounds</v>
      </c>
      <c r="D337" s="205"/>
      <c r="E337" s="260">
        <v>0.999</v>
      </c>
      <c r="F337" s="297">
        <v>9.1999999999999998E-3</v>
      </c>
      <c r="G337" s="300">
        <v>0.02</v>
      </c>
      <c r="H337" s="208" t="s">
        <v>1637</v>
      </c>
      <c r="I337" s="216" t="s">
        <v>1638</v>
      </c>
      <c r="J337" s="206"/>
      <c r="K337" s="265">
        <v>1.0979176300576825E-5</v>
      </c>
      <c r="L337" s="208"/>
      <c r="M337" s="206"/>
      <c r="N337" s="210">
        <v>6.5391163195811944E-8</v>
      </c>
      <c r="O337" s="208"/>
    </row>
    <row r="338" spans="1:15" s="199" customFormat="1" x14ac:dyDescent="0.25">
      <c r="A338" s="200" t="s">
        <v>1468</v>
      </c>
      <c r="B338" s="201" t="s">
        <v>117</v>
      </c>
      <c r="C338" s="224" t="str">
        <f>IFERROR(IF($B338="7440-47-3","Chromium and compounds",IF(B338="No CAS","",INDEX('DEQ Pollutant List'!$C$7:$C$614,MATCH('3. Pollutant Emissions - EF'!B338,'DEQ Pollutant List'!$B$7:$B$614,0)))),"")</f>
        <v>Beryllium and compounds</v>
      </c>
      <c r="D338" s="205"/>
      <c r="E338" s="260">
        <v>0.999</v>
      </c>
      <c r="F338" s="297" t="s">
        <v>1649</v>
      </c>
      <c r="G338" s="300" t="s">
        <v>1649</v>
      </c>
      <c r="H338" s="208" t="s">
        <v>1637</v>
      </c>
      <c r="I338" s="216" t="s">
        <v>1638</v>
      </c>
      <c r="J338" s="206"/>
      <c r="K338" s="265" t="s">
        <v>1499</v>
      </c>
      <c r="L338" s="208"/>
      <c r="M338" s="206"/>
      <c r="N338" s="210" t="s">
        <v>1499</v>
      </c>
      <c r="O338" s="208"/>
    </row>
    <row r="339" spans="1:15" s="199" customFormat="1" x14ac:dyDescent="0.25">
      <c r="A339" s="200" t="s">
        <v>1468</v>
      </c>
      <c r="B339" s="201" t="s">
        <v>167</v>
      </c>
      <c r="C339" s="224" t="str">
        <f>IFERROR(IF($B339="7440-47-3","Chromium and compounds",IF(B339="No CAS","",INDEX('DEQ Pollutant List'!$C$7:$C$614,MATCH('3. Pollutant Emissions - EF'!B339,'DEQ Pollutant List'!$B$7:$B$614,0)))),"")</f>
        <v>Cadmium and compounds</v>
      </c>
      <c r="D339" s="205"/>
      <c r="E339" s="260">
        <v>0.999</v>
      </c>
      <c r="F339" s="297">
        <v>9.0000000000000011E-3</v>
      </c>
      <c r="G339" s="300">
        <v>1.2600000000000002E-2</v>
      </c>
      <c r="H339" s="208" t="s">
        <v>1637</v>
      </c>
      <c r="I339" s="216" t="s">
        <v>1638</v>
      </c>
      <c r="J339" s="206"/>
      <c r="K339" s="265">
        <v>1.0740498554912113E-5</v>
      </c>
      <c r="L339" s="208"/>
      <c r="M339" s="206"/>
      <c r="N339" s="210">
        <v>4.1196432813361534E-8</v>
      </c>
      <c r="O339" s="208"/>
    </row>
    <row r="340" spans="1:15" s="199" customFormat="1" x14ac:dyDescent="0.25">
      <c r="A340" s="200" t="s">
        <v>1468</v>
      </c>
      <c r="B340" s="201" t="s">
        <v>1636</v>
      </c>
      <c r="C340" s="224" t="str">
        <f>IFERROR(IF($B340="7440-47-3","Chromium and compounds",IF(B340="No CAS","",INDEX('DEQ Pollutant List'!$C$7:$C$614,MATCH('3. Pollutant Emissions - EF'!B340,'DEQ Pollutant List'!$B$7:$B$614,0)))),"")</f>
        <v>Chromium and compounds</v>
      </c>
      <c r="D340" s="205"/>
      <c r="E340" s="260">
        <v>0.999</v>
      </c>
      <c r="F340" s="297">
        <v>94</v>
      </c>
      <c r="G340" s="300">
        <v>115.99999999999999</v>
      </c>
      <c r="H340" s="208" t="s">
        <v>1637</v>
      </c>
      <c r="I340" s="216" t="s">
        <v>1638</v>
      </c>
      <c r="J340" s="206"/>
      <c r="K340" s="265">
        <v>0.11217854046241539</v>
      </c>
      <c r="L340" s="208"/>
      <c r="M340" s="206"/>
      <c r="N340" s="210">
        <v>3.7926874653570922E-4</v>
      </c>
      <c r="O340" s="208"/>
    </row>
    <row r="341" spans="1:15" s="199" customFormat="1" x14ac:dyDescent="0.25">
      <c r="A341" s="200" t="s">
        <v>1468</v>
      </c>
      <c r="B341" s="201" t="s">
        <v>250</v>
      </c>
      <c r="C341" s="224" t="str">
        <f>IFERROR(IF($B341="7440-47-3","Chromium and compounds",IF(B341="No CAS","",INDEX('DEQ Pollutant List'!$C$7:$C$614,MATCH('3. Pollutant Emissions - EF'!B341,'DEQ Pollutant List'!$B$7:$B$614,0)))),"")</f>
        <v>Chromium VI, chromate, and dichromate particulate</v>
      </c>
      <c r="D341" s="205"/>
      <c r="E341" s="260">
        <v>0.999</v>
      </c>
      <c r="F341" s="297">
        <v>1.56</v>
      </c>
      <c r="G341" s="300">
        <v>1.7599999999999998</v>
      </c>
      <c r="H341" s="208" t="s">
        <v>1637</v>
      </c>
      <c r="I341" s="216" t="s">
        <v>1638</v>
      </c>
      <c r="J341" s="206"/>
      <c r="K341" s="265">
        <v>1.8616864161847663E-3</v>
      </c>
      <c r="L341" s="208"/>
      <c r="M341" s="206"/>
      <c r="N341" s="210">
        <v>5.7544223612314505E-6</v>
      </c>
      <c r="O341" s="208"/>
    </row>
    <row r="342" spans="1:15" s="199" customFormat="1" x14ac:dyDescent="0.25">
      <c r="A342" s="200" t="s">
        <v>1468</v>
      </c>
      <c r="B342" s="201" t="s">
        <v>255</v>
      </c>
      <c r="C342" s="224" t="str">
        <f>IFERROR(IF($B342="7440-47-3","Chromium and compounds",IF(B342="No CAS","",INDEX('DEQ Pollutant List'!$C$7:$C$614,MATCH('3. Pollutant Emissions - EF'!B342,'DEQ Pollutant List'!$B$7:$B$614,0)))),"")</f>
        <v>Cobalt and compounds</v>
      </c>
      <c r="D342" s="205"/>
      <c r="E342" s="260">
        <v>0.999</v>
      </c>
      <c r="F342" s="297">
        <v>9.1999999999999993</v>
      </c>
      <c r="G342" s="300">
        <v>10.6</v>
      </c>
      <c r="H342" s="208" t="s">
        <v>1637</v>
      </c>
      <c r="I342" s="216" t="s">
        <v>1638</v>
      </c>
      <c r="J342" s="206"/>
      <c r="K342" s="265">
        <v>1.0979176300576826E-2</v>
      </c>
      <c r="L342" s="208"/>
      <c r="M342" s="206"/>
      <c r="N342" s="210">
        <v>3.4657316493780331E-5</v>
      </c>
      <c r="O342" s="208"/>
    </row>
    <row r="343" spans="1:15" s="199" customFormat="1" x14ac:dyDescent="0.25">
      <c r="A343" s="200" t="s">
        <v>1468</v>
      </c>
      <c r="B343" s="201" t="s">
        <v>258</v>
      </c>
      <c r="C343" s="224" t="str">
        <f>IFERROR(IF($B343="7440-47-3","Chromium and compounds",IF(B343="No CAS","",INDEX('DEQ Pollutant List'!$C$7:$C$614,MATCH('3. Pollutant Emissions - EF'!B343,'DEQ Pollutant List'!$B$7:$B$614,0)))),"")</f>
        <v>Copper and compounds</v>
      </c>
      <c r="D343" s="205"/>
      <c r="E343" s="260">
        <v>0.999</v>
      </c>
      <c r="F343" s="297">
        <v>3.2</v>
      </c>
      <c r="G343" s="300">
        <v>3.2</v>
      </c>
      <c r="H343" s="208" t="s">
        <v>1637</v>
      </c>
      <c r="I343" s="216" t="s">
        <v>1638</v>
      </c>
      <c r="J343" s="206"/>
      <c r="K343" s="265">
        <v>3.8188439306354178E-3</v>
      </c>
      <c r="L343" s="208"/>
      <c r="M343" s="206"/>
      <c r="N343" s="210">
        <v>1.0462586111329911E-5</v>
      </c>
      <c r="O343" s="208"/>
    </row>
    <row r="344" spans="1:15" s="199" customFormat="1" x14ac:dyDescent="0.25">
      <c r="A344" s="200" t="s">
        <v>1468</v>
      </c>
      <c r="B344" s="201" t="s">
        <v>556</v>
      </c>
      <c r="C344" s="224" t="str">
        <f>IFERROR(IF($B344="7440-47-3","Chromium and compounds",IF(B344="No CAS","",INDEX('DEQ Pollutant List'!$C$7:$C$614,MATCH('3. Pollutant Emissions - EF'!B344,'DEQ Pollutant List'!$B$7:$B$614,0)))),"")</f>
        <v>Lead and compounds</v>
      </c>
      <c r="D344" s="205"/>
      <c r="E344" s="260">
        <v>0.999</v>
      </c>
      <c r="F344" s="297">
        <v>9.5999999999999988E-2</v>
      </c>
      <c r="G344" s="300">
        <v>0.17600000000000002</v>
      </c>
      <c r="H344" s="208" t="s">
        <v>1637</v>
      </c>
      <c r="I344" s="216" t="s">
        <v>1638</v>
      </c>
      <c r="J344" s="206"/>
      <c r="K344" s="265">
        <v>1.1456531791906252E-4</v>
      </c>
      <c r="L344" s="208"/>
      <c r="M344" s="206"/>
      <c r="N344" s="210">
        <v>5.7544223612314518E-7</v>
      </c>
      <c r="O344" s="208"/>
    </row>
    <row r="345" spans="1:15" s="199" customFormat="1" x14ac:dyDescent="0.25">
      <c r="A345" s="200" t="s">
        <v>1468</v>
      </c>
      <c r="B345" s="201" t="s">
        <v>562</v>
      </c>
      <c r="C345" s="224" t="str">
        <f>IFERROR(IF($B345="7440-47-3","Chromium and compounds",IF(B345="No CAS","",INDEX('DEQ Pollutant List'!$C$7:$C$614,MATCH('3. Pollutant Emissions - EF'!B345,'DEQ Pollutant List'!$B$7:$B$614,0)))),"")</f>
        <v>Manganese and compounds</v>
      </c>
      <c r="D345" s="205"/>
      <c r="E345" s="260">
        <v>0.999</v>
      </c>
      <c r="F345" s="297">
        <v>8.6</v>
      </c>
      <c r="G345" s="300">
        <v>9.6</v>
      </c>
      <c r="H345" s="208" t="s">
        <v>1637</v>
      </c>
      <c r="I345" s="216" t="s">
        <v>1638</v>
      </c>
      <c r="J345" s="206"/>
      <c r="K345" s="265">
        <v>1.0263143063582685E-2</v>
      </c>
      <c r="L345" s="208"/>
      <c r="M345" s="206"/>
      <c r="N345" s="210">
        <v>3.1387758333989729E-5</v>
      </c>
      <c r="O345" s="208"/>
    </row>
    <row r="346" spans="1:15" s="199" customFormat="1" x14ac:dyDescent="0.25">
      <c r="A346" s="200" t="s">
        <v>1468</v>
      </c>
      <c r="B346" s="201" t="s">
        <v>568</v>
      </c>
      <c r="C346" s="224" t="str">
        <f>IFERROR(IF($B346="7440-47-3","Chromium and compounds",IF(B346="No CAS","",INDEX('DEQ Pollutant List'!$C$7:$C$614,MATCH('3. Pollutant Emissions - EF'!B346,'DEQ Pollutant List'!$B$7:$B$614,0)))),"")</f>
        <v>Mercury and compounds</v>
      </c>
      <c r="D346" s="205"/>
      <c r="E346" s="260">
        <v>0.999</v>
      </c>
      <c r="F346" s="297" t="s">
        <v>1649</v>
      </c>
      <c r="G346" s="300" t="s">
        <v>1649</v>
      </c>
      <c r="H346" s="208" t="s">
        <v>1637</v>
      </c>
      <c r="I346" s="216" t="s">
        <v>1638</v>
      </c>
      <c r="J346" s="206"/>
      <c r="K346" s="265" t="s">
        <v>1499</v>
      </c>
      <c r="L346" s="208"/>
      <c r="M346" s="206"/>
      <c r="N346" s="210" t="s">
        <v>1499</v>
      </c>
      <c r="O346" s="208"/>
    </row>
    <row r="347" spans="1:15" s="199" customFormat="1" x14ac:dyDescent="0.25">
      <c r="A347" s="200" t="s">
        <v>1468</v>
      </c>
      <c r="B347" s="201" t="s">
        <v>634</v>
      </c>
      <c r="C347" s="224" t="str">
        <f>IFERROR(IF($B347="7440-47-3","Chromium and compounds",IF(B347="No CAS","",INDEX('DEQ Pollutant List'!$C$7:$C$614,MATCH('3. Pollutant Emissions - EF'!B347,'DEQ Pollutant List'!$B$7:$B$614,0)))),"")</f>
        <v>Nickel and compounds</v>
      </c>
      <c r="D347" s="205"/>
      <c r="E347" s="260">
        <v>0.999</v>
      </c>
      <c r="F347" s="297">
        <v>32</v>
      </c>
      <c r="G347" s="300">
        <v>38</v>
      </c>
      <c r="H347" s="208" t="s">
        <v>1637</v>
      </c>
      <c r="I347" s="216" t="s">
        <v>1638</v>
      </c>
      <c r="J347" s="206"/>
      <c r="K347" s="265">
        <v>3.8188439306354176E-2</v>
      </c>
      <c r="L347" s="208"/>
      <c r="M347" s="206"/>
      <c r="N347" s="210">
        <v>1.242432100720427E-4</v>
      </c>
      <c r="O347" s="208"/>
    </row>
    <row r="348" spans="1:15" s="199" customFormat="1" x14ac:dyDescent="0.25">
      <c r="A348" s="200" t="s">
        <v>1468</v>
      </c>
      <c r="B348" s="201" t="s">
        <v>1009</v>
      </c>
      <c r="C348" s="224" t="str">
        <f>IFERROR(IF($B348="7440-47-3","Chromium and compounds",IF(B348="No CAS","",INDEX('DEQ Pollutant List'!$C$7:$C$614,MATCH('3. Pollutant Emissions - EF'!B348,'DEQ Pollutant List'!$B$7:$B$614,0)))),"")</f>
        <v>Selenium and compounds</v>
      </c>
      <c r="D348" s="205"/>
      <c r="E348" s="260">
        <v>0.999</v>
      </c>
      <c r="F348" s="297" t="s">
        <v>1649</v>
      </c>
      <c r="G348" s="300" t="s">
        <v>1649</v>
      </c>
      <c r="H348" s="208" t="s">
        <v>1637</v>
      </c>
      <c r="I348" s="216" t="s">
        <v>1638</v>
      </c>
      <c r="J348" s="206"/>
      <c r="K348" s="265" t="s">
        <v>1499</v>
      </c>
      <c r="L348" s="208"/>
      <c r="M348" s="206"/>
      <c r="N348" s="210" t="s">
        <v>1499</v>
      </c>
      <c r="O348" s="208"/>
    </row>
    <row r="349" spans="1:15" s="199" customFormat="1" x14ac:dyDescent="0.25">
      <c r="A349" s="200" t="s">
        <v>1468</v>
      </c>
      <c r="B349" s="201" t="s">
        <v>1128</v>
      </c>
      <c r="C349" s="224" t="str">
        <f>IFERROR(IF($B349="7440-47-3","Chromium and compounds",IF(B349="No CAS","",INDEX('DEQ Pollutant List'!$C$7:$C$614,MATCH('3. Pollutant Emissions - EF'!B349,'DEQ Pollutant List'!$B$7:$B$614,0)))),"")</f>
        <v>Vanadium (fume or dust)</v>
      </c>
      <c r="D349" s="205"/>
      <c r="E349" s="260">
        <v>0.999</v>
      </c>
      <c r="F349" s="297">
        <v>2.5999999999999999E-2</v>
      </c>
      <c r="G349" s="300">
        <v>0.05</v>
      </c>
      <c r="H349" s="208" t="s">
        <v>1637</v>
      </c>
      <c r="I349" s="216" t="s">
        <v>1638</v>
      </c>
      <c r="J349" s="206"/>
      <c r="K349" s="265">
        <v>3.1028106936412763E-5</v>
      </c>
      <c r="L349" s="208"/>
      <c r="M349" s="206"/>
      <c r="N349" s="210">
        <v>1.6347790798952987E-7</v>
      </c>
      <c r="O349" s="208"/>
    </row>
    <row r="350" spans="1:15" s="199" customFormat="1" x14ac:dyDescent="0.25">
      <c r="A350" s="200" t="s">
        <v>1468</v>
      </c>
      <c r="B350" s="201" t="s">
        <v>1149</v>
      </c>
      <c r="C350" s="224" t="str">
        <f>IFERROR(IF($B350="7440-47-3","Chromium and compounds",IF(B350="No CAS","",INDEX('DEQ Pollutant List'!$C$7:$C$614,MATCH('3. Pollutant Emissions - EF'!B350,'DEQ Pollutant List'!$B$7:$B$614,0)))),"")</f>
        <v>Zinc and compounds</v>
      </c>
      <c r="D350" s="205"/>
      <c r="E350" s="260">
        <v>0.999</v>
      </c>
      <c r="F350" s="297">
        <v>1.3800000000000001</v>
      </c>
      <c r="G350" s="300">
        <v>1.62</v>
      </c>
      <c r="H350" s="208" t="s">
        <v>1637</v>
      </c>
      <c r="I350" s="216" t="s">
        <v>1638</v>
      </c>
      <c r="J350" s="206"/>
      <c r="K350" s="265">
        <v>1.6468764450865241E-3</v>
      </c>
      <c r="L350" s="208"/>
      <c r="M350" s="206"/>
      <c r="N350" s="210">
        <v>5.2966842188607682E-6</v>
      </c>
      <c r="O350" s="208"/>
    </row>
    <row r="351" spans="1:15" s="199" customFormat="1" x14ac:dyDescent="0.25">
      <c r="A351" s="200"/>
      <c r="B351" s="201"/>
      <c r="C351" s="224" t="str">
        <f>IFERROR(IF($B351="7440-47-3","Chromium and compounds",IF(B351="No CAS","",INDEX('DEQ Pollutant List'!$C$7:$C$614,MATCH('3. Pollutant Emissions - EF'!B351,'DEQ Pollutant List'!$B$7:$B$614,0)))),"")</f>
        <v/>
      </c>
      <c r="D351" s="205"/>
      <c r="E351" s="260"/>
      <c r="F351" s="206"/>
      <c r="G351" s="207"/>
      <c r="H351" s="208"/>
      <c r="I351" s="209"/>
      <c r="J351" s="206"/>
      <c r="K351" s="265"/>
      <c r="L351" s="208"/>
      <c r="M351" s="206"/>
      <c r="N351" s="210"/>
      <c r="O351" s="208"/>
    </row>
    <row r="352" spans="1:15" s="199" customFormat="1" x14ac:dyDescent="0.25">
      <c r="A352" s="200" t="s">
        <v>1472</v>
      </c>
      <c r="B352" s="201" t="s">
        <v>41</v>
      </c>
      <c r="C352" s="224" t="str">
        <f>IFERROR(IF($B352="7440-47-3","Chromium and compounds",IF(B352="No CAS","",INDEX('DEQ Pollutant List'!$C$7:$C$614,MATCH('3. Pollutant Emissions - EF'!B352,'DEQ Pollutant List'!$B$7:$B$614,0)))),"")</f>
        <v>Aluminum and compounds</v>
      </c>
      <c r="D352" s="205"/>
      <c r="E352" s="260">
        <v>0.999</v>
      </c>
      <c r="F352" s="297">
        <v>86</v>
      </c>
      <c r="G352" s="300">
        <v>86</v>
      </c>
      <c r="H352" s="208" t="s">
        <v>1637</v>
      </c>
      <c r="I352" s="209" t="s">
        <v>1638</v>
      </c>
      <c r="J352" s="206"/>
      <c r="K352" s="210">
        <v>60.645845375715858</v>
      </c>
      <c r="L352" s="208"/>
      <c r="M352" s="206"/>
      <c r="N352" s="210">
        <v>0.16615300102935851</v>
      </c>
      <c r="O352" s="208"/>
    </row>
    <row r="353" spans="1:15" s="199" customFormat="1" x14ac:dyDescent="0.25">
      <c r="A353" s="200" t="s">
        <v>1472</v>
      </c>
      <c r="B353" s="201" t="s">
        <v>83</v>
      </c>
      <c r="C353" s="224" t="str">
        <f>IFERROR(IF($B353="7440-47-3","Chromium and compounds",IF(B353="No CAS","",INDEX('DEQ Pollutant List'!$C$7:$C$614,MATCH('3. Pollutant Emissions - EF'!B353,'DEQ Pollutant List'!$B$7:$B$614,0)))),"")</f>
        <v>Arsenic and compounds</v>
      </c>
      <c r="D353" s="205"/>
      <c r="E353" s="260">
        <v>0.999</v>
      </c>
      <c r="F353" s="297">
        <v>6.1999999999999998E-3</v>
      </c>
      <c r="G353" s="300">
        <v>6.1999999999999998E-3</v>
      </c>
      <c r="H353" s="208" t="s">
        <v>1637</v>
      </c>
      <c r="I353" s="209" t="s">
        <v>1638</v>
      </c>
      <c r="J353" s="206"/>
      <c r="K353" s="210">
        <v>4.37214234103998E-3</v>
      </c>
      <c r="L353" s="208"/>
      <c r="M353" s="206"/>
      <c r="N353" s="210">
        <v>1.1978472167232822E-5</v>
      </c>
      <c r="O353" s="208"/>
    </row>
    <row r="354" spans="1:15" s="199" customFormat="1" x14ac:dyDescent="0.25">
      <c r="A354" s="200" t="s">
        <v>1472</v>
      </c>
      <c r="B354" s="201" t="s">
        <v>117</v>
      </c>
      <c r="C354" s="224" t="str">
        <f>IFERROR(IF($B354="7440-47-3","Chromium and compounds",IF(B354="No CAS","",INDEX('DEQ Pollutant List'!$C$7:$C$614,MATCH('3. Pollutant Emissions - EF'!B354,'DEQ Pollutant List'!$B$7:$B$614,0)))),"")</f>
        <v>Beryllium and compounds</v>
      </c>
      <c r="D354" s="205"/>
      <c r="E354" s="260">
        <v>0.999</v>
      </c>
      <c r="F354" s="297" t="s">
        <v>1649</v>
      </c>
      <c r="G354" s="300" t="s">
        <v>1649</v>
      </c>
      <c r="H354" s="208" t="s">
        <v>1637</v>
      </c>
      <c r="I354" s="209" t="s">
        <v>1638</v>
      </c>
      <c r="J354" s="206"/>
      <c r="K354" s="210" t="s">
        <v>1499</v>
      </c>
      <c r="L354" s="208"/>
      <c r="M354" s="206"/>
      <c r="N354" s="210" t="s">
        <v>1499</v>
      </c>
      <c r="O354" s="208"/>
    </row>
    <row r="355" spans="1:15" s="199" customFormat="1" x14ac:dyDescent="0.25">
      <c r="A355" s="200" t="s">
        <v>1472</v>
      </c>
      <c r="B355" s="201" t="s">
        <v>167</v>
      </c>
      <c r="C355" s="224" t="str">
        <f>IFERROR(IF($B355="7440-47-3","Chromium and compounds",IF(B355="No CAS","",INDEX('DEQ Pollutant List'!$C$7:$C$614,MATCH('3. Pollutant Emissions - EF'!B355,'DEQ Pollutant List'!$B$7:$B$614,0)))),"")</f>
        <v>Cadmium and compounds</v>
      </c>
      <c r="D355" s="205"/>
      <c r="E355" s="260">
        <v>0.999</v>
      </c>
      <c r="F355" s="297" t="s">
        <v>1649</v>
      </c>
      <c r="G355" s="300" t="s">
        <v>1649</v>
      </c>
      <c r="H355" s="208" t="s">
        <v>1637</v>
      </c>
      <c r="I355" s="209" t="s">
        <v>1638</v>
      </c>
      <c r="J355" s="206"/>
      <c r="K355" s="210" t="s">
        <v>1499</v>
      </c>
      <c r="L355" s="208"/>
      <c r="M355" s="206"/>
      <c r="N355" s="210" t="s">
        <v>1499</v>
      </c>
      <c r="O355" s="208"/>
    </row>
    <row r="356" spans="1:15" s="199" customFormat="1" x14ac:dyDescent="0.25">
      <c r="A356" s="200" t="s">
        <v>1472</v>
      </c>
      <c r="B356" s="201" t="s">
        <v>1636</v>
      </c>
      <c r="C356" s="224" t="str">
        <f>IFERROR(IF($B356="7440-47-3","Chromium and compounds",IF(B356="No CAS","",INDEX('DEQ Pollutant List'!$C$7:$C$614,MATCH('3. Pollutant Emissions - EF'!B356,'DEQ Pollutant List'!$B$7:$B$614,0)))),"")</f>
        <v>Chromium and compounds</v>
      </c>
      <c r="D356" s="205"/>
      <c r="E356" s="260">
        <v>0.999</v>
      </c>
      <c r="F356" s="297">
        <v>2.2000000000000002</v>
      </c>
      <c r="G356" s="300">
        <v>2.2000000000000002</v>
      </c>
      <c r="H356" s="208" t="s">
        <v>1637</v>
      </c>
      <c r="I356" s="209" t="s">
        <v>1638</v>
      </c>
      <c r="J356" s="206"/>
      <c r="K356" s="210">
        <v>1.5514053468206384</v>
      </c>
      <c r="L356" s="208"/>
      <c r="M356" s="206"/>
      <c r="N356" s="210">
        <v>4.2504256077277765E-3</v>
      </c>
      <c r="O356" s="208"/>
    </row>
    <row r="357" spans="1:15" s="199" customFormat="1" x14ac:dyDescent="0.25">
      <c r="A357" s="200" t="s">
        <v>1472</v>
      </c>
      <c r="B357" s="201" t="s">
        <v>250</v>
      </c>
      <c r="C357" s="224" t="str">
        <f>IFERROR(IF($B357="7440-47-3","Chromium and compounds",IF(B357="No CAS","",INDEX('DEQ Pollutant List'!$C$7:$C$614,MATCH('3. Pollutant Emissions - EF'!B357,'DEQ Pollutant List'!$B$7:$B$614,0)))),"")</f>
        <v>Chromium VI, chromate, and dichromate particulate</v>
      </c>
      <c r="D357" s="205"/>
      <c r="E357" s="260">
        <v>0.999</v>
      </c>
      <c r="F357" s="297" t="s">
        <v>1649</v>
      </c>
      <c r="G357" s="300" t="s">
        <v>1649</v>
      </c>
      <c r="H357" s="208" t="s">
        <v>1637</v>
      </c>
      <c r="I357" s="209" t="s">
        <v>1638</v>
      </c>
      <c r="J357" s="206"/>
      <c r="K357" s="210" t="s">
        <v>1499</v>
      </c>
      <c r="L357" s="208"/>
      <c r="M357" s="206"/>
      <c r="N357" s="210" t="s">
        <v>1499</v>
      </c>
      <c r="O357" s="208"/>
    </row>
    <row r="358" spans="1:15" s="199" customFormat="1" x14ac:dyDescent="0.25">
      <c r="A358" s="200" t="s">
        <v>1472</v>
      </c>
      <c r="B358" s="201" t="s">
        <v>255</v>
      </c>
      <c r="C358" s="224" t="str">
        <f>IFERROR(IF($B358="7440-47-3","Chromium and compounds",IF(B358="No CAS","",INDEX('DEQ Pollutant List'!$C$7:$C$614,MATCH('3. Pollutant Emissions - EF'!B358,'DEQ Pollutant List'!$B$7:$B$614,0)))),"")</f>
        <v>Cobalt and compounds</v>
      </c>
      <c r="D358" s="205"/>
      <c r="E358" s="260">
        <v>0.999</v>
      </c>
      <c r="F358" s="297">
        <v>0.96000000000000008</v>
      </c>
      <c r="G358" s="300">
        <v>0.96000000000000008</v>
      </c>
      <c r="H358" s="208" t="s">
        <v>1637</v>
      </c>
      <c r="I358" s="209" t="s">
        <v>1638</v>
      </c>
      <c r="J358" s="206"/>
      <c r="K358" s="210">
        <v>0.67697687861264222</v>
      </c>
      <c r="L358" s="208"/>
      <c r="M358" s="206"/>
      <c r="N358" s="210">
        <v>1.8547311742812113E-3</v>
      </c>
      <c r="O358" s="208"/>
    </row>
    <row r="359" spans="1:15" s="199" customFormat="1" x14ac:dyDescent="0.25">
      <c r="A359" s="200" t="s">
        <v>1472</v>
      </c>
      <c r="B359" s="201" t="s">
        <v>258</v>
      </c>
      <c r="C359" s="224" t="str">
        <f>IFERROR(IF($B359="7440-47-3","Chromium and compounds",IF(B359="No CAS","",INDEX('DEQ Pollutant List'!$C$7:$C$614,MATCH('3. Pollutant Emissions - EF'!B359,'DEQ Pollutant List'!$B$7:$B$614,0)))),"")</f>
        <v>Copper and compounds</v>
      </c>
      <c r="D359" s="205"/>
      <c r="E359" s="260">
        <v>0.999</v>
      </c>
      <c r="F359" s="297">
        <v>0.28000000000000003</v>
      </c>
      <c r="G359" s="300">
        <v>0.28000000000000003</v>
      </c>
      <c r="H359" s="208" t="s">
        <v>1637</v>
      </c>
      <c r="I359" s="209" t="s">
        <v>1638</v>
      </c>
      <c r="J359" s="206"/>
      <c r="K359" s="210">
        <v>0.19745158959535397</v>
      </c>
      <c r="L359" s="208"/>
      <c r="M359" s="206"/>
      <c r="N359" s="210">
        <v>5.4096325916535334E-4</v>
      </c>
      <c r="O359" s="208"/>
    </row>
    <row r="360" spans="1:15" s="199" customFormat="1" x14ac:dyDescent="0.25">
      <c r="A360" s="200" t="s">
        <v>1472</v>
      </c>
      <c r="B360" s="201" t="s">
        <v>556</v>
      </c>
      <c r="C360" s="224" t="str">
        <f>IFERROR(IF($B360="7440-47-3","Chromium and compounds",IF(B360="No CAS","",INDEX('DEQ Pollutant List'!$C$7:$C$614,MATCH('3. Pollutant Emissions - EF'!B360,'DEQ Pollutant List'!$B$7:$B$614,0)))),"")</f>
        <v>Lead and compounds</v>
      </c>
      <c r="D360" s="205"/>
      <c r="E360" s="260">
        <v>0.999</v>
      </c>
      <c r="F360" s="297" t="s">
        <v>1649</v>
      </c>
      <c r="G360" s="300" t="s">
        <v>1649</v>
      </c>
      <c r="H360" s="208" t="s">
        <v>1637</v>
      </c>
      <c r="I360" s="209" t="s">
        <v>1638</v>
      </c>
      <c r="J360" s="206"/>
      <c r="K360" s="210" t="s">
        <v>1499</v>
      </c>
      <c r="L360" s="208"/>
      <c r="M360" s="206"/>
      <c r="N360" s="210" t="s">
        <v>1499</v>
      </c>
      <c r="O360" s="208"/>
    </row>
    <row r="361" spans="1:15" s="199" customFormat="1" x14ac:dyDescent="0.25">
      <c r="A361" s="200" t="s">
        <v>1472</v>
      </c>
      <c r="B361" s="201" t="s">
        <v>562</v>
      </c>
      <c r="C361" s="224" t="str">
        <f>IFERROR(IF($B361="7440-47-3","Chromium and compounds",IF(B361="No CAS","",INDEX('DEQ Pollutant List'!$C$7:$C$614,MATCH('3. Pollutant Emissions - EF'!B361,'DEQ Pollutant List'!$B$7:$B$614,0)))),"")</f>
        <v>Manganese and compounds</v>
      </c>
      <c r="D361" s="205"/>
      <c r="E361" s="260">
        <v>0.999</v>
      </c>
      <c r="F361" s="297">
        <v>1.1000000000000001</v>
      </c>
      <c r="G361" s="300">
        <v>1.1000000000000001</v>
      </c>
      <c r="H361" s="208" t="s">
        <v>1637</v>
      </c>
      <c r="I361" s="209" t="s">
        <v>1638</v>
      </c>
      <c r="J361" s="206"/>
      <c r="K361" s="210">
        <v>0.77570267341031918</v>
      </c>
      <c r="L361" s="208"/>
      <c r="M361" s="206"/>
      <c r="N361" s="210">
        <v>2.1252128038638882E-3</v>
      </c>
      <c r="O361" s="208"/>
    </row>
    <row r="362" spans="1:15" s="199" customFormat="1" x14ac:dyDescent="0.25">
      <c r="A362" s="200" t="s">
        <v>1472</v>
      </c>
      <c r="B362" s="201" t="s">
        <v>568</v>
      </c>
      <c r="C362" s="224" t="str">
        <f>IFERROR(IF($B362="7440-47-3","Chromium and compounds",IF(B362="No CAS","",INDEX('DEQ Pollutant List'!$C$7:$C$614,MATCH('3. Pollutant Emissions - EF'!B362,'DEQ Pollutant List'!$B$7:$B$614,0)))),"")</f>
        <v>Mercury and compounds</v>
      </c>
      <c r="D362" s="205"/>
      <c r="E362" s="260">
        <v>0.999</v>
      </c>
      <c r="F362" s="297" t="s">
        <v>1649</v>
      </c>
      <c r="G362" s="300" t="s">
        <v>1649</v>
      </c>
      <c r="H362" s="208" t="s">
        <v>1637</v>
      </c>
      <c r="I362" s="209" t="s">
        <v>1638</v>
      </c>
      <c r="J362" s="206"/>
      <c r="K362" s="210" t="s">
        <v>1499</v>
      </c>
      <c r="L362" s="208"/>
      <c r="M362" s="206"/>
      <c r="N362" s="210" t="s">
        <v>1499</v>
      </c>
      <c r="O362" s="208"/>
    </row>
    <row r="363" spans="1:15" s="199" customFormat="1" x14ac:dyDescent="0.25">
      <c r="A363" s="200" t="s">
        <v>1472</v>
      </c>
      <c r="B363" s="201" t="s">
        <v>634</v>
      </c>
      <c r="C363" s="224" t="str">
        <f>IFERROR(IF($B363="7440-47-3","Chromium and compounds",IF(B363="No CAS","",INDEX('DEQ Pollutant List'!$C$7:$C$614,MATCH('3. Pollutant Emissions - EF'!B363,'DEQ Pollutant List'!$B$7:$B$614,0)))),"")</f>
        <v>Nickel and compounds</v>
      </c>
      <c r="D363" s="205"/>
      <c r="E363" s="260">
        <v>0.999</v>
      </c>
      <c r="F363" s="297">
        <v>2</v>
      </c>
      <c r="G363" s="300">
        <v>2</v>
      </c>
      <c r="H363" s="208" t="s">
        <v>1637</v>
      </c>
      <c r="I363" s="209" t="s">
        <v>1638</v>
      </c>
      <c r="J363" s="206"/>
      <c r="K363" s="210">
        <v>1.410368497109671</v>
      </c>
      <c r="L363" s="208"/>
      <c r="M363" s="206"/>
      <c r="N363" s="210">
        <v>3.8640232797525231E-3</v>
      </c>
      <c r="O363" s="208"/>
    </row>
    <row r="364" spans="1:15" s="199" customFormat="1" x14ac:dyDescent="0.25">
      <c r="A364" s="200" t="s">
        <v>1472</v>
      </c>
      <c r="B364" s="201" t="s">
        <v>1009</v>
      </c>
      <c r="C364" s="224" t="str">
        <f>IFERROR(IF($B364="7440-47-3","Chromium and compounds",IF(B364="No CAS","",INDEX('DEQ Pollutant List'!$C$7:$C$614,MATCH('3. Pollutant Emissions - EF'!B364,'DEQ Pollutant List'!$B$7:$B$614,0)))),"")</f>
        <v>Selenium and compounds</v>
      </c>
      <c r="D364" s="205"/>
      <c r="E364" s="260">
        <v>0.999</v>
      </c>
      <c r="F364" s="297" t="s">
        <v>1649</v>
      </c>
      <c r="G364" s="300" t="s">
        <v>1649</v>
      </c>
      <c r="H364" s="208" t="s">
        <v>1637</v>
      </c>
      <c r="I364" s="209" t="s">
        <v>1638</v>
      </c>
      <c r="J364" s="206"/>
      <c r="K364" s="210" t="s">
        <v>1499</v>
      </c>
      <c r="L364" s="208"/>
      <c r="M364" s="206"/>
      <c r="N364" s="210" t="s">
        <v>1499</v>
      </c>
      <c r="O364" s="208"/>
    </row>
    <row r="365" spans="1:15" s="199" customFormat="1" x14ac:dyDescent="0.25">
      <c r="A365" s="200" t="s">
        <v>1472</v>
      </c>
      <c r="B365" s="201" t="s">
        <v>1128</v>
      </c>
      <c r="C365" s="224" t="str">
        <f>IFERROR(IF($B365="7440-47-3","Chromium and compounds",IF(B365="No CAS","",INDEX('DEQ Pollutant List'!$C$7:$C$614,MATCH('3. Pollutant Emissions - EF'!B365,'DEQ Pollutant List'!$B$7:$B$614,0)))),"")</f>
        <v>Vanadium (fume or dust)</v>
      </c>
      <c r="D365" s="205"/>
      <c r="E365" s="260">
        <v>0.999</v>
      </c>
      <c r="F365" s="297">
        <v>0.3</v>
      </c>
      <c r="G365" s="300">
        <v>0.3</v>
      </c>
      <c r="H365" s="208" t="s">
        <v>1637</v>
      </c>
      <c r="I365" s="209" t="s">
        <v>1638</v>
      </c>
      <c r="J365" s="206"/>
      <c r="K365" s="210">
        <v>0.21155527456645068</v>
      </c>
      <c r="L365" s="208"/>
      <c r="M365" s="206"/>
      <c r="N365" s="210">
        <v>5.7960349196287846E-4</v>
      </c>
      <c r="O365" s="208"/>
    </row>
    <row r="366" spans="1:15" s="199" customFormat="1" x14ac:dyDescent="0.25">
      <c r="A366" s="200" t="s">
        <v>1472</v>
      </c>
      <c r="B366" s="201" t="s">
        <v>1149</v>
      </c>
      <c r="C366" s="224" t="str">
        <f>IFERROR(IF($B366="7440-47-3","Chromium and compounds",IF(B366="No CAS","",INDEX('DEQ Pollutant List'!$C$7:$C$614,MATCH('3. Pollutant Emissions - EF'!B366,'DEQ Pollutant List'!$B$7:$B$614,0)))),"")</f>
        <v>Zinc and compounds</v>
      </c>
      <c r="D366" s="205"/>
      <c r="E366" s="260">
        <v>0.999</v>
      </c>
      <c r="F366" s="297">
        <v>0.11799999999999999</v>
      </c>
      <c r="G366" s="300">
        <v>0.11799999999999999</v>
      </c>
      <c r="H366" s="208" t="s">
        <v>1637</v>
      </c>
      <c r="I366" s="209" t="s">
        <v>1638</v>
      </c>
      <c r="J366" s="206"/>
      <c r="K366" s="210">
        <v>8.3211741329470582E-2</v>
      </c>
      <c r="L366" s="208"/>
      <c r="M366" s="206"/>
      <c r="N366" s="210">
        <v>2.2797737350539887E-4</v>
      </c>
      <c r="O366" s="208"/>
    </row>
    <row r="367" spans="1:15" s="199" customFormat="1" x14ac:dyDescent="0.25">
      <c r="A367" s="200"/>
      <c r="B367" s="201"/>
      <c r="C367" s="224" t="str">
        <f>IFERROR(IF($B367="7440-47-3","Chromium and compounds",IF(B367="No CAS","",INDEX('DEQ Pollutant List'!$C$7:$C$614,MATCH('3. Pollutant Emissions - EF'!B367,'DEQ Pollutant List'!$B$7:$B$614,0)))),"")</f>
        <v/>
      </c>
      <c r="D367" s="205"/>
      <c r="E367" s="260"/>
      <c r="F367" s="206"/>
      <c r="G367" s="207"/>
      <c r="H367" s="208"/>
      <c r="I367" s="209"/>
      <c r="J367" s="206"/>
      <c r="K367" s="210"/>
      <c r="L367" s="208"/>
      <c r="M367" s="206"/>
      <c r="N367" s="210"/>
      <c r="O367" s="208"/>
    </row>
    <row r="368" spans="1:15" s="199" customFormat="1" x14ac:dyDescent="0.25">
      <c r="A368" s="200" t="s">
        <v>1476</v>
      </c>
      <c r="B368" s="201" t="s">
        <v>41</v>
      </c>
      <c r="C368" s="224" t="str">
        <f>IFERROR(IF($B368="7440-47-3","Chromium and compounds",IF(B368="No CAS","",INDEX('DEQ Pollutant List'!$C$7:$C$614,MATCH('3. Pollutant Emissions - EF'!B368,'DEQ Pollutant List'!$B$7:$B$614,0)))),"")</f>
        <v>Aluminum and compounds</v>
      </c>
      <c r="D368" s="205"/>
      <c r="E368" s="314">
        <v>0.99999970000000005</v>
      </c>
      <c r="F368" s="297">
        <v>24</v>
      </c>
      <c r="G368" s="300">
        <v>54.000000000000007</v>
      </c>
      <c r="H368" s="208" t="s">
        <v>1637</v>
      </c>
      <c r="I368" s="209" t="s">
        <v>1638</v>
      </c>
      <c r="J368" s="206"/>
      <c r="K368" s="265">
        <v>1.6954088789386147E-4</v>
      </c>
      <c r="L368" s="208"/>
      <c r="M368" s="206"/>
      <c r="N368" s="210">
        <v>1.0451150623594198E-6</v>
      </c>
      <c r="O368" s="208"/>
    </row>
    <row r="369" spans="1:15" s="199" customFormat="1" x14ac:dyDescent="0.25">
      <c r="A369" s="200" t="s">
        <v>1476</v>
      </c>
      <c r="B369" s="201" t="s">
        <v>83</v>
      </c>
      <c r="C369" s="224" t="str">
        <f>IFERROR(IF($B369="7440-47-3","Chromium and compounds",IF(B369="No CAS","",INDEX('DEQ Pollutant List'!$C$7:$C$614,MATCH('3. Pollutant Emissions - EF'!B369,'DEQ Pollutant List'!$B$7:$B$614,0)))),"")</f>
        <v>Arsenic and compounds</v>
      </c>
      <c r="D369" s="205"/>
      <c r="E369" s="314">
        <v>0.99999970000000005</v>
      </c>
      <c r="F369" s="297">
        <v>3.0000000000000002E-2</v>
      </c>
      <c r="G369" s="300">
        <v>5.1999999999999998E-2</v>
      </c>
      <c r="H369" s="208" t="s">
        <v>1637</v>
      </c>
      <c r="I369" s="209" t="s">
        <v>1638</v>
      </c>
      <c r="J369" s="206"/>
      <c r="K369" s="265">
        <v>2.1192610986732686E-7</v>
      </c>
      <c r="L369" s="208"/>
      <c r="M369" s="206"/>
      <c r="N369" s="210">
        <v>1.0064070970868485E-9</v>
      </c>
      <c r="O369" s="208"/>
    </row>
    <row r="370" spans="1:15" s="199" customFormat="1" x14ac:dyDescent="0.25">
      <c r="A370" s="200" t="s">
        <v>1476</v>
      </c>
      <c r="B370" s="201" t="s">
        <v>117</v>
      </c>
      <c r="C370" s="224" t="str">
        <f>IFERROR(IF($B370="7440-47-3","Chromium and compounds",IF(B370="No CAS","",INDEX('DEQ Pollutant List'!$C$7:$C$614,MATCH('3. Pollutant Emissions - EF'!B370,'DEQ Pollutant List'!$B$7:$B$614,0)))),"")</f>
        <v>Beryllium and compounds</v>
      </c>
      <c r="D370" s="205"/>
      <c r="E370" s="314">
        <v>0.99999970000000005</v>
      </c>
      <c r="F370" s="297" t="s">
        <v>1649</v>
      </c>
      <c r="G370" s="300" t="s">
        <v>1649</v>
      </c>
      <c r="H370" s="208" t="s">
        <v>1637</v>
      </c>
      <c r="I370" s="209" t="s">
        <v>1638</v>
      </c>
      <c r="J370" s="206"/>
      <c r="K370" s="265" t="s">
        <v>1499</v>
      </c>
      <c r="L370" s="208"/>
      <c r="M370" s="206"/>
      <c r="N370" s="210" t="s">
        <v>1499</v>
      </c>
      <c r="O370" s="208"/>
    </row>
    <row r="371" spans="1:15" s="199" customFormat="1" x14ac:dyDescent="0.25">
      <c r="A371" s="200" t="s">
        <v>1476</v>
      </c>
      <c r="B371" s="201" t="s">
        <v>167</v>
      </c>
      <c r="C371" s="224" t="str">
        <f>IFERROR(IF($B371="7440-47-3","Chromium and compounds",IF(B371="No CAS","",INDEX('DEQ Pollutant List'!$C$7:$C$614,MATCH('3. Pollutant Emissions - EF'!B371,'DEQ Pollutant List'!$B$7:$B$614,0)))),"")</f>
        <v>Cadmium and compounds</v>
      </c>
      <c r="D371" s="205"/>
      <c r="E371" s="314">
        <v>0.99999970000000005</v>
      </c>
      <c r="F371" s="297">
        <v>5.8000000000000005E-3</v>
      </c>
      <c r="G371" s="300">
        <v>1.1000000000000001E-2</v>
      </c>
      <c r="H371" s="208" t="s">
        <v>1637</v>
      </c>
      <c r="I371" s="209" t="s">
        <v>1638</v>
      </c>
      <c r="J371" s="206"/>
      <c r="K371" s="265">
        <v>4.0972381241016525E-8</v>
      </c>
      <c r="L371" s="208"/>
      <c r="M371" s="206"/>
      <c r="N371" s="210">
        <v>2.1289380899914105E-10</v>
      </c>
      <c r="O371" s="208"/>
    </row>
    <row r="372" spans="1:15" s="199" customFormat="1" x14ac:dyDescent="0.25">
      <c r="A372" s="200" t="s">
        <v>1476</v>
      </c>
      <c r="B372" s="201" t="s">
        <v>1636</v>
      </c>
      <c r="C372" s="224" t="str">
        <f>IFERROR(IF($B372="7440-47-3","Chromium and compounds",IF(B372="No CAS","",INDEX('DEQ Pollutant List'!$C$7:$C$614,MATCH('3. Pollutant Emissions - EF'!B372,'DEQ Pollutant List'!$B$7:$B$614,0)))),"")</f>
        <v>Chromium and compounds</v>
      </c>
      <c r="D372" s="205"/>
      <c r="E372" s="314">
        <v>0.99999970000000005</v>
      </c>
      <c r="F372" s="297">
        <v>360</v>
      </c>
      <c r="G372" s="300">
        <v>420</v>
      </c>
      <c r="H372" s="208" t="s">
        <v>1637</v>
      </c>
      <c r="I372" s="209" t="s">
        <v>1638</v>
      </c>
      <c r="J372" s="206"/>
      <c r="K372" s="265">
        <v>2.543113318407922E-3</v>
      </c>
      <c r="L372" s="208"/>
      <c r="M372" s="206"/>
      <c r="N372" s="210">
        <v>8.1286727072399314E-6</v>
      </c>
      <c r="O372" s="208"/>
    </row>
    <row r="373" spans="1:15" s="199" customFormat="1" x14ac:dyDescent="0.25">
      <c r="A373" s="200" t="s">
        <v>1476</v>
      </c>
      <c r="B373" s="201" t="s">
        <v>250</v>
      </c>
      <c r="C373" s="224" t="str">
        <f>IFERROR(IF($B373="7440-47-3","Chromium and compounds",IF(B373="No CAS","",INDEX('DEQ Pollutant List'!$C$7:$C$614,MATCH('3. Pollutant Emissions - EF'!B373,'DEQ Pollutant List'!$B$7:$B$614,0)))),"")</f>
        <v>Chromium VI, chromate, and dichromate particulate</v>
      </c>
      <c r="D373" s="205"/>
      <c r="E373" s="314">
        <v>0.99999970000000005</v>
      </c>
      <c r="F373" s="297">
        <v>9.6000000000000013E-4</v>
      </c>
      <c r="G373" s="300">
        <v>1.8799999999999997E-3</v>
      </c>
      <c r="H373" s="208" t="s">
        <v>1637</v>
      </c>
      <c r="I373" s="209" t="s">
        <v>1638</v>
      </c>
      <c r="J373" s="206"/>
      <c r="K373" s="265">
        <v>6.7816355157544592E-9</v>
      </c>
      <c r="L373" s="208"/>
      <c r="M373" s="206"/>
      <c r="N373" s="210">
        <v>3.6385487356216829E-11</v>
      </c>
      <c r="O373" s="208"/>
    </row>
    <row r="374" spans="1:15" s="199" customFormat="1" x14ac:dyDescent="0.25">
      <c r="A374" s="200" t="s">
        <v>1476</v>
      </c>
      <c r="B374" s="201" t="s">
        <v>255</v>
      </c>
      <c r="C374" s="224" t="str">
        <f>IFERROR(IF($B374="7440-47-3","Chromium and compounds",IF(B374="No CAS","",INDEX('DEQ Pollutant List'!$C$7:$C$614,MATCH('3. Pollutant Emissions - EF'!B374,'DEQ Pollutant List'!$B$7:$B$614,0)))),"")</f>
        <v>Cobalt and compounds</v>
      </c>
      <c r="D374" s="205"/>
      <c r="E374" s="314">
        <v>0.99999970000000005</v>
      </c>
      <c r="F374" s="297">
        <v>172</v>
      </c>
      <c r="G374" s="300">
        <v>340</v>
      </c>
      <c r="H374" s="208" t="s">
        <v>1637</v>
      </c>
      <c r="I374" s="209" t="s">
        <v>1638</v>
      </c>
      <c r="J374" s="206"/>
      <c r="K374" s="265">
        <v>1.2150430299060072E-3</v>
      </c>
      <c r="L374" s="208"/>
      <c r="M374" s="206"/>
      <c r="N374" s="210">
        <v>6.5803540963370878E-6</v>
      </c>
      <c r="O374" s="208"/>
    </row>
    <row r="375" spans="1:15" s="199" customFormat="1" x14ac:dyDescent="0.25">
      <c r="A375" s="200" t="s">
        <v>1476</v>
      </c>
      <c r="B375" s="201" t="s">
        <v>258</v>
      </c>
      <c r="C375" s="224" t="str">
        <f>IFERROR(IF($B375="7440-47-3","Chromium and compounds",IF(B375="No CAS","",INDEX('DEQ Pollutant List'!$C$7:$C$614,MATCH('3. Pollutant Emissions - EF'!B375,'DEQ Pollutant List'!$B$7:$B$614,0)))),"")</f>
        <v>Copper and compounds</v>
      </c>
      <c r="D375" s="205"/>
      <c r="E375" s="314">
        <v>0.99999970000000005</v>
      </c>
      <c r="F375" s="297">
        <v>1.06</v>
      </c>
      <c r="G375" s="300">
        <v>1.06</v>
      </c>
      <c r="H375" s="208" t="s">
        <v>1637</v>
      </c>
      <c r="I375" s="209" t="s">
        <v>1638</v>
      </c>
      <c r="J375" s="206"/>
      <c r="K375" s="265">
        <v>7.4880558819788811E-6</v>
      </c>
      <c r="L375" s="208"/>
      <c r="M375" s="206"/>
      <c r="N375" s="210">
        <v>2.0515221594462684E-8</v>
      </c>
      <c r="O375" s="208"/>
    </row>
    <row r="376" spans="1:15" s="199" customFormat="1" x14ac:dyDescent="0.25">
      <c r="A376" s="200" t="s">
        <v>1476</v>
      </c>
      <c r="B376" s="201" t="s">
        <v>556</v>
      </c>
      <c r="C376" s="224" t="str">
        <f>IFERROR(IF($B376="7440-47-3","Chromium and compounds",IF(B376="No CAS","",INDEX('DEQ Pollutant List'!$C$7:$C$614,MATCH('3. Pollutant Emissions - EF'!B376,'DEQ Pollutant List'!$B$7:$B$614,0)))),"")</f>
        <v>Lead and compounds</v>
      </c>
      <c r="D376" s="205"/>
      <c r="E376" s="314">
        <v>0.99999970000000005</v>
      </c>
      <c r="F376" s="297" t="s">
        <v>1649</v>
      </c>
      <c r="G376" s="300" t="s">
        <v>1649</v>
      </c>
      <c r="H376" s="208" t="s">
        <v>1637</v>
      </c>
      <c r="I376" s="209" t="s">
        <v>1638</v>
      </c>
      <c r="J376" s="206"/>
      <c r="K376" s="265" t="s">
        <v>1499</v>
      </c>
      <c r="L376" s="208"/>
      <c r="M376" s="206"/>
      <c r="N376" s="210" t="s">
        <v>1499</v>
      </c>
      <c r="O376" s="208"/>
    </row>
    <row r="377" spans="1:15" s="199" customFormat="1" x14ac:dyDescent="0.25">
      <c r="A377" s="200" t="s">
        <v>1476</v>
      </c>
      <c r="B377" s="201" t="s">
        <v>562</v>
      </c>
      <c r="C377" s="224" t="str">
        <f>IFERROR(IF($B377="7440-47-3","Chromium and compounds",IF(B377="No CAS","",INDEX('DEQ Pollutant List'!$C$7:$C$614,MATCH('3. Pollutant Emissions - EF'!B377,'DEQ Pollutant List'!$B$7:$B$614,0)))),"")</f>
        <v>Manganese and compounds</v>
      </c>
      <c r="D377" s="205"/>
      <c r="E377" s="314">
        <v>0.99999970000000005</v>
      </c>
      <c r="F377" s="297">
        <v>1.7399999999999998</v>
      </c>
      <c r="G377" s="300">
        <v>5</v>
      </c>
      <c r="H377" s="208" t="s">
        <v>1637</v>
      </c>
      <c r="I377" s="209" t="s">
        <v>1638</v>
      </c>
      <c r="J377" s="206"/>
      <c r="K377" s="265">
        <v>1.2291714372304954E-5</v>
      </c>
      <c r="L377" s="208"/>
      <c r="M377" s="206"/>
      <c r="N377" s="210">
        <v>9.6769913181427735E-8</v>
      </c>
      <c r="O377" s="208"/>
    </row>
    <row r="378" spans="1:15" s="199" customFormat="1" x14ac:dyDescent="0.25">
      <c r="A378" s="200" t="s">
        <v>1476</v>
      </c>
      <c r="B378" s="201" t="s">
        <v>568</v>
      </c>
      <c r="C378" s="224" t="str">
        <f>IFERROR(IF($B378="7440-47-3","Chromium and compounds",IF(B378="No CAS","",INDEX('DEQ Pollutant List'!$C$7:$C$614,MATCH('3. Pollutant Emissions - EF'!B378,'DEQ Pollutant List'!$B$7:$B$614,0)))),"")</f>
        <v>Mercury and compounds</v>
      </c>
      <c r="D378" s="205"/>
      <c r="E378" s="314">
        <v>0.99999970000000005</v>
      </c>
      <c r="F378" s="297" t="s">
        <v>1649</v>
      </c>
      <c r="G378" s="300" t="s">
        <v>1649</v>
      </c>
      <c r="H378" s="208" t="s">
        <v>1637</v>
      </c>
      <c r="I378" s="209" t="s">
        <v>1638</v>
      </c>
      <c r="J378" s="206"/>
      <c r="K378" s="265" t="s">
        <v>1499</v>
      </c>
      <c r="L378" s="208"/>
      <c r="M378" s="206"/>
      <c r="N378" s="210" t="s">
        <v>1499</v>
      </c>
      <c r="O378" s="208"/>
    </row>
    <row r="379" spans="1:15" s="199" customFormat="1" x14ac:dyDescent="0.25">
      <c r="A379" s="200" t="s">
        <v>1476</v>
      </c>
      <c r="B379" s="201" t="s">
        <v>634</v>
      </c>
      <c r="C379" s="224" t="str">
        <f>IFERROR(IF($B379="7440-47-3","Chromium and compounds",IF(B379="No CAS","",INDEX('DEQ Pollutant List'!$C$7:$C$614,MATCH('3. Pollutant Emissions - EF'!B379,'DEQ Pollutant List'!$B$7:$B$614,0)))),"")</f>
        <v>Nickel and compounds</v>
      </c>
      <c r="D379" s="205"/>
      <c r="E379" s="314">
        <v>0.99999970000000005</v>
      </c>
      <c r="F379" s="297">
        <v>980</v>
      </c>
      <c r="G379" s="300">
        <v>1100</v>
      </c>
      <c r="H379" s="208" t="s">
        <v>1637</v>
      </c>
      <c r="I379" s="209" t="s">
        <v>1638</v>
      </c>
      <c r="J379" s="206"/>
      <c r="K379" s="265">
        <v>6.9229195889993437E-3</v>
      </c>
      <c r="L379" s="208"/>
      <c r="M379" s="206"/>
      <c r="N379" s="210">
        <v>2.12893808999141E-5</v>
      </c>
      <c r="O379" s="208"/>
    </row>
    <row r="380" spans="1:15" s="199" customFormat="1" x14ac:dyDescent="0.25">
      <c r="A380" s="200" t="s">
        <v>1476</v>
      </c>
      <c r="B380" s="201" t="s">
        <v>1009</v>
      </c>
      <c r="C380" s="224" t="str">
        <f>IFERROR(IF($B380="7440-47-3","Chromium and compounds",IF(B380="No CAS","",INDEX('DEQ Pollutant List'!$C$7:$C$614,MATCH('3. Pollutant Emissions - EF'!B380,'DEQ Pollutant List'!$B$7:$B$614,0)))),"")</f>
        <v>Selenium and compounds</v>
      </c>
      <c r="D380" s="205"/>
      <c r="E380" s="314">
        <v>0.99999970000000005</v>
      </c>
      <c r="F380" s="297">
        <v>0.25999999999999995</v>
      </c>
      <c r="G380" s="300">
        <v>0.74</v>
      </c>
      <c r="H380" s="208" t="s">
        <v>1637</v>
      </c>
      <c r="I380" s="209" t="s">
        <v>1638</v>
      </c>
      <c r="J380" s="206"/>
      <c r="K380" s="265">
        <v>1.8366929521834989E-6</v>
      </c>
      <c r="L380" s="208"/>
      <c r="M380" s="206"/>
      <c r="N380" s="210">
        <v>1.4321947150851306E-8</v>
      </c>
      <c r="O380" s="208"/>
    </row>
    <row r="381" spans="1:15" s="199" customFormat="1" x14ac:dyDescent="0.25">
      <c r="A381" s="200" t="s">
        <v>1476</v>
      </c>
      <c r="B381" s="201" t="s">
        <v>1128</v>
      </c>
      <c r="C381" s="224" t="str">
        <f>IFERROR(IF($B381="7440-47-3","Chromium and compounds",IF(B381="No CAS","",INDEX('DEQ Pollutant List'!$C$7:$C$614,MATCH('3. Pollutant Emissions - EF'!B381,'DEQ Pollutant List'!$B$7:$B$614,0)))),"")</f>
        <v>Vanadium (fume or dust)</v>
      </c>
      <c r="D381" s="205"/>
      <c r="E381" s="314">
        <v>0.99999970000000005</v>
      </c>
      <c r="F381" s="297">
        <v>0.14200000000000002</v>
      </c>
      <c r="G381" s="300">
        <v>0.36</v>
      </c>
      <c r="H381" s="208" t="s">
        <v>1637</v>
      </c>
      <c r="I381" s="209" t="s">
        <v>1638</v>
      </c>
      <c r="J381" s="206"/>
      <c r="K381" s="265">
        <v>1.0031169200386805E-6</v>
      </c>
      <c r="L381" s="208"/>
      <c r="M381" s="206"/>
      <c r="N381" s="210">
        <v>6.9674337490627975E-9</v>
      </c>
      <c r="O381" s="208"/>
    </row>
    <row r="382" spans="1:15" s="199" customFormat="1" x14ac:dyDescent="0.25">
      <c r="A382" s="200" t="s">
        <v>1476</v>
      </c>
      <c r="B382" s="201" t="s">
        <v>1149</v>
      </c>
      <c r="C382" s="224" t="str">
        <f>IFERROR(IF($B382="7440-47-3","Chromium and compounds",IF(B382="No CAS","",INDEX('DEQ Pollutant List'!$C$7:$C$614,MATCH('3. Pollutant Emissions - EF'!B382,'DEQ Pollutant List'!$B$7:$B$614,0)))),"")</f>
        <v>Zinc and compounds</v>
      </c>
      <c r="D382" s="205"/>
      <c r="E382" s="314">
        <v>0.99999970000000005</v>
      </c>
      <c r="F382" s="297">
        <v>4.7999999999999994E-2</v>
      </c>
      <c r="G382" s="300">
        <v>0.128</v>
      </c>
      <c r="H382" s="208" t="s">
        <v>1637</v>
      </c>
      <c r="I382" s="209" t="s">
        <v>1638</v>
      </c>
      <c r="J382" s="206"/>
      <c r="K382" s="265">
        <v>3.3908177578772288E-7</v>
      </c>
      <c r="L382" s="208"/>
      <c r="M382" s="206"/>
      <c r="N382" s="210">
        <v>2.4773097774445507E-9</v>
      </c>
      <c r="O382" s="208"/>
    </row>
    <row r="383" spans="1:15" s="199" customFormat="1" x14ac:dyDescent="0.25">
      <c r="A383" s="200"/>
      <c r="B383" s="201"/>
      <c r="C383" s="224" t="str">
        <f>IFERROR(IF($B383="7440-47-3","Chromium and compounds",IF(B383="No CAS","",INDEX('DEQ Pollutant List'!$C$7:$C$614,MATCH('3. Pollutant Emissions - EF'!B383,'DEQ Pollutant List'!$B$7:$B$614,0)))),"")</f>
        <v/>
      </c>
      <c r="D383" s="205"/>
      <c r="E383" s="260"/>
      <c r="F383" s="206"/>
      <c r="G383" s="207"/>
      <c r="H383" s="208"/>
      <c r="I383" s="209"/>
      <c r="J383" s="206"/>
      <c r="K383" s="265"/>
      <c r="L383" s="208"/>
      <c r="M383" s="206"/>
      <c r="N383" s="265"/>
      <c r="O383" s="208"/>
    </row>
    <row r="384" spans="1:15" s="199" customFormat="1" x14ac:dyDescent="0.25">
      <c r="A384" s="200" t="s">
        <v>1480</v>
      </c>
      <c r="B384" s="201" t="s">
        <v>41</v>
      </c>
      <c r="C384" s="224" t="str">
        <f>IFERROR(IF($B384="7440-47-3","Chromium and compounds",IF(B384="No CAS","",INDEX('DEQ Pollutant List'!$C$7:$C$614,MATCH('3. Pollutant Emissions - EF'!B384,'DEQ Pollutant List'!$B$7:$B$614,0)))),"")</f>
        <v>Aluminum and compounds</v>
      </c>
      <c r="D384" s="205"/>
      <c r="E384" s="260">
        <v>0.999</v>
      </c>
      <c r="F384" s="297">
        <v>24</v>
      </c>
      <c r="G384" s="300">
        <v>36.000000000000007</v>
      </c>
      <c r="H384" s="208" t="s">
        <v>1637</v>
      </c>
      <c r="I384" s="209" t="s">
        <v>1638</v>
      </c>
      <c r="J384" s="206"/>
      <c r="K384" s="265">
        <v>9.4592669646474753E-2</v>
      </c>
      <c r="L384" s="208"/>
      <c r="M384" s="206"/>
      <c r="N384" s="265">
        <v>3.8873699854715662E-4</v>
      </c>
      <c r="O384" s="208"/>
    </row>
    <row r="385" spans="1:15" s="199" customFormat="1" x14ac:dyDescent="0.25">
      <c r="A385" s="200" t="s">
        <v>1480</v>
      </c>
      <c r="B385" s="201" t="s">
        <v>83</v>
      </c>
      <c r="C385" s="224" t="str">
        <f>IFERROR(IF($B385="7440-47-3","Chromium and compounds",IF(B385="No CAS","",INDEX('DEQ Pollutant List'!$C$7:$C$614,MATCH('3. Pollutant Emissions - EF'!B385,'DEQ Pollutant List'!$B$7:$B$614,0)))),"")</f>
        <v>Arsenic and compounds</v>
      </c>
      <c r="D385" s="205"/>
      <c r="E385" s="260">
        <v>0.999</v>
      </c>
      <c r="F385" s="297">
        <v>3.2000000000000001E-2</v>
      </c>
      <c r="G385" s="300">
        <v>5.6000000000000001E-2</v>
      </c>
      <c r="H385" s="208" t="s">
        <v>1637</v>
      </c>
      <c r="I385" s="209" t="s">
        <v>1638</v>
      </c>
      <c r="J385" s="206"/>
      <c r="K385" s="265">
        <v>1.2612355952863302E-4</v>
      </c>
      <c r="L385" s="208"/>
      <c r="M385" s="206"/>
      <c r="N385" s="265">
        <v>6.047019977400214E-7</v>
      </c>
      <c r="O385" s="208"/>
    </row>
    <row r="386" spans="1:15" s="199" customFormat="1" x14ac:dyDescent="0.25">
      <c r="A386" s="200" t="s">
        <v>1480</v>
      </c>
      <c r="B386" s="201" t="s">
        <v>117</v>
      </c>
      <c r="C386" s="224" t="str">
        <f>IFERROR(IF($B386="7440-47-3","Chromium and compounds",IF(B386="No CAS","",INDEX('DEQ Pollutant List'!$C$7:$C$614,MATCH('3. Pollutant Emissions - EF'!B386,'DEQ Pollutant List'!$B$7:$B$614,0)))),"")</f>
        <v>Beryllium and compounds</v>
      </c>
      <c r="D386" s="205"/>
      <c r="E386" s="260">
        <v>0.999</v>
      </c>
      <c r="F386" s="297" t="s">
        <v>1649</v>
      </c>
      <c r="G386" s="300" t="s">
        <v>1649</v>
      </c>
      <c r="H386" s="208" t="s">
        <v>1637</v>
      </c>
      <c r="I386" s="209" t="s">
        <v>1638</v>
      </c>
      <c r="J386" s="206"/>
      <c r="K386" s="265" t="s">
        <v>1499</v>
      </c>
      <c r="L386" s="208"/>
      <c r="M386" s="206"/>
      <c r="N386" s="265" t="s">
        <v>1499</v>
      </c>
      <c r="O386" s="208"/>
    </row>
    <row r="387" spans="1:15" s="199" customFormat="1" x14ac:dyDescent="0.25">
      <c r="A387" s="200" t="s">
        <v>1480</v>
      </c>
      <c r="B387" s="201" t="s">
        <v>167</v>
      </c>
      <c r="C387" s="224" t="str">
        <f>IFERROR(IF($B387="7440-47-3","Chromium and compounds",IF(B387="No CAS","",INDEX('DEQ Pollutant List'!$C$7:$C$614,MATCH('3. Pollutant Emissions - EF'!B387,'DEQ Pollutant List'!$B$7:$B$614,0)))),"")</f>
        <v>Cadmium and compounds</v>
      </c>
      <c r="D387" s="205"/>
      <c r="E387" s="260">
        <v>0.999</v>
      </c>
      <c r="F387" s="297" t="s">
        <v>1649</v>
      </c>
      <c r="G387" s="300" t="s">
        <v>1649</v>
      </c>
      <c r="H387" s="208" t="s">
        <v>1637</v>
      </c>
      <c r="I387" s="209" t="s">
        <v>1638</v>
      </c>
      <c r="J387" s="206"/>
      <c r="K387" s="265" t="s">
        <v>1499</v>
      </c>
      <c r="L387" s="208"/>
      <c r="M387" s="206"/>
      <c r="N387" s="265" t="s">
        <v>1499</v>
      </c>
      <c r="O387" s="208"/>
    </row>
    <row r="388" spans="1:15" s="199" customFormat="1" x14ac:dyDescent="0.25">
      <c r="A388" s="200" t="s">
        <v>1480</v>
      </c>
      <c r="B388" s="201" t="s">
        <v>1636</v>
      </c>
      <c r="C388" s="224" t="str">
        <f>IFERROR(IF($B388="7440-47-3","Chromium and compounds",IF(B388="No CAS","",INDEX('DEQ Pollutant List'!$C$7:$C$614,MATCH('3. Pollutant Emissions - EF'!B388,'DEQ Pollutant List'!$B$7:$B$614,0)))),"")</f>
        <v>Chromium and compounds</v>
      </c>
      <c r="D388" s="205"/>
      <c r="E388" s="260">
        <v>0.999</v>
      </c>
      <c r="F388" s="297">
        <v>360</v>
      </c>
      <c r="G388" s="300">
        <v>380</v>
      </c>
      <c r="H388" s="208" t="s">
        <v>1637</v>
      </c>
      <c r="I388" s="209" t="s">
        <v>1638</v>
      </c>
      <c r="J388" s="206"/>
      <c r="K388" s="265">
        <v>1.4188900446971213</v>
      </c>
      <c r="L388" s="208"/>
      <c r="M388" s="206"/>
      <c r="N388" s="265">
        <v>4.1033349846644291E-3</v>
      </c>
      <c r="O388" s="208"/>
    </row>
    <row r="389" spans="1:15" s="199" customFormat="1" x14ac:dyDescent="0.25">
      <c r="A389" s="200" t="s">
        <v>1480</v>
      </c>
      <c r="B389" s="201" t="s">
        <v>250</v>
      </c>
      <c r="C389" s="224" t="str">
        <f>IFERROR(IF($B389="7440-47-3","Chromium and compounds",IF(B389="No CAS","",INDEX('DEQ Pollutant List'!$C$7:$C$614,MATCH('3. Pollutant Emissions - EF'!B389,'DEQ Pollutant List'!$B$7:$B$614,0)))),"")</f>
        <v>Chromium VI, chromate, and dichromate particulate</v>
      </c>
      <c r="D389" s="205"/>
      <c r="E389" s="260">
        <v>0.999</v>
      </c>
      <c r="F389" s="297">
        <v>4.0000000000000001E-3</v>
      </c>
      <c r="G389" s="300">
        <v>7.4000000000000003E-3</v>
      </c>
      <c r="H389" s="208" t="s">
        <v>1637</v>
      </c>
      <c r="I389" s="209" t="s">
        <v>1638</v>
      </c>
      <c r="J389" s="206"/>
      <c r="K389" s="265">
        <v>1.5765444941079127E-5</v>
      </c>
      <c r="L389" s="208"/>
      <c r="M389" s="206"/>
      <c r="N389" s="265">
        <v>7.9907049701359964E-8</v>
      </c>
      <c r="O389" s="208"/>
    </row>
    <row r="390" spans="1:15" s="199" customFormat="1" x14ac:dyDescent="0.25">
      <c r="A390" s="200" t="s">
        <v>1480</v>
      </c>
      <c r="B390" s="201" t="s">
        <v>255</v>
      </c>
      <c r="C390" s="224" t="str">
        <f>IFERROR(IF($B390="7440-47-3","Chromium and compounds",IF(B390="No CAS","",INDEX('DEQ Pollutant List'!$C$7:$C$614,MATCH('3. Pollutant Emissions - EF'!B390,'DEQ Pollutant List'!$B$7:$B$614,0)))),"")</f>
        <v>Cobalt and compounds</v>
      </c>
      <c r="D390" s="205"/>
      <c r="E390" s="260">
        <v>0.999</v>
      </c>
      <c r="F390" s="297">
        <v>150</v>
      </c>
      <c r="G390" s="300">
        <v>178.00000000000003</v>
      </c>
      <c r="H390" s="208" t="s">
        <v>1637</v>
      </c>
      <c r="I390" s="209" t="s">
        <v>1638</v>
      </c>
      <c r="J390" s="206"/>
      <c r="K390" s="265">
        <v>0.59120418529046725</v>
      </c>
      <c r="L390" s="208"/>
      <c r="M390" s="206"/>
      <c r="N390" s="265">
        <v>1.9220884928164963E-3</v>
      </c>
      <c r="O390" s="208"/>
    </row>
    <row r="391" spans="1:15" s="199" customFormat="1" x14ac:dyDescent="0.25">
      <c r="A391" s="200" t="s">
        <v>1480</v>
      </c>
      <c r="B391" s="201" t="s">
        <v>258</v>
      </c>
      <c r="C391" s="224" t="str">
        <f>IFERROR(IF($B391="7440-47-3","Chromium and compounds",IF(B391="No CAS","",INDEX('DEQ Pollutant List'!$C$7:$C$614,MATCH('3. Pollutant Emissions - EF'!B391,'DEQ Pollutant List'!$B$7:$B$614,0)))),"")</f>
        <v>Copper and compounds</v>
      </c>
      <c r="D391" s="205"/>
      <c r="E391" s="260">
        <v>0.999</v>
      </c>
      <c r="F391" s="297">
        <v>1.24</v>
      </c>
      <c r="G391" s="300">
        <v>1.24</v>
      </c>
      <c r="H391" s="208" t="s">
        <v>1637</v>
      </c>
      <c r="I391" s="209" t="s">
        <v>1638</v>
      </c>
      <c r="J391" s="206"/>
      <c r="K391" s="265">
        <v>4.8872879317345295E-3</v>
      </c>
      <c r="L391" s="208"/>
      <c r="M391" s="206"/>
      <c r="N391" s="265">
        <v>1.3389829949957612E-5</v>
      </c>
      <c r="O391" s="208"/>
    </row>
    <row r="392" spans="1:15" s="199" customFormat="1" x14ac:dyDescent="0.25">
      <c r="A392" s="200" t="s">
        <v>1480</v>
      </c>
      <c r="B392" s="201" t="s">
        <v>556</v>
      </c>
      <c r="C392" s="224" t="str">
        <f>IFERROR(IF($B392="7440-47-3","Chromium and compounds",IF(B392="No CAS","",INDEX('DEQ Pollutant List'!$C$7:$C$614,MATCH('3. Pollutant Emissions - EF'!B392,'DEQ Pollutant List'!$B$7:$B$614,0)))),"")</f>
        <v>Lead and compounds</v>
      </c>
      <c r="D392" s="205"/>
      <c r="E392" s="260">
        <v>0.999</v>
      </c>
      <c r="F392" s="297">
        <v>4.2000000000000006E-3</v>
      </c>
      <c r="G392" s="300">
        <v>8.4000000000000012E-3</v>
      </c>
      <c r="H392" s="208" t="s">
        <v>1637</v>
      </c>
      <c r="I392" s="209" t="s">
        <v>1638</v>
      </c>
      <c r="J392" s="206"/>
      <c r="K392" s="265">
        <v>1.6553717188133082E-5</v>
      </c>
      <c r="L392" s="208"/>
      <c r="M392" s="206"/>
      <c r="N392" s="265">
        <v>9.0705299661003194E-8</v>
      </c>
      <c r="O392" s="208"/>
    </row>
    <row r="393" spans="1:15" s="199" customFormat="1" x14ac:dyDescent="0.25">
      <c r="A393" s="200" t="s">
        <v>1480</v>
      </c>
      <c r="B393" s="201" t="s">
        <v>562</v>
      </c>
      <c r="C393" s="224" t="str">
        <f>IFERROR(IF($B393="7440-47-3","Chromium and compounds",IF(B393="No CAS","",INDEX('DEQ Pollutant List'!$C$7:$C$614,MATCH('3. Pollutant Emissions - EF'!B393,'DEQ Pollutant List'!$B$7:$B$614,0)))),"")</f>
        <v>Manganese and compounds</v>
      </c>
      <c r="D393" s="205"/>
      <c r="E393" s="260">
        <v>0.999</v>
      </c>
      <c r="F393" s="297">
        <v>2</v>
      </c>
      <c r="G393" s="300">
        <v>3.8</v>
      </c>
      <c r="H393" s="208" t="s">
        <v>1637</v>
      </c>
      <c r="I393" s="209" t="s">
        <v>1638</v>
      </c>
      <c r="J393" s="206"/>
      <c r="K393" s="265">
        <v>7.8827224705395622E-3</v>
      </c>
      <c r="L393" s="208"/>
      <c r="M393" s="206"/>
      <c r="N393" s="265">
        <v>4.1033349846644301E-5</v>
      </c>
      <c r="O393" s="208"/>
    </row>
    <row r="394" spans="1:15" s="199" customFormat="1" x14ac:dyDescent="0.25">
      <c r="A394" s="200" t="s">
        <v>1480</v>
      </c>
      <c r="B394" s="201" t="s">
        <v>568</v>
      </c>
      <c r="C394" s="224" t="str">
        <f>IFERROR(IF($B394="7440-47-3","Chromium and compounds",IF(B394="No CAS","",INDEX('DEQ Pollutant List'!$C$7:$C$614,MATCH('3. Pollutant Emissions - EF'!B394,'DEQ Pollutant List'!$B$7:$B$614,0)))),"")</f>
        <v>Mercury and compounds</v>
      </c>
      <c r="D394" s="205"/>
      <c r="E394" s="260">
        <v>0.999</v>
      </c>
      <c r="F394" s="297" t="s">
        <v>1649</v>
      </c>
      <c r="G394" s="300" t="s">
        <v>1649</v>
      </c>
      <c r="H394" s="208" t="s">
        <v>1637</v>
      </c>
      <c r="I394" s="209" t="s">
        <v>1638</v>
      </c>
      <c r="J394" s="206"/>
      <c r="K394" s="265" t="s">
        <v>1499</v>
      </c>
      <c r="L394" s="208"/>
      <c r="M394" s="206"/>
      <c r="N394" s="265" t="s">
        <v>1499</v>
      </c>
      <c r="O394" s="208"/>
    </row>
    <row r="395" spans="1:15" s="199" customFormat="1" x14ac:dyDescent="0.25">
      <c r="A395" s="200" t="s">
        <v>1480</v>
      </c>
      <c r="B395" s="201" t="s">
        <v>634</v>
      </c>
      <c r="C395" s="224" t="str">
        <f>IFERROR(IF($B395="7440-47-3","Chromium and compounds",IF(B395="No CAS","",INDEX('DEQ Pollutant List'!$C$7:$C$614,MATCH('3. Pollutant Emissions - EF'!B395,'DEQ Pollutant List'!$B$7:$B$614,0)))),"")</f>
        <v>Nickel and compounds</v>
      </c>
      <c r="D395" s="205"/>
      <c r="E395" s="260">
        <v>0.999</v>
      </c>
      <c r="F395" s="297">
        <v>980</v>
      </c>
      <c r="G395" s="300">
        <v>1020</v>
      </c>
      <c r="H395" s="208" t="s">
        <v>1637</v>
      </c>
      <c r="I395" s="209" t="s">
        <v>1638</v>
      </c>
      <c r="J395" s="206"/>
      <c r="K395" s="265">
        <v>3.8625340105643855</v>
      </c>
      <c r="L395" s="208"/>
      <c r="M395" s="206"/>
      <c r="N395" s="265">
        <v>1.1014214958836102E-2</v>
      </c>
      <c r="O395" s="208"/>
    </row>
    <row r="396" spans="1:15" s="199" customFormat="1" x14ac:dyDescent="0.25">
      <c r="A396" s="200" t="s">
        <v>1480</v>
      </c>
      <c r="B396" s="201" t="s">
        <v>1009</v>
      </c>
      <c r="C396" s="224" t="str">
        <f>IFERROR(IF($B396="7440-47-3","Chromium and compounds",IF(B396="No CAS","",INDEX('DEQ Pollutant List'!$C$7:$C$614,MATCH('3. Pollutant Emissions - EF'!B396,'DEQ Pollutant List'!$B$7:$B$614,0)))),"")</f>
        <v>Selenium and compounds</v>
      </c>
      <c r="D396" s="205"/>
      <c r="E396" s="260">
        <v>0.999</v>
      </c>
      <c r="F396" s="297">
        <v>0.14000000000000001</v>
      </c>
      <c r="G396" s="300">
        <v>0.21999999999999997</v>
      </c>
      <c r="H396" s="208" t="s">
        <v>1637</v>
      </c>
      <c r="I396" s="209" t="s">
        <v>1638</v>
      </c>
      <c r="J396" s="206"/>
      <c r="K396" s="265">
        <v>5.5179057293776941E-4</v>
      </c>
      <c r="L396" s="208"/>
      <c r="M396" s="206"/>
      <c r="N396" s="265">
        <v>2.375614991121512E-6</v>
      </c>
      <c r="O396" s="208"/>
    </row>
    <row r="397" spans="1:15" s="199" customFormat="1" x14ac:dyDescent="0.25">
      <c r="A397" s="200" t="s">
        <v>1480</v>
      </c>
      <c r="B397" s="201" t="s">
        <v>1128</v>
      </c>
      <c r="C397" s="224" t="str">
        <f>IFERROR(IF($B397="7440-47-3","Chromium and compounds",IF(B397="No CAS","",INDEX('DEQ Pollutant List'!$C$7:$C$614,MATCH('3. Pollutant Emissions - EF'!B397,'DEQ Pollutant List'!$B$7:$B$614,0)))),"")</f>
        <v>Vanadium (fume or dust)</v>
      </c>
      <c r="D397" s="205"/>
      <c r="E397" s="260">
        <v>0.999</v>
      </c>
      <c r="F397" s="297">
        <v>0.13400000000000001</v>
      </c>
      <c r="G397" s="300">
        <v>0.19199999999999998</v>
      </c>
      <c r="H397" s="208" t="s">
        <v>1637</v>
      </c>
      <c r="I397" s="209" t="s">
        <v>1638</v>
      </c>
      <c r="J397" s="206"/>
      <c r="K397" s="265">
        <v>5.2814240552615075E-4</v>
      </c>
      <c r="L397" s="208"/>
      <c r="M397" s="206"/>
      <c r="N397" s="265">
        <v>2.0732639922515014E-6</v>
      </c>
      <c r="O397" s="208"/>
    </row>
    <row r="398" spans="1:15" s="199" customFormat="1" x14ac:dyDescent="0.25">
      <c r="A398" s="200" t="s">
        <v>1480</v>
      </c>
      <c r="B398" s="201" t="s">
        <v>1149</v>
      </c>
      <c r="C398" s="224" t="str">
        <f>IFERROR(IF($B398="7440-47-3","Chromium and compounds",IF(B398="No CAS","",INDEX('DEQ Pollutant List'!$C$7:$C$614,MATCH('3. Pollutant Emissions - EF'!B398,'DEQ Pollutant List'!$B$7:$B$614,0)))),"")</f>
        <v>Zinc and compounds</v>
      </c>
      <c r="D398" s="205"/>
      <c r="E398" s="260">
        <v>0.999</v>
      </c>
      <c r="F398" s="297">
        <v>0.17</v>
      </c>
      <c r="G398" s="300">
        <v>0.32</v>
      </c>
      <c r="H398" s="208" t="s">
        <v>1637</v>
      </c>
      <c r="I398" s="209" t="s">
        <v>1638</v>
      </c>
      <c r="J398" s="206"/>
      <c r="K398" s="265">
        <v>6.7003140999586286E-4</v>
      </c>
      <c r="L398" s="208"/>
      <c r="M398" s="206"/>
      <c r="N398" s="265">
        <v>3.4554399870858357E-6</v>
      </c>
      <c r="O398" s="208"/>
    </row>
    <row r="399" spans="1:15" s="199" customFormat="1" x14ac:dyDescent="0.25">
      <c r="A399" s="200"/>
      <c r="B399" s="201"/>
      <c r="C399" s="224" t="str">
        <f>IFERROR(IF($B399="7440-47-3","Chromium and compounds",IF(B399="No CAS","",INDEX('DEQ Pollutant List'!$C$7:$C$614,MATCH('3. Pollutant Emissions - EF'!B399,'DEQ Pollutant List'!$B$7:$B$614,0)))),"")</f>
        <v/>
      </c>
      <c r="D399" s="205"/>
      <c r="E399" s="260"/>
      <c r="F399" s="206"/>
      <c r="G399" s="207"/>
      <c r="H399" s="208"/>
      <c r="I399" s="209"/>
      <c r="J399" s="206"/>
      <c r="K399" s="265"/>
      <c r="L399" s="208"/>
      <c r="M399" s="206"/>
      <c r="N399" s="265"/>
      <c r="O399" s="208"/>
    </row>
    <row r="400" spans="1:15" s="199" customFormat="1" x14ac:dyDescent="0.25">
      <c r="A400" s="200" t="s">
        <v>1484</v>
      </c>
      <c r="B400" s="201" t="s">
        <v>41</v>
      </c>
      <c r="C400" s="224" t="str">
        <f>IFERROR(IF($B400="7440-47-3","Chromium and compounds",IF(B400="No CAS","",INDEX('DEQ Pollutant List'!$C$7:$C$614,MATCH('3. Pollutant Emissions - EF'!B400,'DEQ Pollutant List'!$B$7:$B$614,0)))),"")</f>
        <v>Aluminum and compounds</v>
      </c>
      <c r="D400" s="205"/>
      <c r="E400" s="314">
        <v>0.99999970000000005</v>
      </c>
      <c r="F400" s="297">
        <v>13.999999999999998</v>
      </c>
      <c r="G400" s="300">
        <v>26.000000000000004</v>
      </c>
      <c r="H400" s="208" t="s">
        <v>1637</v>
      </c>
      <c r="I400" s="209" t="s">
        <v>1638</v>
      </c>
      <c r="J400" s="206"/>
      <c r="K400" s="265">
        <v>6.0450885177835868E-5</v>
      </c>
      <c r="L400" s="208"/>
      <c r="M400" s="206"/>
      <c r="N400" s="265">
        <v>3.0757788935885183E-7</v>
      </c>
      <c r="O400" s="208"/>
    </row>
    <row r="401" spans="1:15" s="199" customFormat="1" x14ac:dyDescent="0.25">
      <c r="A401" s="200" t="s">
        <v>1484</v>
      </c>
      <c r="B401" s="201" t="s">
        <v>83</v>
      </c>
      <c r="C401" s="224" t="str">
        <f>IFERROR(IF($B401="7440-47-3","Chromium and compounds",IF(B401="No CAS","",INDEX('DEQ Pollutant List'!$C$7:$C$614,MATCH('3. Pollutant Emissions - EF'!B401,'DEQ Pollutant List'!$B$7:$B$614,0)))),"")</f>
        <v>Arsenic and compounds</v>
      </c>
      <c r="D401" s="205"/>
      <c r="E401" s="314">
        <v>0.99999970000000005</v>
      </c>
      <c r="F401" s="297">
        <v>2.9999999999999996E-3</v>
      </c>
      <c r="G401" s="300">
        <v>7.6E-3</v>
      </c>
      <c r="H401" s="208" t="s">
        <v>1637</v>
      </c>
      <c r="I401" s="209" t="s">
        <v>1638</v>
      </c>
      <c r="J401" s="206"/>
      <c r="K401" s="265">
        <v>1.2953761109536259E-8</v>
      </c>
      <c r="L401" s="208"/>
      <c r="M401" s="206"/>
      <c r="N401" s="265">
        <v>8.9907383043356695E-11</v>
      </c>
      <c r="O401" s="208"/>
    </row>
    <row r="402" spans="1:15" s="199" customFormat="1" x14ac:dyDescent="0.25">
      <c r="A402" s="200" t="s">
        <v>1484</v>
      </c>
      <c r="B402" s="201" t="s">
        <v>117</v>
      </c>
      <c r="C402" s="224" t="str">
        <f>IFERROR(IF($B402="7440-47-3","Chromium and compounds",IF(B402="No CAS","",INDEX('DEQ Pollutant List'!$C$7:$C$614,MATCH('3. Pollutant Emissions - EF'!B402,'DEQ Pollutant List'!$B$7:$B$614,0)))),"")</f>
        <v>Beryllium and compounds</v>
      </c>
      <c r="D402" s="205"/>
      <c r="E402" s="314">
        <v>0.99999970000000005</v>
      </c>
      <c r="F402" s="297" t="s">
        <v>1649</v>
      </c>
      <c r="G402" s="300" t="s">
        <v>1649</v>
      </c>
      <c r="H402" s="208" t="s">
        <v>1637</v>
      </c>
      <c r="I402" s="209" t="s">
        <v>1638</v>
      </c>
      <c r="J402" s="206"/>
      <c r="K402" s="265" t="s">
        <v>1499</v>
      </c>
      <c r="L402" s="208"/>
      <c r="M402" s="206"/>
      <c r="N402" s="265" t="s">
        <v>1499</v>
      </c>
      <c r="O402" s="208"/>
    </row>
    <row r="403" spans="1:15" s="199" customFormat="1" x14ac:dyDescent="0.25">
      <c r="A403" s="200" t="s">
        <v>1484</v>
      </c>
      <c r="B403" s="201" t="s">
        <v>167</v>
      </c>
      <c r="C403" s="224" t="str">
        <f>IFERROR(IF($B403="7440-47-3","Chromium and compounds",IF(B403="No CAS","",INDEX('DEQ Pollutant List'!$C$7:$C$614,MATCH('3. Pollutant Emissions - EF'!B403,'DEQ Pollutant List'!$B$7:$B$614,0)))),"")</f>
        <v>Cadmium and compounds</v>
      </c>
      <c r="D403" s="205"/>
      <c r="E403" s="314">
        <v>0.99999970000000005</v>
      </c>
      <c r="F403" s="297" t="s">
        <v>1649</v>
      </c>
      <c r="G403" s="300" t="s">
        <v>1649</v>
      </c>
      <c r="H403" s="208" t="s">
        <v>1637</v>
      </c>
      <c r="I403" s="209" t="s">
        <v>1638</v>
      </c>
      <c r="J403" s="206"/>
      <c r="K403" s="265" t="s">
        <v>1499</v>
      </c>
      <c r="L403" s="208"/>
      <c r="M403" s="206"/>
      <c r="N403" s="265" t="s">
        <v>1499</v>
      </c>
      <c r="O403" s="208"/>
    </row>
    <row r="404" spans="1:15" s="199" customFormat="1" x14ac:dyDescent="0.25">
      <c r="A404" s="200" t="s">
        <v>1484</v>
      </c>
      <c r="B404" s="201" t="s">
        <v>1636</v>
      </c>
      <c r="C404" s="224" t="str">
        <f>IFERROR(IF($B404="7440-47-3","Chromium and compounds",IF(B404="No CAS","",INDEX('DEQ Pollutant List'!$C$7:$C$614,MATCH('3. Pollutant Emissions - EF'!B404,'DEQ Pollutant List'!$B$7:$B$614,0)))),"")</f>
        <v>Chromium and compounds</v>
      </c>
      <c r="D404" s="205"/>
      <c r="E404" s="314">
        <v>0.99999970000000005</v>
      </c>
      <c r="F404" s="297">
        <v>17.399999999999999</v>
      </c>
      <c r="G404" s="300">
        <v>122</v>
      </c>
      <c r="H404" s="208" t="s">
        <v>1637</v>
      </c>
      <c r="I404" s="209" t="s">
        <v>1638</v>
      </c>
      <c r="J404" s="206"/>
      <c r="K404" s="265">
        <v>7.5131814435310299E-5</v>
      </c>
      <c r="L404" s="208"/>
      <c r="M404" s="206"/>
      <c r="N404" s="265">
        <v>1.4432500962223049E-6</v>
      </c>
      <c r="O404" s="208"/>
    </row>
    <row r="405" spans="1:15" s="199" customFormat="1" x14ac:dyDescent="0.25">
      <c r="A405" s="200" t="s">
        <v>1484</v>
      </c>
      <c r="B405" s="201" t="s">
        <v>250</v>
      </c>
      <c r="C405" s="224" t="str">
        <f>IFERROR(IF($B405="7440-47-3","Chromium and compounds",IF(B405="No CAS","",INDEX('DEQ Pollutant List'!$C$7:$C$614,MATCH('3. Pollutant Emissions - EF'!B405,'DEQ Pollutant List'!$B$7:$B$614,0)))),"")</f>
        <v>Chromium VI, chromate, and dichromate particulate</v>
      </c>
      <c r="D405" s="205"/>
      <c r="E405" s="314">
        <v>0.99999970000000005</v>
      </c>
      <c r="F405" s="297">
        <v>1.4999999999999999E-4</v>
      </c>
      <c r="G405" s="300">
        <v>5.0000000000000001E-4</v>
      </c>
      <c r="H405" s="208" t="s">
        <v>1637</v>
      </c>
      <c r="I405" s="209" t="s">
        <v>1638</v>
      </c>
      <c r="J405" s="206"/>
      <c r="K405" s="265">
        <v>6.4768805547681284E-10</v>
      </c>
      <c r="L405" s="208"/>
      <c r="M405" s="206"/>
      <c r="N405" s="265">
        <v>5.9149594107471511E-12</v>
      </c>
      <c r="O405" s="208"/>
    </row>
    <row r="406" spans="1:15" s="199" customFormat="1" x14ac:dyDescent="0.25">
      <c r="A406" s="200" t="s">
        <v>1484</v>
      </c>
      <c r="B406" s="201" t="s">
        <v>255</v>
      </c>
      <c r="C406" s="224" t="str">
        <f>IFERROR(IF($B406="7440-47-3","Chromium and compounds",IF(B406="No CAS","",INDEX('DEQ Pollutant List'!$C$7:$C$614,MATCH('3. Pollutant Emissions - EF'!B406,'DEQ Pollutant List'!$B$7:$B$614,0)))),"")</f>
        <v>Cobalt and compounds</v>
      </c>
      <c r="D406" s="205"/>
      <c r="E406" s="314">
        <v>0.99999970000000005</v>
      </c>
      <c r="F406" s="297">
        <v>1.4000000000000001</v>
      </c>
      <c r="G406" s="300">
        <v>8.8000000000000007</v>
      </c>
      <c r="H406" s="208" t="s">
        <v>1637</v>
      </c>
      <c r="I406" s="209" t="s">
        <v>1638</v>
      </c>
      <c r="J406" s="206"/>
      <c r="K406" s="265">
        <v>6.0450885177835882E-6</v>
      </c>
      <c r="L406" s="208"/>
      <c r="M406" s="206"/>
      <c r="N406" s="265">
        <v>1.0410328562914986E-7</v>
      </c>
      <c r="O406" s="208"/>
    </row>
    <row r="407" spans="1:15" s="199" customFormat="1" x14ac:dyDescent="0.25">
      <c r="A407" s="200" t="s">
        <v>1484</v>
      </c>
      <c r="B407" s="201" t="s">
        <v>258</v>
      </c>
      <c r="C407" s="224" t="str">
        <f>IFERROR(IF($B407="7440-47-3","Chromium and compounds",IF(B407="No CAS","",INDEX('DEQ Pollutant List'!$C$7:$C$614,MATCH('3. Pollutant Emissions - EF'!B407,'DEQ Pollutant List'!$B$7:$B$614,0)))),"")</f>
        <v>Copper and compounds</v>
      </c>
      <c r="D407" s="205"/>
      <c r="E407" s="314">
        <v>0.99999970000000005</v>
      </c>
      <c r="F407" s="297">
        <v>0.11799999999999999</v>
      </c>
      <c r="G407" s="300">
        <v>0.11799999999999999</v>
      </c>
      <c r="H407" s="208" t="s">
        <v>1637</v>
      </c>
      <c r="I407" s="209" t="s">
        <v>1638</v>
      </c>
      <c r="J407" s="206"/>
      <c r="K407" s="265">
        <v>5.0951460364175947E-7</v>
      </c>
      <c r="L407" s="208"/>
      <c r="M407" s="206"/>
      <c r="N407" s="265">
        <v>1.3959304209363277E-9</v>
      </c>
      <c r="O407" s="208"/>
    </row>
    <row r="408" spans="1:15" s="199" customFormat="1" x14ac:dyDescent="0.25">
      <c r="A408" s="200" t="s">
        <v>1484</v>
      </c>
      <c r="B408" s="201" t="s">
        <v>556</v>
      </c>
      <c r="C408" s="224" t="str">
        <f>IFERROR(IF($B408="7440-47-3","Chromium and compounds",IF(B408="No CAS","",INDEX('DEQ Pollutant List'!$C$7:$C$614,MATCH('3. Pollutant Emissions - EF'!B408,'DEQ Pollutant List'!$B$7:$B$614,0)))),"")</f>
        <v>Lead and compounds</v>
      </c>
      <c r="D408" s="205"/>
      <c r="E408" s="314">
        <v>0.99999970000000005</v>
      </c>
      <c r="F408" s="297">
        <v>4.2000000000000006E-3</v>
      </c>
      <c r="G408" s="300">
        <v>1.04E-2</v>
      </c>
      <c r="H408" s="208" t="s">
        <v>1637</v>
      </c>
      <c r="I408" s="209" t="s">
        <v>1638</v>
      </c>
      <c r="J408" s="206"/>
      <c r="K408" s="265">
        <v>1.8135265553350764E-8</v>
      </c>
      <c r="L408" s="208"/>
      <c r="M408" s="206"/>
      <c r="N408" s="265">
        <v>1.2303115574354075E-10</v>
      </c>
      <c r="O408" s="208"/>
    </row>
    <row r="409" spans="1:15" s="199" customFormat="1" x14ac:dyDescent="0.25">
      <c r="A409" s="200" t="s">
        <v>1484</v>
      </c>
      <c r="B409" s="201" t="s">
        <v>562</v>
      </c>
      <c r="C409" s="224" t="str">
        <f>IFERROR(IF($B409="7440-47-3","Chromium and compounds",IF(B409="No CAS","",INDEX('DEQ Pollutant List'!$C$7:$C$614,MATCH('3. Pollutant Emissions - EF'!B409,'DEQ Pollutant List'!$B$7:$B$614,0)))),"")</f>
        <v>Manganese and compounds</v>
      </c>
      <c r="D409" s="205"/>
      <c r="E409" s="314">
        <v>0.99999970000000005</v>
      </c>
      <c r="F409" s="297">
        <v>0.37999999999999995</v>
      </c>
      <c r="G409" s="300">
        <v>0.43999999999999995</v>
      </c>
      <c r="H409" s="208" t="s">
        <v>1637</v>
      </c>
      <c r="I409" s="209" t="s">
        <v>1638</v>
      </c>
      <c r="J409" s="206"/>
      <c r="K409" s="265">
        <v>1.6408097405412593E-6</v>
      </c>
      <c r="L409" s="208"/>
      <c r="M409" s="206"/>
      <c r="N409" s="265">
        <v>5.2051642814574921E-9</v>
      </c>
      <c r="O409" s="208"/>
    </row>
    <row r="410" spans="1:15" s="199" customFormat="1" x14ac:dyDescent="0.25">
      <c r="A410" s="200" t="s">
        <v>1484</v>
      </c>
      <c r="B410" s="201" t="s">
        <v>568</v>
      </c>
      <c r="C410" s="224" t="str">
        <f>IFERROR(IF($B410="7440-47-3","Chromium and compounds",IF(B410="No CAS","",INDEX('DEQ Pollutant List'!$C$7:$C$614,MATCH('3. Pollutant Emissions - EF'!B410,'DEQ Pollutant List'!$B$7:$B$614,0)))),"")</f>
        <v>Mercury and compounds</v>
      </c>
      <c r="D410" s="205"/>
      <c r="E410" s="314">
        <v>0.99999970000000005</v>
      </c>
      <c r="F410" s="297" t="s">
        <v>1649</v>
      </c>
      <c r="G410" s="300" t="s">
        <v>1649</v>
      </c>
      <c r="H410" s="208" t="s">
        <v>1637</v>
      </c>
      <c r="I410" s="209" t="s">
        <v>1638</v>
      </c>
      <c r="J410" s="206"/>
      <c r="K410" s="265" t="s">
        <v>1499</v>
      </c>
      <c r="L410" s="208"/>
      <c r="M410" s="206"/>
      <c r="N410" s="265" t="s">
        <v>1499</v>
      </c>
      <c r="O410" s="208"/>
    </row>
    <row r="411" spans="1:15" s="199" customFormat="1" x14ac:dyDescent="0.25">
      <c r="A411" s="200" t="s">
        <v>1484</v>
      </c>
      <c r="B411" s="201" t="s">
        <v>634</v>
      </c>
      <c r="C411" s="224" t="str">
        <f>IFERROR(IF($B411="7440-47-3","Chromium and compounds",IF(B411="No CAS","",INDEX('DEQ Pollutant List'!$C$7:$C$614,MATCH('3. Pollutant Emissions - EF'!B411,'DEQ Pollutant List'!$B$7:$B$614,0)))),"")</f>
        <v>Nickel and compounds</v>
      </c>
      <c r="D411" s="205"/>
      <c r="E411" s="314">
        <v>0.99999970000000005</v>
      </c>
      <c r="F411" s="297">
        <v>60</v>
      </c>
      <c r="G411" s="300">
        <v>420</v>
      </c>
      <c r="H411" s="208" t="s">
        <v>1637</v>
      </c>
      <c r="I411" s="209" t="s">
        <v>1638</v>
      </c>
      <c r="J411" s="206"/>
      <c r="K411" s="265">
        <v>2.5907522219072518E-4</v>
      </c>
      <c r="L411" s="208"/>
      <c r="M411" s="206"/>
      <c r="N411" s="265">
        <v>4.968565905027607E-6</v>
      </c>
      <c r="O411" s="208"/>
    </row>
    <row r="412" spans="1:15" s="199" customFormat="1" x14ac:dyDescent="0.25">
      <c r="A412" s="200" t="s">
        <v>1484</v>
      </c>
      <c r="B412" s="201" t="s">
        <v>1009</v>
      </c>
      <c r="C412" s="224" t="str">
        <f>IFERROR(IF($B412="7440-47-3","Chromium and compounds",IF(B412="No CAS","",INDEX('DEQ Pollutant List'!$C$7:$C$614,MATCH('3. Pollutant Emissions - EF'!B412,'DEQ Pollutant List'!$B$7:$B$614,0)))),"")</f>
        <v>Selenium and compounds</v>
      </c>
      <c r="D412" s="205"/>
      <c r="E412" s="314">
        <v>0.99999970000000005</v>
      </c>
      <c r="F412" s="297" t="s">
        <v>1649</v>
      </c>
      <c r="G412" s="300" t="s">
        <v>1649</v>
      </c>
      <c r="H412" s="208" t="s">
        <v>1637</v>
      </c>
      <c r="I412" s="209" t="s">
        <v>1638</v>
      </c>
      <c r="J412" s="206"/>
      <c r="K412" s="265" t="s">
        <v>1499</v>
      </c>
      <c r="L412" s="208"/>
      <c r="M412" s="206"/>
      <c r="N412" s="265" t="s">
        <v>1499</v>
      </c>
      <c r="O412" s="208"/>
    </row>
    <row r="413" spans="1:15" s="199" customFormat="1" x14ac:dyDescent="0.25">
      <c r="A413" s="200" t="s">
        <v>1484</v>
      </c>
      <c r="B413" s="201" t="s">
        <v>1128</v>
      </c>
      <c r="C413" s="224" t="str">
        <f>IFERROR(IF($B413="7440-47-3","Chromium and compounds",IF(B413="No CAS","",INDEX('DEQ Pollutant List'!$C$7:$C$614,MATCH('3. Pollutant Emissions - EF'!B413,'DEQ Pollutant List'!$B$7:$B$614,0)))),"")</f>
        <v>Vanadium (fume or dust)</v>
      </c>
      <c r="D413" s="205"/>
      <c r="E413" s="314">
        <v>0.99999970000000005</v>
      </c>
      <c r="F413" s="297">
        <v>1.08</v>
      </c>
      <c r="G413" s="300">
        <v>4.2</v>
      </c>
      <c r="H413" s="208" t="s">
        <v>1637</v>
      </c>
      <c r="I413" s="209" t="s">
        <v>1638</v>
      </c>
      <c r="J413" s="206"/>
      <c r="K413" s="265">
        <v>4.6633539994330539E-6</v>
      </c>
      <c r="L413" s="208"/>
      <c r="M413" s="206"/>
      <c r="N413" s="265">
        <v>4.9685659050276077E-8</v>
      </c>
      <c r="O413" s="208"/>
    </row>
    <row r="414" spans="1:15" s="199" customFormat="1" x14ac:dyDescent="0.25">
      <c r="A414" s="200" t="s">
        <v>1484</v>
      </c>
      <c r="B414" s="201" t="s">
        <v>1149</v>
      </c>
      <c r="C414" s="224" t="str">
        <f>IFERROR(IF($B414="7440-47-3","Chromium and compounds",IF(B414="No CAS","",INDEX('DEQ Pollutant List'!$C$7:$C$614,MATCH('3. Pollutant Emissions - EF'!B414,'DEQ Pollutant List'!$B$7:$B$614,0)))),"")</f>
        <v>Zinc and compounds</v>
      </c>
      <c r="D414" s="205"/>
      <c r="E414" s="314">
        <v>0.99999970000000005</v>
      </c>
      <c r="F414" s="297">
        <v>0.4</v>
      </c>
      <c r="G414" s="300">
        <v>0.82</v>
      </c>
      <c r="H414" s="208" t="s">
        <v>1637</v>
      </c>
      <c r="I414" s="209" t="s">
        <v>1638</v>
      </c>
      <c r="J414" s="206"/>
      <c r="K414" s="265">
        <v>1.7271681479381681E-6</v>
      </c>
      <c r="L414" s="208"/>
      <c r="M414" s="206"/>
      <c r="N414" s="265">
        <v>9.7005334336253275E-9</v>
      </c>
      <c r="O414" s="208"/>
    </row>
    <row r="415" spans="1:15" s="199" customFormat="1" x14ac:dyDescent="0.25">
      <c r="A415" s="200"/>
      <c r="B415" s="201"/>
      <c r="C415" s="224" t="str">
        <f>IFERROR(IF($B415="7440-47-3","Chromium and compounds",IF(B415="No CAS","",INDEX('DEQ Pollutant List'!$C$7:$C$614,MATCH('3. Pollutant Emissions - EF'!B415,'DEQ Pollutant List'!$B$7:$B$614,0)))),"")</f>
        <v/>
      </c>
      <c r="D415" s="205"/>
      <c r="E415" s="314"/>
      <c r="F415" s="206"/>
      <c r="G415" s="207"/>
      <c r="H415" s="208"/>
      <c r="I415" s="209"/>
      <c r="J415" s="206"/>
      <c r="K415" s="265"/>
      <c r="L415" s="208"/>
      <c r="M415" s="206"/>
      <c r="N415" s="265"/>
      <c r="O415" s="208"/>
    </row>
    <row r="416" spans="1:15" s="199" customFormat="1" x14ac:dyDescent="0.25">
      <c r="A416" s="200" t="s">
        <v>1488</v>
      </c>
      <c r="B416" s="201" t="s">
        <v>41</v>
      </c>
      <c r="C416" s="224" t="str">
        <f>IFERROR(IF($B416="7440-47-3","Chromium and compounds",IF(B416="No CAS","",INDEX('DEQ Pollutant List'!$C$7:$C$614,MATCH('3. Pollutant Emissions - EF'!B416,'DEQ Pollutant List'!$B$7:$B$614,0)))),"")</f>
        <v>Aluminum and compounds</v>
      </c>
      <c r="D416" s="205"/>
      <c r="E416" s="314">
        <v>0.99999970000000005</v>
      </c>
      <c r="F416" s="297">
        <v>9.0000000000000018</v>
      </c>
      <c r="G416" s="300">
        <v>9.0000000000000018</v>
      </c>
      <c r="H416" s="208" t="s">
        <v>1637</v>
      </c>
      <c r="I416" s="209" t="s">
        <v>1638</v>
      </c>
      <c r="J416" s="206"/>
      <c r="K416" s="265">
        <v>5.6184987944976549E-5</v>
      </c>
      <c r="L416" s="208"/>
      <c r="M416" s="206"/>
      <c r="N416" s="210">
        <v>1.5393147382185354E-7</v>
      </c>
      <c r="O416" s="208"/>
    </row>
    <row r="417" spans="1:15" s="199" customFormat="1" x14ac:dyDescent="0.25">
      <c r="A417" s="200" t="s">
        <v>1488</v>
      </c>
      <c r="B417" s="201" t="s">
        <v>83</v>
      </c>
      <c r="C417" s="224" t="str">
        <f>IFERROR(IF($B417="7440-47-3","Chromium and compounds",IF(B417="No CAS","",INDEX('DEQ Pollutant List'!$C$7:$C$614,MATCH('3. Pollutant Emissions - EF'!B417,'DEQ Pollutant List'!$B$7:$B$614,0)))),"")</f>
        <v>Arsenic and compounds</v>
      </c>
      <c r="D417" s="205"/>
      <c r="E417" s="314">
        <v>0.99999970000000005</v>
      </c>
      <c r="F417" s="297">
        <v>2.2000000000000002E-2</v>
      </c>
      <c r="G417" s="300">
        <v>2.2000000000000002E-2</v>
      </c>
      <c r="H417" s="208" t="s">
        <v>1637</v>
      </c>
      <c r="I417" s="209" t="s">
        <v>1638</v>
      </c>
      <c r="J417" s="206"/>
      <c r="K417" s="265">
        <v>1.3734108164327601E-7</v>
      </c>
      <c r="L417" s="208"/>
      <c r="M417" s="206"/>
      <c r="N417" s="210">
        <v>3.7627693600897528E-10</v>
      </c>
      <c r="O417" s="208"/>
    </row>
    <row r="418" spans="1:15" s="199" customFormat="1" x14ac:dyDescent="0.25">
      <c r="A418" s="200" t="s">
        <v>1488</v>
      </c>
      <c r="B418" s="201" t="s">
        <v>117</v>
      </c>
      <c r="C418" s="224" t="str">
        <f>IFERROR(IF($B418="7440-47-3","Chromium and compounds",IF(B418="No CAS","",INDEX('DEQ Pollutant List'!$C$7:$C$614,MATCH('3. Pollutant Emissions - EF'!B418,'DEQ Pollutant List'!$B$7:$B$614,0)))),"")</f>
        <v>Beryllium and compounds</v>
      </c>
      <c r="D418" s="205"/>
      <c r="E418" s="314">
        <v>0.99999970000000005</v>
      </c>
      <c r="F418" s="297" t="s">
        <v>1649</v>
      </c>
      <c r="G418" s="300" t="s">
        <v>1649</v>
      </c>
      <c r="H418" s="208" t="s">
        <v>1637</v>
      </c>
      <c r="I418" s="209" t="s">
        <v>1638</v>
      </c>
      <c r="J418" s="206"/>
      <c r="K418" s="265" t="s">
        <v>1499</v>
      </c>
      <c r="L418" s="208"/>
      <c r="M418" s="206"/>
      <c r="N418" s="210" t="s">
        <v>1499</v>
      </c>
      <c r="O418" s="208"/>
    </row>
    <row r="419" spans="1:15" s="199" customFormat="1" x14ac:dyDescent="0.25">
      <c r="A419" s="200" t="s">
        <v>1488</v>
      </c>
      <c r="B419" s="201" t="s">
        <v>167</v>
      </c>
      <c r="C419" s="224" t="str">
        <f>IFERROR(IF($B419="7440-47-3","Chromium and compounds",IF(B419="No CAS","",INDEX('DEQ Pollutant List'!$C$7:$C$614,MATCH('3. Pollutant Emissions - EF'!B419,'DEQ Pollutant List'!$B$7:$B$614,0)))),"")</f>
        <v>Cadmium and compounds</v>
      </c>
      <c r="D419" s="205"/>
      <c r="E419" s="314">
        <v>0.99999970000000005</v>
      </c>
      <c r="F419" s="297" t="s">
        <v>1649</v>
      </c>
      <c r="G419" s="300" t="s">
        <v>1649</v>
      </c>
      <c r="H419" s="208" t="s">
        <v>1637</v>
      </c>
      <c r="I419" s="209" t="s">
        <v>1638</v>
      </c>
      <c r="J419" s="206"/>
      <c r="K419" s="265" t="s">
        <v>1499</v>
      </c>
      <c r="L419" s="208"/>
      <c r="M419" s="206"/>
      <c r="N419" s="210" t="s">
        <v>1499</v>
      </c>
      <c r="O419" s="208"/>
    </row>
    <row r="420" spans="1:15" s="199" customFormat="1" x14ac:dyDescent="0.25">
      <c r="A420" s="200" t="s">
        <v>1488</v>
      </c>
      <c r="B420" s="201" t="s">
        <v>1636</v>
      </c>
      <c r="C420" s="224" t="str">
        <f>IFERROR(IF($B420="7440-47-3","Chromium and compounds",IF(B420="No CAS","",INDEX('DEQ Pollutant List'!$C$7:$C$614,MATCH('3. Pollutant Emissions - EF'!B420,'DEQ Pollutant List'!$B$7:$B$614,0)))),"")</f>
        <v>Chromium and compounds</v>
      </c>
      <c r="D420" s="205"/>
      <c r="E420" s="314">
        <v>0.99999970000000005</v>
      </c>
      <c r="F420" s="297">
        <v>98</v>
      </c>
      <c r="G420" s="300">
        <v>98</v>
      </c>
      <c r="H420" s="208" t="s">
        <v>1637</v>
      </c>
      <c r="I420" s="209" t="s">
        <v>1638</v>
      </c>
      <c r="J420" s="206"/>
      <c r="K420" s="265">
        <v>6.1179209095641113E-4</v>
      </c>
      <c r="L420" s="208"/>
      <c r="M420" s="206"/>
      <c r="N420" s="210">
        <v>1.6761427149490717E-6</v>
      </c>
      <c r="O420" s="208"/>
    </row>
    <row r="421" spans="1:15" s="199" customFormat="1" x14ac:dyDescent="0.25">
      <c r="A421" s="200" t="s">
        <v>1488</v>
      </c>
      <c r="B421" s="201" t="s">
        <v>250</v>
      </c>
      <c r="C421" s="224" t="str">
        <f>IFERROR(IF($B421="7440-47-3","Chromium and compounds",IF(B421="No CAS","",INDEX('DEQ Pollutant List'!$C$7:$C$614,MATCH('3. Pollutant Emissions - EF'!B421,'DEQ Pollutant List'!$B$7:$B$614,0)))),"")</f>
        <v>Chromium VI, chromate, and dichromate particulate</v>
      </c>
      <c r="D421" s="205"/>
      <c r="E421" s="314">
        <v>0.99999970000000005</v>
      </c>
      <c r="F421" s="297">
        <v>2.6</v>
      </c>
      <c r="G421" s="300">
        <v>2.6</v>
      </c>
      <c r="H421" s="208" t="s">
        <v>1637</v>
      </c>
      <c r="I421" s="209" t="s">
        <v>1638</v>
      </c>
      <c r="J421" s="206"/>
      <c r="K421" s="265">
        <v>1.623121873965989E-5</v>
      </c>
      <c r="L421" s="208"/>
      <c r="M421" s="206"/>
      <c r="N421" s="210">
        <v>4.4469092437424353E-8</v>
      </c>
      <c r="O421" s="208"/>
    </row>
    <row r="422" spans="1:15" s="199" customFormat="1" x14ac:dyDescent="0.25">
      <c r="A422" s="200" t="s">
        <v>1488</v>
      </c>
      <c r="B422" s="201" t="s">
        <v>255</v>
      </c>
      <c r="C422" s="224" t="str">
        <f>IFERROR(IF($B422="7440-47-3","Chromium and compounds",IF(B422="No CAS","",INDEX('DEQ Pollutant List'!$C$7:$C$614,MATCH('3. Pollutant Emissions - EF'!B422,'DEQ Pollutant List'!$B$7:$B$614,0)))),"")</f>
        <v>Cobalt and compounds</v>
      </c>
      <c r="D422" s="205"/>
      <c r="E422" s="314">
        <v>0.99999970000000005</v>
      </c>
      <c r="F422" s="297">
        <v>17.399999999999999</v>
      </c>
      <c r="G422" s="300">
        <v>17.399999999999999</v>
      </c>
      <c r="H422" s="208" t="s">
        <v>1637</v>
      </c>
      <c r="I422" s="209" t="s">
        <v>1638</v>
      </c>
      <c r="J422" s="206"/>
      <c r="K422" s="265">
        <v>1.0862431002695464E-4</v>
      </c>
      <c r="L422" s="208"/>
      <c r="M422" s="206"/>
      <c r="N422" s="210">
        <v>2.9760084938891679E-7</v>
      </c>
      <c r="O422" s="208"/>
    </row>
    <row r="423" spans="1:15" s="199" customFormat="1" x14ac:dyDescent="0.25">
      <c r="A423" s="200" t="s">
        <v>1488</v>
      </c>
      <c r="B423" s="201" t="s">
        <v>258</v>
      </c>
      <c r="C423" s="224" t="str">
        <f>IFERROR(IF($B423="7440-47-3","Chromium and compounds",IF(B423="No CAS","",INDEX('DEQ Pollutant List'!$C$7:$C$614,MATCH('3. Pollutant Emissions - EF'!B423,'DEQ Pollutant List'!$B$7:$B$614,0)))),"")</f>
        <v>Copper and compounds</v>
      </c>
      <c r="D423" s="205"/>
      <c r="E423" s="314">
        <v>0.99999970000000005</v>
      </c>
      <c r="F423" s="297">
        <v>15</v>
      </c>
      <c r="G423" s="300">
        <v>15</v>
      </c>
      <c r="H423" s="208" t="s">
        <v>1637</v>
      </c>
      <c r="I423" s="209" t="s">
        <v>1638</v>
      </c>
      <c r="J423" s="206"/>
      <c r="K423" s="265">
        <v>9.3641646574960897E-5</v>
      </c>
      <c r="L423" s="208"/>
      <c r="M423" s="206"/>
      <c r="N423" s="210">
        <v>2.5655245636975589E-7</v>
      </c>
      <c r="O423" s="208"/>
    </row>
    <row r="424" spans="1:15" s="199" customFormat="1" x14ac:dyDescent="0.25">
      <c r="A424" s="200" t="s">
        <v>1488</v>
      </c>
      <c r="B424" s="201" t="s">
        <v>556</v>
      </c>
      <c r="C424" s="224" t="str">
        <f>IFERROR(IF($B424="7440-47-3","Chromium and compounds",IF(B424="No CAS","",INDEX('DEQ Pollutant List'!$C$7:$C$614,MATCH('3. Pollutant Emissions - EF'!B424,'DEQ Pollutant List'!$B$7:$B$614,0)))),"")</f>
        <v>Lead and compounds</v>
      </c>
      <c r="D424" s="205"/>
      <c r="E424" s="314">
        <v>0.99999970000000005</v>
      </c>
      <c r="F424" s="297">
        <v>1.1999999999999999E-2</v>
      </c>
      <c r="G424" s="300">
        <v>1.1999999999999999E-2</v>
      </c>
      <c r="H424" s="208" t="s">
        <v>1637</v>
      </c>
      <c r="I424" s="209" t="s">
        <v>1638</v>
      </c>
      <c r="J424" s="206"/>
      <c r="K424" s="265">
        <v>7.4913317259968708E-8</v>
      </c>
      <c r="L424" s="208"/>
      <c r="M424" s="206"/>
      <c r="N424" s="210">
        <v>2.052419650958047E-10</v>
      </c>
      <c r="O424" s="208"/>
    </row>
    <row r="425" spans="1:15" s="199" customFormat="1" x14ac:dyDescent="0.25">
      <c r="A425" s="200" t="s">
        <v>1488</v>
      </c>
      <c r="B425" s="201" t="s">
        <v>562</v>
      </c>
      <c r="C425" s="224" t="str">
        <f>IFERROR(IF($B425="7440-47-3","Chromium and compounds",IF(B425="No CAS","",INDEX('DEQ Pollutant List'!$C$7:$C$614,MATCH('3. Pollutant Emissions - EF'!B425,'DEQ Pollutant List'!$B$7:$B$614,0)))),"")</f>
        <v>Manganese and compounds</v>
      </c>
      <c r="D425" s="205"/>
      <c r="E425" s="314">
        <v>0.99999970000000005</v>
      </c>
      <c r="F425" s="297">
        <v>2.2000000000000002</v>
      </c>
      <c r="G425" s="300">
        <v>2.2000000000000002</v>
      </c>
      <c r="H425" s="208" t="s">
        <v>1637</v>
      </c>
      <c r="I425" s="209" t="s">
        <v>1638</v>
      </c>
      <c r="J425" s="206"/>
      <c r="K425" s="265">
        <v>1.3734108164327598E-5</v>
      </c>
      <c r="L425" s="208"/>
      <c r="M425" s="206"/>
      <c r="N425" s="210">
        <v>3.762769360089753E-8</v>
      </c>
      <c r="O425" s="208"/>
    </row>
    <row r="426" spans="1:15" s="199" customFormat="1" x14ac:dyDescent="0.25">
      <c r="A426" s="200" t="s">
        <v>1488</v>
      </c>
      <c r="B426" s="201" t="s">
        <v>568</v>
      </c>
      <c r="C426" s="224" t="str">
        <f>IFERROR(IF($B426="7440-47-3","Chromium and compounds",IF(B426="No CAS","",INDEX('DEQ Pollutant List'!$C$7:$C$614,MATCH('3. Pollutant Emissions - EF'!B426,'DEQ Pollutant List'!$B$7:$B$614,0)))),"")</f>
        <v>Mercury and compounds</v>
      </c>
      <c r="D426" s="205"/>
      <c r="E426" s="314">
        <v>0.99999970000000005</v>
      </c>
      <c r="F426" s="297" t="s">
        <v>1649</v>
      </c>
      <c r="G426" s="300" t="s">
        <v>1649</v>
      </c>
      <c r="H426" s="208" t="s">
        <v>1637</v>
      </c>
      <c r="I426" s="209" t="s">
        <v>1638</v>
      </c>
      <c r="J426" s="206"/>
      <c r="K426" s="265" t="s">
        <v>1499</v>
      </c>
      <c r="L426" s="208"/>
      <c r="M426" s="206"/>
      <c r="N426" s="210" t="s">
        <v>1499</v>
      </c>
      <c r="O426" s="208"/>
    </row>
    <row r="427" spans="1:15" s="199" customFormat="1" x14ac:dyDescent="0.25">
      <c r="A427" s="200" t="s">
        <v>1488</v>
      </c>
      <c r="B427" s="201" t="s">
        <v>634</v>
      </c>
      <c r="C427" s="224" t="str">
        <f>IFERROR(IF($B427="7440-47-3","Chromium and compounds",IF(B427="No CAS","",INDEX('DEQ Pollutant List'!$C$7:$C$614,MATCH('3. Pollutant Emissions - EF'!B427,'DEQ Pollutant List'!$B$7:$B$614,0)))),"")</f>
        <v>Nickel and compounds</v>
      </c>
      <c r="D427" s="205"/>
      <c r="E427" s="314">
        <v>0.99999970000000005</v>
      </c>
      <c r="F427" s="297">
        <v>440</v>
      </c>
      <c r="G427" s="300">
        <v>440</v>
      </c>
      <c r="H427" s="208" t="s">
        <v>1637</v>
      </c>
      <c r="I427" s="209" t="s">
        <v>1638</v>
      </c>
      <c r="J427" s="206"/>
      <c r="K427" s="265">
        <v>2.74682163286552E-3</v>
      </c>
      <c r="L427" s="208"/>
      <c r="M427" s="206"/>
      <c r="N427" s="210">
        <v>7.5255387201795058E-6</v>
      </c>
      <c r="O427" s="208"/>
    </row>
    <row r="428" spans="1:15" s="199" customFormat="1" x14ac:dyDescent="0.25">
      <c r="A428" s="200" t="s">
        <v>1488</v>
      </c>
      <c r="B428" s="201" t="s">
        <v>1009</v>
      </c>
      <c r="C428" s="224" t="str">
        <f>IFERROR(IF($B428="7440-47-3","Chromium and compounds",IF(B428="No CAS","",INDEX('DEQ Pollutant List'!$C$7:$C$614,MATCH('3. Pollutant Emissions - EF'!B428,'DEQ Pollutant List'!$B$7:$B$614,0)))),"")</f>
        <v>Selenium and compounds</v>
      </c>
      <c r="D428" s="205"/>
      <c r="E428" s="314">
        <v>0.99999970000000005</v>
      </c>
      <c r="F428" s="297" t="s">
        <v>1649</v>
      </c>
      <c r="G428" s="300" t="s">
        <v>1649</v>
      </c>
      <c r="H428" s="208" t="s">
        <v>1637</v>
      </c>
      <c r="I428" s="209" t="s">
        <v>1638</v>
      </c>
      <c r="J428" s="206"/>
      <c r="K428" s="265" t="s">
        <v>1499</v>
      </c>
      <c r="L428" s="208"/>
      <c r="M428" s="206"/>
      <c r="N428" s="210" t="s">
        <v>1499</v>
      </c>
      <c r="O428" s="208"/>
    </row>
    <row r="429" spans="1:15" s="199" customFormat="1" x14ac:dyDescent="0.25">
      <c r="A429" s="200" t="s">
        <v>1488</v>
      </c>
      <c r="B429" s="201" t="s">
        <v>1128</v>
      </c>
      <c r="C429" s="224" t="str">
        <f>IFERROR(IF($B429="7440-47-3","Chromium and compounds",IF(B429="No CAS","",INDEX('DEQ Pollutant List'!$C$7:$C$614,MATCH('3. Pollutant Emissions - EF'!B429,'DEQ Pollutant List'!$B$7:$B$614,0)))),"")</f>
        <v>Vanadium (fume or dust)</v>
      </c>
      <c r="D429" s="205"/>
      <c r="E429" s="314">
        <v>0.99999970000000005</v>
      </c>
      <c r="F429" s="297">
        <v>0.86</v>
      </c>
      <c r="G429" s="300">
        <v>0.86</v>
      </c>
      <c r="H429" s="208" t="s">
        <v>1637</v>
      </c>
      <c r="I429" s="209" t="s">
        <v>1638</v>
      </c>
      <c r="J429" s="206"/>
      <c r="K429" s="265">
        <v>5.3687877369644238E-6</v>
      </c>
      <c r="L429" s="208"/>
      <c r="M429" s="206"/>
      <c r="N429" s="210">
        <v>1.470900749853267E-8</v>
      </c>
      <c r="O429" s="208"/>
    </row>
    <row r="430" spans="1:15" s="199" customFormat="1" x14ac:dyDescent="0.25">
      <c r="A430" s="200" t="s">
        <v>1488</v>
      </c>
      <c r="B430" s="201" t="s">
        <v>1149</v>
      </c>
      <c r="C430" s="224" t="str">
        <f>IFERROR(IF($B430="7440-47-3","Chromium and compounds",IF(B430="No CAS","",INDEX('DEQ Pollutant List'!$C$7:$C$614,MATCH('3. Pollutant Emissions - EF'!B430,'DEQ Pollutant List'!$B$7:$B$614,0)))),"")</f>
        <v>Zinc and compounds</v>
      </c>
      <c r="D430" s="205"/>
      <c r="E430" s="314">
        <v>0.99999970000000005</v>
      </c>
      <c r="F430" s="297">
        <v>0.57999999999999996</v>
      </c>
      <c r="G430" s="300">
        <v>0.57999999999999996</v>
      </c>
      <c r="H430" s="208" t="s">
        <v>1637</v>
      </c>
      <c r="I430" s="209" t="s">
        <v>1638</v>
      </c>
      <c r="J430" s="206"/>
      <c r="K430" s="265">
        <v>3.6208103342318212E-6</v>
      </c>
      <c r="L430" s="208"/>
      <c r="M430" s="206"/>
      <c r="N430" s="210">
        <v>9.9200283129638918E-9</v>
      </c>
      <c r="O430" s="208"/>
    </row>
    <row r="431" spans="1:15" s="199" customFormat="1" x14ac:dyDescent="0.25">
      <c r="A431" s="200"/>
      <c r="B431" s="201"/>
      <c r="C431" s="224" t="str">
        <f>IFERROR(IF($B431="7440-47-3","Chromium and compounds",IF(B431="No CAS","",INDEX('DEQ Pollutant List'!$C$7:$C$614,MATCH('3. Pollutant Emissions - EF'!B431,'DEQ Pollutant List'!$B$7:$B$614,0)))),"")</f>
        <v/>
      </c>
      <c r="D431" s="205"/>
      <c r="E431" s="314"/>
      <c r="F431" s="206"/>
      <c r="G431" s="207"/>
      <c r="H431" s="208"/>
      <c r="I431" s="209"/>
      <c r="J431" s="206"/>
      <c r="K431" s="265"/>
      <c r="L431" s="208"/>
      <c r="M431" s="206"/>
      <c r="N431" s="210"/>
      <c r="O431" s="208"/>
    </row>
    <row r="432" spans="1:15" s="199" customFormat="1" x14ac:dyDescent="0.25">
      <c r="A432" s="200" t="s">
        <v>1492</v>
      </c>
      <c r="B432" s="201" t="s">
        <v>41</v>
      </c>
      <c r="C432" s="224" t="str">
        <f>IFERROR(IF($B432="7440-47-3","Chromium and compounds",IF(B432="No CAS","",INDEX('DEQ Pollutant List'!$C$7:$C$614,MATCH('3. Pollutant Emissions - EF'!B432,'DEQ Pollutant List'!$B$7:$B$614,0)))),"")</f>
        <v>Aluminum and compounds</v>
      </c>
      <c r="D432" s="205"/>
      <c r="E432" s="314">
        <v>0.99999970000000005</v>
      </c>
      <c r="F432" s="297">
        <v>60</v>
      </c>
      <c r="G432" s="300">
        <v>81.999999999999986</v>
      </c>
      <c r="H432" s="208" t="s">
        <v>1637</v>
      </c>
      <c r="I432" s="209" t="s">
        <v>1638</v>
      </c>
      <c r="J432" s="206"/>
      <c r="K432" s="265">
        <v>1.786994755472171E-4</v>
      </c>
      <c r="L432" s="208"/>
      <c r="M432" s="206"/>
      <c r="N432" s="210">
        <v>6.6910305912656595E-7</v>
      </c>
      <c r="O432" s="208"/>
    </row>
    <row r="433" spans="1:15" s="199" customFormat="1" x14ac:dyDescent="0.25">
      <c r="A433" s="200" t="s">
        <v>1492</v>
      </c>
      <c r="B433" s="201" t="s">
        <v>83</v>
      </c>
      <c r="C433" s="224" t="str">
        <f>IFERROR(IF($B433="7440-47-3","Chromium and compounds",IF(B433="No CAS","",INDEX('DEQ Pollutant List'!$C$7:$C$614,MATCH('3. Pollutant Emissions - EF'!B433,'DEQ Pollutant List'!$B$7:$B$614,0)))),"")</f>
        <v>Arsenic and compounds</v>
      </c>
      <c r="D433" s="205"/>
      <c r="E433" s="314">
        <v>0.99999970000000005</v>
      </c>
      <c r="F433" s="297">
        <v>2.3999999999999997E-2</v>
      </c>
      <c r="G433" s="300">
        <v>9.1999999999999998E-2</v>
      </c>
      <c r="H433" s="208" t="s">
        <v>1637</v>
      </c>
      <c r="I433" s="209" t="s">
        <v>1638</v>
      </c>
      <c r="J433" s="206"/>
      <c r="K433" s="265">
        <v>7.1479790218886821E-8</v>
      </c>
      <c r="L433" s="208"/>
      <c r="M433" s="206"/>
      <c r="N433" s="210">
        <v>7.5070099316639131E-10</v>
      </c>
      <c r="O433" s="208"/>
    </row>
    <row r="434" spans="1:15" s="199" customFormat="1" x14ac:dyDescent="0.25">
      <c r="A434" s="200" t="s">
        <v>1492</v>
      </c>
      <c r="B434" s="201" t="s">
        <v>117</v>
      </c>
      <c r="C434" s="224" t="str">
        <f>IFERROR(IF($B434="7440-47-3","Chromium and compounds",IF(B434="No CAS","",INDEX('DEQ Pollutant List'!$C$7:$C$614,MATCH('3. Pollutant Emissions - EF'!B434,'DEQ Pollutant List'!$B$7:$B$614,0)))),"")</f>
        <v>Beryllium and compounds</v>
      </c>
      <c r="D434" s="205"/>
      <c r="E434" s="314">
        <v>0.99999970000000005</v>
      </c>
      <c r="F434" s="297" t="s">
        <v>1649</v>
      </c>
      <c r="G434" s="300" t="s">
        <v>1649</v>
      </c>
      <c r="H434" s="208" t="s">
        <v>1637</v>
      </c>
      <c r="I434" s="209" t="s">
        <v>1638</v>
      </c>
      <c r="J434" s="206"/>
      <c r="K434" s="265" t="s">
        <v>1499</v>
      </c>
      <c r="L434" s="208"/>
      <c r="M434" s="206"/>
      <c r="N434" s="210" t="s">
        <v>1499</v>
      </c>
      <c r="O434" s="208"/>
    </row>
    <row r="435" spans="1:15" s="199" customFormat="1" x14ac:dyDescent="0.25">
      <c r="A435" s="200" t="s">
        <v>1492</v>
      </c>
      <c r="B435" s="201" t="s">
        <v>167</v>
      </c>
      <c r="C435" s="224" t="str">
        <f>IFERROR(IF($B435="7440-47-3","Chromium and compounds",IF(B435="No CAS","",INDEX('DEQ Pollutant List'!$C$7:$C$614,MATCH('3. Pollutant Emissions - EF'!B435,'DEQ Pollutant List'!$B$7:$B$614,0)))),"")</f>
        <v>Cadmium and compounds</v>
      </c>
      <c r="D435" s="205"/>
      <c r="E435" s="314">
        <v>0.99999970000000005</v>
      </c>
      <c r="F435" s="297" t="s">
        <v>1649</v>
      </c>
      <c r="G435" s="300" t="s">
        <v>1649</v>
      </c>
      <c r="H435" s="208" t="s">
        <v>1637</v>
      </c>
      <c r="I435" s="209" t="s">
        <v>1638</v>
      </c>
      <c r="J435" s="206"/>
      <c r="K435" s="265" t="s">
        <v>1499</v>
      </c>
      <c r="L435" s="208"/>
      <c r="M435" s="206"/>
      <c r="N435" s="210" t="s">
        <v>1499</v>
      </c>
      <c r="O435" s="208"/>
    </row>
    <row r="436" spans="1:15" s="199" customFormat="1" x14ac:dyDescent="0.25">
      <c r="A436" s="200" t="s">
        <v>1492</v>
      </c>
      <c r="B436" s="201" t="s">
        <v>1636</v>
      </c>
      <c r="C436" s="224" t="str">
        <f>IFERROR(IF($B436="7440-47-3","Chromium and compounds",IF(B436="No CAS","",INDEX('DEQ Pollutant List'!$C$7:$C$614,MATCH('3. Pollutant Emissions - EF'!B436,'DEQ Pollutant List'!$B$7:$B$614,0)))),"")</f>
        <v>Chromium and compounds</v>
      </c>
      <c r="D436" s="205"/>
      <c r="E436" s="314">
        <v>0.99999970000000005</v>
      </c>
      <c r="F436" s="297">
        <v>14.6</v>
      </c>
      <c r="G436" s="300">
        <v>36.000000000000007</v>
      </c>
      <c r="H436" s="208" t="s">
        <v>1637</v>
      </c>
      <c r="I436" s="209" t="s">
        <v>1638</v>
      </c>
      <c r="J436" s="206"/>
      <c r="K436" s="265">
        <v>4.3483539049822822E-5</v>
      </c>
      <c r="L436" s="208"/>
      <c r="M436" s="206"/>
      <c r="N436" s="210">
        <v>2.9375256254337055E-7</v>
      </c>
      <c r="O436" s="208"/>
    </row>
    <row r="437" spans="1:15" s="199" customFormat="1" x14ac:dyDescent="0.25">
      <c r="A437" s="200" t="s">
        <v>1492</v>
      </c>
      <c r="B437" s="201" t="s">
        <v>250</v>
      </c>
      <c r="C437" s="224" t="str">
        <f>IFERROR(IF($B437="7440-47-3","Chromium and compounds",IF(B437="No CAS","",INDEX('DEQ Pollutant List'!$C$7:$C$614,MATCH('3. Pollutant Emissions - EF'!B437,'DEQ Pollutant List'!$B$7:$B$614,0)))),"")</f>
        <v>Chromium VI, chromate, and dichromate particulate</v>
      </c>
      <c r="D437" s="205"/>
      <c r="E437" s="314">
        <v>0.99999970000000005</v>
      </c>
      <c r="F437" s="297" t="s">
        <v>1649</v>
      </c>
      <c r="G437" s="300" t="s">
        <v>1649</v>
      </c>
      <c r="H437" s="208" t="s">
        <v>1637</v>
      </c>
      <c r="I437" s="209" t="s">
        <v>1638</v>
      </c>
      <c r="J437" s="206"/>
      <c r="K437" s="265" t="s">
        <v>1499</v>
      </c>
      <c r="L437" s="208"/>
      <c r="M437" s="206"/>
      <c r="N437" s="210" t="s">
        <v>1499</v>
      </c>
      <c r="O437" s="208"/>
    </row>
    <row r="438" spans="1:15" s="199" customFormat="1" x14ac:dyDescent="0.25">
      <c r="A438" s="200" t="s">
        <v>1492</v>
      </c>
      <c r="B438" s="201" t="s">
        <v>255</v>
      </c>
      <c r="C438" s="224" t="str">
        <f>IFERROR(IF($B438="7440-47-3","Chromium and compounds",IF(B438="No CAS","",INDEX('DEQ Pollutant List'!$C$7:$C$614,MATCH('3. Pollutant Emissions - EF'!B438,'DEQ Pollutant List'!$B$7:$B$614,0)))),"")</f>
        <v>Cobalt and compounds</v>
      </c>
      <c r="D438" s="205"/>
      <c r="E438" s="314">
        <v>0.99999970000000005</v>
      </c>
      <c r="F438" s="297">
        <v>1.08</v>
      </c>
      <c r="G438" s="300">
        <v>1.26</v>
      </c>
      <c r="H438" s="208" t="s">
        <v>1637</v>
      </c>
      <c r="I438" s="209" t="s">
        <v>1638</v>
      </c>
      <c r="J438" s="206"/>
      <c r="K438" s="265">
        <v>3.2165905598499078E-6</v>
      </c>
      <c r="L438" s="208"/>
      <c r="M438" s="206"/>
      <c r="N438" s="210">
        <v>1.0281339689017968E-8</v>
      </c>
      <c r="O438" s="208"/>
    </row>
    <row r="439" spans="1:15" s="199" customFormat="1" x14ac:dyDescent="0.25">
      <c r="A439" s="200" t="s">
        <v>1492</v>
      </c>
      <c r="B439" s="201" t="s">
        <v>258</v>
      </c>
      <c r="C439" s="224" t="str">
        <f>IFERROR(IF($B439="7440-47-3","Chromium and compounds",IF(B439="No CAS","",INDEX('DEQ Pollutant List'!$C$7:$C$614,MATCH('3. Pollutant Emissions - EF'!B439,'DEQ Pollutant List'!$B$7:$B$614,0)))),"")</f>
        <v>Copper and compounds</v>
      </c>
      <c r="D439" s="205"/>
      <c r="E439" s="314">
        <v>0.99999970000000005</v>
      </c>
      <c r="F439" s="297">
        <v>3.4000000000000004</v>
      </c>
      <c r="G439" s="300">
        <v>4.2</v>
      </c>
      <c r="H439" s="208" t="s">
        <v>1637</v>
      </c>
      <c r="I439" s="209" t="s">
        <v>1638</v>
      </c>
      <c r="J439" s="206"/>
      <c r="K439" s="265">
        <v>1.0126303614342304E-5</v>
      </c>
      <c r="L439" s="208"/>
      <c r="M439" s="206"/>
      <c r="N439" s="210">
        <v>3.4271132296726559E-8</v>
      </c>
      <c r="O439" s="208"/>
    </row>
    <row r="440" spans="1:15" s="199" customFormat="1" x14ac:dyDescent="0.25">
      <c r="A440" s="200" t="s">
        <v>1492</v>
      </c>
      <c r="B440" s="201" t="s">
        <v>556</v>
      </c>
      <c r="C440" s="224" t="str">
        <f>IFERROR(IF($B440="7440-47-3","Chromium and compounds",IF(B440="No CAS","",INDEX('DEQ Pollutant List'!$C$7:$C$614,MATCH('3. Pollutant Emissions - EF'!B440,'DEQ Pollutant List'!$B$7:$B$614,0)))),"")</f>
        <v>Lead and compounds</v>
      </c>
      <c r="D440" s="205"/>
      <c r="E440" s="314">
        <v>0.99999970000000005</v>
      </c>
      <c r="F440" s="297">
        <v>1.12E-2</v>
      </c>
      <c r="G440" s="300">
        <v>1.84E-2</v>
      </c>
      <c r="H440" s="208" t="s">
        <v>1637</v>
      </c>
      <c r="I440" s="209" t="s">
        <v>1638</v>
      </c>
      <c r="J440" s="206"/>
      <c r="K440" s="265">
        <v>3.3357235435480521E-8</v>
      </c>
      <c r="L440" s="208"/>
      <c r="M440" s="206"/>
      <c r="N440" s="210">
        <v>1.5014019863327827E-10</v>
      </c>
      <c r="O440" s="208"/>
    </row>
    <row r="441" spans="1:15" s="199" customFormat="1" x14ac:dyDescent="0.25">
      <c r="A441" s="200" t="s">
        <v>1492</v>
      </c>
      <c r="B441" s="201" t="s">
        <v>562</v>
      </c>
      <c r="C441" s="224" t="str">
        <f>IFERROR(IF($B441="7440-47-3","Chromium and compounds",IF(B441="No CAS","",INDEX('DEQ Pollutant List'!$C$7:$C$614,MATCH('3. Pollutant Emissions - EF'!B441,'DEQ Pollutant List'!$B$7:$B$614,0)))),"")</f>
        <v>Manganese and compounds</v>
      </c>
      <c r="D441" s="205"/>
      <c r="E441" s="314">
        <v>0.99999970000000005</v>
      </c>
      <c r="F441" s="297">
        <v>3</v>
      </c>
      <c r="G441" s="300">
        <v>11.6</v>
      </c>
      <c r="H441" s="208" t="s">
        <v>1637</v>
      </c>
      <c r="I441" s="209" t="s">
        <v>1638</v>
      </c>
      <c r="J441" s="206"/>
      <c r="K441" s="265">
        <v>8.9349737773608547E-6</v>
      </c>
      <c r="L441" s="208"/>
      <c r="M441" s="206"/>
      <c r="N441" s="210">
        <v>9.4653603486197161E-8</v>
      </c>
      <c r="O441" s="208"/>
    </row>
    <row r="442" spans="1:15" s="199" customFormat="1" x14ac:dyDescent="0.25">
      <c r="A442" s="200" t="s">
        <v>1492</v>
      </c>
      <c r="B442" s="201" t="s">
        <v>568</v>
      </c>
      <c r="C442" s="224" t="str">
        <f>IFERROR(IF($B442="7440-47-3","Chromium and compounds",IF(B442="No CAS","",INDEX('DEQ Pollutant List'!$C$7:$C$614,MATCH('3. Pollutant Emissions - EF'!B442,'DEQ Pollutant List'!$B$7:$B$614,0)))),"")</f>
        <v>Mercury and compounds</v>
      </c>
      <c r="D442" s="205"/>
      <c r="E442" s="314">
        <v>0.99999970000000005</v>
      </c>
      <c r="F442" s="297" t="s">
        <v>1649</v>
      </c>
      <c r="G442" s="300" t="s">
        <v>1649</v>
      </c>
      <c r="H442" s="208" t="s">
        <v>1637</v>
      </c>
      <c r="I442" s="209" t="s">
        <v>1638</v>
      </c>
      <c r="J442" s="206"/>
      <c r="K442" s="265" t="s">
        <v>1499</v>
      </c>
      <c r="L442" s="208"/>
      <c r="M442" s="206"/>
      <c r="N442" s="210" t="s">
        <v>1499</v>
      </c>
      <c r="O442" s="208"/>
    </row>
    <row r="443" spans="1:15" s="199" customFormat="1" x14ac:dyDescent="0.25">
      <c r="A443" s="200" t="s">
        <v>1492</v>
      </c>
      <c r="B443" s="201" t="s">
        <v>634</v>
      </c>
      <c r="C443" s="224" t="str">
        <f>IFERROR(IF($B443="7440-47-3","Chromium and compounds",IF(B443="No CAS","",INDEX('DEQ Pollutant List'!$C$7:$C$614,MATCH('3. Pollutant Emissions - EF'!B443,'DEQ Pollutant List'!$B$7:$B$614,0)))),"")</f>
        <v>Nickel and compounds</v>
      </c>
      <c r="D443" s="205"/>
      <c r="E443" s="314">
        <v>0.99999970000000005</v>
      </c>
      <c r="F443" s="297">
        <v>42</v>
      </c>
      <c r="G443" s="300">
        <v>92</v>
      </c>
      <c r="H443" s="208" t="s">
        <v>1637</v>
      </c>
      <c r="I443" s="209" t="s">
        <v>1638</v>
      </c>
      <c r="J443" s="206"/>
      <c r="K443" s="265">
        <v>1.2508963288305198E-4</v>
      </c>
      <c r="L443" s="208"/>
      <c r="M443" s="206"/>
      <c r="N443" s="210">
        <v>7.5070099316639123E-7</v>
      </c>
      <c r="O443" s="208"/>
    </row>
    <row r="444" spans="1:15" s="199" customFormat="1" x14ac:dyDescent="0.25">
      <c r="A444" s="200" t="s">
        <v>1492</v>
      </c>
      <c r="B444" s="201" t="s">
        <v>1009</v>
      </c>
      <c r="C444" s="224" t="str">
        <f>IFERROR(IF($B444="7440-47-3","Chromium and compounds",IF(B444="No CAS","",INDEX('DEQ Pollutant List'!$C$7:$C$614,MATCH('3. Pollutant Emissions - EF'!B444,'DEQ Pollutant List'!$B$7:$B$614,0)))),"")</f>
        <v>Selenium and compounds</v>
      </c>
      <c r="D444" s="205"/>
      <c r="E444" s="314">
        <v>0.99999970000000005</v>
      </c>
      <c r="F444" s="297" t="s">
        <v>1649</v>
      </c>
      <c r="G444" s="300" t="s">
        <v>1649</v>
      </c>
      <c r="H444" s="208" t="s">
        <v>1637</v>
      </c>
      <c r="I444" s="209" t="s">
        <v>1638</v>
      </c>
      <c r="J444" s="206"/>
      <c r="K444" s="265" t="s">
        <v>1499</v>
      </c>
      <c r="L444" s="208"/>
      <c r="M444" s="206"/>
      <c r="N444" s="210" t="s">
        <v>1499</v>
      </c>
      <c r="O444" s="208"/>
    </row>
    <row r="445" spans="1:15" s="199" customFormat="1" x14ac:dyDescent="0.25">
      <c r="A445" s="200" t="s">
        <v>1492</v>
      </c>
      <c r="B445" s="201" t="s">
        <v>1128</v>
      </c>
      <c r="C445" s="224" t="str">
        <f>IFERROR(IF($B445="7440-47-3","Chromium and compounds",IF(B445="No CAS","",INDEX('DEQ Pollutant List'!$C$7:$C$614,MATCH('3. Pollutant Emissions - EF'!B445,'DEQ Pollutant List'!$B$7:$B$614,0)))),"")</f>
        <v>Vanadium (fume or dust)</v>
      </c>
      <c r="D445" s="205"/>
      <c r="E445" s="314">
        <v>0.99999970000000005</v>
      </c>
      <c r="F445" s="297">
        <v>0.14400000000000002</v>
      </c>
      <c r="G445" s="300">
        <v>0.16</v>
      </c>
      <c r="H445" s="208" t="s">
        <v>1637</v>
      </c>
      <c r="I445" s="209" t="s">
        <v>1638</v>
      </c>
      <c r="J445" s="206"/>
      <c r="K445" s="265">
        <v>4.2887874131332109E-7</v>
      </c>
      <c r="L445" s="208"/>
      <c r="M445" s="206"/>
      <c r="N445" s="210">
        <v>1.3055669446372023E-9</v>
      </c>
      <c r="O445" s="208"/>
    </row>
    <row r="446" spans="1:15" s="199" customFormat="1" x14ac:dyDescent="0.25">
      <c r="A446" s="200" t="s">
        <v>1492</v>
      </c>
      <c r="B446" s="201" t="s">
        <v>1149</v>
      </c>
      <c r="C446" s="224" t="str">
        <f>IFERROR(IF($B446="7440-47-3","Chromium and compounds",IF(B446="No CAS","",INDEX('DEQ Pollutant List'!$C$7:$C$614,MATCH('3. Pollutant Emissions - EF'!B446,'DEQ Pollutant List'!$B$7:$B$614,0)))),"")</f>
        <v>Zinc and compounds</v>
      </c>
      <c r="D446" s="205"/>
      <c r="E446" s="314">
        <v>0.99999970000000005</v>
      </c>
      <c r="F446" s="297">
        <v>0.72</v>
      </c>
      <c r="G446" s="300">
        <v>1.1399999999999999</v>
      </c>
      <c r="H446" s="208" t="s">
        <v>1637</v>
      </c>
      <c r="I446" s="209" t="s">
        <v>1638</v>
      </c>
      <c r="J446" s="206"/>
      <c r="K446" s="265">
        <v>2.1443937065666049E-6</v>
      </c>
      <c r="L446" s="208"/>
      <c r="M446" s="206"/>
      <c r="N446" s="210">
        <v>9.3021644805400656E-9</v>
      </c>
      <c r="O446" s="208"/>
    </row>
    <row r="447" spans="1:15" s="199" customFormat="1" x14ac:dyDescent="0.25">
      <c r="A447" s="200"/>
      <c r="B447" s="201"/>
      <c r="C447" s="224" t="str">
        <f>IFERROR(IF($B447="7440-47-3","Chromium and compounds",IF(B447="No CAS","",INDEX('DEQ Pollutant List'!$C$7:$C$614,MATCH('3. Pollutant Emissions - EF'!B447,'DEQ Pollutant List'!$B$7:$B$614,0)))),"")</f>
        <v/>
      </c>
      <c r="D447" s="205"/>
      <c r="E447" s="314"/>
      <c r="F447" s="206"/>
      <c r="G447" s="207"/>
      <c r="H447" s="208"/>
      <c r="I447" s="209"/>
      <c r="J447" s="206"/>
      <c r="K447" s="265"/>
      <c r="L447" s="208"/>
      <c r="M447" s="206"/>
      <c r="N447" s="210"/>
      <c r="O447" s="208"/>
    </row>
    <row r="448" spans="1:15" s="199" customFormat="1" x14ac:dyDescent="0.25">
      <c r="A448" s="200" t="s">
        <v>1495</v>
      </c>
      <c r="B448" s="259" t="s">
        <v>41</v>
      </c>
      <c r="C448" s="224" t="str">
        <f>IFERROR(IF($B448="7440-47-3","Chromium and compounds",IF(B448="No CAS","",INDEX('DEQ Pollutant List'!$C$7:$C$614,MATCH('3. Pollutant Emissions - EF'!B448,'DEQ Pollutant List'!$B$7:$B$614,0)))),"")</f>
        <v>Aluminum and compounds</v>
      </c>
      <c r="D448" s="205"/>
      <c r="E448" s="260"/>
      <c r="F448" s="206">
        <v>0.01</v>
      </c>
      <c r="G448" s="207">
        <v>0.01</v>
      </c>
      <c r="H448" s="208" t="s">
        <v>1637</v>
      </c>
      <c r="I448" s="315" t="s">
        <v>1639</v>
      </c>
      <c r="J448" s="206"/>
      <c r="K448" s="210">
        <v>0.75252822808493491</v>
      </c>
      <c r="L448" s="208"/>
      <c r="M448" s="206"/>
      <c r="N448" s="210">
        <v>2.3143263886080158E-3</v>
      </c>
      <c r="O448" s="208"/>
    </row>
    <row r="449" spans="1:15" s="199" customFormat="1" x14ac:dyDescent="0.25">
      <c r="A449" s="200" t="s">
        <v>1495</v>
      </c>
      <c r="B449" s="259" t="s">
        <v>83</v>
      </c>
      <c r="C449" s="224" t="str">
        <f>IFERROR(IF($B449="7440-47-3","Chromium and compounds",IF(B449="No CAS","",INDEX('DEQ Pollutant List'!$C$7:$C$614,MATCH('3. Pollutant Emissions - EF'!B449,'DEQ Pollutant List'!$B$7:$B$614,0)))),"")</f>
        <v>Arsenic and compounds</v>
      </c>
      <c r="D449" s="205"/>
      <c r="E449" s="260"/>
      <c r="F449" s="206">
        <v>0.01</v>
      </c>
      <c r="G449" s="207">
        <v>0.01</v>
      </c>
      <c r="H449" s="208" t="s">
        <v>1637</v>
      </c>
      <c r="I449" s="209" t="s">
        <v>1639</v>
      </c>
      <c r="J449" s="206"/>
      <c r="K449" s="210">
        <v>5.4167517432447642E-5</v>
      </c>
      <c r="L449" s="208"/>
      <c r="M449" s="206"/>
      <c r="N449" s="210">
        <v>1.6481513160175736E-7</v>
      </c>
      <c r="O449" s="208"/>
    </row>
    <row r="450" spans="1:15" s="199" customFormat="1" x14ac:dyDescent="0.25">
      <c r="A450" s="200" t="s">
        <v>1495</v>
      </c>
      <c r="B450" s="259" t="s">
        <v>117</v>
      </c>
      <c r="C450" s="224" t="str">
        <f>IFERROR(IF($B450="7440-47-3","Chromium and compounds",IF(B450="No CAS","",INDEX('DEQ Pollutant List'!$C$7:$C$614,MATCH('3. Pollutant Emissions - EF'!B450,'DEQ Pollutant List'!$B$7:$B$614,0)))),"")</f>
        <v>Beryllium and compounds</v>
      </c>
      <c r="D450" s="205"/>
      <c r="E450" s="260"/>
      <c r="F450" s="206">
        <v>0.01</v>
      </c>
      <c r="G450" s="207">
        <v>0.01</v>
      </c>
      <c r="H450" s="208" t="s">
        <v>1637</v>
      </c>
      <c r="I450" s="209" t="s">
        <v>1639</v>
      </c>
      <c r="J450" s="206"/>
      <c r="K450" s="210">
        <v>0</v>
      </c>
      <c r="L450" s="208"/>
      <c r="M450" s="206"/>
      <c r="N450" s="210">
        <v>0</v>
      </c>
      <c r="O450" s="208"/>
    </row>
    <row r="451" spans="1:15" s="199" customFormat="1" x14ac:dyDescent="0.25">
      <c r="A451" s="200" t="s">
        <v>1495</v>
      </c>
      <c r="B451" s="259" t="s">
        <v>167</v>
      </c>
      <c r="C451" s="224" t="str">
        <f>IFERROR(IF($B451="7440-47-3","Chromium and compounds",IF(B451="No CAS","",INDEX('DEQ Pollutant List'!$C$7:$C$614,MATCH('3. Pollutant Emissions - EF'!B451,'DEQ Pollutant List'!$B$7:$B$614,0)))),"")</f>
        <v>Cadmium and compounds</v>
      </c>
      <c r="D451" s="205"/>
      <c r="E451" s="260"/>
      <c r="F451" s="206">
        <v>0.01</v>
      </c>
      <c r="G451" s="207">
        <v>0.01</v>
      </c>
      <c r="H451" s="208" t="s">
        <v>1637</v>
      </c>
      <c r="I451" s="209" t="s">
        <v>1639</v>
      </c>
      <c r="J451" s="206"/>
      <c r="K451" s="210">
        <v>1.7408121475514953E-7</v>
      </c>
      <c r="L451" s="208"/>
      <c r="M451" s="206"/>
      <c r="N451" s="210">
        <v>7.4050540817561158E-10</v>
      </c>
      <c r="O451" s="208"/>
    </row>
    <row r="452" spans="1:15" s="199" customFormat="1" x14ac:dyDescent="0.25">
      <c r="A452" s="200" t="s">
        <v>1495</v>
      </c>
      <c r="B452" s="259" t="s">
        <v>1636</v>
      </c>
      <c r="C452" s="224" t="str">
        <f>IFERROR(IF($B452="7440-47-3","Chromium and compounds",IF(B452="No CAS","",INDEX('DEQ Pollutant List'!$C$7:$C$614,MATCH('3. Pollutant Emissions - EF'!B452,'DEQ Pollutant List'!$B$7:$B$614,0)))),"")</f>
        <v>Chromium and compounds</v>
      </c>
      <c r="D452" s="205"/>
      <c r="E452" s="260"/>
      <c r="F452" s="206">
        <v>0.01</v>
      </c>
      <c r="G452" s="207">
        <v>0.01</v>
      </c>
      <c r="H452" s="208" t="s">
        <v>1637</v>
      </c>
      <c r="I452" s="209" t="s">
        <v>1639</v>
      </c>
      <c r="J452" s="206"/>
      <c r="K452" s="210">
        <v>4.1893289916289246E-2</v>
      </c>
      <c r="L452" s="208"/>
      <c r="M452" s="206"/>
      <c r="N452" s="210">
        <v>1.2516512803962025E-4</v>
      </c>
      <c r="O452" s="208"/>
    </row>
    <row r="453" spans="1:15" s="199" customFormat="1" x14ac:dyDescent="0.25">
      <c r="A453" s="200" t="s">
        <v>1495</v>
      </c>
      <c r="B453" s="259" t="s">
        <v>250</v>
      </c>
      <c r="C453" s="224" t="str">
        <f>IFERROR(IF($B453="7440-47-3","Chromium and compounds",IF(B453="No CAS","",INDEX('DEQ Pollutant List'!$C$7:$C$614,MATCH('3. Pollutant Emissions - EF'!B453,'DEQ Pollutant List'!$B$7:$B$614,0)))),"")</f>
        <v>Chromium VI, chromate, and dichromate particulate</v>
      </c>
      <c r="D453" s="205"/>
      <c r="E453" s="260"/>
      <c r="F453" s="206">
        <v>0.01</v>
      </c>
      <c r="G453" s="207">
        <v>0.01</v>
      </c>
      <c r="H453" s="208" t="s">
        <v>1637</v>
      </c>
      <c r="I453" s="209" t="s">
        <v>1639</v>
      </c>
      <c r="J453" s="206"/>
      <c r="K453" s="210">
        <v>2.4582343588926088E-5</v>
      </c>
      <c r="L453" s="208"/>
      <c r="M453" s="206"/>
      <c r="N453" s="210">
        <v>7.7224620389579612E-8</v>
      </c>
      <c r="O453" s="208"/>
    </row>
    <row r="454" spans="1:15" s="199" customFormat="1" x14ac:dyDescent="0.25">
      <c r="A454" s="200" t="s">
        <v>1495</v>
      </c>
      <c r="B454" s="259" t="s">
        <v>255</v>
      </c>
      <c r="C454" s="224" t="str">
        <f>IFERROR(IF($B454="7440-47-3","Chromium and compounds",IF(B454="No CAS","",INDEX('DEQ Pollutant List'!$C$7:$C$614,MATCH('3. Pollutant Emissions - EF'!B454,'DEQ Pollutant List'!$B$7:$B$614,0)))),"")</f>
        <v>Cobalt and compounds</v>
      </c>
      <c r="D454" s="205"/>
      <c r="E454" s="260"/>
      <c r="F454" s="206">
        <v>0.01</v>
      </c>
      <c r="G454" s="207">
        <v>0.01</v>
      </c>
      <c r="H454" s="208" t="s">
        <v>1637</v>
      </c>
      <c r="I454" s="209" t="s">
        <v>1639</v>
      </c>
      <c r="J454" s="206"/>
      <c r="K454" s="210">
        <v>1.3850866493846807E-2</v>
      </c>
      <c r="L454" s="208"/>
      <c r="M454" s="206"/>
      <c r="N454" s="210">
        <v>4.3560546302003732E-5</v>
      </c>
      <c r="O454" s="208"/>
    </row>
    <row r="455" spans="1:15" s="199" customFormat="1" x14ac:dyDescent="0.25">
      <c r="A455" s="200" t="s">
        <v>1495</v>
      </c>
      <c r="B455" s="259" t="s">
        <v>258</v>
      </c>
      <c r="C455" s="224" t="str">
        <f>IFERROR(IF($B455="7440-47-3","Chromium and compounds",IF(B455="No CAS","",INDEX('DEQ Pollutant List'!$C$7:$C$614,MATCH('3. Pollutant Emissions - EF'!B455,'DEQ Pollutant List'!$B$7:$B$614,0)))),"")</f>
        <v>Copper and compounds</v>
      </c>
      <c r="D455" s="205"/>
      <c r="E455" s="260"/>
      <c r="F455" s="206">
        <v>0.01</v>
      </c>
      <c r="G455" s="207">
        <v>0.01</v>
      </c>
      <c r="H455" s="208" t="s">
        <v>1637</v>
      </c>
      <c r="I455" s="209" t="s">
        <v>1639</v>
      </c>
      <c r="J455" s="206"/>
      <c r="K455" s="210">
        <v>2.9488806159632388E-3</v>
      </c>
      <c r="L455" s="208"/>
      <c r="M455" s="206"/>
      <c r="N455" s="210">
        <v>8.079245691724222E-6</v>
      </c>
      <c r="O455" s="208"/>
    </row>
    <row r="456" spans="1:15" s="199" customFormat="1" x14ac:dyDescent="0.25">
      <c r="A456" s="200" t="s">
        <v>1495</v>
      </c>
      <c r="B456" s="259" t="s">
        <v>556</v>
      </c>
      <c r="C456" s="224" t="str">
        <f>IFERROR(IF($B456="7440-47-3","Chromium and compounds",IF(B456="No CAS","",INDEX('DEQ Pollutant List'!$C$7:$C$614,MATCH('3. Pollutant Emissions - EF'!B456,'DEQ Pollutant List'!$B$7:$B$614,0)))),"")</f>
        <v>Lead and compounds</v>
      </c>
      <c r="D456" s="205"/>
      <c r="E456" s="260"/>
      <c r="F456" s="206">
        <v>0.01</v>
      </c>
      <c r="G456" s="207">
        <v>0.01</v>
      </c>
      <c r="H456" s="208" t="s">
        <v>1637</v>
      </c>
      <c r="I456" s="209" t="s">
        <v>1639</v>
      </c>
      <c r="J456" s="206"/>
      <c r="K456" s="210">
        <v>1.7679782322456594E-5</v>
      </c>
      <c r="L456" s="208"/>
      <c r="M456" s="206"/>
      <c r="N456" s="210">
        <v>6.4109705827530475E-8</v>
      </c>
      <c r="O456" s="208"/>
    </row>
    <row r="457" spans="1:15" s="199" customFormat="1" x14ac:dyDescent="0.25">
      <c r="A457" s="200" t="s">
        <v>1495</v>
      </c>
      <c r="B457" s="259" t="s">
        <v>562</v>
      </c>
      <c r="C457" s="224" t="str">
        <f>IFERROR(IF($B457="7440-47-3","Chromium and compounds",IF(B457="No CAS","",INDEX('DEQ Pollutant List'!$C$7:$C$614,MATCH('3. Pollutant Emissions - EF'!B457,'DEQ Pollutant List'!$B$7:$B$614,0)))),"")</f>
        <v>Manganese and compounds</v>
      </c>
      <c r="D457" s="205"/>
      <c r="E457" s="260"/>
      <c r="F457" s="206">
        <v>0.01</v>
      </c>
      <c r="G457" s="207">
        <v>0.01</v>
      </c>
      <c r="H457" s="208" t="s">
        <v>1637</v>
      </c>
      <c r="I457" s="209" t="s">
        <v>1639</v>
      </c>
      <c r="J457" s="206"/>
      <c r="K457" s="210">
        <v>9.6499303088990324E-3</v>
      </c>
      <c r="L457" s="208"/>
      <c r="M457" s="206"/>
      <c r="N457" s="210">
        <v>2.8473839125430809E-5</v>
      </c>
      <c r="O457" s="208"/>
    </row>
    <row r="458" spans="1:15" s="199" customFormat="1" x14ac:dyDescent="0.25">
      <c r="A458" s="200" t="s">
        <v>1495</v>
      </c>
      <c r="B458" s="259" t="s">
        <v>568</v>
      </c>
      <c r="C458" s="224" t="str">
        <f>IFERROR(IF($B458="7440-47-3","Chromium and compounds",IF(B458="No CAS","",INDEX('DEQ Pollutant List'!$C$7:$C$614,MATCH('3. Pollutant Emissions - EF'!B458,'DEQ Pollutant List'!$B$7:$B$614,0)))),"")</f>
        <v>Mercury and compounds</v>
      </c>
      <c r="D458" s="205"/>
      <c r="E458" s="260"/>
      <c r="F458" s="206">
        <v>0.01</v>
      </c>
      <c r="G458" s="207">
        <v>0.01</v>
      </c>
      <c r="H458" s="208" t="s">
        <v>1637</v>
      </c>
      <c r="I458" s="209" t="s">
        <v>1639</v>
      </c>
      <c r="J458" s="206"/>
      <c r="K458" s="210">
        <v>0</v>
      </c>
      <c r="L458" s="208"/>
      <c r="M458" s="206"/>
      <c r="N458" s="210">
        <v>0</v>
      </c>
      <c r="O458" s="208"/>
    </row>
    <row r="459" spans="1:15" s="199" customFormat="1" x14ac:dyDescent="0.25">
      <c r="A459" s="200" t="s">
        <v>1495</v>
      </c>
      <c r="B459" s="259" t="s">
        <v>634</v>
      </c>
      <c r="C459" s="224" t="str">
        <f>IFERROR(IF($B459="7440-47-3","Chromium and compounds",IF(B459="No CAS","",INDEX('DEQ Pollutant List'!$C$7:$C$614,MATCH('3. Pollutant Emissions - EF'!B459,'DEQ Pollutant List'!$B$7:$B$614,0)))),"")</f>
        <v>Nickel and compounds</v>
      </c>
      <c r="D459" s="205"/>
      <c r="E459" s="260"/>
      <c r="F459" s="206">
        <v>0.01</v>
      </c>
      <c r="G459" s="207">
        <v>0.01</v>
      </c>
      <c r="H459" s="208" t="s">
        <v>1637</v>
      </c>
      <c r="I459" s="209" t="s">
        <v>1639</v>
      </c>
      <c r="J459" s="206"/>
      <c r="K459" s="210">
        <v>8.6105933613862873E-2</v>
      </c>
      <c r="L459" s="208"/>
      <c r="M459" s="206"/>
      <c r="N459" s="210">
        <v>2.5922536009174838E-4</v>
      </c>
      <c r="O459" s="208"/>
    </row>
    <row r="460" spans="1:15" s="199" customFormat="1" x14ac:dyDescent="0.25">
      <c r="A460" s="200" t="s">
        <v>1495</v>
      </c>
      <c r="B460" s="259" t="s">
        <v>1009</v>
      </c>
      <c r="C460" s="224" t="str">
        <f>IFERROR(IF($B460="7440-47-3","Chromium and compounds",IF(B460="No CAS","",INDEX('DEQ Pollutant List'!$C$7:$C$614,MATCH('3. Pollutant Emissions - EF'!B460,'DEQ Pollutant List'!$B$7:$B$614,0)))),"")</f>
        <v>Selenium and compounds</v>
      </c>
      <c r="D460" s="205"/>
      <c r="E460" s="260"/>
      <c r="F460" s="206">
        <v>0.01</v>
      </c>
      <c r="G460" s="207">
        <v>0.01</v>
      </c>
      <c r="H460" s="208" t="s">
        <v>1637</v>
      </c>
      <c r="I460" s="209" t="s">
        <v>1639</v>
      </c>
      <c r="J460" s="206"/>
      <c r="K460" s="210">
        <v>5.5390692516192781E-6</v>
      </c>
      <c r="L460" s="208"/>
      <c r="M460" s="206"/>
      <c r="N460" s="210">
        <v>2.3912831213384162E-8</v>
      </c>
      <c r="O460" s="208"/>
    </row>
    <row r="461" spans="1:15" s="199" customFormat="1" x14ac:dyDescent="0.25">
      <c r="A461" s="200" t="s">
        <v>1495</v>
      </c>
      <c r="B461" s="259" t="s">
        <v>1128</v>
      </c>
      <c r="C461" s="224" t="str">
        <f>IFERROR(IF($B461="7440-47-3","Chromium and compounds",IF(B461="No CAS","",INDEX('DEQ Pollutant List'!$C$7:$C$614,MATCH('3. Pollutant Emissions - EF'!B461,'DEQ Pollutant List'!$B$7:$B$614,0)))),"")</f>
        <v>Vanadium (fume or dust)</v>
      </c>
      <c r="D461" s="205"/>
      <c r="E461" s="260"/>
      <c r="F461" s="206">
        <v>0.01</v>
      </c>
      <c r="G461" s="207">
        <v>0.01</v>
      </c>
      <c r="H461" s="208" t="s">
        <v>1637</v>
      </c>
      <c r="I461" s="209" t="s">
        <v>1639</v>
      </c>
      <c r="J461" s="206"/>
      <c r="K461" s="210">
        <v>2.5480568589457786E-3</v>
      </c>
      <c r="L461" s="208"/>
      <c r="M461" s="206"/>
      <c r="N461" s="210">
        <v>7.2758300889769963E-6</v>
      </c>
      <c r="O461" s="208"/>
    </row>
    <row r="462" spans="1:15" s="199" customFormat="1" x14ac:dyDescent="0.25">
      <c r="A462" s="200" t="s">
        <v>1495</v>
      </c>
      <c r="B462" s="259" t="s">
        <v>1149</v>
      </c>
      <c r="C462" s="224" t="str">
        <f>IFERROR(IF($B462="7440-47-3","Chromium and compounds",IF(B462="No CAS","",INDEX('DEQ Pollutant List'!$C$7:$C$614,MATCH('3. Pollutant Emissions - EF'!B462,'DEQ Pollutant List'!$B$7:$B$614,0)))),"")</f>
        <v>Zinc and compounds</v>
      </c>
      <c r="D462" s="205"/>
      <c r="E462" s="260"/>
      <c r="F462" s="206">
        <v>0.01</v>
      </c>
      <c r="G462" s="207">
        <v>0.01</v>
      </c>
      <c r="H462" s="208" t="s">
        <v>1637</v>
      </c>
      <c r="I462" s="209" t="s">
        <v>1639</v>
      </c>
      <c r="J462" s="206"/>
      <c r="K462" s="210">
        <v>1.1585541237463834E-3</v>
      </c>
      <c r="L462" s="208"/>
      <c r="M462" s="206"/>
      <c r="N462" s="210">
        <v>3.3072541675255924E-6</v>
      </c>
      <c r="O462" s="208"/>
    </row>
    <row r="463" spans="1:15" s="199" customFormat="1" x14ac:dyDescent="0.25">
      <c r="A463" s="200"/>
      <c r="B463" s="201"/>
      <c r="C463" s="224" t="str">
        <f>IFERROR(IF($B463="7440-47-3","Chromium and compounds",IF(B463="No CAS","",INDEX('DEQ Pollutant List'!$C$7:$C$614,MATCH('3. Pollutant Emissions - EF'!B463,'DEQ Pollutant List'!$B$7:$B$614,0)))),"")</f>
        <v/>
      </c>
      <c r="D463" s="205"/>
      <c r="E463" s="260"/>
      <c r="F463" s="206"/>
      <c r="G463" s="207"/>
      <c r="H463" s="208"/>
      <c r="I463" s="209"/>
      <c r="J463" s="206"/>
      <c r="K463" s="210"/>
      <c r="L463" s="208"/>
      <c r="M463" s="206"/>
      <c r="N463" s="210"/>
      <c r="O463" s="208"/>
    </row>
    <row r="464" spans="1:15" s="199" customFormat="1" ht="15.75" x14ac:dyDescent="0.3">
      <c r="A464" s="200" t="s">
        <v>1500</v>
      </c>
      <c r="B464" s="201" t="s">
        <v>41</v>
      </c>
      <c r="C464" s="224" t="str">
        <f>IFERROR(IF($B464="7440-47-3","Chromium and compounds",IF(B464="No CAS","",INDEX('DEQ Pollutant List'!$C$7:$C$614,MATCH('3. Pollutant Emissions - EF'!B464,'DEQ Pollutant List'!$B$7:$B$614,0)))),"")</f>
        <v>Aluminum and compounds</v>
      </c>
      <c r="D464" s="205"/>
      <c r="E464" s="260"/>
      <c r="F464" s="261">
        <v>1.8309999999999999E-3</v>
      </c>
      <c r="G464" s="262">
        <v>1.8309999999999999E-3</v>
      </c>
      <c r="H464" s="263" t="s">
        <v>1640</v>
      </c>
      <c r="I464" s="316" t="s">
        <v>1641</v>
      </c>
      <c r="J464" s="206"/>
      <c r="K464" s="317">
        <v>0.41197500000000004</v>
      </c>
      <c r="L464" s="208"/>
      <c r="M464" s="206"/>
      <c r="N464" s="210">
        <v>1.1286986301369865E-3</v>
      </c>
      <c r="O464" s="208"/>
    </row>
    <row r="465" spans="1:15" s="199" customFormat="1" ht="15.75" x14ac:dyDescent="0.3">
      <c r="A465" s="200" t="s">
        <v>1500</v>
      </c>
      <c r="B465" s="201" t="s">
        <v>77</v>
      </c>
      <c r="C465" s="224" t="str">
        <f>IFERROR(IF($B465="7440-47-3","Chromium and compounds",IF(B465="No CAS","",INDEX('DEQ Pollutant List'!$C$7:$C$614,MATCH('3. Pollutant Emissions - EF'!B465,'DEQ Pollutant List'!$B$7:$B$614,0)))),"")</f>
        <v>Antimony and compounds</v>
      </c>
      <c r="D465" s="205"/>
      <c r="E465" s="260"/>
      <c r="F465" s="261">
        <v>2.9099999999999999E-5</v>
      </c>
      <c r="G465" s="262">
        <v>2.9099999999999999E-5</v>
      </c>
      <c r="H465" s="263" t="s">
        <v>1640</v>
      </c>
      <c r="I465" s="316" t="s">
        <v>1641</v>
      </c>
      <c r="J465" s="206"/>
      <c r="K465" s="317">
        <v>6.5475000000000004E-3</v>
      </c>
      <c r="L465" s="208"/>
      <c r="M465" s="206"/>
      <c r="N465" s="210">
        <v>1.7938356164383566E-5</v>
      </c>
      <c r="O465" s="208"/>
    </row>
    <row r="466" spans="1:15" s="199" customFormat="1" ht="15.75" x14ac:dyDescent="0.3">
      <c r="A466" s="200" t="s">
        <v>1500</v>
      </c>
      <c r="B466" s="201" t="s">
        <v>83</v>
      </c>
      <c r="C466" s="224" t="str">
        <f>IFERROR(IF($B466="7440-47-3","Chromium and compounds",IF(B466="No CAS","",INDEX('DEQ Pollutant List'!$C$7:$C$614,MATCH('3. Pollutant Emissions - EF'!B466,'DEQ Pollutant List'!$B$7:$B$614,0)))),"")</f>
        <v>Arsenic and compounds</v>
      </c>
      <c r="D466" s="205"/>
      <c r="E466" s="260"/>
      <c r="F466" s="261" t="s">
        <v>1649</v>
      </c>
      <c r="G466" s="262" t="s">
        <v>1649</v>
      </c>
      <c r="H466" s="263" t="s">
        <v>1640</v>
      </c>
      <c r="I466" s="316" t="s">
        <v>1641</v>
      </c>
      <c r="J466" s="206"/>
      <c r="K466" s="317" t="s">
        <v>1499</v>
      </c>
      <c r="L466" s="208"/>
      <c r="M466" s="206"/>
      <c r="N466" s="210" t="s">
        <v>1499</v>
      </c>
      <c r="O466" s="208"/>
    </row>
    <row r="467" spans="1:15" s="199" customFormat="1" ht="15.75" x14ac:dyDescent="0.3">
      <c r="A467" s="200" t="s">
        <v>1500</v>
      </c>
      <c r="B467" s="201" t="s">
        <v>99</v>
      </c>
      <c r="C467" s="224" t="str">
        <f>IFERROR(IF($B467="7440-47-3","Chromium and compounds",IF(B467="No CAS","",INDEX('DEQ Pollutant List'!$C$7:$C$614,MATCH('3. Pollutant Emissions - EF'!B467,'DEQ Pollutant List'!$B$7:$B$614,0)))),"")</f>
        <v>Barium and compounds</v>
      </c>
      <c r="D467" s="205"/>
      <c r="E467" s="260"/>
      <c r="F467" s="261">
        <v>0</v>
      </c>
      <c r="G467" s="262">
        <v>0</v>
      </c>
      <c r="H467" s="263" t="s">
        <v>1640</v>
      </c>
      <c r="I467" s="316" t="s">
        <v>1641</v>
      </c>
      <c r="J467" s="206"/>
      <c r="K467" s="317" t="s">
        <v>1499</v>
      </c>
      <c r="L467" s="208"/>
      <c r="M467" s="206"/>
      <c r="N467" s="210" t="s">
        <v>1499</v>
      </c>
      <c r="O467" s="208"/>
    </row>
    <row r="468" spans="1:15" s="199" customFormat="1" ht="15.75" x14ac:dyDescent="0.3">
      <c r="A468" s="200" t="s">
        <v>1500</v>
      </c>
      <c r="B468" s="201" t="s">
        <v>117</v>
      </c>
      <c r="C468" s="224" t="str">
        <f>IFERROR(IF($B468="7440-47-3","Chromium and compounds",IF(B468="No CAS","",INDEX('DEQ Pollutant List'!$C$7:$C$614,MATCH('3. Pollutant Emissions - EF'!B468,'DEQ Pollutant List'!$B$7:$B$614,0)))),"")</f>
        <v>Beryllium and compounds</v>
      </c>
      <c r="D468" s="205"/>
      <c r="E468" s="260"/>
      <c r="F468" s="261" t="s">
        <v>1649</v>
      </c>
      <c r="G468" s="262" t="s">
        <v>1649</v>
      </c>
      <c r="H468" s="263" t="s">
        <v>1640</v>
      </c>
      <c r="I468" s="316" t="s">
        <v>1641</v>
      </c>
      <c r="J468" s="206"/>
      <c r="K468" s="317" t="s">
        <v>1499</v>
      </c>
      <c r="L468" s="208"/>
      <c r="M468" s="206"/>
      <c r="N468" s="210" t="s">
        <v>1499</v>
      </c>
      <c r="O468" s="208"/>
    </row>
    <row r="469" spans="1:15" s="199" customFormat="1" ht="15.75" x14ac:dyDescent="0.3">
      <c r="A469" s="200" t="s">
        <v>1500</v>
      </c>
      <c r="B469" s="201" t="s">
        <v>167</v>
      </c>
      <c r="C469" s="224" t="str">
        <f>IFERROR(IF($B469="7440-47-3","Chromium and compounds",IF(B469="No CAS","",INDEX('DEQ Pollutant List'!$C$7:$C$614,MATCH('3. Pollutant Emissions - EF'!B469,'DEQ Pollutant List'!$B$7:$B$614,0)))),"")</f>
        <v>Cadmium and compounds</v>
      </c>
      <c r="D469" s="205"/>
      <c r="E469" s="260"/>
      <c r="F469" s="261">
        <v>8.4519999999999997E-6</v>
      </c>
      <c r="G469" s="262">
        <v>8.4519999999999997E-6</v>
      </c>
      <c r="H469" s="263" t="s">
        <v>1640</v>
      </c>
      <c r="I469" s="316" t="s">
        <v>1641</v>
      </c>
      <c r="J469" s="206"/>
      <c r="K469" s="317">
        <v>1.9017000000000001E-3</v>
      </c>
      <c r="L469" s="208"/>
      <c r="M469" s="206"/>
      <c r="N469" s="210">
        <v>5.2101369863013705E-6</v>
      </c>
      <c r="O469" s="208"/>
    </row>
    <row r="470" spans="1:15" s="199" customFormat="1" ht="15.75" x14ac:dyDescent="0.3">
      <c r="A470" s="200" t="s">
        <v>1500</v>
      </c>
      <c r="B470" s="201" t="s">
        <v>1636</v>
      </c>
      <c r="C470" s="224" t="str">
        <f>IFERROR(IF($B470="7440-47-3","Chromium and compounds",IF(B470="No CAS","",INDEX('DEQ Pollutant List'!$C$7:$C$614,MATCH('3. Pollutant Emissions - EF'!B470,'DEQ Pollutant List'!$B$7:$B$614,0)))),"")</f>
        <v>Chromium and compounds</v>
      </c>
      <c r="D470" s="205"/>
      <c r="E470" s="260"/>
      <c r="F470" s="261">
        <v>2.7340999999999997E-4</v>
      </c>
      <c r="G470" s="262">
        <v>2.7340999999999997E-4</v>
      </c>
      <c r="H470" s="263" t="s">
        <v>1640</v>
      </c>
      <c r="I470" s="316" t="s">
        <v>1641</v>
      </c>
      <c r="J470" s="206"/>
      <c r="K470" s="317">
        <v>6.1517250000000002E-2</v>
      </c>
      <c r="L470" s="208"/>
      <c r="M470" s="206"/>
      <c r="N470" s="210">
        <v>1.6854041095890412E-4</v>
      </c>
      <c r="O470" s="208"/>
    </row>
    <row r="471" spans="1:15" s="199" customFormat="1" ht="15.75" x14ac:dyDescent="0.3">
      <c r="A471" s="200" t="s">
        <v>1500</v>
      </c>
      <c r="B471" s="201" t="s">
        <v>255</v>
      </c>
      <c r="C471" s="224" t="str">
        <f>IFERROR(IF($B471="7440-47-3","Chromium and compounds",IF(B471="No CAS","",INDEX('DEQ Pollutant List'!$C$7:$C$614,MATCH('3. Pollutant Emissions - EF'!B471,'DEQ Pollutant List'!$B$7:$B$614,0)))),"")</f>
        <v>Cobalt and compounds</v>
      </c>
      <c r="D471" s="205"/>
      <c r="E471" s="260"/>
      <c r="F471" s="261">
        <v>0</v>
      </c>
      <c r="G471" s="262">
        <v>0</v>
      </c>
      <c r="H471" s="263" t="s">
        <v>1640</v>
      </c>
      <c r="I471" s="316" t="s">
        <v>1641</v>
      </c>
      <c r="J471" s="206"/>
      <c r="K471" s="317" t="s">
        <v>1499</v>
      </c>
      <c r="L471" s="208"/>
      <c r="M471" s="206"/>
      <c r="N471" s="210" t="s">
        <v>1499</v>
      </c>
      <c r="O471" s="208"/>
    </row>
    <row r="472" spans="1:15" s="199" customFormat="1" ht="15.75" x14ac:dyDescent="0.3">
      <c r="A472" s="200" t="s">
        <v>1500</v>
      </c>
      <c r="B472" s="201" t="s">
        <v>258</v>
      </c>
      <c r="C472" s="224" t="str">
        <f>IFERROR(IF($B472="7440-47-3","Chromium and compounds",IF(B472="No CAS","",INDEX('DEQ Pollutant List'!$C$7:$C$614,MATCH('3. Pollutant Emissions - EF'!B472,'DEQ Pollutant List'!$B$7:$B$614,0)))),"")</f>
        <v>Copper and compounds</v>
      </c>
      <c r="D472" s="205"/>
      <c r="E472" s="260"/>
      <c r="F472" s="261">
        <v>8.9500000000000007E-5</v>
      </c>
      <c r="G472" s="262">
        <v>8.9500000000000007E-5</v>
      </c>
      <c r="H472" s="263" t="s">
        <v>1640</v>
      </c>
      <c r="I472" s="316" t="s">
        <v>1641</v>
      </c>
      <c r="J472" s="206"/>
      <c r="K472" s="317">
        <v>2.0137500000000003E-2</v>
      </c>
      <c r="L472" s="208"/>
      <c r="M472" s="206"/>
      <c r="N472" s="210">
        <v>5.5171232876712344E-5</v>
      </c>
      <c r="O472" s="208"/>
    </row>
    <row r="473" spans="1:15" s="199" customFormat="1" ht="15.75" x14ac:dyDescent="0.3">
      <c r="A473" s="200" t="s">
        <v>1500</v>
      </c>
      <c r="B473" s="201" t="s">
        <v>556</v>
      </c>
      <c r="C473" s="224" t="str">
        <f>IFERROR(IF($B473="7440-47-3","Chromium and compounds",IF(B473="No CAS","",INDEX('DEQ Pollutant List'!$C$7:$C$614,MATCH('3. Pollutant Emissions - EF'!B473,'DEQ Pollutant List'!$B$7:$B$614,0)))),"")</f>
        <v>Lead and compounds</v>
      </c>
      <c r="D473" s="205"/>
      <c r="E473" s="260"/>
      <c r="F473" s="261">
        <v>1.192E-4</v>
      </c>
      <c r="G473" s="262">
        <v>1.192E-4</v>
      </c>
      <c r="H473" s="263" t="s">
        <v>1640</v>
      </c>
      <c r="I473" s="316" t="s">
        <v>1641</v>
      </c>
      <c r="J473" s="206"/>
      <c r="K473" s="317">
        <v>2.6820000000000004E-2</v>
      </c>
      <c r="L473" s="208"/>
      <c r="M473" s="206"/>
      <c r="N473" s="210">
        <v>7.3479452054794536E-5</v>
      </c>
      <c r="O473" s="208"/>
    </row>
    <row r="474" spans="1:15" s="199" customFormat="1" ht="15.75" x14ac:dyDescent="0.3">
      <c r="A474" s="200" t="s">
        <v>1500</v>
      </c>
      <c r="B474" s="201" t="s">
        <v>562</v>
      </c>
      <c r="C474" s="224" t="str">
        <f>IFERROR(IF($B474="7440-47-3","Chromium and compounds",IF(B474="No CAS","",INDEX('DEQ Pollutant List'!$C$7:$C$614,MATCH('3. Pollutant Emissions - EF'!B474,'DEQ Pollutant List'!$B$7:$B$614,0)))),"")</f>
        <v>Manganese and compounds</v>
      </c>
      <c r="D474" s="205"/>
      <c r="E474" s="260"/>
      <c r="F474" s="261">
        <v>3.0299999999999998E-5</v>
      </c>
      <c r="G474" s="262">
        <v>3.0299999999999998E-5</v>
      </c>
      <c r="H474" s="263" t="s">
        <v>1640</v>
      </c>
      <c r="I474" s="316" t="s">
        <v>1641</v>
      </c>
      <c r="J474" s="206"/>
      <c r="K474" s="317">
        <v>6.8175000000000006E-3</v>
      </c>
      <c r="L474" s="208"/>
      <c r="M474" s="206"/>
      <c r="N474" s="210">
        <v>1.8678082191780823E-5</v>
      </c>
      <c r="O474" s="208"/>
    </row>
    <row r="475" spans="1:15" s="199" customFormat="1" ht="15.75" x14ac:dyDescent="0.3">
      <c r="A475" s="200" t="s">
        <v>1500</v>
      </c>
      <c r="B475" s="201" t="s">
        <v>568</v>
      </c>
      <c r="C475" s="224" t="str">
        <f>IFERROR(IF($B475="7440-47-3","Chromium and compounds",IF(B475="No CAS","",INDEX('DEQ Pollutant List'!$C$7:$C$614,MATCH('3. Pollutant Emissions - EF'!B475,'DEQ Pollutant List'!$B$7:$B$614,0)))),"")</f>
        <v>Mercury and compounds</v>
      </c>
      <c r="D475" s="205"/>
      <c r="E475" s="260"/>
      <c r="F475" s="261">
        <v>0</v>
      </c>
      <c r="G475" s="262">
        <v>0</v>
      </c>
      <c r="H475" s="263" t="s">
        <v>1640</v>
      </c>
      <c r="I475" s="316" t="s">
        <v>1641</v>
      </c>
      <c r="J475" s="206"/>
      <c r="K475" s="317" t="s">
        <v>1499</v>
      </c>
      <c r="L475" s="208"/>
      <c r="M475" s="206"/>
      <c r="N475" s="210" t="s">
        <v>1499</v>
      </c>
      <c r="O475" s="208"/>
    </row>
    <row r="476" spans="1:15" s="199" customFormat="1" ht="15.75" x14ac:dyDescent="0.3">
      <c r="A476" s="200" t="s">
        <v>1500</v>
      </c>
      <c r="B476" s="201" t="s">
        <v>634</v>
      </c>
      <c r="C476" s="224" t="str">
        <f>IFERROR(IF($B476="7440-47-3","Chromium and compounds",IF(B476="No CAS","",INDEX('DEQ Pollutant List'!$C$7:$C$614,MATCH('3. Pollutant Emissions - EF'!B476,'DEQ Pollutant List'!$B$7:$B$614,0)))),"")</f>
        <v>Nickel and compounds</v>
      </c>
      <c r="D476" s="205"/>
      <c r="E476" s="260"/>
      <c r="F476" s="261">
        <v>3.7699999999999995E-5</v>
      </c>
      <c r="G476" s="262">
        <v>3.7699999999999995E-5</v>
      </c>
      <c r="H476" s="263" t="s">
        <v>1640</v>
      </c>
      <c r="I476" s="316" t="s">
        <v>1641</v>
      </c>
      <c r="J476" s="206"/>
      <c r="K476" s="317">
        <v>8.4825000000000005E-3</v>
      </c>
      <c r="L476" s="208"/>
      <c r="M476" s="206"/>
      <c r="N476" s="210">
        <v>2.3239726027397262E-5</v>
      </c>
      <c r="O476" s="208"/>
    </row>
    <row r="477" spans="1:15" s="199" customFormat="1" ht="15.75" x14ac:dyDescent="0.3">
      <c r="A477" s="200" t="s">
        <v>1500</v>
      </c>
      <c r="B477" s="201" t="s">
        <v>1281</v>
      </c>
      <c r="C477" s="224" t="str">
        <f>IFERROR(IF($B477="7440-47-3","Chromium and compounds",IF(B477="No CAS","",INDEX('DEQ Pollutant List'!$C$7:$C$614,MATCH('3. Pollutant Emissions - EF'!B477,'DEQ Pollutant List'!$B$7:$B$614,0)))),"")</f>
        <v>Phosphorus and compounds</v>
      </c>
      <c r="D477" s="205"/>
      <c r="E477" s="260"/>
      <c r="F477" s="261">
        <v>0</v>
      </c>
      <c r="G477" s="262">
        <v>0</v>
      </c>
      <c r="H477" s="263" t="s">
        <v>1640</v>
      </c>
      <c r="I477" s="316" t="s">
        <v>1641</v>
      </c>
      <c r="J477" s="206"/>
      <c r="K477" s="317" t="s">
        <v>1499</v>
      </c>
      <c r="L477" s="208"/>
      <c r="M477" s="206"/>
      <c r="N477" s="210" t="s">
        <v>1499</v>
      </c>
      <c r="O477" s="208"/>
    </row>
    <row r="478" spans="1:15" s="199" customFormat="1" ht="15.75" x14ac:dyDescent="0.3">
      <c r="A478" s="200" t="s">
        <v>1500</v>
      </c>
      <c r="B478" s="201" t="s">
        <v>1009</v>
      </c>
      <c r="C478" s="224" t="str">
        <f>IFERROR(IF($B478="7440-47-3","Chromium and compounds",IF(B478="No CAS","",INDEX('DEQ Pollutant List'!$C$7:$C$614,MATCH('3. Pollutant Emissions - EF'!B478,'DEQ Pollutant List'!$B$7:$B$614,0)))),"")</f>
        <v>Selenium and compounds</v>
      </c>
      <c r="D478" s="205"/>
      <c r="E478" s="260"/>
      <c r="F478" s="261" t="s">
        <v>1649</v>
      </c>
      <c r="G478" s="262" t="s">
        <v>1649</v>
      </c>
      <c r="H478" s="263" t="s">
        <v>1640</v>
      </c>
      <c r="I478" s="316" t="s">
        <v>1641</v>
      </c>
      <c r="J478" s="206"/>
      <c r="K478" s="317" t="s">
        <v>1499</v>
      </c>
      <c r="L478" s="208"/>
      <c r="M478" s="206"/>
      <c r="N478" s="210" t="s">
        <v>1499</v>
      </c>
      <c r="O478" s="208"/>
    </row>
    <row r="479" spans="1:15" s="199" customFormat="1" ht="15.75" x14ac:dyDescent="0.3">
      <c r="A479" s="200" t="s">
        <v>1500</v>
      </c>
      <c r="B479" s="201" t="s">
        <v>1015</v>
      </c>
      <c r="C479" s="224" t="str">
        <f>IFERROR(IF($B479="7440-47-3","Chromium and compounds",IF(B479="No CAS","",INDEX('DEQ Pollutant List'!$C$7:$C$614,MATCH('3. Pollutant Emissions - EF'!B479,'DEQ Pollutant List'!$B$7:$B$614,0)))),"")</f>
        <v>Silver and compounds</v>
      </c>
      <c r="D479" s="205"/>
      <c r="E479" s="260"/>
      <c r="F479" s="261" t="s">
        <v>1649</v>
      </c>
      <c r="G479" s="262" t="s">
        <v>1649</v>
      </c>
      <c r="H479" s="263" t="s">
        <v>1640</v>
      </c>
      <c r="I479" s="316" t="s">
        <v>1641</v>
      </c>
      <c r="J479" s="206"/>
      <c r="K479" s="317" t="s">
        <v>1499</v>
      </c>
      <c r="L479" s="208"/>
      <c r="M479" s="206"/>
      <c r="N479" s="210" t="s">
        <v>1499</v>
      </c>
      <c r="O479" s="208"/>
    </row>
    <row r="480" spans="1:15" s="199" customFormat="1" ht="15.75" x14ac:dyDescent="0.3">
      <c r="A480" s="200" t="s">
        <v>1500</v>
      </c>
      <c r="B480" s="201" t="s">
        <v>1051</v>
      </c>
      <c r="C480" s="224" t="str">
        <f>IFERROR(IF($B480="7440-47-3","Chromium and compounds",IF(B480="No CAS","",INDEX('DEQ Pollutant List'!$C$7:$C$614,MATCH('3. Pollutant Emissions - EF'!B480,'DEQ Pollutant List'!$B$7:$B$614,0)))),"")</f>
        <v>Thallium and compounds</v>
      </c>
      <c r="D480" s="205"/>
      <c r="E480" s="260"/>
      <c r="F480" s="261" t="s">
        <v>1649</v>
      </c>
      <c r="G480" s="262" t="s">
        <v>1649</v>
      </c>
      <c r="H480" s="263" t="s">
        <v>1640</v>
      </c>
      <c r="I480" s="316" t="s">
        <v>1641</v>
      </c>
      <c r="J480" s="206"/>
      <c r="K480" s="317" t="s">
        <v>1499</v>
      </c>
      <c r="L480" s="208"/>
      <c r="M480" s="206"/>
      <c r="N480" s="210" t="s">
        <v>1499</v>
      </c>
      <c r="O480" s="208"/>
    </row>
    <row r="481" spans="1:15" s="199" customFormat="1" ht="15.75" x14ac:dyDescent="0.3">
      <c r="A481" s="200" t="s">
        <v>1500</v>
      </c>
      <c r="B481" s="201" t="s">
        <v>1128</v>
      </c>
      <c r="C481" s="224" t="str">
        <f>IFERROR(IF($B481="7440-47-3","Chromium and compounds",IF(B481="No CAS","",INDEX('DEQ Pollutant List'!$C$7:$C$614,MATCH('3. Pollutant Emissions - EF'!B481,'DEQ Pollutant List'!$B$7:$B$614,0)))),"")</f>
        <v>Vanadium (fume or dust)</v>
      </c>
      <c r="D481" s="205"/>
      <c r="E481" s="260"/>
      <c r="F481" s="261" t="s">
        <v>1649</v>
      </c>
      <c r="G481" s="262" t="s">
        <v>1649</v>
      </c>
      <c r="H481" s="263" t="s">
        <v>1640</v>
      </c>
      <c r="I481" s="316" t="s">
        <v>1641</v>
      </c>
      <c r="J481" s="206"/>
      <c r="K481" s="317" t="s">
        <v>1499</v>
      </c>
      <c r="L481" s="208"/>
      <c r="M481" s="206"/>
      <c r="N481" s="210" t="s">
        <v>1499</v>
      </c>
      <c r="O481" s="208"/>
    </row>
    <row r="482" spans="1:15" s="199" customFormat="1" ht="15.75" x14ac:dyDescent="0.3">
      <c r="A482" s="200" t="s">
        <v>1500</v>
      </c>
      <c r="B482" s="201" t="s">
        <v>1149</v>
      </c>
      <c r="C482" s="224" t="str">
        <f>IFERROR(IF($B482="7440-47-3","Chromium and compounds",IF(B482="No CAS","",INDEX('DEQ Pollutant List'!$C$7:$C$614,MATCH('3. Pollutant Emissions - EF'!B482,'DEQ Pollutant List'!$B$7:$B$614,0)))),"")</f>
        <v>Zinc and compounds</v>
      </c>
      <c r="D482" s="205"/>
      <c r="E482" s="260"/>
      <c r="F482" s="261">
        <v>0</v>
      </c>
      <c r="G482" s="262">
        <v>0</v>
      </c>
      <c r="H482" s="263" t="s">
        <v>1640</v>
      </c>
      <c r="I482" s="316" t="s">
        <v>1641</v>
      </c>
      <c r="J482" s="206"/>
      <c r="K482" s="317" t="s">
        <v>1499</v>
      </c>
      <c r="L482" s="208"/>
      <c r="M482" s="206"/>
      <c r="N482" s="210" t="s">
        <v>1499</v>
      </c>
      <c r="O482" s="208"/>
    </row>
    <row r="483" spans="1:15" s="199" customFormat="1" ht="15.75" x14ac:dyDescent="0.3">
      <c r="A483" s="200"/>
      <c r="B483" s="201"/>
      <c r="C483" s="224" t="str">
        <f>IFERROR(IF($B483="7440-47-3","Chromium and compounds",IF(B483="No CAS","",INDEX('DEQ Pollutant List'!$C$7:$C$614,MATCH('3. Pollutant Emissions - EF'!B483,'DEQ Pollutant List'!$B$7:$B$614,0)))),"")</f>
        <v/>
      </c>
      <c r="D483" s="205"/>
      <c r="E483" s="260"/>
      <c r="F483" s="261"/>
      <c r="G483" s="262"/>
      <c r="H483" s="263"/>
      <c r="I483" s="316"/>
      <c r="J483" s="206"/>
      <c r="K483" s="317"/>
      <c r="L483" s="208"/>
      <c r="M483" s="206"/>
      <c r="N483" s="210"/>
      <c r="O483" s="208"/>
    </row>
    <row r="484" spans="1:15" s="199" customFormat="1" ht="15.75" x14ac:dyDescent="0.3">
      <c r="A484" s="200" t="s">
        <v>1504</v>
      </c>
      <c r="B484" s="318" t="s">
        <v>41</v>
      </c>
      <c r="C484" s="319" t="str">
        <f>IFERROR(IF($B484="7440-47-3","Chromium and compounds",IF(B484="No CAS","",INDEX('DEQ Pollutant List'!$C$7:$C$614,MATCH('3. Pollutant Emissions - EF'!B484,'DEQ Pollutant List'!$B$7:$B$614,0)))),"")</f>
        <v>Aluminum and compounds</v>
      </c>
      <c r="D484" s="205"/>
      <c r="E484" s="260"/>
      <c r="F484" s="261">
        <v>1.8309999999999999E-3</v>
      </c>
      <c r="G484" s="262">
        <v>1.8309999999999999E-3</v>
      </c>
      <c r="H484" s="263" t="s">
        <v>1640</v>
      </c>
      <c r="I484" s="316" t="s">
        <v>1641</v>
      </c>
      <c r="J484" s="206"/>
      <c r="K484" s="317">
        <v>0.13732500000000003</v>
      </c>
      <c r="L484" s="208"/>
      <c r="M484" s="206"/>
      <c r="N484" s="210">
        <v>3.7623287671232887E-4</v>
      </c>
      <c r="O484" s="208"/>
    </row>
    <row r="485" spans="1:15" s="199" customFormat="1" ht="15.75" x14ac:dyDescent="0.3">
      <c r="A485" s="200" t="s">
        <v>1504</v>
      </c>
      <c r="B485" s="320" t="s">
        <v>77</v>
      </c>
      <c r="C485" s="319" t="str">
        <f>IFERROR(IF($B485="7440-47-3","Chromium and compounds",IF(B485="No CAS","",INDEX('DEQ Pollutant List'!$C$7:$C$614,MATCH('3. Pollutant Emissions - EF'!B485,'DEQ Pollutant List'!$B$7:$B$614,0)))),"")</f>
        <v>Antimony and compounds</v>
      </c>
      <c r="D485" s="205"/>
      <c r="E485" s="260"/>
      <c r="F485" s="261">
        <v>2.9099999999999999E-5</v>
      </c>
      <c r="G485" s="262">
        <v>2.9099999999999999E-5</v>
      </c>
      <c r="H485" s="263" t="s">
        <v>1640</v>
      </c>
      <c r="I485" s="316" t="s">
        <v>1641</v>
      </c>
      <c r="J485" s="206"/>
      <c r="K485" s="317">
        <v>2.1825000000000004E-3</v>
      </c>
      <c r="L485" s="208"/>
      <c r="M485" s="206"/>
      <c r="N485" s="210">
        <v>5.979452054794522E-6</v>
      </c>
      <c r="O485" s="208"/>
    </row>
    <row r="486" spans="1:15" s="199" customFormat="1" ht="15.75" x14ac:dyDescent="0.3">
      <c r="A486" s="200" t="s">
        <v>1504</v>
      </c>
      <c r="B486" s="320" t="s">
        <v>83</v>
      </c>
      <c r="C486" s="319" t="str">
        <f>IFERROR(IF($B486="7440-47-3","Chromium and compounds",IF(B486="No CAS","",INDEX('DEQ Pollutant List'!$C$7:$C$614,MATCH('3. Pollutant Emissions - EF'!B486,'DEQ Pollutant List'!$B$7:$B$614,0)))),"")</f>
        <v>Arsenic and compounds</v>
      </c>
      <c r="D486" s="205"/>
      <c r="E486" s="260"/>
      <c r="F486" s="261" t="s">
        <v>1649</v>
      </c>
      <c r="G486" s="262" t="s">
        <v>1649</v>
      </c>
      <c r="H486" s="263" t="s">
        <v>1640</v>
      </c>
      <c r="I486" s="316" t="s">
        <v>1641</v>
      </c>
      <c r="J486" s="206"/>
      <c r="K486" s="317" t="s">
        <v>1499</v>
      </c>
      <c r="L486" s="208"/>
      <c r="M486" s="206"/>
      <c r="N486" s="210" t="s">
        <v>1499</v>
      </c>
      <c r="O486" s="208"/>
    </row>
    <row r="487" spans="1:15" s="199" customFormat="1" ht="15.75" x14ac:dyDescent="0.3">
      <c r="A487" s="200" t="s">
        <v>1504</v>
      </c>
      <c r="B487" s="320" t="s">
        <v>99</v>
      </c>
      <c r="C487" s="319" t="str">
        <f>IFERROR(IF($B487="7440-47-3","Chromium and compounds",IF(B487="No CAS","",INDEX('DEQ Pollutant List'!$C$7:$C$614,MATCH('3. Pollutant Emissions - EF'!B487,'DEQ Pollutant List'!$B$7:$B$614,0)))),"")</f>
        <v>Barium and compounds</v>
      </c>
      <c r="D487" s="205"/>
      <c r="E487" s="260"/>
      <c r="F487" s="261">
        <v>0</v>
      </c>
      <c r="G487" s="262">
        <v>0</v>
      </c>
      <c r="H487" s="263" t="s">
        <v>1640</v>
      </c>
      <c r="I487" s="316" t="s">
        <v>1641</v>
      </c>
      <c r="J487" s="206"/>
      <c r="K487" s="317" t="s">
        <v>1499</v>
      </c>
      <c r="L487" s="208"/>
      <c r="M487" s="206"/>
      <c r="N487" s="210" t="s">
        <v>1499</v>
      </c>
      <c r="O487" s="208"/>
    </row>
    <row r="488" spans="1:15" s="199" customFormat="1" ht="15.75" x14ac:dyDescent="0.3">
      <c r="A488" s="200" t="s">
        <v>1504</v>
      </c>
      <c r="B488" s="321" t="s">
        <v>117</v>
      </c>
      <c r="C488" s="319" t="str">
        <f>IFERROR(IF($B488="7440-47-3","Chromium and compounds",IF(B488="No CAS","",INDEX('DEQ Pollutant List'!$C$7:$C$614,MATCH('3. Pollutant Emissions - EF'!B488,'DEQ Pollutant List'!$B$7:$B$614,0)))),"")</f>
        <v>Beryllium and compounds</v>
      </c>
      <c r="D488" s="205"/>
      <c r="E488" s="260"/>
      <c r="F488" s="261" t="s">
        <v>1649</v>
      </c>
      <c r="G488" s="262" t="s">
        <v>1649</v>
      </c>
      <c r="H488" s="263" t="s">
        <v>1640</v>
      </c>
      <c r="I488" s="316" t="s">
        <v>1641</v>
      </c>
      <c r="J488" s="206"/>
      <c r="K488" s="317" t="s">
        <v>1499</v>
      </c>
      <c r="L488" s="208"/>
      <c r="M488" s="206"/>
      <c r="N488" s="210" t="s">
        <v>1499</v>
      </c>
      <c r="O488" s="208"/>
    </row>
    <row r="489" spans="1:15" s="199" customFormat="1" ht="15.75" x14ac:dyDescent="0.3">
      <c r="A489" s="200" t="s">
        <v>1504</v>
      </c>
      <c r="B489" s="320" t="s">
        <v>167</v>
      </c>
      <c r="C489" s="319" t="str">
        <f>IFERROR(IF($B489="7440-47-3","Chromium and compounds",IF(B489="No CAS","",INDEX('DEQ Pollutant List'!$C$7:$C$614,MATCH('3. Pollutant Emissions - EF'!B489,'DEQ Pollutant List'!$B$7:$B$614,0)))),"")</f>
        <v>Cadmium and compounds</v>
      </c>
      <c r="D489" s="205"/>
      <c r="E489" s="260"/>
      <c r="F489" s="261">
        <v>8.4519999999999997E-6</v>
      </c>
      <c r="G489" s="262">
        <v>8.4519999999999997E-6</v>
      </c>
      <c r="H489" s="263" t="s">
        <v>1640</v>
      </c>
      <c r="I489" s="316" t="s">
        <v>1641</v>
      </c>
      <c r="J489" s="206"/>
      <c r="K489" s="317">
        <v>6.3390000000000007E-4</v>
      </c>
      <c r="L489" s="208"/>
      <c r="M489" s="206"/>
      <c r="N489" s="210">
        <v>1.7367123287671237E-6</v>
      </c>
      <c r="O489" s="208"/>
    </row>
    <row r="490" spans="1:15" s="199" customFormat="1" ht="15.75" x14ac:dyDescent="0.3">
      <c r="A490" s="200" t="s">
        <v>1504</v>
      </c>
      <c r="B490" s="320" t="s">
        <v>1636</v>
      </c>
      <c r="C490" s="319" t="str">
        <f>IFERROR(IF($B490="7440-47-3","Chromium and compounds",IF(B490="No CAS","",INDEX('DEQ Pollutant List'!$C$7:$C$614,MATCH('3. Pollutant Emissions - EF'!B490,'DEQ Pollutant List'!$B$7:$B$614,0)))),"")</f>
        <v>Chromium and compounds</v>
      </c>
      <c r="D490" s="205"/>
      <c r="E490" s="260"/>
      <c r="F490" s="261">
        <v>2.7340999999999997E-4</v>
      </c>
      <c r="G490" s="262">
        <v>2.7340999999999997E-4</v>
      </c>
      <c r="H490" s="263" t="s">
        <v>1640</v>
      </c>
      <c r="I490" s="316" t="s">
        <v>1641</v>
      </c>
      <c r="J490" s="206"/>
      <c r="K490" s="317">
        <v>2.0505750000000003E-2</v>
      </c>
      <c r="L490" s="208"/>
      <c r="M490" s="206"/>
      <c r="N490" s="210">
        <v>5.6180136986301379E-5</v>
      </c>
      <c r="O490" s="208"/>
    </row>
    <row r="491" spans="1:15" s="199" customFormat="1" ht="15.75" x14ac:dyDescent="0.3">
      <c r="A491" s="200" t="s">
        <v>1504</v>
      </c>
      <c r="B491" s="320" t="s">
        <v>250</v>
      </c>
      <c r="C491" s="319" t="str">
        <f>IFERROR(IF($B491="7440-47-3","Chromium and compounds",IF(B491="No CAS","",INDEX('DEQ Pollutant List'!$C$7:$C$614,MATCH('3. Pollutant Emissions - EF'!B491,'DEQ Pollutant List'!$B$7:$B$614,0)))),"")</f>
        <v>Chromium VI, chromate, and dichromate particulate</v>
      </c>
      <c r="D491" s="205"/>
      <c r="E491" s="260"/>
      <c r="F491" s="261">
        <v>1.5773653846153844E-8</v>
      </c>
      <c r="G491" s="262">
        <v>1.5773653846153844E-8</v>
      </c>
      <c r="H491" s="263" t="s">
        <v>1640</v>
      </c>
      <c r="I491" s="316" t="s">
        <v>1641</v>
      </c>
      <c r="J491" s="206"/>
      <c r="K491" s="317">
        <v>1.1830240384615386E-6</v>
      </c>
      <c r="L491" s="208"/>
      <c r="M491" s="206"/>
      <c r="N491" s="210">
        <v>3.2411617492096948E-9</v>
      </c>
      <c r="O491" s="208"/>
    </row>
    <row r="492" spans="1:15" s="199" customFormat="1" ht="15.75" x14ac:dyDescent="0.3">
      <c r="A492" s="200" t="s">
        <v>1504</v>
      </c>
      <c r="B492" s="321" t="s">
        <v>255</v>
      </c>
      <c r="C492" s="319" t="str">
        <f>IFERROR(IF($B492="7440-47-3","Chromium and compounds",IF(B492="No CAS","",INDEX('DEQ Pollutant List'!$C$7:$C$614,MATCH('3. Pollutant Emissions - EF'!B492,'DEQ Pollutant List'!$B$7:$B$614,0)))),"")</f>
        <v>Cobalt and compounds</v>
      </c>
      <c r="D492" s="205"/>
      <c r="E492" s="260"/>
      <c r="F492" s="261">
        <v>0</v>
      </c>
      <c r="G492" s="262">
        <v>0</v>
      </c>
      <c r="H492" s="263" t="s">
        <v>1640</v>
      </c>
      <c r="I492" s="316" t="s">
        <v>1641</v>
      </c>
      <c r="J492" s="206"/>
      <c r="K492" s="317" t="s">
        <v>1499</v>
      </c>
      <c r="L492" s="208"/>
      <c r="M492" s="206"/>
      <c r="N492" s="210" t="s">
        <v>1499</v>
      </c>
      <c r="O492" s="208"/>
    </row>
    <row r="493" spans="1:15" s="199" customFormat="1" ht="15.75" x14ac:dyDescent="0.3">
      <c r="A493" s="200" t="s">
        <v>1504</v>
      </c>
      <c r="B493" s="321" t="s">
        <v>258</v>
      </c>
      <c r="C493" s="319" t="str">
        <f>IFERROR(IF($B493="7440-47-3","Chromium and compounds",IF(B493="No CAS","",INDEX('DEQ Pollutant List'!$C$7:$C$614,MATCH('3. Pollutant Emissions - EF'!B493,'DEQ Pollutant List'!$B$7:$B$614,0)))),"")</f>
        <v>Copper and compounds</v>
      </c>
      <c r="D493" s="205"/>
      <c r="E493" s="260"/>
      <c r="F493" s="261">
        <v>8.9500000000000007E-5</v>
      </c>
      <c r="G493" s="262">
        <v>8.9500000000000007E-5</v>
      </c>
      <c r="H493" s="263" t="s">
        <v>1640</v>
      </c>
      <c r="I493" s="316" t="s">
        <v>1641</v>
      </c>
      <c r="J493" s="206"/>
      <c r="K493" s="317">
        <v>6.7125000000000015E-3</v>
      </c>
      <c r="L493" s="208"/>
      <c r="M493" s="206"/>
      <c r="N493" s="210">
        <v>1.8390410958904116E-5</v>
      </c>
      <c r="O493" s="208"/>
    </row>
    <row r="494" spans="1:15" s="199" customFormat="1" ht="15.75" x14ac:dyDescent="0.3">
      <c r="A494" s="200" t="s">
        <v>1504</v>
      </c>
      <c r="B494" s="321" t="s">
        <v>556</v>
      </c>
      <c r="C494" s="319" t="str">
        <f>IFERROR(IF($B494="7440-47-3","Chromium and compounds",IF(B494="No CAS","",INDEX('DEQ Pollutant List'!$C$7:$C$614,MATCH('3. Pollutant Emissions - EF'!B494,'DEQ Pollutant List'!$B$7:$B$614,0)))),"")</f>
        <v>Lead and compounds</v>
      </c>
      <c r="D494" s="205"/>
      <c r="E494" s="260"/>
      <c r="F494" s="261">
        <v>1.192E-4</v>
      </c>
      <c r="G494" s="262">
        <v>1.192E-4</v>
      </c>
      <c r="H494" s="263" t="s">
        <v>1640</v>
      </c>
      <c r="I494" s="316" t="s">
        <v>1641</v>
      </c>
      <c r="J494" s="206"/>
      <c r="K494" s="317">
        <v>8.9400000000000018E-3</v>
      </c>
      <c r="L494" s="208"/>
      <c r="M494" s="206"/>
      <c r="N494" s="210">
        <v>2.4493150684931513E-5</v>
      </c>
      <c r="O494" s="208"/>
    </row>
    <row r="495" spans="1:15" s="199" customFormat="1" ht="15.75" x14ac:dyDescent="0.3">
      <c r="A495" s="200" t="s">
        <v>1504</v>
      </c>
      <c r="B495" s="321" t="s">
        <v>562</v>
      </c>
      <c r="C495" s="319" t="str">
        <f>IFERROR(IF($B495="7440-47-3","Chromium and compounds",IF(B495="No CAS","",INDEX('DEQ Pollutant List'!$C$7:$C$614,MATCH('3. Pollutant Emissions - EF'!B495,'DEQ Pollutant List'!$B$7:$B$614,0)))),"")</f>
        <v>Manganese and compounds</v>
      </c>
      <c r="D495" s="205"/>
      <c r="E495" s="260"/>
      <c r="F495" s="261">
        <v>3.0299999999999998E-5</v>
      </c>
      <c r="G495" s="262">
        <v>3.0299999999999998E-5</v>
      </c>
      <c r="H495" s="263" t="s">
        <v>1640</v>
      </c>
      <c r="I495" s="316" t="s">
        <v>1641</v>
      </c>
      <c r="J495" s="206"/>
      <c r="K495" s="317">
        <v>2.2725000000000002E-3</v>
      </c>
      <c r="L495" s="208"/>
      <c r="M495" s="206"/>
      <c r="N495" s="210">
        <v>6.2260273972602741E-6</v>
      </c>
      <c r="O495" s="208"/>
    </row>
    <row r="496" spans="1:15" s="199" customFormat="1" ht="15.75" x14ac:dyDescent="0.3">
      <c r="A496" s="200" t="s">
        <v>1504</v>
      </c>
      <c r="B496" s="320" t="s">
        <v>568</v>
      </c>
      <c r="C496" s="319" t="str">
        <f>IFERROR(IF($B496="7440-47-3","Chromium and compounds",IF(B496="No CAS","",INDEX('DEQ Pollutant List'!$C$7:$C$614,MATCH('3. Pollutant Emissions - EF'!B496,'DEQ Pollutant List'!$B$7:$B$614,0)))),"")</f>
        <v>Mercury and compounds</v>
      </c>
      <c r="D496" s="205"/>
      <c r="E496" s="260"/>
      <c r="F496" s="261">
        <v>0</v>
      </c>
      <c r="G496" s="262">
        <v>0</v>
      </c>
      <c r="H496" s="263" t="s">
        <v>1640</v>
      </c>
      <c r="I496" s="316" t="s">
        <v>1641</v>
      </c>
      <c r="J496" s="206"/>
      <c r="K496" s="317" t="s">
        <v>1499</v>
      </c>
      <c r="L496" s="208"/>
      <c r="M496" s="206"/>
      <c r="N496" s="210" t="s">
        <v>1499</v>
      </c>
      <c r="O496" s="208"/>
    </row>
    <row r="497" spans="1:15" s="199" customFormat="1" ht="15.75" x14ac:dyDescent="0.3">
      <c r="A497" s="200" t="s">
        <v>1504</v>
      </c>
      <c r="B497" s="320" t="s">
        <v>634</v>
      </c>
      <c r="C497" s="319" t="str">
        <f>IFERROR(IF($B497="7440-47-3","Chromium and compounds",IF(B497="No CAS","",INDEX('DEQ Pollutant List'!$C$7:$C$614,MATCH('3. Pollutant Emissions - EF'!B497,'DEQ Pollutant List'!$B$7:$B$614,0)))),"")</f>
        <v>Nickel and compounds</v>
      </c>
      <c r="D497" s="205"/>
      <c r="E497" s="260"/>
      <c r="F497" s="261">
        <v>3.7699999999999995E-5</v>
      </c>
      <c r="G497" s="262">
        <v>3.7699999999999995E-5</v>
      </c>
      <c r="H497" s="263" t="s">
        <v>1640</v>
      </c>
      <c r="I497" s="316" t="s">
        <v>1641</v>
      </c>
      <c r="J497" s="206"/>
      <c r="K497" s="317">
        <v>2.8275000000000002E-3</v>
      </c>
      <c r="L497" s="208"/>
      <c r="M497" s="206"/>
      <c r="N497" s="210">
        <v>7.746575342465754E-6</v>
      </c>
      <c r="O497" s="208"/>
    </row>
    <row r="498" spans="1:15" s="199" customFormat="1" ht="15.75" x14ac:dyDescent="0.3">
      <c r="A498" s="200" t="s">
        <v>1504</v>
      </c>
      <c r="B498" s="320" t="s">
        <v>1281</v>
      </c>
      <c r="C498" s="319" t="str">
        <f>IFERROR(IF($B498="7440-47-3","Chromium and compounds",IF(B498="No CAS","",INDEX('DEQ Pollutant List'!$C$7:$C$614,MATCH('3. Pollutant Emissions - EF'!B498,'DEQ Pollutant List'!$B$7:$B$614,0)))),"")</f>
        <v>Phosphorus and compounds</v>
      </c>
      <c r="D498" s="205"/>
      <c r="E498" s="260"/>
      <c r="F498" s="261">
        <v>0</v>
      </c>
      <c r="G498" s="262">
        <v>0</v>
      </c>
      <c r="H498" s="263" t="s">
        <v>1640</v>
      </c>
      <c r="I498" s="316" t="s">
        <v>1641</v>
      </c>
      <c r="J498" s="206"/>
      <c r="K498" s="317" t="s">
        <v>1499</v>
      </c>
      <c r="L498" s="208"/>
      <c r="M498" s="206"/>
      <c r="N498" s="210" t="s">
        <v>1499</v>
      </c>
      <c r="O498" s="208"/>
    </row>
    <row r="499" spans="1:15" s="199" customFormat="1" ht="15.75" x14ac:dyDescent="0.3">
      <c r="A499" s="200" t="s">
        <v>1504</v>
      </c>
      <c r="B499" s="321" t="s">
        <v>1009</v>
      </c>
      <c r="C499" s="319" t="str">
        <f>IFERROR(IF($B499="7440-47-3","Chromium and compounds",IF(B499="No CAS","",INDEX('DEQ Pollutant List'!$C$7:$C$614,MATCH('3. Pollutant Emissions - EF'!B499,'DEQ Pollutant List'!$B$7:$B$614,0)))),"")</f>
        <v>Selenium and compounds</v>
      </c>
      <c r="D499" s="205"/>
      <c r="E499" s="260"/>
      <c r="F499" s="261" t="s">
        <v>1649</v>
      </c>
      <c r="G499" s="262" t="s">
        <v>1649</v>
      </c>
      <c r="H499" s="263" t="s">
        <v>1640</v>
      </c>
      <c r="I499" s="316" t="s">
        <v>1641</v>
      </c>
      <c r="J499" s="206"/>
      <c r="K499" s="317" t="s">
        <v>1499</v>
      </c>
      <c r="L499" s="208"/>
      <c r="M499" s="206"/>
      <c r="N499" s="210" t="s">
        <v>1499</v>
      </c>
      <c r="O499" s="208"/>
    </row>
    <row r="500" spans="1:15" ht="15.75" x14ac:dyDescent="0.3">
      <c r="A500" s="200" t="s">
        <v>1504</v>
      </c>
      <c r="B500" s="321" t="s">
        <v>1015</v>
      </c>
      <c r="C500" s="319" t="str">
        <f>IFERROR(IF($B500="7440-47-3","Chromium and compounds",IF(B500="No CAS","",INDEX('DEQ Pollutant List'!$C$7:$C$614,MATCH('3. Pollutant Emissions - EF'!B500,'DEQ Pollutant List'!$B$7:$B$614,0)))),"")</f>
        <v>Silver and compounds</v>
      </c>
      <c r="D500" s="205"/>
      <c r="E500" s="260"/>
      <c r="F500" s="261" t="s">
        <v>1649</v>
      </c>
      <c r="G500" s="262" t="s">
        <v>1649</v>
      </c>
      <c r="H500" s="263" t="s">
        <v>1640</v>
      </c>
      <c r="I500" s="316" t="s">
        <v>1641</v>
      </c>
      <c r="J500" s="206"/>
      <c r="K500" s="317" t="s">
        <v>1499</v>
      </c>
      <c r="L500" s="208"/>
      <c r="M500" s="206"/>
      <c r="N500" s="210" t="s">
        <v>1499</v>
      </c>
      <c r="O500" s="208"/>
    </row>
    <row r="501" spans="1:15" ht="15.75" x14ac:dyDescent="0.3">
      <c r="A501" s="200" t="s">
        <v>1504</v>
      </c>
      <c r="B501" s="321" t="s">
        <v>1051</v>
      </c>
      <c r="C501" s="319" t="str">
        <f>IFERROR(IF($B501="7440-47-3","Chromium and compounds",IF(B501="No CAS","",INDEX('DEQ Pollutant List'!$C$7:$C$614,MATCH('3. Pollutant Emissions - EF'!B501,'DEQ Pollutant List'!$B$7:$B$614,0)))),"")</f>
        <v>Thallium and compounds</v>
      </c>
      <c r="D501" s="205"/>
      <c r="E501" s="260"/>
      <c r="F501" s="261" t="s">
        <v>1649</v>
      </c>
      <c r="G501" s="262" t="s">
        <v>1649</v>
      </c>
      <c r="H501" s="263" t="s">
        <v>1640</v>
      </c>
      <c r="I501" s="316" t="s">
        <v>1641</v>
      </c>
      <c r="J501" s="206"/>
      <c r="K501" s="317" t="s">
        <v>1499</v>
      </c>
      <c r="L501" s="208"/>
      <c r="M501" s="206"/>
      <c r="N501" s="210" t="s">
        <v>1499</v>
      </c>
      <c r="O501" s="208"/>
    </row>
    <row r="502" spans="1:15" ht="15.75" x14ac:dyDescent="0.3">
      <c r="A502" s="200" t="s">
        <v>1504</v>
      </c>
      <c r="B502" s="321" t="s">
        <v>1128</v>
      </c>
      <c r="C502" s="319" t="str">
        <f>IFERROR(IF($B502="7440-47-3","Chromium and compounds",IF(B502="No CAS","",INDEX('DEQ Pollutant List'!$C$7:$C$614,MATCH('3. Pollutant Emissions - EF'!B502,'DEQ Pollutant List'!$B$7:$B$614,0)))),"")</f>
        <v>Vanadium (fume or dust)</v>
      </c>
      <c r="D502" s="205"/>
      <c r="E502" s="260"/>
      <c r="F502" s="261" t="s">
        <v>1649</v>
      </c>
      <c r="G502" s="262" t="s">
        <v>1649</v>
      </c>
      <c r="H502" s="263" t="s">
        <v>1640</v>
      </c>
      <c r="I502" s="316" t="s">
        <v>1641</v>
      </c>
      <c r="J502" s="206"/>
      <c r="K502" s="317" t="s">
        <v>1499</v>
      </c>
      <c r="L502" s="208"/>
      <c r="M502" s="206"/>
      <c r="N502" s="210" t="s">
        <v>1499</v>
      </c>
      <c r="O502" s="208"/>
    </row>
    <row r="503" spans="1:15" ht="15.75" x14ac:dyDescent="0.3">
      <c r="A503" s="200" t="s">
        <v>1504</v>
      </c>
      <c r="B503" s="322" t="s">
        <v>1149</v>
      </c>
      <c r="C503" s="319" t="str">
        <f>IFERROR(IF($B503="7440-47-3","Chromium and compounds",IF(B503="No CAS","",INDEX('DEQ Pollutant List'!$C$7:$C$614,MATCH('3. Pollutant Emissions - EF'!B503,'DEQ Pollutant List'!$B$7:$B$614,0)))),"")</f>
        <v>Zinc and compounds</v>
      </c>
      <c r="D503" s="205"/>
      <c r="E503" s="260"/>
      <c r="F503" s="261">
        <v>0</v>
      </c>
      <c r="G503" s="262">
        <v>0</v>
      </c>
      <c r="H503" s="263" t="s">
        <v>1640</v>
      </c>
      <c r="I503" s="316" t="s">
        <v>1641</v>
      </c>
      <c r="J503" s="206"/>
      <c r="K503" s="317" t="s">
        <v>1499</v>
      </c>
      <c r="L503" s="208"/>
      <c r="M503" s="206"/>
      <c r="N503" s="210" t="s">
        <v>1499</v>
      </c>
      <c r="O503" s="208"/>
    </row>
    <row r="504" spans="1:15" ht="15.75" x14ac:dyDescent="0.3">
      <c r="A504" s="200"/>
      <c r="B504" s="323"/>
      <c r="C504" s="224" t="str">
        <f>IFERROR(IF($B504="7440-47-3","Chromium and compounds",IF(B504="No CAS","",INDEX('DEQ Pollutant List'!$C$7:$C$614,MATCH('3. Pollutant Emissions - EF'!B504,'DEQ Pollutant List'!$B$7:$B$614,0)))),"")</f>
        <v/>
      </c>
      <c r="D504" s="205"/>
      <c r="E504" s="260"/>
      <c r="F504" s="261"/>
      <c r="G504" s="262"/>
      <c r="H504" s="263"/>
      <c r="I504" s="316"/>
      <c r="J504" s="206"/>
      <c r="K504" s="317"/>
      <c r="L504" s="208"/>
      <c r="M504" s="206"/>
      <c r="N504" s="210"/>
      <c r="O504" s="208"/>
    </row>
    <row r="505" spans="1:15" ht="15.75" x14ac:dyDescent="0.3">
      <c r="A505" s="200" t="s">
        <v>1506</v>
      </c>
      <c r="B505" s="201" t="s">
        <v>41</v>
      </c>
      <c r="C505" s="224" t="str">
        <f>IFERROR(IF($B505="7440-47-3","Chromium and compounds",IF(B505="No CAS","",INDEX('DEQ Pollutant List'!$C$7:$C$614,MATCH('3. Pollutant Emissions - EF'!B505,'DEQ Pollutant List'!$B$7:$B$614,0)))),"")</f>
        <v>Aluminum and compounds</v>
      </c>
      <c r="D505" s="205"/>
      <c r="E505" s="260"/>
      <c r="F505" s="261">
        <v>1.8309999999999999E-3</v>
      </c>
      <c r="G505" s="262">
        <v>1.8309999999999999E-3</v>
      </c>
      <c r="H505" s="263" t="s">
        <v>1640</v>
      </c>
      <c r="I505" s="316" t="s">
        <v>1641</v>
      </c>
      <c r="J505" s="206"/>
      <c r="K505" s="317">
        <v>2.6778375000000003</v>
      </c>
      <c r="L505" s="208"/>
      <c r="M505" s="206"/>
      <c r="N505" s="210">
        <v>7.3365410958904122E-3</v>
      </c>
      <c r="O505" s="208"/>
    </row>
    <row r="506" spans="1:15" ht="15.75" x14ac:dyDescent="0.3">
      <c r="A506" s="200" t="s">
        <v>1506</v>
      </c>
      <c r="B506" s="201" t="s">
        <v>77</v>
      </c>
      <c r="C506" s="224" t="str">
        <f>IFERROR(IF($B506="7440-47-3","Chromium and compounds",IF(B506="No CAS","",INDEX('DEQ Pollutant List'!$C$7:$C$614,MATCH('3. Pollutant Emissions - EF'!B506,'DEQ Pollutant List'!$B$7:$B$614,0)))),"")</f>
        <v>Antimony and compounds</v>
      </c>
      <c r="D506" s="205"/>
      <c r="E506" s="260"/>
      <c r="F506" s="261">
        <v>2.9099999999999999E-5</v>
      </c>
      <c r="G506" s="262">
        <v>2.9099999999999999E-5</v>
      </c>
      <c r="H506" s="263" t="s">
        <v>1640</v>
      </c>
      <c r="I506" s="316" t="s">
        <v>1641</v>
      </c>
      <c r="J506" s="206"/>
      <c r="K506" s="317">
        <v>4.2558750000000006E-2</v>
      </c>
      <c r="L506" s="208"/>
      <c r="M506" s="206"/>
      <c r="N506" s="210">
        <v>1.1659931506849317E-4</v>
      </c>
      <c r="O506" s="208"/>
    </row>
    <row r="507" spans="1:15" ht="15.75" x14ac:dyDescent="0.3">
      <c r="A507" s="200" t="s">
        <v>1506</v>
      </c>
      <c r="B507" s="201" t="s">
        <v>83</v>
      </c>
      <c r="C507" s="224" t="str">
        <f>IFERROR(IF($B507="7440-47-3","Chromium and compounds",IF(B507="No CAS","",INDEX('DEQ Pollutant List'!$C$7:$C$614,MATCH('3. Pollutant Emissions - EF'!B507,'DEQ Pollutant List'!$B$7:$B$614,0)))),"")</f>
        <v>Arsenic and compounds</v>
      </c>
      <c r="D507" s="205"/>
      <c r="E507" s="260"/>
      <c r="F507" s="261" t="s">
        <v>1649</v>
      </c>
      <c r="G507" s="262" t="s">
        <v>1649</v>
      </c>
      <c r="H507" s="263" t="s">
        <v>1640</v>
      </c>
      <c r="I507" s="316" t="s">
        <v>1641</v>
      </c>
      <c r="J507" s="206"/>
      <c r="K507" s="317" t="s">
        <v>1499</v>
      </c>
      <c r="L507" s="208"/>
      <c r="M507" s="206"/>
      <c r="N507" s="210" t="s">
        <v>1499</v>
      </c>
      <c r="O507" s="208"/>
    </row>
    <row r="508" spans="1:15" ht="15.75" x14ac:dyDescent="0.3">
      <c r="A508" s="200" t="s">
        <v>1506</v>
      </c>
      <c r="B508" s="201" t="s">
        <v>99</v>
      </c>
      <c r="C508" s="224" t="str">
        <f>IFERROR(IF($B508="7440-47-3","Chromium and compounds",IF(B508="No CAS","",INDEX('DEQ Pollutant List'!$C$7:$C$614,MATCH('3. Pollutant Emissions - EF'!B508,'DEQ Pollutant List'!$B$7:$B$614,0)))),"")</f>
        <v>Barium and compounds</v>
      </c>
      <c r="D508" s="205"/>
      <c r="E508" s="260"/>
      <c r="F508" s="261">
        <v>0</v>
      </c>
      <c r="G508" s="262">
        <v>0</v>
      </c>
      <c r="H508" s="263" t="s">
        <v>1640</v>
      </c>
      <c r="I508" s="316" t="s">
        <v>1641</v>
      </c>
      <c r="J508" s="206"/>
      <c r="K508" s="317" t="s">
        <v>1499</v>
      </c>
      <c r="L508" s="208"/>
      <c r="M508" s="206"/>
      <c r="N508" s="210" t="s">
        <v>1499</v>
      </c>
      <c r="O508" s="208"/>
    </row>
    <row r="509" spans="1:15" ht="15.75" x14ac:dyDescent="0.3">
      <c r="A509" s="200" t="s">
        <v>1506</v>
      </c>
      <c r="B509" s="201" t="s">
        <v>117</v>
      </c>
      <c r="C509" s="224" t="str">
        <f>IFERROR(IF($B509="7440-47-3","Chromium and compounds",IF(B509="No CAS","",INDEX('DEQ Pollutant List'!$C$7:$C$614,MATCH('3. Pollutant Emissions - EF'!B509,'DEQ Pollutant List'!$B$7:$B$614,0)))),"")</f>
        <v>Beryllium and compounds</v>
      </c>
      <c r="D509" s="205"/>
      <c r="E509" s="260"/>
      <c r="F509" s="261" t="s">
        <v>1649</v>
      </c>
      <c r="G509" s="262" t="s">
        <v>1649</v>
      </c>
      <c r="H509" s="263" t="s">
        <v>1640</v>
      </c>
      <c r="I509" s="316" t="s">
        <v>1641</v>
      </c>
      <c r="J509" s="206"/>
      <c r="K509" s="317" t="s">
        <v>1499</v>
      </c>
      <c r="L509" s="208"/>
      <c r="M509" s="206"/>
      <c r="N509" s="210" t="s">
        <v>1499</v>
      </c>
      <c r="O509" s="208"/>
    </row>
    <row r="510" spans="1:15" ht="15.75" x14ac:dyDescent="0.3">
      <c r="A510" s="200" t="s">
        <v>1506</v>
      </c>
      <c r="B510" s="201" t="s">
        <v>167</v>
      </c>
      <c r="C510" s="224" t="str">
        <f>IFERROR(IF($B510="7440-47-3","Chromium and compounds",IF(B510="No CAS","",INDEX('DEQ Pollutant List'!$C$7:$C$614,MATCH('3. Pollutant Emissions - EF'!B510,'DEQ Pollutant List'!$B$7:$B$614,0)))),"")</f>
        <v>Cadmium and compounds</v>
      </c>
      <c r="D510" s="205"/>
      <c r="E510" s="260"/>
      <c r="F510" s="261">
        <v>8.4519999999999997E-6</v>
      </c>
      <c r="G510" s="262">
        <v>8.4519999999999997E-6</v>
      </c>
      <c r="H510" s="263" t="s">
        <v>1640</v>
      </c>
      <c r="I510" s="316" t="s">
        <v>1641</v>
      </c>
      <c r="J510" s="206"/>
      <c r="K510" s="317">
        <v>1.2361050000000002E-2</v>
      </c>
      <c r="L510" s="208"/>
      <c r="M510" s="206"/>
      <c r="N510" s="210">
        <v>3.3865890410958908E-5</v>
      </c>
      <c r="O510" s="208"/>
    </row>
    <row r="511" spans="1:15" ht="15.75" x14ac:dyDescent="0.3">
      <c r="A511" s="200" t="s">
        <v>1506</v>
      </c>
      <c r="B511" s="201" t="s">
        <v>1636</v>
      </c>
      <c r="C511" s="224" t="str">
        <f>IFERROR(IF($B511="7440-47-3","Chromium and compounds",IF(B511="No CAS","",INDEX('DEQ Pollutant List'!$C$7:$C$614,MATCH('3. Pollutant Emissions - EF'!B511,'DEQ Pollutant List'!$B$7:$B$614,0)))),"")</f>
        <v>Chromium and compounds</v>
      </c>
      <c r="D511" s="205"/>
      <c r="E511" s="260"/>
      <c r="F511" s="261">
        <v>2.7340999999999997E-4</v>
      </c>
      <c r="G511" s="262">
        <v>2.7340999999999997E-4</v>
      </c>
      <c r="H511" s="263" t="s">
        <v>1640</v>
      </c>
      <c r="I511" s="316" t="s">
        <v>1641</v>
      </c>
      <c r="J511" s="206"/>
      <c r="K511" s="317">
        <v>0.39986212500000001</v>
      </c>
      <c r="L511" s="208"/>
      <c r="M511" s="206"/>
      <c r="N511" s="210">
        <v>1.0955126712328769E-3</v>
      </c>
      <c r="O511" s="208"/>
    </row>
    <row r="512" spans="1:15" ht="15.75" x14ac:dyDescent="0.3">
      <c r="A512" s="200" t="s">
        <v>1506</v>
      </c>
      <c r="B512" s="201" t="s">
        <v>255</v>
      </c>
      <c r="C512" s="224" t="str">
        <f>IFERROR(IF($B512="7440-47-3","Chromium and compounds",IF(B512="No CAS","",INDEX('DEQ Pollutant List'!$C$7:$C$614,MATCH('3. Pollutant Emissions - EF'!B512,'DEQ Pollutant List'!$B$7:$B$614,0)))),"")</f>
        <v>Cobalt and compounds</v>
      </c>
      <c r="D512" s="205"/>
      <c r="E512" s="260"/>
      <c r="F512" s="261">
        <v>0</v>
      </c>
      <c r="G512" s="262">
        <v>0</v>
      </c>
      <c r="H512" s="263" t="s">
        <v>1640</v>
      </c>
      <c r="I512" s="316" t="s">
        <v>1641</v>
      </c>
      <c r="J512" s="206"/>
      <c r="K512" s="317" t="s">
        <v>1499</v>
      </c>
      <c r="L512" s="208"/>
      <c r="M512" s="206"/>
      <c r="N512" s="210" t="s">
        <v>1499</v>
      </c>
      <c r="O512" s="208"/>
    </row>
    <row r="513" spans="1:15" ht="15.75" x14ac:dyDescent="0.3">
      <c r="A513" s="200" t="s">
        <v>1506</v>
      </c>
      <c r="B513" s="201" t="s">
        <v>258</v>
      </c>
      <c r="C513" s="224" t="str">
        <f>IFERROR(IF($B513="7440-47-3","Chromium and compounds",IF(B513="No CAS","",INDEX('DEQ Pollutant List'!$C$7:$C$614,MATCH('3. Pollutant Emissions - EF'!B513,'DEQ Pollutant List'!$B$7:$B$614,0)))),"")</f>
        <v>Copper and compounds</v>
      </c>
      <c r="D513" s="205"/>
      <c r="E513" s="260"/>
      <c r="F513" s="261">
        <v>8.9500000000000007E-5</v>
      </c>
      <c r="G513" s="262">
        <v>8.9500000000000007E-5</v>
      </c>
      <c r="H513" s="263" t="s">
        <v>1640</v>
      </c>
      <c r="I513" s="316" t="s">
        <v>1641</v>
      </c>
      <c r="J513" s="206"/>
      <c r="K513" s="317">
        <v>0.13089375000000003</v>
      </c>
      <c r="L513" s="208"/>
      <c r="M513" s="206"/>
      <c r="N513" s="210">
        <v>3.5861301369863026E-4</v>
      </c>
      <c r="O513" s="208"/>
    </row>
    <row r="514" spans="1:15" ht="15.75" x14ac:dyDescent="0.3">
      <c r="A514" s="200" t="s">
        <v>1506</v>
      </c>
      <c r="B514" s="201" t="s">
        <v>556</v>
      </c>
      <c r="C514" s="224" t="str">
        <f>IFERROR(IF($B514="7440-47-3","Chromium and compounds",IF(B514="No CAS","",INDEX('DEQ Pollutant List'!$C$7:$C$614,MATCH('3. Pollutant Emissions - EF'!B514,'DEQ Pollutant List'!$B$7:$B$614,0)))),"")</f>
        <v>Lead and compounds</v>
      </c>
      <c r="D514" s="205"/>
      <c r="E514" s="260"/>
      <c r="F514" s="261">
        <v>1.192E-4</v>
      </c>
      <c r="G514" s="262">
        <v>1.192E-4</v>
      </c>
      <c r="H514" s="263" t="s">
        <v>1640</v>
      </c>
      <c r="I514" s="316" t="s">
        <v>1641</v>
      </c>
      <c r="J514" s="206"/>
      <c r="K514" s="317">
        <v>0.17433000000000001</v>
      </c>
      <c r="L514" s="208"/>
      <c r="M514" s="206"/>
      <c r="N514" s="210">
        <v>4.7761643835616445E-4</v>
      </c>
      <c r="O514" s="208"/>
    </row>
    <row r="515" spans="1:15" ht="15.75" x14ac:dyDescent="0.3">
      <c r="A515" s="200" t="s">
        <v>1506</v>
      </c>
      <c r="B515" s="201" t="s">
        <v>562</v>
      </c>
      <c r="C515" s="224" t="str">
        <f>IFERROR(IF($B515="7440-47-3","Chromium and compounds",IF(B515="No CAS","",INDEX('DEQ Pollutant List'!$C$7:$C$614,MATCH('3. Pollutant Emissions - EF'!B515,'DEQ Pollutant List'!$B$7:$B$614,0)))),"")</f>
        <v>Manganese and compounds</v>
      </c>
      <c r="D515" s="205"/>
      <c r="E515" s="260"/>
      <c r="F515" s="261">
        <v>3.0299999999999998E-5</v>
      </c>
      <c r="G515" s="262">
        <v>3.0299999999999998E-5</v>
      </c>
      <c r="H515" s="263" t="s">
        <v>1640</v>
      </c>
      <c r="I515" s="316" t="s">
        <v>1641</v>
      </c>
      <c r="J515" s="206"/>
      <c r="K515" s="317">
        <v>4.4313750000000006E-2</v>
      </c>
      <c r="L515" s="208"/>
      <c r="M515" s="206"/>
      <c r="N515" s="210">
        <v>1.2140753424657535E-4</v>
      </c>
      <c r="O515" s="208"/>
    </row>
    <row r="516" spans="1:15" ht="15.75" x14ac:dyDescent="0.3">
      <c r="A516" s="200" t="s">
        <v>1506</v>
      </c>
      <c r="B516" s="201" t="s">
        <v>568</v>
      </c>
      <c r="C516" s="224" t="str">
        <f>IFERROR(IF($B516="7440-47-3","Chromium and compounds",IF(B516="No CAS","",INDEX('DEQ Pollutant List'!$C$7:$C$614,MATCH('3. Pollutant Emissions - EF'!B516,'DEQ Pollutant List'!$B$7:$B$614,0)))),"")</f>
        <v>Mercury and compounds</v>
      </c>
      <c r="D516" s="205"/>
      <c r="E516" s="260"/>
      <c r="F516" s="261">
        <v>0</v>
      </c>
      <c r="G516" s="262">
        <v>0</v>
      </c>
      <c r="H516" s="263" t="s">
        <v>1640</v>
      </c>
      <c r="I516" s="316" t="s">
        <v>1641</v>
      </c>
      <c r="J516" s="206"/>
      <c r="K516" s="317" t="s">
        <v>1499</v>
      </c>
      <c r="L516" s="208"/>
      <c r="M516" s="206"/>
      <c r="N516" s="210" t="s">
        <v>1499</v>
      </c>
      <c r="O516" s="208"/>
    </row>
    <row r="517" spans="1:15" ht="15.75" x14ac:dyDescent="0.3">
      <c r="A517" s="200" t="s">
        <v>1506</v>
      </c>
      <c r="B517" s="201" t="s">
        <v>634</v>
      </c>
      <c r="C517" s="224" t="str">
        <f>IFERROR(IF($B517="7440-47-3","Chromium and compounds",IF(B517="No CAS","",INDEX('DEQ Pollutant List'!$C$7:$C$614,MATCH('3. Pollutant Emissions - EF'!B517,'DEQ Pollutant List'!$B$7:$B$614,0)))),"")</f>
        <v>Nickel and compounds</v>
      </c>
      <c r="D517" s="205"/>
      <c r="E517" s="260"/>
      <c r="F517" s="261">
        <v>3.7699999999999995E-5</v>
      </c>
      <c r="G517" s="262">
        <v>3.7699999999999995E-5</v>
      </c>
      <c r="H517" s="263" t="s">
        <v>1640</v>
      </c>
      <c r="I517" s="316" t="s">
        <v>1641</v>
      </c>
      <c r="J517" s="206"/>
      <c r="K517" s="317">
        <v>5.5136249999999998E-2</v>
      </c>
      <c r="L517" s="208"/>
      <c r="M517" s="206"/>
      <c r="N517" s="210">
        <v>1.5105821917808221E-4</v>
      </c>
      <c r="O517" s="208"/>
    </row>
    <row r="518" spans="1:15" ht="15.75" x14ac:dyDescent="0.3">
      <c r="A518" s="200" t="s">
        <v>1506</v>
      </c>
      <c r="B518" s="201" t="s">
        <v>1281</v>
      </c>
      <c r="C518" s="224" t="str">
        <f>IFERROR(IF($B518="7440-47-3","Chromium and compounds",IF(B518="No CAS","",INDEX('DEQ Pollutant List'!$C$7:$C$614,MATCH('3. Pollutant Emissions - EF'!B518,'DEQ Pollutant List'!$B$7:$B$614,0)))),"")</f>
        <v>Phosphorus and compounds</v>
      </c>
      <c r="D518" s="205"/>
      <c r="E518" s="260"/>
      <c r="F518" s="261">
        <v>0</v>
      </c>
      <c r="G518" s="262">
        <v>0</v>
      </c>
      <c r="H518" s="263" t="s">
        <v>1640</v>
      </c>
      <c r="I518" s="316" t="s">
        <v>1641</v>
      </c>
      <c r="J518" s="206"/>
      <c r="K518" s="317" t="s">
        <v>1499</v>
      </c>
      <c r="L518" s="208"/>
      <c r="M518" s="206"/>
      <c r="N518" s="210" t="s">
        <v>1499</v>
      </c>
      <c r="O518" s="208"/>
    </row>
    <row r="519" spans="1:15" ht="15.75" x14ac:dyDescent="0.3">
      <c r="A519" s="200" t="s">
        <v>1506</v>
      </c>
      <c r="B519" s="201" t="s">
        <v>1009</v>
      </c>
      <c r="C519" s="224" t="str">
        <f>IFERROR(IF($B519="7440-47-3","Chromium and compounds",IF(B519="No CAS","",INDEX('DEQ Pollutant List'!$C$7:$C$614,MATCH('3. Pollutant Emissions - EF'!B519,'DEQ Pollutant List'!$B$7:$B$614,0)))),"")</f>
        <v>Selenium and compounds</v>
      </c>
      <c r="D519" s="205"/>
      <c r="E519" s="260"/>
      <c r="F519" s="261" t="s">
        <v>1649</v>
      </c>
      <c r="G519" s="262" t="s">
        <v>1649</v>
      </c>
      <c r="H519" s="263" t="s">
        <v>1640</v>
      </c>
      <c r="I519" s="316" t="s">
        <v>1641</v>
      </c>
      <c r="J519" s="206"/>
      <c r="K519" s="317" t="s">
        <v>1499</v>
      </c>
      <c r="L519" s="208"/>
      <c r="M519" s="206"/>
      <c r="N519" s="210" t="s">
        <v>1499</v>
      </c>
      <c r="O519" s="208"/>
    </row>
    <row r="520" spans="1:15" ht="15.75" x14ac:dyDescent="0.3">
      <c r="A520" s="200" t="s">
        <v>1506</v>
      </c>
      <c r="B520" s="201" t="s">
        <v>1015</v>
      </c>
      <c r="C520" s="224" t="str">
        <f>IFERROR(IF($B520="7440-47-3","Chromium and compounds",IF(B520="No CAS","",INDEX('DEQ Pollutant List'!$C$7:$C$614,MATCH('3. Pollutant Emissions - EF'!B520,'DEQ Pollutant List'!$B$7:$B$614,0)))),"")</f>
        <v>Silver and compounds</v>
      </c>
      <c r="D520" s="205"/>
      <c r="E520" s="260"/>
      <c r="F520" s="261" t="s">
        <v>1649</v>
      </c>
      <c r="G520" s="262" t="s">
        <v>1649</v>
      </c>
      <c r="H520" s="263" t="s">
        <v>1640</v>
      </c>
      <c r="I520" s="316" t="s">
        <v>1641</v>
      </c>
      <c r="J520" s="206"/>
      <c r="K520" s="317" t="s">
        <v>1499</v>
      </c>
      <c r="L520" s="208"/>
      <c r="M520" s="206"/>
      <c r="N520" s="210" t="s">
        <v>1499</v>
      </c>
      <c r="O520" s="208"/>
    </row>
    <row r="521" spans="1:15" ht="15.75" x14ac:dyDescent="0.3">
      <c r="A521" s="200" t="s">
        <v>1506</v>
      </c>
      <c r="B521" s="201" t="s">
        <v>1051</v>
      </c>
      <c r="C521" s="224" t="str">
        <f>IFERROR(IF($B521="7440-47-3","Chromium and compounds",IF(B521="No CAS","",INDEX('DEQ Pollutant List'!$C$7:$C$614,MATCH('3. Pollutant Emissions - EF'!B521,'DEQ Pollutant List'!$B$7:$B$614,0)))),"")</f>
        <v>Thallium and compounds</v>
      </c>
      <c r="D521" s="205"/>
      <c r="E521" s="260"/>
      <c r="F521" s="261" t="s">
        <v>1649</v>
      </c>
      <c r="G521" s="262" t="s">
        <v>1649</v>
      </c>
      <c r="H521" s="263" t="s">
        <v>1640</v>
      </c>
      <c r="I521" s="316" t="s">
        <v>1641</v>
      </c>
      <c r="J521" s="206"/>
      <c r="K521" s="317" t="s">
        <v>1499</v>
      </c>
      <c r="L521" s="208"/>
      <c r="M521" s="206"/>
      <c r="N521" s="210" t="s">
        <v>1499</v>
      </c>
      <c r="O521" s="208"/>
    </row>
    <row r="522" spans="1:15" ht="15.75" x14ac:dyDescent="0.3">
      <c r="A522" s="200" t="s">
        <v>1506</v>
      </c>
      <c r="B522" s="201" t="s">
        <v>1128</v>
      </c>
      <c r="C522" s="224" t="str">
        <f>IFERROR(IF($B522="7440-47-3","Chromium and compounds",IF(B522="No CAS","",INDEX('DEQ Pollutant List'!$C$7:$C$614,MATCH('3. Pollutant Emissions - EF'!B522,'DEQ Pollutant List'!$B$7:$B$614,0)))),"")</f>
        <v>Vanadium (fume or dust)</v>
      </c>
      <c r="D522" s="205"/>
      <c r="E522" s="260"/>
      <c r="F522" s="261" t="s">
        <v>1649</v>
      </c>
      <c r="G522" s="262" t="s">
        <v>1649</v>
      </c>
      <c r="H522" s="263" t="s">
        <v>1640</v>
      </c>
      <c r="I522" s="316" t="s">
        <v>1641</v>
      </c>
      <c r="J522" s="206"/>
      <c r="K522" s="317" t="s">
        <v>1499</v>
      </c>
      <c r="L522" s="208"/>
      <c r="M522" s="206"/>
      <c r="N522" s="210" t="s">
        <v>1499</v>
      </c>
      <c r="O522" s="208"/>
    </row>
    <row r="523" spans="1:15" ht="15.75" x14ac:dyDescent="0.3">
      <c r="A523" s="200" t="s">
        <v>1506</v>
      </c>
      <c r="B523" s="201" t="s">
        <v>1149</v>
      </c>
      <c r="C523" s="224" t="str">
        <f>IFERROR(IF($B523="7440-47-3","Chromium and compounds",IF(B523="No CAS","",INDEX('DEQ Pollutant List'!$C$7:$C$614,MATCH('3. Pollutant Emissions - EF'!B523,'DEQ Pollutant List'!$B$7:$B$614,0)))),"")</f>
        <v>Zinc and compounds</v>
      </c>
      <c r="D523" s="205"/>
      <c r="E523" s="260"/>
      <c r="F523" s="261">
        <v>0</v>
      </c>
      <c r="G523" s="262">
        <v>0</v>
      </c>
      <c r="H523" s="263" t="s">
        <v>1640</v>
      </c>
      <c r="I523" s="316" t="s">
        <v>1641</v>
      </c>
      <c r="J523" s="206"/>
      <c r="K523" s="317" t="s">
        <v>1499</v>
      </c>
      <c r="L523" s="208"/>
      <c r="M523" s="206"/>
      <c r="N523" s="210" t="s">
        <v>1499</v>
      </c>
      <c r="O523" s="208"/>
    </row>
    <row r="524" spans="1:15" x14ac:dyDescent="0.25">
      <c r="A524" s="200"/>
      <c r="B524" s="201"/>
      <c r="C524" s="224" t="str">
        <f>IFERROR(IF($B524="7440-47-3","Chromium and compounds",IF(B524="No CAS","",INDEX('DEQ Pollutant List'!$C$7:$C$614,MATCH('3. Pollutant Emissions - EF'!B524,'DEQ Pollutant List'!$B$7:$B$614,0)))),"")</f>
        <v/>
      </c>
      <c r="D524" s="205"/>
      <c r="E524" s="260"/>
      <c r="F524" s="206"/>
      <c r="G524" s="207"/>
      <c r="H524" s="208"/>
      <c r="I524" s="209"/>
      <c r="J524" s="206"/>
      <c r="K524" s="265"/>
      <c r="L524" s="208"/>
      <c r="M524" s="206"/>
      <c r="N524" s="210"/>
      <c r="O524" s="208"/>
    </row>
    <row r="525" spans="1:15" ht="15.75" x14ac:dyDescent="0.3">
      <c r="A525" s="200" t="s">
        <v>1508</v>
      </c>
      <c r="B525" s="201" t="s">
        <v>41</v>
      </c>
      <c r="C525" s="224" t="str">
        <f>IFERROR(IF($B525="7440-47-3","Chromium and compounds",IF(B525="No CAS","",INDEX('DEQ Pollutant List'!$C$7:$C$614,MATCH('3. Pollutant Emissions - EF'!B525,'DEQ Pollutant List'!$B$7:$B$614,0)))),"")</f>
        <v>Aluminum and compounds</v>
      </c>
      <c r="D525" s="205"/>
      <c r="E525" s="260"/>
      <c r="F525" s="261">
        <v>1.8309999999999999E-3</v>
      </c>
      <c r="G525" s="262">
        <v>1.8309999999999999E-3</v>
      </c>
      <c r="H525" s="263" t="s">
        <v>1640</v>
      </c>
      <c r="I525" s="316" t="s">
        <v>1641</v>
      </c>
      <c r="J525" s="206"/>
      <c r="K525" s="317">
        <v>0.89261250000000003</v>
      </c>
      <c r="L525" s="208"/>
      <c r="M525" s="206"/>
      <c r="N525" s="210">
        <v>2.4455136986301375E-3</v>
      </c>
      <c r="O525" s="208"/>
    </row>
    <row r="526" spans="1:15" ht="15.75" x14ac:dyDescent="0.3">
      <c r="A526" s="200" t="s">
        <v>1508</v>
      </c>
      <c r="B526" s="201" t="s">
        <v>77</v>
      </c>
      <c r="C526" s="224" t="str">
        <f>IFERROR(IF($B526="7440-47-3","Chromium and compounds",IF(B526="No CAS","",INDEX('DEQ Pollutant List'!$C$7:$C$614,MATCH('3. Pollutant Emissions - EF'!B526,'DEQ Pollutant List'!$B$7:$B$614,0)))),"")</f>
        <v>Antimony and compounds</v>
      </c>
      <c r="D526" s="205"/>
      <c r="E526" s="260"/>
      <c r="F526" s="261">
        <v>2.9099999999999999E-5</v>
      </c>
      <c r="G526" s="262">
        <v>2.9099999999999999E-5</v>
      </c>
      <c r="H526" s="263" t="s">
        <v>1640</v>
      </c>
      <c r="I526" s="316" t="s">
        <v>1641</v>
      </c>
      <c r="J526" s="206"/>
      <c r="K526" s="317">
        <v>1.4186250000000001E-2</v>
      </c>
      <c r="L526" s="208"/>
      <c r="M526" s="206"/>
      <c r="N526" s="210">
        <v>3.8866438356164386E-5</v>
      </c>
      <c r="O526" s="208"/>
    </row>
    <row r="527" spans="1:15" ht="15.75" x14ac:dyDescent="0.3">
      <c r="A527" s="200" t="s">
        <v>1508</v>
      </c>
      <c r="B527" s="201" t="s">
        <v>83</v>
      </c>
      <c r="C527" s="224" t="str">
        <f>IFERROR(IF($B527="7440-47-3","Chromium and compounds",IF(B527="No CAS","",INDEX('DEQ Pollutant List'!$C$7:$C$614,MATCH('3. Pollutant Emissions - EF'!B527,'DEQ Pollutant List'!$B$7:$B$614,0)))),"")</f>
        <v>Arsenic and compounds</v>
      </c>
      <c r="D527" s="205"/>
      <c r="E527" s="260"/>
      <c r="F527" s="261" t="s">
        <v>1649</v>
      </c>
      <c r="G527" s="262" t="s">
        <v>1649</v>
      </c>
      <c r="H527" s="263" t="s">
        <v>1640</v>
      </c>
      <c r="I527" s="316" t="s">
        <v>1641</v>
      </c>
      <c r="J527" s="206"/>
      <c r="K527" s="317" t="s">
        <v>1499</v>
      </c>
      <c r="L527" s="208"/>
      <c r="M527" s="206"/>
      <c r="N527" s="210" t="s">
        <v>1499</v>
      </c>
      <c r="O527" s="208"/>
    </row>
    <row r="528" spans="1:15" ht="15.75" x14ac:dyDescent="0.3">
      <c r="A528" s="200" t="s">
        <v>1508</v>
      </c>
      <c r="B528" s="201" t="s">
        <v>99</v>
      </c>
      <c r="C528" s="224" t="str">
        <f>IFERROR(IF($B528="7440-47-3","Chromium and compounds",IF(B528="No CAS","",INDEX('DEQ Pollutant List'!$C$7:$C$614,MATCH('3. Pollutant Emissions - EF'!B528,'DEQ Pollutant List'!$B$7:$B$614,0)))),"")</f>
        <v>Barium and compounds</v>
      </c>
      <c r="D528" s="205"/>
      <c r="E528" s="260"/>
      <c r="F528" s="261">
        <v>0</v>
      </c>
      <c r="G528" s="262">
        <v>0</v>
      </c>
      <c r="H528" s="263" t="s">
        <v>1640</v>
      </c>
      <c r="I528" s="316" t="s">
        <v>1641</v>
      </c>
      <c r="J528" s="206"/>
      <c r="K528" s="317" t="s">
        <v>1499</v>
      </c>
      <c r="L528" s="208"/>
      <c r="M528" s="206"/>
      <c r="N528" s="210" t="s">
        <v>1499</v>
      </c>
      <c r="O528" s="208"/>
    </row>
    <row r="529" spans="1:15" ht="15.75" x14ac:dyDescent="0.3">
      <c r="A529" s="200" t="s">
        <v>1508</v>
      </c>
      <c r="B529" s="201" t="s">
        <v>117</v>
      </c>
      <c r="C529" s="224" t="str">
        <f>IFERROR(IF($B529="7440-47-3","Chromium and compounds",IF(B529="No CAS","",INDEX('DEQ Pollutant List'!$C$7:$C$614,MATCH('3. Pollutant Emissions - EF'!B529,'DEQ Pollutant List'!$B$7:$B$614,0)))),"")</f>
        <v>Beryllium and compounds</v>
      </c>
      <c r="D529" s="205"/>
      <c r="E529" s="260"/>
      <c r="F529" s="261" t="s">
        <v>1649</v>
      </c>
      <c r="G529" s="262" t="s">
        <v>1649</v>
      </c>
      <c r="H529" s="263" t="s">
        <v>1640</v>
      </c>
      <c r="I529" s="316" t="s">
        <v>1641</v>
      </c>
      <c r="J529" s="206"/>
      <c r="K529" s="317" t="s">
        <v>1499</v>
      </c>
      <c r="L529" s="208"/>
      <c r="M529" s="206"/>
      <c r="N529" s="210" t="s">
        <v>1499</v>
      </c>
      <c r="O529" s="208"/>
    </row>
    <row r="530" spans="1:15" ht="15.75" x14ac:dyDescent="0.3">
      <c r="A530" s="200" t="s">
        <v>1508</v>
      </c>
      <c r="B530" s="201" t="s">
        <v>167</v>
      </c>
      <c r="C530" s="224" t="str">
        <f>IFERROR(IF($B530="7440-47-3","Chromium and compounds",IF(B530="No CAS","",INDEX('DEQ Pollutant List'!$C$7:$C$614,MATCH('3. Pollutant Emissions - EF'!B530,'DEQ Pollutant List'!$B$7:$B$614,0)))),"")</f>
        <v>Cadmium and compounds</v>
      </c>
      <c r="D530" s="205"/>
      <c r="E530" s="260"/>
      <c r="F530" s="261">
        <v>8.4519999999999997E-6</v>
      </c>
      <c r="G530" s="262">
        <v>8.4519999999999997E-6</v>
      </c>
      <c r="H530" s="263" t="s">
        <v>1640</v>
      </c>
      <c r="I530" s="316" t="s">
        <v>1641</v>
      </c>
      <c r="J530" s="206"/>
      <c r="K530" s="317">
        <v>4.1203500000000001E-3</v>
      </c>
      <c r="L530" s="208"/>
      <c r="M530" s="206"/>
      <c r="N530" s="210">
        <v>1.1288630136986301E-5</v>
      </c>
      <c r="O530" s="208"/>
    </row>
    <row r="531" spans="1:15" ht="15.75" x14ac:dyDescent="0.3">
      <c r="A531" s="200" t="s">
        <v>1508</v>
      </c>
      <c r="B531" s="201" t="s">
        <v>1636</v>
      </c>
      <c r="C531" s="224" t="str">
        <f>IFERROR(IF($B531="7440-47-3","Chromium and compounds",IF(B531="No CAS","",INDEX('DEQ Pollutant List'!$C$7:$C$614,MATCH('3. Pollutant Emissions - EF'!B531,'DEQ Pollutant List'!$B$7:$B$614,0)))),"")</f>
        <v>Chromium and compounds</v>
      </c>
      <c r="D531" s="205"/>
      <c r="E531" s="260"/>
      <c r="F531" s="261">
        <v>2.7340999999999997E-4</v>
      </c>
      <c r="G531" s="262">
        <v>2.7340999999999997E-4</v>
      </c>
      <c r="H531" s="263" t="s">
        <v>1640</v>
      </c>
      <c r="I531" s="316" t="s">
        <v>1641</v>
      </c>
      <c r="J531" s="206"/>
      <c r="K531" s="317">
        <v>0.13328737500000001</v>
      </c>
      <c r="L531" s="208"/>
      <c r="M531" s="206"/>
      <c r="N531" s="210">
        <v>3.6517089041095889E-4</v>
      </c>
      <c r="O531" s="208"/>
    </row>
    <row r="532" spans="1:15" ht="15.75" x14ac:dyDescent="0.3">
      <c r="A532" s="200" t="s">
        <v>1508</v>
      </c>
      <c r="B532" s="201" t="s">
        <v>250</v>
      </c>
      <c r="C532" s="224" t="str">
        <f>IFERROR(IF($B532="7440-47-3","Chromium and compounds",IF(B532="No CAS","",INDEX('DEQ Pollutant List'!$C$7:$C$614,MATCH('3. Pollutant Emissions - EF'!B532,'DEQ Pollutant List'!$B$7:$B$614,0)))),"")</f>
        <v>Chromium VI, chromate, and dichromate particulate</v>
      </c>
      <c r="D532" s="205"/>
      <c r="E532" s="260"/>
      <c r="F532" s="261">
        <v>1.5773653846153844E-8</v>
      </c>
      <c r="G532" s="262">
        <v>1.5773653846153844E-8</v>
      </c>
      <c r="H532" s="263" t="s">
        <v>1640</v>
      </c>
      <c r="I532" s="316" t="s">
        <v>1641</v>
      </c>
      <c r="J532" s="206"/>
      <c r="K532" s="317">
        <v>7.6896562500000006E-6</v>
      </c>
      <c r="L532" s="208"/>
      <c r="M532" s="206"/>
      <c r="N532" s="210">
        <v>2.1067551369863011E-8</v>
      </c>
      <c r="O532" s="208"/>
    </row>
    <row r="533" spans="1:15" ht="15.75" x14ac:dyDescent="0.3">
      <c r="A533" s="200" t="s">
        <v>1508</v>
      </c>
      <c r="B533" s="201" t="s">
        <v>255</v>
      </c>
      <c r="C533" s="224" t="str">
        <f>IFERROR(IF($B533="7440-47-3","Chromium and compounds",IF(B533="No CAS","",INDEX('DEQ Pollutant List'!$C$7:$C$614,MATCH('3. Pollutant Emissions - EF'!B533,'DEQ Pollutant List'!$B$7:$B$614,0)))),"")</f>
        <v>Cobalt and compounds</v>
      </c>
      <c r="D533" s="205"/>
      <c r="E533" s="260"/>
      <c r="F533" s="261">
        <v>0</v>
      </c>
      <c r="G533" s="262">
        <v>0</v>
      </c>
      <c r="H533" s="263" t="s">
        <v>1640</v>
      </c>
      <c r="I533" s="316" t="s">
        <v>1641</v>
      </c>
      <c r="J533" s="206"/>
      <c r="K533" s="317" t="s">
        <v>1499</v>
      </c>
      <c r="L533" s="208"/>
      <c r="M533" s="206"/>
      <c r="N533" s="210" t="s">
        <v>1499</v>
      </c>
      <c r="O533" s="208"/>
    </row>
    <row r="534" spans="1:15" ht="15.75" x14ac:dyDescent="0.3">
      <c r="A534" s="200" t="s">
        <v>1508</v>
      </c>
      <c r="B534" s="201" t="s">
        <v>258</v>
      </c>
      <c r="C534" s="224" t="str">
        <f>IFERROR(IF($B534="7440-47-3","Chromium and compounds",IF(B534="No CAS","",INDEX('DEQ Pollutant List'!$C$7:$C$614,MATCH('3. Pollutant Emissions - EF'!B534,'DEQ Pollutant List'!$B$7:$B$614,0)))),"")</f>
        <v>Copper and compounds</v>
      </c>
      <c r="D534" s="205"/>
      <c r="E534" s="260"/>
      <c r="F534" s="261">
        <v>8.9500000000000007E-5</v>
      </c>
      <c r="G534" s="262">
        <v>8.9500000000000007E-5</v>
      </c>
      <c r="H534" s="263" t="s">
        <v>1640</v>
      </c>
      <c r="I534" s="316" t="s">
        <v>1641</v>
      </c>
      <c r="J534" s="206"/>
      <c r="K534" s="317">
        <v>4.363125000000001E-2</v>
      </c>
      <c r="L534" s="208"/>
      <c r="M534" s="206"/>
      <c r="N534" s="210">
        <v>1.1953767123287673E-4</v>
      </c>
      <c r="O534" s="208"/>
    </row>
    <row r="535" spans="1:15" ht="15.75" x14ac:dyDescent="0.3">
      <c r="A535" s="200" t="s">
        <v>1508</v>
      </c>
      <c r="B535" s="201" t="s">
        <v>556</v>
      </c>
      <c r="C535" s="224" t="str">
        <f>IFERROR(IF($B535="7440-47-3","Chromium and compounds",IF(B535="No CAS","",INDEX('DEQ Pollutant List'!$C$7:$C$614,MATCH('3. Pollutant Emissions - EF'!B535,'DEQ Pollutant List'!$B$7:$B$614,0)))),"")</f>
        <v>Lead and compounds</v>
      </c>
      <c r="D535" s="205"/>
      <c r="E535" s="260"/>
      <c r="F535" s="261">
        <v>1.192E-4</v>
      </c>
      <c r="G535" s="262">
        <v>1.192E-4</v>
      </c>
      <c r="H535" s="263" t="s">
        <v>1640</v>
      </c>
      <c r="I535" s="316" t="s">
        <v>1641</v>
      </c>
      <c r="J535" s="206"/>
      <c r="K535" s="317">
        <v>5.8110000000000002E-2</v>
      </c>
      <c r="L535" s="208"/>
      <c r="M535" s="206"/>
      <c r="N535" s="210">
        <v>1.5920547945205479E-4</v>
      </c>
      <c r="O535" s="208"/>
    </row>
    <row r="536" spans="1:15" ht="15.75" x14ac:dyDescent="0.3">
      <c r="A536" s="200" t="s">
        <v>1508</v>
      </c>
      <c r="B536" s="201" t="s">
        <v>562</v>
      </c>
      <c r="C536" s="224" t="str">
        <f>IFERROR(IF($B536="7440-47-3","Chromium and compounds",IF(B536="No CAS","",INDEX('DEQ Pollutant List'!$C$7:$C$614,MATCH('3. Pollutant Emissions - EF'!B536,'DEQ Pollutant List'!$B$7:$B$614,0)))),"")</f>
        <v>Manganese and compounds</v>
      </c>
      <c r="D536" s="205"/>
      <c r="E536" s="260"/>
      <c r="F536" s="261">
        <v>3.0299999999999998E-5</v>
      </c>
      <c r="G536" s="262">
        <v>3.0299999999999998E-5</v>
      </c>
      <c r="H536" s="263" t="s">
        <v>1640</v>
      </c>
      <c r="I536" s="316" t="s">
        <v>1641</v>
      </c>
      <c r="J536" s="206"/>
      <c r="K536" s="317">
        <v>1.4771250000000001E-2</v>
      </c>
      <c r="L536" s="208"/>
      <c r="M536" s="206"/>
      <c r="N536" s="210">
        <v>4.0469178082191783E-5</v>
      </c>
      <c r="O536" s="208"/>
    </row>
    <row r="537" spans="1:15" ht="15.75" x14ac:dyDescent="0.3">
      <c r="A537" s="200" t="s">
        <v>1508</v>
      </c>
      <c r="B537" s="201" t="s">
        <v>568</v>
      </c>
      <c r="C537" s="224" t="str">
        <f>IFERROR(IF($B537="7440-47-3","Chromium and compounds",IF(B537="No CAS","",INDEX('DEQ Pollutant List'!$C$7:$C$614,MATCH('3. Pollutant Emissions - EF'!B537,'DEQ Pollutant List'!$B$7:$B$614,0)))),"")</f>
        <v>Mercury and compounds</v>
      </c>
      <c r="D537" s="205"/>
      <c r="E537" s="260"/>
      <c r="F537" s="261">
        <v>0</v>
      </c>
      <c r="G537" s="262">
        <v>0</v>
      </c>
      <c r="H537" s="263" t="s">
        <v>1640</v>
      </c>
      <c r="I537" s="316" t="s">
        <v>1641</v>
      </c>
      <c r="J537" s="206"/>
      <c r="K537" s="317" t="s">
        <v>1499</v>
      </c>
      <c r="L537" s="208"/>
      <c r="M537" s="206"/>
      <c r="N537" s="210" t="s">
        <v>1499</v>
      </c>
      <c r="O537" s="208"/>
    </row>
    <row r="538" spans="1:15" ht="15.75" x14ac:dyDescent="0.3">
      <c r="A538" s="200" t="s">
        <v>1508</v>
      </c>
      <c r="B538" s="201" t="s">
        <v>634</v>
      </c>
      <c r="C538" s="224" t="str">
        <f>IFERROR(IF($B538="7440-47-3","Chromium and compounds",IF(B538="No CAS","",INDEX('DEQ Pollutant List'!$C$7:$C$614,MATCH('3. Pollutant Emissions - EF'!B538,'DEQ Pollutant List'!$B$7:$B$614,0)))),"")</f>
        <v>Nickel and compounds</v>
      </c>
      <c r="D538" s="205"/>
      <c r="E538" s="260"/>
      <c r="F538" s="261">
        <v>3.7699999999999995E-5</v>
      </c>
      <c r="G538" s="262">
        <v>3.7699999999999995E-5</v>
      </c>
      <c r="H538" s="263" t="s">
        <v>1640</v>
      </c>
      <c r="I538" s="316" t="s">
        <v>1641</v>
      </c>
      <c r="J538" s="206"/>
      <c r="K538" s="317">
        <v>1.8378749999999999E-2</v>
      </c>
      <c r="L538" s="208"/>
      <c r="M538" s="206"/>
      <c r="N538" s="210">
        <v>5.0352739726027396E-5</v>
      </c>
      <c r="O538" s="208"/>
    </row>
    <row r="539" spans="1:15" ht="15.75" x14ac:dyDescent="0.3">
      <c r="A539" s="200" t="s">
        <v>1508</v>
      </c>
      <c r="B539" s="201" t="s">
        <v>1281</v>
      </c>
      <c r="C539" s="224" t="str">
        <f>IFERROR(IF($B539="7440-47-3","Chromium and compounds",IF(B539="No CAS","",INDEX('DEQ Pollutant List'!$C$7:$C$614,MATCH('3. Pollutant Emissions - EF'!B539,'DEQ Pollutant List'!$B$7:$B$614,0)))),"")</f>
        <v>Phosphorus and compounds</v>
      </c>
      <c r="D539" s="205"/>
      <c r="E539" s="260"/>
      <c r="F539" s="261">
        <v>0</v>
      </c>
      <c r="G539" s="262">
        <v>0</v>
      </c>
      <c r="H539" s="263" t="s">
        <v>1640</v>
      </c>
      <c r="I539" s="316" t="s">
        <v>1641</v>
      </c>
      <c r="J539" s="206"/>
      <c r="K539" s="317" t="s">
        <v>1499</v>
      </c>
      <c r="L539" s="208"/>
      <c r="M539" s="206"/>
      <c r="N539" s="210" t="s">
        <v>1499</v>
      </c>
      <c r="O539" s="208"/>
    </row>
    <row r="540" spans="1:15" ht="15.75" x14ac:dyDescent="0.3">
      <c r="A540" s="200" t="s">
        <v>1508</v>
      </c>
      <c r="B540" s="201" t="s">
        <v>1009</v>
      </c>
      <c r="C540" s="224" t="str">
        <f>IFERROR(IF($B540="7440-47-3","Chromium and compounds",IF(B540="No CAS","",INDEX('DEQ Pollutant List'!$C$7:$C$614,MATCH('3. Pollutant Emissions - EF'!B540,'DEQ Pollutant List'!$B$7:$B$614,0)))),"")</f>
        <v>Selenium and compounds</v>
      </c>
      <c r="D540" s="205"/>
      <c r="E540" s="260"/>
      <c r="F540" s="261" t="s">
        <v>1649</v>
      </c>
      <c r="G540" s="262" t="s">
        <v>1649</v>
      </c>
      <c r="H540" s="263" t="s">
        <v>1640</v>
      </c>
      <c r="I540" s="316" t="s">
        <v>1641</v>
      </c>
      <c r="J540" s="206"/>
      <c r="K540" s="317" t="s">
        <v>1499</v>
      </c>
      <c r="L540" s="208"/>
      <c r="M540" s="206"/>
      <c r="N540" s="210" t="s">
        <v>1499</v>
      </c>
      <c r="O540" s="208"/>
    </row>
    <row r="541" spans="1:15" ht="15.75" x14ac:dyDescent="0.3">
      <c r="A541" s="200" t="s">
        <v>1508</v>
      </c>
      <c r="B541" s="201" t="s">
        <v>1015</v>
      </c>
      <c r="C541" s="224" t="str">
        <f>IFERROR(IF($B541="7440-47-3","Chromium and compounds",IF(B541="No CAS","",INDEX('DEQ Pollutant List'!$C$7:$C$614,MATCH('3. Pollutant Emissions - EF'!B541,'DEQ Pollutant List'!$B$7:$B$614,0)))),"")</f>
        <v>Silver and compounds</v>
      </c>
      <c r="D541" s="205"/>
      <c r="E541" s="260"/>
      <c r="F541" s="261" t="s">
        <v>1649</v>
      </c>
      <c r="G541" s="262" t="s">
        <v>1649</v>
      </c>
      <c r="H541" s="263" t="s">
        <v>1640</v>
      </c>
      <c r="I541" s="316" t="s">
        <v>1641</v>
      </c>
      <c r="J541" s="206"/>
      <c r="K541" s="317" t="s">
        <v>1499</v>
      </c>
      <c r="L541" s="208"/>
      <c r="M541" s="206"/>
      <c r="N541" s="210" t="s">
        <v>1499</v>
      </c>
      <c r="O541" s="208"/>
    </row>
    <row r="542" spans="1:15" ht="15.75" x14ac:dyDescent="0.3">
      <c r="A542" s="200" t="s">
        <v>1508</v>
      </c>
      <c r="B542" s="201" t="s">
        <v>1051</v>
      </c>
      <c r="C542" s="224" t="str">
        <f>IFERROR(IF($B542="7440-47-3","Chromium and compounds",IF(B542="No CAS","",INDEX('DEQ Pollutant List'!$C$7:$C$614,MATCH('3. Pollutant Emissions - EF'!B542,'DEQ Pollutant List'!$B$7:$B$614,0)))),"")</f>
        <v>Thallium and compounds</v>
      </c>
      <c r="D542" s="205"/>
      <c r="E542" s="260"/>
      <c r="F542" s="261" t="s">
        <v>1649</v>
      </c>
      <c r="G542" s="262" t="s">
        <v>1649</v>
      </c>
      <c r="H542" s="263" t="s">
        <v>1640</v>
      </c>
      <c r="I542" s="316" t="s">
        <v>1641</v>
      </c>
      <c r="J542" s="206"/>
      <c r="K542" s="317" t="s">
        <v>1499</v>
      </c>
      <c r="L542" s="208"/>
      <c r="M542" s="206"/>
      <c r="N542" s="210" t="s">
        <v>1499</v>
      </c>
      <c r="O542" s="208"/>
    </row>
    <row r="543" spans="1:15" ht="15.75" x14ac:dyDescent="0.3">
      <c r="A543" s="200" t="s">
        <v>1508</v>
      </c>
      <c r="B543" s="201" t="s">
        <v>1128</v>
      </c>
      <c r="C543" s="224" t="str">
        <f>IFERROR(IF($B543="7440-47-3","Chromium and compounds",IF(B543="No CAS","",INDEX('DEQ Pollutant List'!$C$7:$C$614,MATCH('3. Pollutant Emissions - EF'!B543,'DEQ Pollutant List'!$B$7:$B$614,0)))),"")</f>
        <v>Vanadium (fume or dust)</v>
      </c>
      <c r="D543" s="205"/>
      <c r="E543" s="260"/>
      <c r="F543" s="261" t="s">
        <v>1649</v>
      </c>
      <c r="G543" s="262" t="s">
        <v>1649</v>
      </c>
      <c r="H543" s="263" t="s">
        <v>1640</v>
      </c>
      <c r="I543" s="316" t="s">
        <v>1641</v>
      </c>
      <c r="J543" s="206"/>
      <c r="K543" s="317" t="s">
        <v>1499</v>
      </c>
      <c r="L543" s="208"/>
      <c r="M543" s="206"/>
      <c r="N543" s="210" t="s">
        <v>1499</v>
      </c>
      <c r="O543" s="208"/>
    </row>
    <row r="544" spans="1:15" ht="15.75" x14ac:dyDescent="0.3">
      <c r="A544" s="200" t="s">
        <v>1508</v>
      </c>
      <c r="B544" s="201" t="s">
        <v>1149</v>
      </c>
      <c r="C544" s="224" t="str">
        <f>IFERROR(IF($B544="7440-47-3","Chromium and compounds",IF(B544="No CAS","",INDEX('DEQ Pollutant List'!$C$7:$C$614,MATCH('3. Pollutant Emissions - EF'!B544,'DEQ Pollutant List'!$B$7:$B$614,0)))),"")</f>
        <v>Zinc and compounds</v>
      </c>
      <c r="D544" s="205"/>
      <c r="E544" s="260"/>
      <c r="F544" s="261">
        <v>0</v>
      </c>
      <c r="G544" s="262">
        <v>0</v>
      </c>
      <c r="H544" s="263" t="s">
        <v>1640</v>
      </c>
      <c r="I544" s="316" t="s">
        <v>1641</v>
      </c>
      <c r="J544" s="206"/>
      <c r="K544" s="317" t="s">
        <v>1499</v>
      </c>
      <c r="L544" s="208"/>
      <c r="M544" s="206"/>
      <c r="N544" s="210" t="s">
        <v>1499</v>
      </c>
      <c r="O544" s="208"/>
    </row>
    <row r="545" spans="1:15" x14ac:dyDescent="0.25">
      <c r="A545" s="200"/>
      <c r="B545" s="201"/>
      <c r="C545" s="224" t="str">
        <f>IFERROR(IF($B545="7440-47-3","Chromium and compounds",IF(B545="No CAS","",INDEX('DEQ Pollutant List'!$C$7:$C$614,MATCH('3. Pollutant Emissions - EF'!B545,'DEQ Pollutant List'!$B$7:$B$614,0)))),"")</f>
        <v/>
      </c>
      <c r="D545" s="205"/>
      <c r="E545" s="260"/>
      <c r="F545" s="206"/>
      <c r="G545" s="207"/>
      <c r="H545" s="208"/>
      <c r="I545" s="209"/>
      <c r="J545" s="206"/>
      <c r="K545" s="265"/>
      <c r="L545" s="208"/>
      <c r="M545" s="206"/>
      <c r="N545" s="210"/>
      <c r="O545" s="208"/>
    </row>
    <row r="546" spans="1:15" ht="15.75" x14ac:dyDescent="0.3">
      <c r="A546" s="200" t="s">
        <v>1510</v>
      </c>
      <c r="B546" s="201" t="s">
        <v>41</v>
      </c>
      <c r="C546" s="224" t="str">
        <f>IFERROR(IF($B546="7440-47-3","Chromium and compounds",IF(B546="No CAS","",INDEX('DEQ Pollutant List'!$C$7:$C$614,MATCH('3. Pollutant Emissions - EF'!B546,'DEQ Pollutant List'!$B$7:$B$614,0)))),"")</f>
        <v>Aluminum and compounds</v>
      </c>
      <c r="D546" s="205"/>
      <c r="E546" s="260"/>
      <c r="F546" s="261">
        <v>1.8309999999999999E-3</v>
      </c>
      <c r="G546" s="262">
        <v>1.8309999999999999E-3</v>
      </c>
      <c r="H546" s="263" t="s">
        <v>1640</v>
      </c>
      <c r="I546" s="316" t="s">
        <v>1641</v>
      </c>
      <c r="J546" s="206"/>
      <c r="K546" s="210">
        <v>0.95486649999999995</v>
      </c>
      <c r="L546" s="208"/>
      <c r="M546" s="206"/>
      <c r="N546" s="210">
        <v>2.6160726027397263E-3</v>
      </c>
      <c r="O546" s="208"/>
    </row>
    <row r="547" spans="1:15" ht="15.75" x14ac:dyDescent="0.3">
      <c r="A547" s="200" t="s">
        <v>1510</v>
      </c>
      <c r="B547" s="201" t="s">
        <v>77</v>
      </c>
      <c r="C547" s="224" t="str">
        <f>IFERROR(IF($B547="7440-47-3","Chromium and compounds",IF(B547="No CAS","",INDEX('DEQ Pollutant List'!$C$7:$C$614,MATCH('3. Pollutant Emissions - EF'!B547,'DEQ Pollutant List'!$B$7:$B$614,0)))),"")</f>
        <v>Antimony and compounds</v>
      </c>
      <c r="D547" s="205"/>
      <c r="E547" s="260"/>
      <c r="F547" s="261">
        <v>2.9099999999999999E-5</v>
      </c>
      <c r="G547" s="262">
        <v>2.9099999999999999E-5</v>
      </c>
      <c r="H547" s="263" t="s">
        <v>1640</v>
      </c>
      <c r="I547" s="316" t="s">
        <v>1641</v>
      </c>
      <c r="J547" s="206"/>
      <c r="K547" s="317">
        <v>1.5175649999999999E-2</v>
      </c>
      <c r="L547" s="208"/>
      <c r="M547" s="206"/>
      <c r="N547" s="210">
        <v>4.1577123287671229E-5</v>
      </c>
      <c r="O547" s="208"/>
    </row>
    <row r="548" spans="1:15" ht="15.75" x14ac:dyDescent="0.3">
      <c r="A548" s="200" t="s">
        <v>1510</v>
      </c>
      <c r="B548" s="201" t="s">
        <v>83</v>
      </c>
      <c r="C548" s="224" t="str">
        <f>IFERROR(IF($B548="7440-47-3","Chromium and compounds",IF(B548="No CAS","",INDEX('DEQ Pollutant List'!$C$7:$C$614,MATCH('3. Pollutant Emissions - EF'!B548,'DEQ Pollutant List'!$B$7:$B$614,0)))),"")</f>
        <v>Arsenic and compounds</v>
      </c>
      <c r="D548" s="205"/>
      <c r="E548" s="260"/>
      <c r="F548" s="261" t="s">
        <v>1649</v>
      </c>
      <c r="G548" s="262" t="s">
        <v>1649</v>
      </c>
      <c r="H548" s="263" t="s">
        <v>1640</v>
      </c>
      <c r="I548" s="316" t="s">
        <v>1641</v>
      </c>
      <c r="J548" s="206"/>
      <c r="K548" s="317" t="s">
        <v>1499</v>
      </c>
      <c r="L548" s="208"/>
      <c r="M548" s="206"/>
      <c r="N548" s="210" t="s">
        <v>1499</v>
      </c>
      <c r="O548" s="208"/>
    </row>
    <row r="549" spans="1:15" ht="15.75" x14ac:dyDescent="0.3">
      <c r="A549" s="200" t="s">
        <v>1510</v>
      </c>
      <c r="B549" s="201" t="s">
        <v>99</v>
      </c>
      <c r="C549" s="224" t="str">
        <f>IFERROR(IF($B549="7440-47-3","Chromium and compounds",IF(B549="No CAS","",INDEX('DEQ Pollutant List'!$C$7:$C$614,MATCH('3. Pollutant Emissions - EF'!B549,'DEQ Pollutant List'!$B$7:$B$614,0)))),"")</f>
        <v>Barium and compounds</v>
      </c>
      <c r="D549" s="205"/>
      <c r="E549" s="260"/>
      <c r="F549" s="261">
        <v>0</v>
      </c>
      <c r="G549" s="262">
        <v>0</v>
      </c>
      <c r="H549" s="263" t="s">
        <v>1640</v>
      </c>
      <c r="I549" s="316" t="s">
        <v>1641</v>
      </c>
      <c r="J549" s="206"/>
      <c r="K549" s="317" t="s">
        <v>1499</v>
      </c>
      <c r="L549" s="208"/>
      <c r="M549" s="206"/>
      <c r="N549" s="210" t="s">
        <v>1499</v>
      </c>
      <c r="O549" s="208"/>
    </row>
    <row r="550" spans="1:15" ht="15.75" x14ac:dyDescent="0.3">
      <c r="A550" s="200" t="s">
        <v>1510</v>
      </c>
      <c r="B550" s="201" t="s">
        <v>117</v>
      </c>
      <c r="C550" s="224" t="str">
        <f>IFERROR(IF($B550="7440-47-3","Chromium and compounds",IF(B550="No CAS","",INDEX('DEQ Pollutant List'!$C$7:$C$614,MATCH('3. Pollutant Emissions - EF'!B550,'DEQ Pollutant List'!$B$7:$B$614,0)))),"")</f>
        <v>Beryllium and compounds</v>
      </c>
      <c r="D550" s="205"/>
      <c r="E550" s="260"/>
      <c r="F550" s="261" t="s">
        <v>1649</v>
      </c>
      <c r="G550" s="262" t="s">
        <v>1649</v>
      </c>
      <c r="H550" s="263" t="s">
        <v>1640</v>
      </c>
      <c r="I550" s="316" t="s">
        <v>1641</v>
      </c>
      <c r="J550" s="206"/>
      <c r="K550" s="317" t="s">
        <v>1499</v>
      </c>
      <c r="L550" s="208"/>
      <c r="M550" s="206"/>
      <c r="N550" s="210" t="s">
        <v>1499</v>
      </c>
      <c r="O550" s="208"/>
    </row>
    <row r="551" spans="1:15" ht="15.75" x14ac:dyDescent="0.3">
      <c r="A551" s="200" t="s">
        <v>1510</v>
      </c>
      <c r="B551" s="201" t="s">
        <v>167</v>
      </c>
      <c r="C551" s="224" t="str">
        <f>IFERROR(IF($B551="7440-47-3","Chromium and compounds",IF(B551="No CAS","",INDEX('DEQ Pollutant List'!$C$7:$C$614,MATCH('3. Pollutant Emissions - EF'!B551,'DEQ Pollutant List'!$B$7:$B$614,0)))),"")</f>
        <v>Cadmium and compounds</v>
      </c>
      <c r="D551" s="205"/>
      <c r="E551" s="260"/>
      <c r="F551" s="261">
        <v>8.4519999999999997E-6</v>
      </c>
      <c r="G551" s="262">
        <v>8.4519999999999997E-6</v>
      </c>
      <c r="H551" s="263" t="s">
        <v>1640</v>
      </c>
      <c r="I551" s="316" t="s">
        <v>1641</v>
      </c>
      <c r="J551" s="206"/>
      <c r="K551" s="317">
        <v>4.4077179999999997E-3</v>
      </c>
      <c r="L551" s="208"/>
      <c r="M551" s="206"/>
      <c r="N551" s="210">
        <v>1.2075939726027397E-5</v>
      </c>
      <c r="O551" s="208"/>
    </row>
    <row r="552" spans="1:15" ht="15.75" x14ac:dyDescent="0.3">
      <c r="A552" s="200" t="s">
        <v>1510</v>
      </c>
      <c r="B552" s="201" t="s">
        <v>1636</v>
      </c>
      <c r="C552" s="224" t="str">
        <f>IFERROR(IF($B552="7440-47-3","Chromium and compounds",IF(B552="No CAS","",INDEX('DEQ Pollutant List'!$C$7:$C$614,MATCH('3. Pollutant Emissions - EF'!B552,'DEQ Pollutant List'!$B$7:$B$614,0)))),"")</f>
        <v>Chromium and compounds</v>
      </c>
      <c r="D552" s="205"/>
      <c r="E552" s="260"/>
      <c r="F552" s="261">
        <v>2.7340999999999997E-4</v>
      </c>
      <c r="G552" s="262">
        <v>2.7340999999999997E-4</v>
      </c>
      <c r="H552" s="263" t="s">
        <v>1640</v>
      </c>
      <c r="I552" s="316" t="s">
        <v>1641</v>
      </c>
      <c r="J552" s="206"/>
      <c r="K552" s="317">
        <v>0.14258331499999999</v>
      </c>
      <c r="L552" s="208"/>
      <c r="M552" s="206"/>
      <c r="N552" s="210">
        <v>3.9063921917808212E-4</v>
      </c>
      <c r="O552" s="208"/>
    </row>
    <row r="553" spans="1:15" ht="15.75" x14ac:dyDescent="0.3">
      <c r="A553" s="200" t="s">
        <v>1510</v>
      </c>
      <c r="B553" s="201" t="s">
        <v>255</v>
      </c>
      <c r="C553" s="224" t="str">
        <f>IFERROR(IF($B553="7440-47-3","Chromium and compounds",IF(B553="No CAS","",INDEX('DEQ Pollutant List'!$C$7:$C$614,MATCH('3. Pollutant Emissions - EF'!B553,'DEQ Pollutant List'!$B$7:$B$614,0)))),"")</f>
        <v>Cobalt and compounds</v>
      </c>
      <c r="D553" s="205"/>
      <c r="E553" s="260"/>
      <c r="F553" s="261">
        <v>0</v>
      </c>
      <c r="G553" s="262">
        <v>0</v>
      </c>
      <c r="H553" s="263" t="s">
        <v>1640</v>
      </c>
      <c r="I553" s="316" t="s">
        <v>1641</v>
      </c>
      <c r="J553" s="206"/>
      <c r="K553" s="317" t="s">
        <v>1499</v>
      </c>
      <c r="L553" s="208"/>
      <c r="M553" s="206"/>
      <c r="N553" s="210" t="s">
        <v>1499</v>
      </c>
      <c r="O553" s="208"/>
    </row>
    <row r="554" spans="1:15" ht="15.75" x14ac:dyDescent="0.3">
      <c r="A554" s="200" t="s">
        <v>1510</v>
      </c>
      <c r="B554" s="201" t="s">
        <v>258</v>
      </c>
      <c r="C554" s="224" t="str">
        <f>IFERROR(IF($B554="7440-47-3","Chromium and compounds",IF(B554="No CAS","",INDEX('DEQ Pollutant List'!$C$7:$C$614,MATCH('3. Pollutant Emissions - EF'!B554,'DEQ Pollutant List'!$B$7:$B$614,0)))),"")</f>
        <v>Copper and compounds</v>
      </c>
      <c r="D554" s="205"/>
      <c r="E554" s="260"/>
      <c r="F554" s="261">
        <v>8.9500000000000007E-5</v>
      </c>
      <c r="G554" s="262">
        <v>8.9500000000000007E-5</v>
      </c>
      <c r="H554" s="263" t="s">
        <v>1640</v>
      </c>
      <c r="I554" s="316" t="s">
        <v>1641</v>
      </c>
      <c r="J554" s="206"/>
      <c r="K554" s="317">
        <v>4.667425E-2</v>
      </c>
      <c r="L554" s="208"/>
      <c r="M554" s="206"/>
      <c r="N554" s="210">
        <v>1.278746575342466E-4</v>
      </c>
      <c r="O554" s="208"/>
    </row>
    <row r="555" spans="1:15" ht="15.75" x14ac:dyDescent="0.3">
      <c r="A555" s="200" t="s">
        <v>1510</v>
      </c>
      <c r="B555" s="201" t="s">
        <v>556</v>
      </c>
      <c r="C555" s="224" t="str">
        <f>IFERROR(IF($B555="7440-47-3","Chromium and compounds",IF(B555="No CAS","",INDEX('DEQ Pollutant List'!$C$7:$C$614,MATCH('3. Pollutant Emissions - EF'!B555,'DEQ Pollutant List'!$B$7:$B$614,0)))),"")</f>
        <v>Lead and compounds</v>
      </c>
      <c r="D555" s="205"/>
      <c r="E555" s="260"/>
      <c r="F555" s="261">
        <v>1.192E-4</v>
      </c>
      <c r="G555" s="262">
        <v>1.192E-4</v>
      </c>
      <c r="H555" s="263" t="s">
        <v>1640</v>
      </c>
      <c r="I555" s="316" t="s">
        <v>1641</v>
      </c>
      <c r="J555" s="206"/>
      <c r="K555" s="317">
        <v>6.2162799999999997E-2</v>
      </c>
      <c r="L555" s="208"/>
      <c r="M555" s="206"/>
      <c r="N555" s="210">
        <v>1.7030904109589039E-4</v>
      </c>
      <c r="O555" s="208"/>
    </row>
    <row r="556" spans="1:15" ht="15.75" x14ac:dyDescent="0.3">
      <c r="A556" s="200" t="s">
        <v>1510</v>
      </c>
      <c r="B556" s="201" t="s">
        <v>562</v>
      </c>
      <c r="C556" s="224" t="str">
        <f>IFERROR(IF($B556="7440-47-3","Chromium and compounds",IF(B556="No CAS","",INDEX('DEQ Pollutant List'!$C$7:$C$614,MATCH('3. Pollutant Emissions - EF'!B556,'DEQ Pollutant List'!$B$7:$B$614,0)))),"")</f>
        <v>Manganese and compounds</v>
      </c>
      <c r="D556" s="205"/>
      <c r="E556" s="260"/>
      <c r="F556" s="261">
        <v>3.0299999999999998E-5</v>
      </c>
      <c r="G556" s="262">
        <v>3.0299999999999998E-5</v>
      </c>
      <c r="H556" s="263" t="s">
        <v>1640</v>
      </c>
      <c r="I556" s="316" t="s">
        <v>1641</v>
      </c>
      <c r="J556" s="206"/>
      <c r="K556" s="317">
        <v>1.5801449999999998E-2</v>
      </c>
      <c r="L556" s="208"/>
      <c r="M556" s="206"/>
      <c r="N556" s="210">
        <v>4.3291643835616436E-5</v>
      </c>
      <c r="O556" s="208"/>
    </row>
    <row r="557" spans="1:15" ht="15.75" x14ac:dyDescent="0.3">
      <c r="A557" s="200" t="s">
        <v>1510</v>
      </c>
      <c r="B557" s="201" t="s">
        <v>568</v>
      </c>
      <c r="C557" s="224" t="str">
        <f>IFERROR(IF($B557="7440-47-3","Chromium and compounds",IF(B557="No CAS","",INDEX('DEQ Pollutant List'!$C$7:$C$614,MATCH('3. Pollutant Emissions - EF'!B557,'DEQ Pollutant List'!$B$7:$B$614,0)))),"")</f>
        <v>Mercury and compounds</v>
      </c>
      <c r="D557" s="205"/>
      <c r="E557" s="260"/>
      <c r="F557" s="261">
        <v>0</v>
      </c>
      <c r="G557" s="262">
        <v>0</v>
      </c>
      <c r="H557" s="263" t="s">
        <v>1640</v>
      </c>
      <c r="I557" s="316" t="s">
        <v>1641</v>
      </c>
      <c r="J557" s="206"/>
      <c r="K557" s="317" t="s">
        <v>1499</v>
      </c>
      <c r="L557" s="208"/>
      <c r="M557" s="206"/>
      <c r="N557" s="210" t="s">
        <v>1499</v>
      </c>
      <c r="O557" s="208"/>
    </row>
    <row r="558" spans="1:15" ht="15.75" x14ac:dyDescent="0.3">
      <c r="A558" s="200" t="s">
        <v>1510</v>
      </c>
      <c r="B558" s="201" t="s">
        <v>634</v>
      </c>
      <c r="C558" s="224" t="str">
        <f>IFERROR(IF($B558="7440-47-3","Chromium and compounds",IF(B558="No CAS","",INDEX('DEQ Pollutant List'!$C$7:$C$614,MATCH('3. Pollutant Emissions - EF'!B558,'DEQ Pollutant List'!$B$7:$B$614,0)))),"")</f>
        <v>Nickel and compounds</v>
      </c>
      <c r="D558" s="205"/>
      <c r="E558" s="260"/>
      <c r="F558" s="261">
        <v>3.7699999999999995E-5</v>
      </c>
      <c r="G558" s="262">
        <v>3.7699999999999995E-5</v>
      </c>
      <c r="H558" s="263" t="s">
        <v>1640</v>
      </c>
      <c r="I558" s="316" t="s">
        <v>1641</v>
      </c>
      <c r="J558" s="206"/>
      <c r="K558" s="317">
        <v>1.9660549999999999E-2</v>
      </c>
      <c r="L558" s="208"/>
      <c r="M558" s="206"/>
      <c r="N558" s="210">
        <v>5.3864520547945194E-5</v>
      </c>
      <c r="O558" s="208"/>
    </row>
    <row r="559" spans="1:15" ht="15.75" x14ac:dyDescent="0.3">
      <c r="A559" s="200" t="s">
        <v>1510</v>
      </c>
      <c r="B559" s="201" t="s">
        <v>1281</v>
      </c>
      <c r="C559" s="224" t="str">
        <f>IFERROR(IF($B559="7440-47-3","Chromium and compounds",IF(B559="No CAS","",INDEX('DEQ Pollutant List'!$C$7:$C$614,MATCH('3. Pollutant Emissions - EF'!B559,'DEQ Pollutant List'!$B$7:$B$614,0)))),"")</f>
        <v>Phosphorus and compounds</v>
      </c>
      <c r="D559" s="205"/>
      <c r="E559" s="260"/>
      <c r="F559" s="261">
        <v>0</v>
      </c>
      <c r="G559" s="262">
        <v>0</v>
      </c>
      <c r="H559" s="263" t="s">
        <v>1640</v>
      </c>
      <c r="I559" s="316" t="s">
        <v>1641</v>
      </c>
      <c r="J559" s="206"/>
      <c r="K559" s="317" t="s">
        <v>1499</v>
      </c>
      <c r="L559" s="208"/>
      <c r="M559" s="206"/>
      <c r="N559" s="210" t="s">
        <v>1499</v>
      </c>
      <c r="O559" s="208"/>
    </row>
    <row r="560" spans="1:15" ht="15.75" x14ac:dyDescent="0.3">
      <c r="A560" s="200" t="s">
        <v>1510</v>
      </c>
      <c r="B560" s="201" t="s">
        <v>1009</v>
      </c>
      <c r="C560" s="224" t="str">
        <f>IFERROR(IF($B560="7440-47-3","Chromium and compounds",IF(B560="No CAS","",INDEX('DEQ Pollutant List'!$C$7:$C$614,MATCH('3. Pollutant Emissions - EF'!B560,'DEQ Pollutant List'!$B$7:$B$614,0)))),"")</f>
        <v>Selenium and compounds</v>
      </c>
      <c r="D560" s="205"/>
      <c r="E560" s="260"/>
      <c r="F560" s="261" t="s">
        <v>1649</v>
      </c>
      <c r="G560" s="262" t="s">
        <v>1649</v>
      </c>
      <c r="H560" s="263" t="s">
        <v>1640</v>
      </c>
      <c r="I560" s="316" t="s">
        <v>1641</v>
      </c>
      <c r="J560" s="206"/>
      <c r="K560" s="317" t="s">
        <v>1499</v>
      </c>
      <c r="L560" s="208"/>
      <c r="M560" s="206"/>
      <c r="N560" s="210" t="s">
        <v>1499</v>
      </c>
      <c r="O560" s="208"/>
    </row>
    <row r="561" spans="1:15" ht="15.75" x14ac:dyDescent="0.3">
      <c r="A561" s="200" t="s">
        <v>1510</v>
      </c>
      <c r="B561" s="201" t="s">
        <v>1015</v>
      </c>
      <c r="C561" s="224" t="str">
        <f>IFERROR(IF($B561="7440-47-3","Chromium and compounds",IF(B561="No CAS","",INDEX('DEQ Pollutant List'!$C$7:$C$614,MATCH('3. Pollutant Emissions - EF'!B561,'DEQ Pollutant List'!$B$7:$B$614,0)))),"")</f>
        <v>Silver and compounds</v>
      </c>
      <c r="D561" s="205"/>
      <c r="E561" s="260"/>
      <c r="F561" s="261" t="s">
        <v>1649</v>
      </c>
      <c r="G561" s="262" t="s">
        <v>1649</v>
      </c>
      <c r="H561" s="263" t="s">
        <v>1640</v>
      </c>
      <c r="I561" s="316" t="s">
        <v>1641</v>
      </c>
      <c r="J561" s="206"/>
      <c r="K561" s="317" t="s">
        <v>1499</v>
      </c>
      <c r="L561" s="208"/>
      <c r="M561" s="206"/>
      <c r="N561" s="210" t="s">
        <v>1499</v>
      </c>
      <c r="O561" s="208"/>
    </row>
    <row r="562" spans="1:15" ht="15.75" x14ac:dyDescent="0.3">
      <c r="A562" s="200" t="s">
        <v>1510</v>
      </c>
      <c r="B562" s="201" t="s">
        <v>1051</v>
      </c>
      <c r="C562" s="224" t="str">
        <f>IFERROR(IF($B562="7440-47-3","Chromium and compounds",IF(B562="No CAS","",INDEX('DEQ Pollutant List'!$C$7:$C$614,MATCH('3. Pollutant Emissions - EF'!B562,'DEQ Pollutant List'!$B$7:$B$614,0)))),"")</f>
        <v>Thallium and compounds</v>
      </c>
      <c r="D562" s="205"/>
      <c r="E562" s="260"/>
      <c r="F562" s="261" t="s">
        <v>1649</v>
      </c>
      <c r="G562" s="262" t="s">
        <v>1649</v>
      </c>
      <c r="H562" s="263" t="s">
        <v>1640</v>
      </c>
      <c r="I562" s="316" t="s">
        <v>1641</v>
      </c>
      <c r="J562" s="206"/>
      <c r="K562" s="317" t="s">
        <v>1499</v>
      </c>
      <c r="L562" s="208"/>
      <c r="M562" s="206"/>
      <c r="N562" s="210" t="s">
        <v>1499</v>
      </c>
      <c r="O562" s="208"/>
    </row>
    <row r="563" spans="1:15" ht="15.75" x14ac:dyDescent="0.3">
      <c r="A563" s="200" t="s">
        <v>1510</v>
      </c>
      <c r="B563" s="201" t="s">
        <v>1128</v>
      </c>
      <c r="C563" s="224" t="str">
        <f>IFERROR(IF($B563="7440-47-3","Chromium and compounds",IF(B563="No CAS","",INDEX('DEQ Pollutant List'!$C$7:$C$614,MATCH('3. Pollutant Emissions - EF'!B563,'DEQ Pollutant List'!$B$7:$B$614,0)))),"")</f>
        <v>Vanadium (fume or dust)</v>
      </c>
      <c r="D563" s="205"/>
      <c r="E563" s="260"/>
      <c r="F563" s="261" t="s">
        <v>1649</v>
      </c>
      <c r="G563" s="262" t="s">
        <v>1649</v>
      </c>
      <c r="H563" s="263" t="s">
        <v>1640</v>
      </c>
      <c r="I563" s="316" t="s">
        <v>1641</v>
      </c>
      <c r="J563" s="206"/>
      <c r="K563" s="317" t="s">
        <v>1499</v>
      </c>
      <c r="L563" s="208"/>
      <c r="M563" s="206"/>
      <c r="N563" s="210" t="s">
        <v>1499</v>
      </c>
      <c r="O563" s="208"/>
    </row>
    <row r="564" spans="1:15" ht="15.75" x14ac:dyDescent="0.3">
      <c r="A564" s="200" t="s">
        <v>1510</v>
      </c>
      <c r="B564" s="201" t="s">
        <v>1149</v>
      </c>
      <c r="C564" s="224" t="str">
        <f>IFERROR(IF($B564="7440-47-3","Chromium and compounds",IF(B564="No CAS","",INDEX('DEQ Pollutant List'!$C$7:$C$614,MATCH('3. Pollutant Emissions - EF'!B564,'DEQ Pollutant List'!$B$7:$B$614,0)))),"")</f>
        <v>Zinc and compounds</v>
      </c>
      <c r="D564" s="205"/>
      <c r="E564" s="260"/>
      <c r="F564" s="261">
        <v>0</v>
      </c>
      <c r="G564" s="262">
        <v>0</v>
      </c>
      <c r="H564" s="263" t="s">
        <v>1640</v>
      </c>
      <c r="I564" s="316" t="s">
        <v>1641</v>
      </c>
      <c r="J564" s="206"/>
      <c r="K564" s="317" t="s">
        <v>1499</v>
      </c>
      <c r="L564" s="208"/>
      <c r="M564" s="206"/>
      <c r="N564" s="210" t="s">
        <v>1499</v>
      </c>
      <c r="O564" s="208"/>
    </row>
    <row r="565" spans="1:15" ht="15.75" thickBot="1" x14ac:dyDescent="0.3">
      <c r="A565" s="200"/>
      <c r="B565" s="201"/>
      <c r="C565" s="224" t="str">
        <f>IFERROR(IF($B565="7440-47-3","Chromium and compounds",IF(B565="No CAS","",INDEX('DEQ Pollutant List'!$C$7:$C$614,MATCH('3. Pollutant Emissions - EF'!B565,'DEQ Pollutant List'!$B$7:$B$614,0)))),"")</f>
        <v/>
      </c>
      <c r="D565" s="205"/>
      <c r="E565" s="260"/>
      <c r="F565" s="206"/>
      <c r="G565" s="207"/>
      <c r="H565" s="208"/>
      <c r="I565" s="209"/>
      <c r="J565" s="206"/>
      <c r="K565" s="265"/>
      <c r="L565" s="208"/>
      <c r="M565" s="206"/>
      <c r="N565" s="265"/>
      <c r="O565" s="208"/>
    </row>
    <row r="566" spans="1:15" ht="15.75" thickBot="1" x14ac:dyDescent="0.3">
      <c r="A566" s="268"/>
      <c r="B566" s="269"/>
      <c r="C566" s="270"/>
      <c r="D566" s="271"/>
      <c r="E566" s="272"/>
      <c r="F566" s="270"/>
      <c r="G566" s="271"/>
      <c r="H566" s="271"/>
      <c r="I566" s="270"/>
      <c r="J566" s="271"/>
      <c r="K566" s="271"/>
      <c r="L566" s="271"/>
      <c r="M566" s="271"/>
      <c r="N566" s="271"/>
      <c r="O566" s="273"/>
    </row>
    <row r="567" spans="1:15" ht="15.75" x14ac:dyDescent="0.3">
      <c r="A567" s="200" t="s">
        <v>1512</v>
      </c>
      <c r="B567" s="201" t="s">
        <v>41</v>
      </c>
      <c r="C567" s="224" t="str">
        <f>IFERROR(IF($B567="7440-47-3","Chromium and compounds",IF(B567="No CAS","",INDEX('DEQ Pollutant List'!$C$7:$C$614,MATCH('3. Pollutant Emissions - EF'!B567,'DEQ Pollutant List'!$B$7:$B$614,0)))),"")</f>
        <v>Aluminum and compounds</v>
      </c>
      <c r="D567" s="205"/>
      <c r="E567" s="260"/>
      <c r="F567" s="281"/>
      <c r="G567" s="282"/>
      <c r="H567" s="233"/>
      <c r="I567" s="276"/>
      <c r="J567" s="206"/>
      <c r="K567" s="324">
        <v>0.26464078612716768</v>
      </c>
      <c r="L567" s="208"/>
      <c r="M567" s="206"/>
      <c r="N567" s="324">
        <v>7.2504324966347314E-4</v>
      </c>
      <c r="O567" s="208"/>
    </row>
    <row r="568" spans="1:15" ht="15.75" x14ac:dyDescent="0.3">
      <c r="A568" s="200" t="s">
        <v>1512</v>
      </c>
      <c r="B568" s="201" t="s">
        <v>1636</v>
      </c>
      <c r="C568" s="224" t="str">
        <f>IFERROR(IF($B568="7440-47-3","Chromium and compounds",IF(B568="No CAS","",INDEX('DEQ Pollutant List'!$C$7:$C$614,MATCH('3. Pollutant Emissions - EF'!B568,'DEQ Pollutant List'!$B$7:$B$614,0)))),"")</f>
        <v>Chromium and compounds</v>
      </c>
      <c r="D568" s="205"/>
      <c r="E568" s="260"/>
      <c r="F568" s="281"/>
      <c r="G568" s="282"/>
      <c r="H568" s="233"/>
      <c r="I568" s="276"/>
      <c r="J568" s="206"/>
      <c r="K568" s="324">
        <v>1.9861290998843928</v>
      </c>
      <c r="L568" s="208"/>
      <c r="M568" s="206"/>
      <c r="N568" s="324">
        <v>5.4414495887243645E-3</v>
      </c>
      <c r="O568" s="208"/>
    </row>
    <row r="569" spans="1:15" ht="15.75" x14ac:dyDescent="0.3">
      <c r="A569" s="200" t="s">
        <v>1512</v>
      </c>
      <c r="B569" s="201" t="s">
        <v>250</v>
      </c>
      <c r="C569" s="224" t="str">
        <f>IFERROR(IF($B569="7440-47-3","Chromium and compounds",IF(B569="No CAS","",INDEX('DEQ Pollutant List'!$C$7:$C$614,MATCH('3. Pollutant Emissions - EF'!B569,'DEQ Pollutant List'!$B$7:$B$614,0)))),"")</f>
        <v>Chromium VI, chromate, and dichromate particulate</v>
      </c>
      <c r="D569" s="205"/>
      <c r="E569" s="260"/>
      <c r="F569" s="281"/>
      <c r="G569" s="282"/>
      <c r="H569" s="233"/>
      <c r="I569" s="276"/>
      <c r="J569" s="206"/>
      <c r="K569" s="324">
        <v>0.10453311052023119</v>
      </c>
      <c r="L569" s="208"/>
      <c r="M569" s="206"/>
      <c r="N569" s="324">
        <v>2.8639208361707182E-4</v>
      </c>
      <c r="O569" s="208"/>
    </row>
    <row r="570" spans="1:15" ht="15.75" x14ac:dyDescent="0.3">
      <c r="A570" s="200" t="s">
        <v>1512</v>
      </c>
      <c r="B570" s="201" t="s">
        <v>255</v>
      </c>
      <c r="C570" s="224" t="str">
        <f>IFERROR(IF($B570="7440-47-3","Chromium and compounds",IF(B570="No CAS","",INDEX('DEQ Pollutant List'!$C$7:$C$614,MATCH('3. Pollutant Emissions - EF'!B570,'DEQ Pollutant List'!$B$7:$B$614,0)))),"")</f>
        <v>Cobalt and compounds</v>
      </c>
      <c r="D570" s="205"/>
      <c r="E570" s="260"/>
      <c r="F570" s="281"/>
      <c r="G570" s="282"/>
      <c r="H570" s="233"/>
      <c r="I570" s="276"/>
      <c r="J570" s="206"/>
      <c r="K570" s="324">
        <v>1.7642719075144511</v>
      </c>
      <c r="L570" s="208"/>
      <c r="M570" s="206"/>
      <c r="N570" s="324">
        <v>4.8336216644231543E-3</v>
      </c>
      <c r="O570" s="208"/>
    </row>
    <row r="571" spans="1:15" ht="15.75" x14ac:dyDescent="0.3">
      <c r="A571" s="200" t="s">
        <v>1512</v>
      </c>
      <c r="B571" s="201" t="s">
        <v>258</v>
      </c>
      <c r="C571" s="224" t="str">
        <f>IFERROR(IF($B571="7440-47-3","Chromium and compounds",IF(B571="No CAS","",INDEX('DEQ Pollutant List'!$C$7:$C$614,MATCH('3. Pollutant Emissions - EF'!B571,'DEQ Pollutant List'!$B$7:$B$614,0)))),"")</f>
        <v>Copper and compounds</v>
      </c>
      <c r="D571" s="205"/>
      <c r="E571" s="260"/>
      <c r="F571" s="281"/>
      <c r="G571" s="282"/>
      <c r="H571" s="233"/>
      <c r="I571" s="276"/>
      <c r="J571" s="206"/>
      <c r="K571" s="324">
        <v>0.30874758381502893</v>
      </c>
      <c r="L571" s="208"/>
      <c r="M571" s="206"/>
      <c r="N571" s="324">
        <v>8.45883791274052E-4</v>
      </c>
      <c r="O571" s="208"/>
    </row>
    <row r="572" spans="1:15" ht="15.75" x14ac:dyDescent="0.3">
      <c r="A572" s="200" t="s">
        <v>1512</v>
      </c>
      <c r="B572" s="201" t="s">
        <v>556</v>
      </c>
      <c r="C572" s="224" t="str">
        <f>IFERROR(IF($B572="7440-47-3","Chromium and compounds",IF(B572="No CAS","",INDEX('DEQ Pollutant List'!$C$7:$C$614,MATCH('3. Pollutant Emissions - EF'!B572,'DEQ Pollutant List'!$B$7:$B$614,0)))),"")</f>
        <v>Lead and compounds</v>
      </c>
      <c r="D572" s="205"/>
      <c r="E572" s="260"/>
      <c r="F572" s="281"/>
      <c r="G572" s="282"/>
      <c r="H572" s="233"/>
      <c r="I572" s="276"/>
      <c r="J572" s="206"/>
      <c r="K572" s="324">
        <v>4.4106797687861275E-5</v>
      </c>
      <c r="L572" s="208"/>
      <c r="M572" s="206"/>
      <c r="N572" s="324">
        <v>1.2084054161057885E-7</v>
      </c>
      <c r="O572" s="208"/>
    </row>
    <row r="573" spans="1:15" ht="15.75" x14ac:dyDescent="0.3">
      <c r="A573" s="200" t="s">
        <v>1512</v>
      </c>
      <c r="B573" s="201" t="s">
        <v>562</v>
      </c>
      <c r="C573" s="224" t="str">
        <f>IFERROR(IF($B573="7440-47-3","Chromium and compounds",IF(B573="No CAS","",INDEX('DEQ Pollutant List'!$C$7:$C$614,MATCH('3. Pollutant Emissions - EF'!B573,'DEQ Pollutant List'!$B$7:$B$614,0)))),"")</f>
        <v>Manganese and compounds</v>
      </c>
      <c r="D573" s="205"/>
      <c r="E573" s="260"/>
      <c r="F573" s="281"/>
      <c r="G573" s="282"/>
      <c r="H573" s="233"/>
      <c r="I573" s="276"/>
      <c r="J573" s="206"/>
      <c r="K573" s="324">
        <v>8.8213595375722542E-2</v>
      </c>
      <c r="L573" s="208"/>
      <c r="M573" s="206"/>
      <c r="N573" s="324">
        <v>2.4168108322115766E-4</v>
      </c>
      <c r="O573" s="208"/>
    </row>
    <row r="574" spans="1:15" ht="15.75" x14ac:dyDescent="0.3">
      <c r="A574" s="200" t="s">
        <v>1512</v>
      </c>
      <c r="B574" s="201" t="s">
        <v>634</v>
      </c>
      <c r="C574" s="224" t="str">
        <f>IFERROR(IF($B574="7440-47-3","Chromium and compounds",IF(B574="No CAS","",INDEX('DEQ Pollutant List'!$C$7:$C$614,MATCH('3. Pollutant Emissions - EF'!B574,'DEQ Pollutant List'!$B$7:$B$614,0)))),"")</f>
        <v>Nickel and compounds</v>
      </c>
      <c r="D574" s="205"/>
      <c r="E574" s="260"/>
      <c r="F574" s="281"/>
      <c r="G574" s="282"/>
      <c r="H574" s="233"/>
      <c r="I574" s="276"/>
      <c r="J574" s="206"/>
      <c r="K574" s="324">
        <v>8.2038643699421971</v>
      </c>
      <c r="L574" s="208"/>
      <c r="M574" s="206"/>
      <c r="N574" s="324">
        <v>2.2476340739567668E-2</v>
      </c>
      <c r="O574" s="208"/>
    </row>
    <row r="575" spans="1:15" ht="15.75" x14ac:dyDescent="0.3">
      <c r="A575" s="200" t="s">
        <v>1512</v>
      </c>
      <c r="B575" s="201" t="s">
        <v>1281</v>
      </c>
      <c r="C575" s="224" t="str">
        <f>IFERROR(IF($B575="7440-47-3","Chromium and compounds",IF(B575="No CAS","",INDEX('DEQ Pollutant List'!$C$7:$C$614,MATCH('3. Pollutant Emissions - EF'!B575,'DEQ Pollutant List'!$B$7:$B$614,0)))),"")</f>
        <v>Phosphorus and compounds</v>
      </c>
      <c r="D575" s="205"/>
      <c r="E575" s="260"/>
      <c r="F575" s="281"/>
      <c r="G575" s="282"/>
      <c r="H575" s="233"/>
      <c r="I575" s="276"/>
      <c r="J575" s="206"/>
      <c r="K575" s="324">
        <v>2.6464078612716763E-3</v>
      </c>
      <c r="L575" s="208"/>
      <c r="M575" s="206"/>
      <c r="N575" s="324">
        <v>7.2504324966347303E-6</v>
      </c>
      <c r="O575" s="208"/>
    </row>
    <row r="576" spans="1:15" ht="16.5" thickBot="1" x14ac:dyDescent="0.35">
      <c r="A576" s="202" t="s">
        <v>1512</v>
      </c>
      <c r="B576" s="203" t="s">
        <v>1009</v>
      </c>
      <c r="C576" s="204" t="str">
        <f>IFERROR(IF($B576="7440-47-3","Chromium and compounds",IF(B576="No CAS","",INDEX('DEQ Pollutant List'!$C$7:$C$614,MATCH('3. Pollutant Emissions - EF'!B576,'DEQ Pollutant List'!$B$7:$B$614,0)))),"")</f>
        <v>Selenium and compounds</v>
      </c>
      <c r="D576" s="218"/>
      <c r="E576" s="284"/>
      <c r="F576" s="285"/>
      <c r="G576" s="286"/>
      <c r="H576" s="287"/>
      <c r="I576" s="288"/>
      <c r="J576" s="211"/>
      <c r="K576" s="325">
        <v>1.3232039306358381E-5</v>
      </c>
      <c r="L576" s="213"/>
      <c r="M576" s="211"/>
      <c r="N576" s="325">
        <v>3.6252162483173651E-8</v>
      </c>
      <c r="O576" s="213"/>
    </row>
    <row r="577" spans="1:15" ht="15.75" thickBot="1" x14ac:dyDescent="0.3">
      <c r="A577" s="268"/>
      <c r="B577" s="269"/>
      <c r="C577" s="270"/>
      <c r="D577" s="271"/>
      <c r="E577" s="272"/>
      <c r="F577" s="270"/>
      <c r="G577" s="271"/>
      <c r="H577" s="271"/>
      <c r="I577" s="270"/>
      <c r="J577" s="271"/>
      <c r="K577" s="271"/>
      <c r="L577" s="271"/>
      <c r="M577" s="271"/>
      <c r="N577" s="271"/>
      <c r="O577" s="273"/>
    </row>
    <row r="578" spans="1:15" ht="15.75" thickBot="1" x14ac:dyDescent="0.3">
      <c r="A578" s="200"/>
      <c r="B578" s="201"/>
      <c r="C578" s="224" t="str">
        <f>IFERROR(IF($B578="7440-47-3","Chromium and compounds",IF(B578="No CAS","",INDEX('DEQ Pollutant List'!$C$7:$C$614,MATCH('3. Pollutant Emissions - EF'!B578,'DEQ Pollutant List'!$B$7:$B$614,0)))),"")</f>
        <v/>
      </c>
      <c r="D578" s="205"/>
      <c r="E578" s="260"/>
      <c r="F578" s="206"/>
      <c r="G578" s="207"/>
      <c r="H578" s="208"/>
      <c r="I578" s="209"/>
      <c r="J578" s="206"/>
      <c r="K578" s="265"/>
      <c r="L578" s="208"/>
      <c r="M578" s="206"/>
      <c r="N578" s="265"/>
      <c r="O578" s="208"/>
    </row>
    <row r="579" spans="1:15" ht="15.75" thickBot="1" x14ac:dyDescent="0.3">
      <c r="A579" s="268"/>
      <c r="B579" s="269"/>
      <c r="C579" s="270"/>
      <c r="D579" s="271"/>
      <c r="E579" s="272"/>
      <c r="F579" s="270"/>
      <c r="G579" s="271"/>
      <c r="H579" s="271"/>
      <c r="I579" s="270"/>
      <c r="J579" s="271"/>
      <c r="K579" s="271"/>
      <c r="L579" s="271"/>
      <c r="M579" s="271"/>
      <c r="N579" s="271"/>
      <c r="O579" s="273"/>
    </row>
    <row r="580" spans="1:15" ht="15.75" x14ac:dyDescent="0.3">
      <c r="A580" s="200" t="s">
        <v>1513</v>
      </c>
      <c r="B580" s="201" t="s">
        <v>41</v>
      </c>
      <c r="C580" s="224" t="str">
        <f>IFERROR(IF($B580="7440-47-3","Chromium and compounds",IF(B580="No CAS","",INDEX('DEQ Pollutant List'!$C$7:$C$614,MATCH('3. Pollutant Emissions - EF'!B580,'DEQ Pollutant List'!$B$7:$B$614,0)))),"")</f>
        <v>Aluminum and compounds</v>
      </c>
      <c r="D580" s="205"/>
      <c r="E580" s="260"/>
      <c r="F580" s="281"/>
      <c r="G580" s="282"/>
      <c r="H580" s="233"/>
      <c r="I580" s="276"/>
      <c r="J580" s="206"/>
      <c r="K580" s="265">
        <v>1.0716666666666674</v>
      </c>
      <c r="L580" s="208"/>
      <c r="M580" s="206"/>
      <c r="N580" s="265">
        <v>1.5068493150684946E-2</v>
      </c>
      <c r="O580" s="208"/>
    </row>
    <row r="581" spans="1:15" ht="15.75" x14ac:dyDescent="0.3">
      <c r="A581" s="200" t="s">
        <v>1513</v>
      </c>
      <c r="B581" s="201" t="s">
        <v>1636</v>
      </c>
      <c r="C581" s="224" t="str">
        <f>IFERROR(IF($B581="7440-47-3","Chromium and compounds",IF(B581="No CAS","",INDEX('DEQ Pollutant List'!$C$7:$C$614,MATCH('3. Pollutant Emissions - EF'!B581,'DEQ Pollutant List'!$B$7:$B$614,0)))),"")</f>
        <v>Chromium and compounds</v>
      </c>
      <c r="D581" s="205"/>
      <c r="E581" s="260"/>
      <c r="F581" s="281"/>
      <c r="G581" s="282"/>
      <c r="H581" s="233"/>
      <c r="I581" s="276"/>
      <c r="J581" s="206"/>
      <c r="K581" s="265">
        <v>1.7000000000000028E-4</v>
      </c>
      <c r="L581" s="208"/>
      <c r="M581" s="206"/>
      <c r="N581" s="265">
        <v>4.109589041095898E-5</v>
      </c>
      <c r="O581" s="208"/>
    </row>
    <row r="582" spans="1:15" ht="15.75" x14ac:dyDescent="0.3">
      <c r="A582" s="200" t="s">
        <v>1513</v>
      </c>
      <c r="B582" s="201" t="s">
        <v>250</v>
      </c>
      <c r="C582" s="224" t="str">
        <f>IFERROR(IF($B582="7440-47-3","Chromium and compounds",IF(B582="No CAS","",INDEX('DEQ Pollutant List'!$C$7:$C$614,MATCH('3. Pollutant Emissions - EF'!B582,'DEQ Pollutant List'!$B$7:$B$614,0)))),"")</f>
        <v>Chromium VI, chromate, and dichromate particulate</v>
      </c>
      <c r="D582" s="205"/>
      <c r="E582" s="260"/>
      <c r="F582" s="281"/>
      <c r="G582" s="282"/>
      <c r="H582" s="233"/>
      <c r="I582" s="276"/>
      <c r="J582" s="206"/>
      <c r="K582" s="265">
        <v>3.2692307692307719E-7</v>
      </c>
      <c r="L582" s="208"/>
      <c r="M582" s="206"/>
      <c r="N582" s="265">
        <v>7.903055848261334E-8</v>
      </c>
      <c r="O582" s="208"/>
    </row>
    <row r="583" spans="1:15" ht="15.75" x14ac:dyDescent="0.3">
      <c r="A583" s="200" t="s">
        <v>1513</v>
      </c>
      <c r="B583" s="201" t="s">
        <v>258</v>
      </c>
      <c r="C583" s="224" t="str">
        <f>IFERROR(IF($B583="7440-47-3","Chromium and compounds",IF(B583="No CAS","",INDEX('DEQ Pollutant List'!$C$7:$C$614,MATCH('3. Pollutant Emissions - EF'!B583,'DEQ Pollutant List'!$B$7:$B$614,0)))),"")</f>
        <v>Copper and compounds</v>
      </c>
      <c r="D583" s="205"/>
      <c r="E583" s="260"/>
      <c r="F583" s="281"/>
      <c r="G583" s="282"/>
      <c r="H583" s="233"/>
      <c r="I583" s="276"/>
      <c r="J583" s="206"/>
      <c r="K583" s="265">
        <v>1.2833333333333344E-4</v>
      </c>
      <c r="L583" s="208"/>
      <c r="M583" s="206"/>
      <c r="N583" s="265">
        <v>4.5662100456621046E-5</v>
      </c>
      <c r="O583" s="208"/>
    </row>
    <row r="584" spans="1:15" ht="15.75" x14ac:dyDescent="0.3">
      <c r="A584" s="200" t="s">
        <v>1513</v>
      </c>
      <c r="B584" s="201" t="s">
        <v>626</v>
      </c>
      <c r="C584" s="224" t="str">
        <f>IFERROR(IF($B584="7440-47-3","Chromium and compounds",IF(B584="No CAS","",INDEX('DEQ Pollutant List'!$C$7:$C$614,MATCH('3. Pollutant Emissions - EF'!B584,'DEQ Pollutant List'!$B$7:$B$614,0)))),"")</f>
        <v>Molybdenum trioxide</v>
      </c>
      <c r="D584" s="205"/>
      <c r="E584" s="260"/>
      <c r="F584" s="281"/>
      <c r="G584" s="282"/>
      <c r="H584" s="233"/>
      <c r="I584" s="276"/>
      <c r="J584" s="206"/>
      <c r="K584" s="265">
        <v>1.5500000000000025E-3</v>
      </c>
      <c r="L584" s="208"/>
      <c r="M584" s="206"/>
      <c r="N584" s="265">
        <v>2.7397260273972651E-5</v>
      </c>
      <c r="O584" s="208"/>
    </row>
    <row r="585" spans="1:15" ht="15.75" x14ac:dyDescent="0.3">
      <c r="A585" s="200" t="s">
        <v>1513</v>
      </c>
      <c r="B585" s="201" t="s">
        <v>634</v>
      </c>
      <c r="C585" s="224" t="str">
        <f>IFERROR(IF($B585="7440-47-3","Chromium and compounds",IF(B585="No CAS","",INDEX('DEQ Pollutant List'!$C$7:$C$614,MATCH('3. Pollutant Emissions - EF'!B585,'DEQ Pollutant List'!$B$7:$B$614,0)))),"")</f>
        <v>Nickel and compounds</v>
      </c>
      <c r="D585" s="205"/>
      <c r="E585" s="260"/>
      <c r="F585" s="281"/>
      <c r="G585" s="282"/>
      <c r="H585" s="233"/>
      <c r="I585" s="276"/>
      <c r="J585" s="206"/>
      <c r="K585" s="265">
        <v>4.8500000000000036E-3</v>
      </c>
      <c r="L585" s="208"/>
      <c r="M585" s="206"/>
      <c r="N585" s="265">
        <v>2.2146118721461211E-5</v>
      </c>
      <c r="O585" s="208"/>
    </row>
    <row r="586" spans="1:15" ht="15.75" x14ac:dyDescent="0.3">
      <c r="A586" s="200" t="s">
        <v>1513</v>
      </c>
      <c r="B586" s="201" t="s">
        <v>636</v>
      </c>
      <c r="C586" s="224" t="str">
        <f>IFERROR(IF($B586="7440-47-3","Chromium and compounds",IF(B586="No CAS","",INDEX('DEQ Pollutant List'!$C$7:$C$614,MATCH('3. Pollutant Emissions - EF'!B586,'DEQ Pollutant List'!$B$7:$B$614,0)))),"")</f>
        <v>Nickel oxide</v>
      </c>
      <c r="D586" s="205"/>
      <c r="E586" s="260"/>
      <c r="F586" s="281"/>
      <c r="G586" s="282"/>
      <c r="H586" s="233"/>
      <c r="I586" s="276"/>
      <c r="J586" s="206"/>
      <c r="K586" s="265">
        <v>1.5000000000000023E-4</v>
      </c>
      <c r="L586" s="208"/>
      <c r="M586" s="206"/>
      <c r="N586" s="265">
        <v>6.8493150684931627E-7</v>
      </c>
      <c r="O586" s="208"/>
    </row>
    <row r="587" spans="1:15" ht="16.5" thickBot="1" x14ac:dyDescent="0.35">
      <c r="A587" s="202" t="s">
        <v>1513</v>
      </c>
      <c r="B587" s="326" t="s">
        <v>1128</v>
      </c>
      <c r="C587" s="204" t="str">
        <f>IFERROR(IF($B587="7440-47-3","Chromium and compounds",IF(B587="No CAS","",INDEX('DEQ Pollutant List'!$C$7:$C$614,MATCH('3. Pollutant Emissions - EF'!B587,'DEQ Pollutant List'!$B$7:$B$614,0)))),"")</f>
        <v>Vanadium (fume or dust)</v>
      </c>
      <c r="D587" s="218"/>
      <c r="E587" s="284"/>
      <c r="F587" s="285"/>
      <c r="G587" s="286"/>
      <c r="H587" s="287"/>
      <c r="I587" s="288"/>
      <c r="J587" s="211"/>
      <c r="K587" s="289">
        <v>0.64333333333333376</v>
      </c>
      <c r="L587" s="213"/>
      <c r="M587" s="211"/>
      <c r="N587" s="289">
        <v>1.8493150684931522E-3</v>
      </c>
      <c r="O587" s="213"/>
    </row>
    <row r="588" spans="1:15" ht="15.75" thickBot="1" x14ac:dyDescent="0.3">
      <c r="A588" s="268"/>
      <c r="B588" s="269"/>
      <c r="C588" s="270"/>
      <c r="D588" s="271"/>
      <c r="E588" s="272"/>
      <c r="F588" s="270"/>
      <c r="G588" s="271"/>
      <c r="H588" s="271"/>
      <c r="I588" s="270"/>
      <c r="J588" s="271"/>
      <c r="K588" s="271"/>
      <c r="L588" s="271"/>
      <c r="M588" s="271"/>
      <c r="N588" s="271"/>
      <c r="O588" s="273"/>
    </row>
    <row r="589" spans="1:15" ht="15.75" thickBot="1" x14ac:dyDescent="0.3">
      <c r="A589" s="200"/>
      <c r="B589" s="201"/>
      <c r="C589" s="224" t="str">
        <f>IFERROR(IF($B589="7440-47-3","Chromium and compounds",IF(B589="No CAS","",INDEX('DEQ Pollutant List'!$C$7:$C$614,MATCH('3. Pollutant Emissions - EF'!B589,'DEQ Pollutant List'!$B$7:$B$614,0)))),"")</f>
        <v/>
      </c>
      <c r="D589" s="205"/>
      <c r="E589" s="260"/>
      <c r="F589" s="206"/>
      <c r="G589" s="207"/>
      <c r="H589" s="208"/>
      <c r="I589" s="209"/>
      <c r="J589" s="206"/>
      <c r="K589" s="265"/>
      <c r="L589" s="208"/>
      <c r="M589" s="206"/>
      <c r="N589" s="265"/>
      <c r="O589" s="208"/>
    </row>
    <row r="590" spans="1:15" ht="15.75" thickBot="1" x14ac:dyDescent="0.3">
      <c r="A590" s="268"/>
      <c r="B590" s="269"/>
      <c r="C590" s="270"/>
      <c r="D590" s="271"/>
      <c r="E590" s="272"/>
      <c r="F590" s="270"/>
      <c r="G590" s="271"/>
      <c r="H590" s="271"/>
      <c r="I590" s="270"/>
      <c r="J590" s="271"/>
      <c r="K590" s="271"/>
      <c r="L590" s="271"/>
      <c r="M590" s="271"/>
      <c r="N590" s="271"/>
      <c r="O590" s="273"/>
    </row>
    <row r="591" spans="1:15" ht="15.75" x14ac:dyDescent="0.3">
      <c r="A591" s="200" t="s">
        <v>1515</v>
      </c>
      <c r="B591" s="201" t="s">
        <v>41</v>
      </c>
      <c r="C591" s="224" t="str">
        <f>IFERROR(IF($B591="7440-47-3","Chromium and compounds",IF(B591="No CAS","",INDEX('DEQ Pollutant List'!$C$7:$C$614,MATCH('3. Pollutant Emissions - EF'!B591,'DEQ Pollutant List'!$B$7:$B$614,0)))),"")</f>
        <v>Aluminum and compounds</v>
      </c>
      <c r="D591" s="205"/>
      <c r="E591" s="260"/>
      <c r="F591" s="281"/>
      <c r="G591" s="282"/>
      <c r="H591" s="233"/>
      <c r="I591" s="276"/>
      <c r="J591" s="206"/>
      <c r="K591" s="265">
        <v>1.6074999999998241E-4</v>
      </c>
      <c r="L591" s="208"/>
      <c r="M591" s="206"/>
      <c r="N591" s="265">
        <v>2.2602739726024926E-6</v>
      </c>
      <c r="O591" s="208"/>
    </row>
    <row r="592" spans="1:15" ht="15.75" x14ac:dyDescent="0.3">
      <c r="A592" s="200" t="s">
        <v>1515</v>
      </c>
      <c r="B592" s="201" t="s">
        <v>1636</v>
      </c>
      <c r="C592" s="224" t="str">
        <f>IFERROR(IF($B592="7440-47-3","Chromium and compounds",IF(B592="No CAS","",INDEX('DEQ Pollutant List'!$C$7:$C$614,MATCH('3. Pollutant Emissions - EF'!B592,'DEQ Pollutant List'!$B$7:$B$614,0)))),"")</f>
        <v>Chromium and compounds</v>
      </c>
      <c r="D592" s="205"/>
      <c r="E592" s="260"/>
      <c r="F592" s="281"/>
      <c r="G592" s="282"/>
      <c r="H592" s="233"/>
      <c r="I592" s="276"/>
      <c r="J592" s="206"/>
      <c r="K592" s="265">
        <v>2.5499999999997231E-8</v>
      </c>
      <c r="L592" s="208"/>
      <c r="M592" s="206"/>
      <c r="N592" s="210">
        <v>6.1643835616431673E-9</v>
      </c>
      <c r="O592" s="208"/>
    </row>
    <row r="593" spans="1:15" ht="15.75" x14ac:dyDescent="0.3">
      <c r="A593" s="200" t="s">
        <v>1515</v>
      </c>
      <c r="B593" s="201" t="s">
        <v>250</v>
      </c>
      <c r="C593" s="224" t="str">
        <f>IFERROR(IF($B593="7440-47-3","Chromium and compounds",IF(B593="No CAS","",INDEX('DEQ Pollutant List'!$C$7:$C$614,MATCH('3. Pollutant Emissions - EF'!B593,'DEQ Pollutant List'!$B$7:$B$614,0)))),"")</f>
        <v>Chromium VI, chromate, and dichromate particulate</v>
      </c>
      <c r="D593" s="205"/>
      <c r="E593" s="260"/>
      <c r="F593" s="281"/>
      <c r="G593" s="282"/>
      <c r="H593" s="233"/>
      <c r="I593" s="276"/>
      <c r="J593" s="206"/>
      <c r="K593" s="265">
        <v>4.9038461538456176E-11</v>
      </c>
      <c r="L593" s="208"/>
      <c r="M593" s="206"/>
      <c r="N593" s="210">
        <v>1.1854583772390696E-11</v>
      </c>
      <c r="O593" s="208"/>
    </row>
    <row r="594" spans="1:15" ht="15.75" x14ac:dyDescent="0.3">
      <c r="A594" s="200" t="s">
        <v>1515</v>
      </c>
      <c r="B594" s="201" t="s">
        <v>258</v>
      </c>
      <c r="C594" s="224" t="str">
        <f>IFERROR(IF($B594="7440-47-3","Chromium and compounds",IF(B594="No CAS","",INDEX('DEQ Pollutant List'!$C$7:$C$614,MATCH('3. Pollutant Emissions - EF'!B594,'DEQ Pollutant List'!$B$7:$B$614,0)))),"")</f>
        <v>Copper and compounds</v>
      </c>
      <c r="D594" s="205"/>
      <c r="E594" s="260"/>
      <c r="F594" s="281"/>
      <c r="G594" s="282"/>
      <c r="H594" s="233"/>
      <c r="I594" s="276"/>
      <c r="J594" s="206"/>
      <c r="K594" s="265">
        <v>1.9249999999997893E-8</v>
      </c>
      <c r="L594" s="208"/>
      <c r="M594" s="206"/>
      <c r="N594" s="210">
        <v>6.8493150684924028E-9</v>
      </c>
      <c r="O594" s="208"/>
    </row>
    <row r="595" spans="1:15" ht="15.75" x14ac:dyDescent="0.3">
      <c r="A595" s="200" t="s">
        <v>1515</v>
      </c>
      <c r="B595" s="201" t="s">
        <v>626</v>
      </c>
      <c r="C595" s="224" t="str">
        <f>IFERROR(IF($B595="7440-47-3","Chromium and compounds",IF(B595="No CAS","",INDEX('DEQ Pollutant List'!$C$7:$C$614,MATCH('3. Pollutant Emissions - EF'!B595,'DEQ Pollutant List'!$B$7:$B$614,0)))),"")</f>
        <v>Molybdenum trioxide</v>
      </c>
      <c r="D595" s="205"/>
      <c r="E595" s="260"/>
      <c r="F595" s="281"/>
      <c r="G595" s="282"/>
      <c r="H595" s="233"/>
      <c r="I595" s="276"/>
      <c r="J595" s="206"/>
      <c r="K595" s="265">
        <v>2.3249999999997475E-7</v>
      </c>
      <c r="L595" s="208"/>
      <c r="M595" s="206"/>
      <c r="N595" s="210">
        <v>4.1095890410954451E-9</v>
      </c>
      <c r="O595" s="208"/>
    </row>
    <row r="596" spans="1:15" ht="15.75" x14ac:dyDescent="0.3">
      <c r="A596" s="200" t="s">
        <v>1515</v>
      </c>
      <c r="B596" s="201" t="s">
        <v>634</v>
      </c>
      <c r="C596" s="224" t="str">
        <f>IFERROR(IF($B596="7440-47-3","Chromium and compounds",IF(B596="No CAS","",INDEX('DEQ Pollutant List'!$C$7:$C$614,MATCH('3. Pollutant Emissions - EF'!B596,'DEQ Pollutant List'!$B$7:$B$614,0)))),"")</f>
        <v>Nickel and compounds</v>
      </c>
      <c r="D596" s="205"/>
      <c r="E596" s="260"/>
      <c r="F596" s="281"/>
      <c r="G596" s="282"/>
      <c r="H596" s="233"/>
      <c r="I596" s="276"/>
      <c r="J596" s="206"/>
      <c r="K596" s="265">
        <v>7.274999999999204E-7</v>
      </c>
      <c r="L596" s="208"/>
      <c r="M596" s="206"/>
      <c r="N596" s="210">
        <v>3.3219178082188159E-9</v>
      </c>
      <c r="O596" s="208"/>
    </row>
    <row r="597" spans="1:15" ht="15.75" x14ac:dyDescent="0.3">
      <c r="A597" s="200" t="s">
        <v>1515</v>
      </c>
      <c r="B597" s="201" t="s">
        <v>636</v>
      </c>
      <c r="C597" s="224" t="str">
        <f>IFERROR(IF($B597="7440-47-3","Chromium and compounds",IF(B597="No CAS","",INDEX('DEQ Pollutant List'!$C$7:$C$614,MATCH('3. Pollutant Emissions - EF'!B597,'DEQ Pollutant List'!$B$7:$B$614,0)))),"")</f>
        <v>Nickel oxide</v>
      </c>
      <c r="D597" s="205"/>
      <c r="E597" s="260"/>
      <c r="F597" s="281"/>
      <c r="G597" s="282"/>
      <c r="H597" s="233"/>
      <c r="I597" s="276"/>
      <c r="J597" s="206"/>
      <c r="K597" s="265">
        <v>2.2499999999997558E-8</v>
      </c>
      <c r="L597" s="208"/>
      <c r="M597" s="206"/>
      <c r="N597" s="210">
        <v>1.0273972602738612E-10</v>
      </c>
      <c r="O597" s="208"/>
    </row>
    <row r="598" spans="1:15" ht="16.5" thickBot="1" x14ac:dyDescent="0.35">
      <c r="A598" s="202" t="s">
        <v>1515</v>
      </c>
      <c r="B598" s="326" t="s">
        <v>1128</v>
      </c>
      <c r="C598" s="204" t="str">
        <f>IFERROR(IF($B598="7440-47-3","Chromium and compounds",IF(B598="No CAS","",INDEX('DEQ Pollutant List'!$C$7:$C$614,MATCH('3. Pollutant Emissions - EF'!B598,'DEQ Pollutant List'!$B$7:$B$614,0)))),"")</f>
        <v>Vanadium (fume or dust)</v>
      </c>
      <c r="D598" s="218"/>
      <c r="E598" s="284"/>
      <c r="F598" s="285"/>
      <c r="G598" s="286"/>
      <c r="H598" s="287"/>
      <c r="I598" s="288"/>
      <c r="J598" s="211"/>
      <c r="K598" s="289">
        <v>9.6499999999989444E-5</v>
      </c>
      <c r="L598" s="213"/>
      <c r="M598" s="211"/>
      <c r="N598" s="215">
        <v>2.7739726027394226E-7</v>
      </c>
      <c r="O598" s="213"/>
    </row>
    <row r="599" spans="1:15" ht="15.75" thickBot="1" x14ac:dyDescent="0.3">
      <c r="A599" s="268"/>
      <c r="B599" s="269"/>
      <c r="C599" s="270"/>
      <c r="D599" s="271"/>
      <c r="E599" s="272"/>
      <c r="F599" s="270"/>
      <c r="G599" s="271"/>
      <c r="H599" s="271"/>
      <c r="I599" s="270"/>
      <c r="J599" s="271"/>
      <c r="K599" s="271"/>
      <c r="L599" s="271"/>
      <c r="M599" s="271"/>
      <c r="N599" s="271"/>
      <c r="O599" s="273"/>
    </row>
    <row r="600" spans="1:15" ht="15.75" thickBot="1" x14ac:dyDescent="0.3">
      <c r="A600" s="200"/>
      <c r="B600" s="327"/>
      <c r="C600" s="224" t="str">
        <f>IFERROR(IF($B600="7440-47-3","Chromium and compounds",IF(B600="No CAS","",INDEX('DEQ Pollutant List'!$C$7:$C$614,MATCH('3. Pollutant Emissions - EF'!B600,'DEQ Pollutant List'!$B$7:$B$614,0)))),"")</f>
        <v/>
      </c>
      <c r="D600" s="205"/>
      <c r="E600" s="260"/>
      <c r="F600" s="206"/>
      <c r="G600" s="207"/>
      <c r="H600" s="208"/>
      <c r="I600" s="209"/>
      <c r="J600" s="206"/>
      <c r="K600" s="265"/>
      <c r="L600" s="208"/>
      <c r="M600" s="206"/>
      <c r="N600" s="210"/>
      <c r="O600" s="208"/>
    </row>
    <row r="601" spans="1:15" ht="15.75" thickBot="1" x14ac:dyDescent="0.3">
      <c r="A601" s="268"/>
      <c r="B601" s="269"/>
      <c r="C601" s="270"/>
      <c r="D601" s="271"/>
      <c r="E601" s="272"/>
      <c r="F601" s="270"/>
      <c r="G601" s="271"/>
      <c r="H601" s="271"/>
      <c r="I601" s="270"/>
      <c r="J601" s="271"/>
      <c r="K601" s="271"/>
      <c r="L601" s="271"/>
      <c r="M601" s="271"/>
      <c r="N601" s="271"/>
      <c r="O601" s="273"/>
    </row>
    <row r="602" spans="1:15" ht="15.75" x14ac:dyDescent="0.3">
      <c r="A602" s="200" t="s">
        <v>1519</v>
      </c>
      <c r="B602" s="201" t="s">
        <v>63</v>
      </c>
      <c r="C602" s="224" t="str">
        <f>IFERROR(IF($B602="7440-47-3","Chromium and compounds",IF(B602="No CAS","",INDEX('DEQ Pollutant List'!$C$7:$C$614,MATCH('3. Pollutant Emissions - EF'!B602,'DEQ Pollutant List'!$B$7:$B$614,0)))),"")</f>
        <v>Ammonia</v>
      </c>
      <c r="D602" s="205"/>
      <c r="E602" s="260"/>
      <c r="F602" s="281"/>
      <c r="G602" s="282"/>
      <c r="H602" s="233"/>
      <c r="I602" s="276"/>
      <c r="J602" s="206"/>
      <c r="K602" s="210">
        <v>2000</v>
      </c>
      <c r="L602" s="208"/>
      <c r="M602" s="206"/>
      <c r="N602" s="210">
        <v>5.4794520547945211</v>
      </c>
      <c r="O602" s="208"/>
    </row>
    <row r="603" spans="1:15" ht="15.75" x14ac:dyDescent="0.3">
      <c r="A603" s="200" t="s">
        <v>1519</v>
      </c>
      <c r="B603" s="201" t="s">
        <v>101</v>
      </c>
      <c r="C603" s="224" t="str">
        <f>IFERROR(IF($B603="7440-47-3","Chromium and compounds",IF(B603="No CAS","",INDEX('DEQ Pollutant List'!$C$7:$C$614,MATCH('3. Pollutant Emissions - EF'!B603,'DEQ Pollutant List'!$B$7:$B$614,0)))),"")</f>
        <v>Benzene</v>
      </c>
      <c r="D603" s="205"/>
      <c r="E603" s="260"/>
      <c r="F603" s="281"/>
      <c r="G603" s="282"/>
      <c r="H603" s="233"/>
      <c r="I603" s="276"/>
      <c r="J603" s="206"/>
      <c r="K603" s="328">
        <v>15</v>
      </c>
      <c r="L603" s="208"/>
      <c r="M603" s="206"/>
      <c r="N603" s="210">
        <v>4.1095890410958902E-2</v>
      </c>
      <c r="O603" s="208"/>
    </row>
    <row r="604" spans="1:15" ht="15.75" x14ac:dyDescent="0.3">
      <c r="A604" s="200" t="s">
        <v>1519</v>
      </c>
      <c r="B604" s="201" t="s">
        <v>603</v>
      </c>
      <c r="C604" s="224" t="str">
        <f>IFERROR(IF($B604="7440-47-3","Chromium and compounds",IF(B604="No CAS","",INDEX('DEQ Pollutant List'!$C$7:$C$614,MATCH('3. Pollutant Emissions - EF'!B604,'DEQ Pollutant List'!$B$7:$B$614,0)))),"")</f>
        <v>Methyl methacrylate</v>
      </c>
      <c r="D604" s="205"/>
      <c r="E604" s="260"/>
      <c r="F604" s="281"/>
      <c r="G604" s="282"/>
      <c r="H604" s="233"/>
      <c r="I604" s="276"/>
      <c r="J604" s="206"/>
      <c r="K604" s="329">
        <v>105</v>
      </c>
      <c r="L604" s="208"/>
      <c r="M604" s="206"/>
      <c r="N604" s="210">
        <v>0.28767123287671231</v>
      </c>
      <c r="O604" s="208"/>
    </row>
    <row r="605" spans="1:15" ht="15.75" x14ac:dyDescent="0.3">
      <c r="A605" s="200" t="s">
        <v>1519</v>
      </c>
      <c r="B605" s="201" t="s">
        <v>1024</v>
      </c>
      <c r="C605" s="224" t="str">
        <f>IFERROR(IF($B605="7440-47-3","Chromium and compounds",IF(B605="No CAS","",INDEX('DEQ Pollutant List'!$C$7:$C$614,MATCH('3. Pollutant Emissions - EF'!B605,'DEQ Pollutant List'!$B$7:$B$614,0)))),"")</f>
        <v>Styrene</v>
      </c>
      <c r="D605" s="205"/>
      <c r="E605" s="260"/>
      <c r="F605" s="281"/>
      <c r="G605" s="282"/>
      <c r="H605" s="233"/>
      <c r="I605" s="276"/>
      <c r="J605" s="206"/>
      <c r="K605" s="305">
        <v>5</v>
      </c>
      <c r="L605" s="208"/>
      <c r="M605" s="206"/>
      <c r="N605" s="210">
        <v>1.3698630136986301E-2</v>
      </c>
      <c r="O605" s="208"/>
    </row>
    <row r="606" spans="1:15" ht="16.5" thickBot="1" x14ac:dyDescent="0.35">
      <c r="A606" s="202" t="s">
        <v>1519</v>
      </c>
      <c r="B606" s="203" t="s">
        <v>1061</v>
      </c>
      <c r="C606" s="204" t="str">
        <f>IFERROR(IF($B606="7440-47-3","Chromium and compounds",IF(B606="No CAS","",INDEX('DEQ Pollutant List'!$C$7:$C$614,MATCH('3. Pollutant Emissions - EF'!B606,'DEQ Pollutant List'!$B$7:$B$614,0)))),"")</f>
        <v>Toluene</v>
      </c>
      <c r="D606" s="218"/>
      <c r="E606" s="284"/>
      <c r="F606" s="285"/>
      <c r="G606" s="286"/>
      <c r="H606" s="287"/>
      <c r="I606" s="288"/>
      <c r="J606" s="211"/>
      <c r="K606" s="330">
        <v>25</v>
      </c>
      <c r="L606" s="213"/>
      <c r="M606" s="211"/>
      <c r="N606" s="215">
        <v>6.8493150684931503E-2</v>
      </c>
      <c r="O606" s="213"/>
    </row>
    <row r="607" spans="1:15" ht="15.75" thickBot="1" x14ac:dyDescent="0.3">
      <c r="A607" s="268"/>
      <c r="B607" s="269"/>
      <c r="C607" s="270"/>
      <c r="D607" s="271"/>
      <c r="E607" s="272"/>
      <c r="F607" s="270"/>
      <c r="G607" s="271"/>
      <c r="H607" s="271"/>
      <c r="I607" s="270"/>
      <c r="J607" s="271"/>
      <c r="K607" s="271"/>
      <c r="L607" s="271"/>
      <c r="M607" s="271"/>
      <c r="N607" s="271"/>
      <c r="O607" s="273"/>
    </row>
    <row r="608" spans="1:15" x14ac:dyDescent="0.25">
      <c r="A608" s="246"/>
      <c r="B608" s="294"/>
      <c r="C608" s="248" t="str">
        <f>IFERROR(IF($B608="7440-47-3","Chromium and compounds",IF(B608="No CAS","",INDEX('DEQ Pollutant List'!$C$7:$C$614,MATCH('3. Pollutant Emissions - EF'!B608,'DEQ Pollutant List'!$B$7:$B$614,0)))),"")</f>
        <v/>
      </c>
      <c r="D608" s="249"/>
      <c r="E608" s="250"/>
      <c r="F608" s="258"/>
      <c r="G608" s="290"/>
      <c r="H608" s="257"/>
      <c r="I608" s="331"/>
      <c r="J608" s="258"/>
      <c r="K608" s="313"/>
      <c r="L608" s="257"/>
      <c r="M608" s="258"/>
      <c r="N608" s="313"/>
      <c r="O608" s="257"/>
    </row>
    <row r="609" spans="1:15" x14ac:dyDescent="0.25">
      <c r="A609" s="200" t="s">
        <v>1520</v>
      </c>
      <c r="B609" s="201" t="s">
        <v>41</v>
      </c>
      <c r="C609" s="224" t="str">
        <f>IFERROR(IF($B609="7440-47-3","Chromium and compounds",IF(B609="No CAS","",INDEX('DEQ Pollutant List'!$C$7:$C$614,MATCH('3. Pollutant Emissions - EF'!B609,'DEQ Pollutant List'!$B$7:$B$614,0)))),"")</f>
        <v>Aluminum and compounds</v>
      </c>
      <c r="D609" s="205"/>
      <c r="E609" s="314">
        <v>0.99999970000000005</v>
      </c>
      <c r="F609" s="297">
        <v>40</v>
      </c>
      <c r="G609" s="300">
        <v>40</v>
      </c>
      <c r="H609" s="208" t="s">
        <v>1637</v>
      </c>
      <c r="I609" s="209" t="s">
        <v>1642</v>
      </c>
      <c r="J609" s="206"/>
      <c r="K609" s="210">
        <v>1.285714671227638E-4</v>
      </c>
      <c r="L609" s="208"/>
      <c r="M609" s="206"/>
      <c r="N609" s="210">
        <v>3.5225059485688704E-7</v>
      </c>
      <c r="O609" s="208"/>
    </row>
    <row r="610" spans="1:15" x14ac:dyDescent="0.25">
      <c r="A610" s="200" t="s">
        <v>1520</v>
      </c>
      <c r="B610" s="201" t="s">
        <v>83</v>
      </c>
      <c r="C610" s="224" t="str">
        <f>IFERROR(IF($B610="7440-47-3","Chromium and compounds",IF(B610="No CAS","",INDEX('DEQ Pollutant List'!$C$7:$C$614,MATCH('3. Pollutant Emissions - EF'!B610,'DEQ Pollutant List'!$B$7:$B$614,0)))),"")</f>
        <v>Arsenic and compounds</v>
      </c>
      <c r="D610" s="205"/>
      <c r="E610" s="314">
        <v>0.99999970000000005</v>
      </c>
      <c r="F610" s="297" t="s">
        <v>1649</v>
      </c>
      <c r="G610" s="300" t="s">
        <v>1649</v>
      </c>
      <c r="H610" s="208" t="s">
        <v>1637</v>
      </c>
      <c r="I610" s="209" t="s">
        <v>1642</v>
      </c>
      <c r="J610" s="206"/>
      <c r="K610" s="210" t="s">
        <v>1499</v>
      </c>
      <c r="L610" s="208"/>
      <c r="M610" s="206"/>
      <c r="N610" s="210" t="s">
        <v>1499</v>
      </c>
      <c r="O610" s="208"/>
    </row>
    <row r="611" spans="1:15" x14ac:dyDescent="0.25">
      <c r="A611" s="200" t="s">
        <v>1520</v>
      </c>
      <c r="B611" s="201" t="s">
        <v>117</v>
      </c>
      <c r="C611" s="224" t="str">
        <f>IFERROR(IF($B611="7440-47-3","Chromium and compounds",IF(B611="No CAS","",INDEX('DEQ Pollutant List'!$C$7:$C$614,MATCH('3. Pollutant Emissions - EF'!B611,'DEQ Pollutant List'!$B$7:$B$614,0)))),"")</f>
        <v>Beryllium and compounds</v>
      </c>
      <c r="D611" s="205"/>
      <c r="E611" s="314">
        <v>0.99999970000000005</v>
      </c>
      <c r="F611" s="297" t="s">
        <v>1649</v>
      </c>
      <c r="G611" s="300" t="s">
        <v>1649</v>
      </c>
      <c r="H611" s="208" t="s">
        <v>1637</v>
      </c>
      <c r="I611" s="209" t="s">
        <v>1642</v>
      </c>
      <c r="J611" s="206"/>
      <c r="K611" s="210" t="s">
        <v>1499</v>
      </c>
      <c r="L611" s="208"/>
      <c r="M611" s="206"/>
      <c r="N611" s="210" t="s">
        <v>1499</v>
      </c>
      <c r="O611" s="208"/>
    </row>
    <row r="612" spans="1:15" x14ac:dyDescent="0.25">
      <c r="A612" s="200" t="s">
        <v>1520</v>
      </c>
      <c r="B612" s="201" t="s">
        <v>167</v>
      </c>
      <c r="C612" s="224" t="str">
        <f>IFERROR(IF($B612="7440-47-3","Chromium and compounds",IF(B612="No CAS","",INDEX('DEQ Pollutant List'!$C$7:$C$614,MATCH('3. Pollutant Emissions - EF'!B612,'DEQ Pollutant List'!$B$7:$B$614,0)))),"")</f>
        <v>Cadmium and compounds</v>
      </c>
      <c r="D612" s="205"/>
      <c r="E612" s="314">
        <v>0.99999970000000005</v>
      </c>
      <c r="F612" s="297" t="s">
        <v>1649</v>
      </c>
      <c r="G612" s="300" t="s">
        <v>1649</v>
      </c>
      <c r="H612" s="208" t="s">
        <v>1637</v>
      </c>
      <c r="I612" s="209" t="s">
        <v>1642</v>
      </c>
      <c r="J612" s="206"/>
      <c r="K612" s="210" t="s">
        <v>1499</v>
      </c>
      <c r="L612" s="208"/>
      <c r="M612" s="206"/>
      <c r="N612" s="210" t="s">
        <v>1499</v>
      </c>
      <c r="O612" s="208"/>
    </row>
    <row r="613" spans="1:15" x14ac:dyDescent="0.25">
      <c r="A613" s="200" t="s">
        <v>1520</v>
      </c>
      <c r="B613" s="201" t="s">
        <v>1636</v>
      </c>
      <c r="C613" s="224" t="str">
        <f>IFERROR(IF($B613="7440-47-3","Chromium and compounds",IF(B613="No CAS","",INDEX('DEQ Pollutant List'!$C$7:$C$614,MATCH('3. Pollutant Emissions - EF'!B613,'DEQ Pollutant List'!$B$7:$B$614,0)))),"")</f>
        <v>Chromium and compounds</v>
      </c>
      <c r="D613" s="205"/>
      <c r="E613" s="314">
        <v>0.99999970000000005</v>
      </c>
      <c r="F613" s="297">
        <v>2.3999999999999997E-2</v>
      </c>
      <c r="G613" s="300">
        <v>2.3999999999999997E-2</v>
      </c>
      <c r="H613" s="208" t="s">
        <v>1637</v>
      </c>
      <c r="I613" s="209" t="s">
        <v>1642</v>
      </c>
      <c r="J613" s="206"/>
      <c r="K613" s="210">
        <v>7.7142880273658259E-8</v>
      </c>
      <c r="L613" s="208"/>
      <c r="M613" s="206"/>
      <c r="N613" s="210">
        <v>2.1135035691413221E-10</v>
      </c>
      <c r="O613" s="208"/>
    </row>
    <row r="614" spans="1:15" x14ac:dyDescent="0.25">
      <c r="A614" s="200" t="s">
        <v>1520</v>
      </c>
      <c r="B614" s="201" t="s">
        <v>250</v>
      </c>
      <c r="C614" s="224" t="str">
        <f>IFERROR(IF($B614="7440-47-3","Chromium and compounds",IF(B614="No CAS","",INDEX('DEQ Pollutant List'!$C$7:$C$614,MATCH('3. Pollutant Emissions - EF'!B614,'DEQ Pollutant List'!$B$7:$B$614,0)))),"")</f>
        <v>Chromium VI, chromate, and dichromate particulate</v>
      </c>
      <c r="D614" s="205"/>
      <c r="E614" s="314">
        <v>0.99999970000000005</v>
      </c>
      <c r="F614" s="297" t="s">
        <v>1649</v>
      </c>
      <c r="G614" s="300" t="s">
        <v>1649</v>
      </c>
      <c r="H614" s="208" t="s">
        <v>1637</v>
      </c>
      <c r="I614" s="209" t="s">
        <v>1642</v>
      </c>
      <c r="J614" s="206"/>
      <c r="K614" s="210" t="s">
        <v>1499</v>
      </c>
      <c r="L614" s="208"/>
      <c r="M614" s="206"/>
      <c r="N614" s="210" t="s">
        <v>1499</v>
      </c>
      <c r="O614" s="208"/>
    </row>
    <row r="615" spans="1:15" x14ac:dyDescent="0.25">
      <c r="A615" s="200" t="s">
        <v>1520</v>
      </c>
      <c r="B615" s="201" t="s">
        <v>255</v>
      </c>
      <c r="C615" s="224" t="str">
        <f>IFERROR(IF($B615="7440-47-3","Chromium and compounds",IF(B615="No CAS","",INDEX('DEQ Pollutant List'!$C$7:$C$614,MATCH('3. Pollutant Emissions - EF'!B615,'DEQ Pollutant List'!$B$7:$B$614,0)))),"")</f>
        <v>Cobalt and compounds</v>
      </c>
      <c r="D615" s="205"/>
      <c r="E615" s="314">
        <v>0.99999970000000005</v>
      </c>
      <c r="F615" s="297" t="s">
        <v>1649</v>
      </c>
      <c r="G615" s="300" t="s">
        <v>1649</v>
      </c>
      <c r="H615" s="208" t="s">
        <v>1637</v>
      </c>
      <c r="I615" s="209" t="s">
        <v>1642</v>
      </c>
      <c r="J615" s="206"/>
      <c r="K615" s="210" t="s">
        <v>1499</v>
      </c>
      <c r="L615" s="208"/>
      <c r="M615" s="206"/>
      <c r="N615" s="210" t="s">
        <v>1499</v>
      </c>
      <c r="O615" s="208"/>
    </row>
    <row r="616" spans="1:15" x14ac:dyDescent="0.25">
      <c r="A616" s="200" t="s">
        <v>1520</v>
      </c>
      <c r="B616" s="201" t="s">
        <v>258</v>
      </c>
      <c r="C616" s="224" t="str">
        <f>IFERROR(IF($B616="7440-47-3","Chromium and compounds",IF(B616="No CAS","",INDEX('DEQ Pollutant List'!$C$7:$C$614,MATCH('3. Pollutant Emissions - EF'!B616,'DEQ Pollutant List'!$B$7:$B$614,0)))),"")</f>
        <v>Copper and compounds</v>
      </c>
      <c r="D616" s="205"/>
      <c r="E616" s="314">
        <v>0.99999970000000005</v>
      </c>
      <c r="F616" s="297">
        <v>2.5999999999999999E-2</v>
      </c>
      <c r="G616" s="300">
        <v>2.5999999999999999E-2</v>
      </c>
      <c r="H616" s="208" t="s">
        <v>1637</v>
      </c>
      <c r="I616" s="209" t="s">
        <v>1642</v>
      </c>
      <c r="J616" s="206"/>
      <c r="K616" s="210">
        <v>8.3571453629796449E-8</v>
      </c>
      <c r="L616" s="208"/>
      <c r="M616" s="206"/>
      <c r="N616" s="210">
        <v>2.2896288665697657E-10</v>
      </c>
      <c r="O616" s="208"/>
    </row>
    <row r="617" spans="1:15" x14ac:dyDescent="0.25">
      <c r="A617" s="200" t="s">
        <v>1520</v>
      </c>
      <c r="B617" s="201" t="s">
        <v>556</v>
      </c>
      <c r="C617" s="224" t="str">
        <f>IFERROR(IF($B617="7440-47-3","Chromium and compounds",IF(B617="No CAS","",INDEX('DEQ Pollutant List'!$C$7:$C$614,MATCH('3. Pollutant Emissions - EF'!B617,'DEQ Pollutant List'!$B$7:$B$614,0)))),"")</f>
        <v>Lead and compounds</v>
      </c>
      <c r="D617" s="205"/>
      <c r="E617" s="314">
        <v>0.99999970000000005</v>
      </c>
      <c r="F617" s="297" t="s">
        <v>1649</v>
      </c>
      <c r="G617" s="300" t="s">
        <v>1649</v>
      </c>
      <c r="H617" s="208" t="s">
        <v>1637</v>
      </c>
      <c r="I617" s="209" t="s">
        <v>1642</v>
      </c>
      <c r="J617" s="206"/>
      <c r="K617" s="210" t="s">
        <v>1499</v>
      </c>
      <c r="L617" s="208"/>
      <c r="M617" s="206"/>
      <c r="N617" s="210" t="s">
        <v>1499</v>
      </c>
      <c r="O617" s="208"/>
    </row>
    <row r="618" spans="1:15" x14ac:dyDescent="0.25">
      <c r="A618" s="200" t="s">
        <v>1520</v>
      </c>
      <c r="B618" s="201" t="s">
        <v>562</v>
      </c>
      <c r="C618" s="224" t="str">
        <f>IFERROR(IF($B618="7440-47-3","Chromium and compounds",IF(B618="No CAS","",INDEX('DEQ Pollutant List'!$C$7:$C$614,MATCH('3. Pollutant Emissions - EF'!B618,'DEQ Pollutant List'!$B$7:$B$614,0)))),"")</f>
        <v>Manganese and compounds</v>
      </c>
      <c r="D618" s="205"/>
      <c r="E618" s="314">
        <v>0.99999970000000005</v>
      </c>
      <c r="F618" s="297" t="s">
        <v>1649</v>
      </c>
      <c r="G618" s="300" t="s">
        <v>1649</v>
      </c>
      <c r="H618" s="208" t="s">
        <v>1637</v>
      </c>
      <c r="I618" s="209" t="s">
        <v>1642</v>
      </c>
      <c r="J618" s="206"/>
      <c r="K618" s="210" t="s">
        <v>1499</v>
      </c>
      <c r="L618" s="208"/>
      <c r="M618" s="206"/>
      <c r="N618" s="210" t="s">
        <v>1499</v>
      </c>
      <c r="O618" s="208"/>
    </row>
    <row r="619" spans="1:15" x14ac:dyDescent="0.25">
      <c r="A619" s="200" t="s">
        <v>1520</v>
      </c>
      <c r="B619" s="201" t="s">
        <v>568</v>
      </c>
      <c r="C619" s="224" t="str">
        <f>IFERROR(IF($B619="7440-47-3","Chromium and compounds",IF(B619="No CAS","",INDEX('DEQ Pollutant List'!$C$7:$C$614,MATCH('3. Pollutant Emissions - EF'!B619,'DEQ Pollutant List'!$B$7:$B$614,0)))),"")</f>
        <v>Mercury and compounds</v>
      </c>
      <c r="D619" s="205"/>
      <c r="E619" s="314">
        <v>0.99999970000000005</v>
      </c>
      <c r="F619" s="297" t="s">
        <v>1649</v>
      </c>
      <c r="G619" s="300" t="s">
        <v>1649</v>
      </c>
      <c r="H619" s="208" t="s">
        <v>1637</v>
      </c>
      <c r="I619" s="209" t="s">
        <v>1642</v>
      </c>
      <c r="J619" s="206"/>
      <c r="K619" s="210" t="s">
        <v>1499</v>
      </c>
      <c r="L619" s="208"/>
      <c r="M619" s="206"/>
      <c r="N619" s="210" t="s">
        <v>1499</v>
      </c>
      <c r="O619" s="208"/>
    </row>
    <row r="620" spans="1:15" x14ac:dyDescent="0.25">
      <c r="A620" s="200" t="s">
        <v>1520</v>
      </c>
      <c r="B620" s="201" t="s">
        <v>634</v>
      </c>
      <c r="C620" s="224" t="str">
        <f>IFERROR(IF($B620="7440-47-3","Chromium and compounds",IF(B620="No CAS","",INDEX('DEQ Pollutant List'!$C$7:$C$614,MATCH('3. Pollutant Emissions - EF'!B620,'DEQ Pollutant List'!$B$7:$B$614,0)))),"")</f>
        <v>Nickel and compounds</v>
      </c>
      <c r="D620" s="205"/>
      <c r="E620" s="314">
        <v>0.99999970000000005</v>
      </c>
      <c r="F620" s="297" t="s">
        <v>1649</v>
      </c>
      <c r="G620" s="300" t="s">
        <v>1649</v>
      </c>
      <c r="H620" s="208" t="s">
        <v>1637</v>
      </c>
      <c r="I620" s="209" t="s">
        <v>1642</v>
      </c>
      <c r="J620" s="206"/>
      <c r="K620" s="210" t="s">
        <v>1499</v>
      </c>
      <c r="L620" s="208"/>
      <c r="M620" s="206"/>
      <c r="N620" s="210" t="s">
        <v>1499</v>
      </c>
      <c r="O620" s="208"/>
    </row>
    <row r="621" spans="1:15" x14ac:dyDescent="0.25">
      <c r="A621" s="200" t="s">
        <v>1520</v>
      </c>
      <c r="B621" s="201" t="s">
        <v>1009</v>
      </c>
      <c r="C621" s="224" t="str">
        <f>IFERROR(IF($B621="7440-47-3","Chromium and compounds",IF(B621="No CAS","",INDEX('DEQ Pollutant List'!$C$7:$C$614,MATCH('3. Pollutant Emissions - EF'!B621,'DEQ Pollutant List'!$B$7:$B$614,0)))),"")</f>
        <v>Selenium and compounds</v>
      </c>
      <c r="D621" s="205"/>
      <c r="E621" s="314">
        <v>0.99999970000000005</v>
      </c>
      <c r="F621" s="297" t="s">
        <v>1649</v>
      </c>
      <c r="G621" s="300" t="s">
        <v>1649</v>
      </c>
      <c r="H621" s="208" t="s">
        <v>1637</v>
      </c>
      <c r="I621" s="209" t="s">
        <v>1642</v>
      </c>
      <c r="J621" s="206"/>
      <c r="K621" s="210" t="s">
        <v>1499</v>
      </c>
      <c r="L621" s="208"/>
      <c r="M621" s="206"/>
      <c r="N621" s="210" t="s">
        <v>1499</v>
      </c>
      <c r="O621" s="208"/>
    </row>
    <row r="622" spans="1:15" x14ac:dyDescent="0.25">
      <c r="A622" s="200" t="s">
        <v>1520</v>
      </c>
      <c r="B622" s="201" t="s">
        <v>1128</v>
      </c>
      <c r="C622" s="224" t="str">
        <f>IFERROR(IF($B622="7440-47-3","Chromium and compounds",IF(B622="No CAS","",INDEX('DEQ Pollutant List'!$C$7:$C$614,MATCH('3. Pollutant Emissions - EF'!B622,'DEQ Pollutant List'!$B$7:$B$614,0)))),"")</f>
        <v>Vanadium (fume or dust)</v>
      </c>
      <c r="D622" s="205"/>
      <c r="E622" s="314">
        <v>0.99999970000000005</v>
      </c>
      <c r="F622" s="297">
        <v>2.8000000000000001E-2</v>
      </c>
      <c r="G622" s="300">
        <v>2.8000000000000001E-2</v>
      </c>
      <c r="H622" s="208" t="s">
        <v>1637</v>
      </c>
      <c r="I622" s="209" t="s">
        <v>1642</v>
      </c>
      <c r="J622" s="206"/>
      <c r="K622" s="210">
        <v>9.0000026985934664E-8</v>
      </c>
      <c r="L622" s="208"/>
      <c r="M622" s="206"/>
      <c r="N622" s="210">
        <v>2.4657541639982094E-10</v>
      </c>
      <c r="O622" s="208"/>
    </row>
    <row r="623" spans="1:15" x14ac:dyDescent="0.25">
      <c r="A623" s="200" t="s">
        <v>1520</v>
      </c>
      <c r="B623" s="201" t="s">
        <v>1149</v>
      </c>
      <c r="C623" s="224" t="str">
        <f>IFERROR(IF($B623="7440-47-3","Chromium and compounds",IF(B623="No CAS","",INDEX('DEQ Pollutant List'!$C$7:$C$614,MATCH('3. Pollutant Emissions - EF'!B623,'DEQ Pollutant List'!$B$7:$B$614,0)))),"")</f>
        <v>Zinc and compounds</v>
      </c>
      <c r="D623" s="205"/>
      <c r="E623" s="314">
        <v>0.99999970000000005</v>
      </c>
      <c r="F623" s="297">
        <v>5.6000000000000001E-2</v>
      </c>
      <c r="G623" s="300">
        <v>5.6000000000000001E-2</v>
      </c>
      <c r="H623" s="208" t="s">
        <v>1637</v>
      </c>
      <c r="I623" s="209" t="s">
        <v>1642</v>
      </c>
      <c r="J623" s="206"/>
      <c r="K623" s="210">
        <v>1.8000005397186933E-7</v>
      </c>
      <c r="L623" s="208"/>
      <c r="M623" s="206"/>
      <c r="N623" s="210">
        <v>4.9315083279964187E-10</v>
      </c>
      <c r="O623" s="208"/>
    </row>
    <row r="624" spans="1:15" x14ac:dyDescent="0.25">
      <c r="A624" s="200"/>
      <c r="B624" s="201"/>
      <c r="C624" s="224" t="str">
        <f>IFERROR(IF($B624="7440-47-3","Chromium and compounds",IF(B624="No CAS","",INDEX('DEQ Pollutant List'!$C$7:$C$614,MATCH('3. Pollutant Emissions - EF'!B624,'DEQ Pollutant List'!$B$7:$B$614,0)))),"")</f>
        <v/>
      </c>
      <c r="D624" s="205"/>
      <c r="E624" s="314"/>
      <c r="F624" s="297"/>
      <c r="G624" s="300"/>
      <c r="H624" s="208"/>
      <c r="I624" s="209"/>
      <c r="J624" s="206"/>
      <c r="K624" s="210"/>
      <c r="L624" s="208"/>
      <c r="M624" s="206"/>
      <c r="N624" s="210"/>
      <c r="O624" s="208"/>
    </row>
    <row r="625" spans="1:15" x14ac:dyDescent="0.25">
      <c r="A625" s="200" t="s">
        <v>1524</v>
      </c>
      <c r="B625" s="201" t="s">
        <v>41</v>
      </c>
      <c r="C625" s="224" t="str">
        <f>IFERROR(IF($B625="7440-47-3","Chromium and compounds",IF(B625="No CAS","",INDEX('DEQ Pollutant List'!$C$7:$C$614,MATCH('3. Pollutant Emissions - EF'!B625,'DEQ Pollutant List'!$B$7:$B$614,0)))),"")</f>
        <v>Aluminum and compounds</v>
      </c>
      <c r="D625" s="205"/>
      <c r="E625" s="314">
        <v>0.99999970000000005</v>
      </c>
      <c r="F625" s="297">
        <v>64</v>
      </c>
      <c r="G625" s="300">
        <v>64</v>
      </c>
      <c r="H625" s="208" t="s">
        <v>1637</v>
      </c>
      <c r="I625" s="209" t="s">
        <v>1642</v>
      </c>
      <c r="J625" s="206"/>
      <c r="K625" s="210">
        <v>7.0437338904443832E-5</v>
      </c>
      <c r="L625" s="208"/>
      <c r="M625" s="206"/>
      <c r="N625" s="210">
        <v>1.9297901069710638E-7</v>
      </c>
      <c r="O625" s="208"/>
    </row>
    <row r="626" spans="1:15" x14ac:dyDescent="0.25">
      <c r="A626" s="200" t="s">
        <v>1524</v>
      </c>
      <c r="B626" s="201" t="s">
        <v>83</v>
      </c>
      <c r="C626" s="224" t="str">
        <f>IFERROR(IF($B626="7440-47-3","Chromium and compounds",IF(B626="No CAS","",INDEX('DEQ Pollutant List'!$C$7:$C$614,MATCH('3. Pollutant Emissions - EF'!B626,'DEQ Pollutant List'!$B$7:$B$614,0)))),"")</f>
        <v>Arsenic and compounds</v>
      </c>
      <c r="D626" s="205"/>
      <c r="E626" s="314">
        <v>0.99999970000000005</v>
      </c>
      <c r="F626" s="297" t="s">
        <v>1649</v>
      </c>
      <c r="G626" s="300" t="s">
        <v>1649</v>
      </c>
      <c r="H626" s="208" t="s">
        <v>1637</v>
      </c>
      <c r="I626" s="209" t="s">
        <v>1642</v>
      </c>
      <c r="J626" s="206"/>
      <c r="K626" s="210" t="s">
        <v>1499</v>
      </c>
      <c r="L626" s="208"/>
      <c r="M626" s="206"/>
      <c r="N626" s="210" t="s">
        <v>1499</v>
      </c>
      <c r="O626" s="208"/>
    </row>
    <row r="627" spans="1:15" x14ac:dyDescent="0.25">
      <c r="A627" s="200" t="s">
        <v>1524</v>
      </c>
      <c r="B627" s="201" t="s">
        <v>117</v>
      </c>
      <c r="C627" s="224" t="str">
        <f>IFERROR(IF($B627="7440-47-3","Chromium and compounds",IF(B627="No CAS","",INDEX('DEQ Pollutant List'!$C$7:$C$614,MATCH('3. Pollutant Emissions - EF'!B627,'DEQ Pollutant List'!$B$7:$B$614,0)))),"")</f>
        <v>Beryllium and compounds</v>
      </c>
      <c r="D627" s="205"/>
      <c r="E627" s="314">
        <v>0.99999970000000005</v>
      </c>
      <c r="F627" s="297" t="s">
        <v>1649</v>
      </c>
      <c r="G627" s="300" t="s">
        <v>1649</v>
      </c>
      <c r="H627" s="208" t="s">
        <v>1637</v>
      </c>
      <c r="I627" s="209" t="s">
        <v>1642</v>
      </c>
      <c r="J627" s="206"/>
      <c r="K627" s="210" t="s">
        <v>1499</v>
      </c>
      <c r="L627" s="208"/>
      <c r="M627" s="206"/>
      <c r="N627" s="210" t="s">
        <v>1499</v>
      </c>
      <c r="O627" s="208"/>
    </row>
    <row r="628" spans="1:15" x14ac:dyDescent="0.25">
      <c r="A628" s="200" t="s">
        <v>1524</v>
      </c>
      <c r="B628" s="201" t="s">
        <v>167</v>
      </c>
      <c r="C628" s="224" t="str">
        <f>IFERROR(IF($B628="7440-47-3","Chromium and compounds",IF(B628="No CAS","",INDEX('DEQ Pollutant List'!$C$7:$C$614,MATCH('3. Pollutant Emissions - EF'!B628,'DEQ Pollutant List'!$B$7:$B$614,0)))),"")</f>
        <v>Cadmium and compounds</v>
      </c>
      <c r="D628" s="205"/>
      <c r="E628" s="314">
        <v>0.99999970000000005</v>
      </c>
      <c r="F628" s="297" t="s">
        <v>1649</v>
      </c>
      <c r="G628" s="300" t="s">
        <v>1649</v>
      </c>
      <c r="H628" s="208" t="s">
        <v>1637</v>
      </c>
      <c r="I628" s="209" t="s">
        <v>1642</v>
      </c>
      <c r="J628" s="206"/>
      <c r="K628" s="210" t="s">
        <v>1499</v>
      </c>
      <c r="L628" s="208"/>
      <c r="M628" s="206"/>
      <c r="N628" s="210" t="s">
        <v>1499</v>
      </c>
      <c r="O628" s="208"/>
    </row>
    <row r="629" spans="1:15" x14ac:dyDescent="0.25">
      <c r="A629" s="200" t="s">
        <v>1524</v>
      </c>
      <c r="B629" s="201" t="s">
        <v>1636</v>
      </c>
      <c r="C629" s="224" t="str">
        <f>IFERROR(IF($B629="7440-47-3","Chromium and compounds",IF(B629="No CAS","",INDEX('DEQ Pollutant List'!$C$7:$C$614,MATCH('3. Pollutant Emissions - EF'!B629,'DEQ Pollutant List'!$B$7:$B$614,0)))),"")</f>
        <v>Chromium and compounds</v>
      </c>
      <c r="D629" s="205"/>
      <c r="E629" s="314">
        <v>0.99999970000000005</v>
      </c>
      <c r="F629" s="297">
        <v>3.7999999999999999E-2</v>
      </c>
      <c r="G629" s="300">
        <v>3.7999999999999999E-2</v>
      </c>
      <c r="H629" s="208" t="s">
        <v>1637</v>
      </c>
      <c r="I629" s="209" t="s">
        <v>1642</v>
      </c>
      <c r="J629" s="206"/>
      <c r="K629" s="210">
        <v>4.1822169974513523E-8</v>
      </c>
      <c r="L629" s="208"/>
      <c r="M629" s="206"/>
      <c r="N629" s="210">
        <v>1.1458128760140692E-10</v>
      </c>
      <c r="O629" s="208"/>
    </row>
    <row r="630" spans="1:15" x14ac:dyDescent="0.25">
      <c r="A630" s="200" t="s">
        <v>1524</v>
      </c>
      <c r="B630" s="201" t="s">
        <v>250</v>
      </c>
      <c r="C630" s="224" t="str">
        <f>IFERROR(IF($B630="7440-47-3","Chromium and compounds",IF(B630="No CAS","",INDEX('DEQ Pollutant List'!$C$7:$C$614,MATCH('3. Pollutant Emissions - EF'!B630,'DEQ Pollutant List'!$B$7:$B$614,0)))),"")</f>
        <v>Chromium VI, chromate, and dichromate particulate</v>
      </c>
      <c r="D630" s="205"/>
      <c r="E630" s="314">
        <v>0.99999970000000005</v>
      </c>
      <c r="F630" s="297" t="s">
        <v>1649</v>
      </c>
      <c r="G630" s="300" t="s">
        <v>1649</v>
      </c>
      <c r="H630" s="208" t="s">
        <v>1637</v>
      </c>
      <c r="I630" s="209" t="s">
        <v>1642</v>
      </c>
      <c r="J630" s="206"/>
      <c r="K630" s="210" t="s">
        <v>1499</v>
      </c>
      <c r="L630" s="208"/>
      <c r="M630" s="206"/>
      <c r="N630" s="210" t="s">
        <v>1499</v>
      </c>
      <c r="O630" s="208"/>
    </row>
    <row r="631" spans="1:15" x14ac:dyDescent="0.25">
      <c r="A631" s="200" t="s">
        <v>1524</v>
      </c>
      <c r="B631" s="201" t="s">
        <v>255</v>
      </c>
      <c r="C631" s="224" t="str">
        <f>IFERROR(IF($B631="7440-47-3","Chromium and compounds",IF(B631="No CAS","",INDEX('DEQ Pollutant List'!$C$7:$C$614,MATCH('3. Pollutant Emissions - EF'!B631,'DEQ Pollutant List'!$B$7:$B$614,0)))),"")</f>
        <v>Cobalt and compounds</v>
      </c>
      <c r="D631" s="205"/>
      <c r="E631" s="314">
        <v>0.99999970000000005</v>
      </c>
      <c r="F631" s="297" t="s">
        <v>1649</v>
      </c>
      <c r="G631" s="300" t="s">
        <v>1649</v>
      </c>
      <c r="H631" s="208" t="s">
        <v>1637</v>
      </c>
      <c r="I631" s="209" t="s">
        <v>1642</v>
      </c>
      <c r="J631" s="206"/>
      <c r="K631" s="210" t="s">
        <v>1499</v>
      </c>
      <c r="L631" s="208"/>
      <c r="M631" s="206"/>
      <c r="N631" s="210" t="s">
        <v>1499</v>
      </c>
      <c r="O631" s="208"/>
    </row>
    <row r="632" spans="1:15" x14ac:dyDescent="0.25">
      <c r="A632" s="200" t="s">
        <v>1524</v>
      </c>
      <c r="B632" s="201" t="s">
        <v>258</v>
      </c>
      <c r="C632" s="224" t="str">
        <f>IFERROR(IF($B632="7440-47-3","Chromium and compounds",IF(B632="No CAS","",INDEX('DEQ Pollutant List'!$C$7:$C$614,MATCH('3. Pollutant Emissions - EF'!B632,'DEQ Pollutant List'!$B$7:$B$614,0)))),"")</f>
        <v>Copper and compounds</v>
      </c>
      <c r="D632" s="205"/>
      <c r="E632" s="314">
        <v>0.99999970000000005</v>
      </c>
      <c r="F632" s="297">
        <v>8.6000000000000007E-2</v>
      </c>
      <c r="G632" s="300">
        <v>8.6000000000000007E-2</v>
      </c>
      <c r="H632" s="208" t="s">
        <v>1637</v>
      </c>
      <c r="I632" s="209" t="s">
        <v>1642</v>
      </c>
      <c r="J632" s="206"/>
      <c r="K632" s="210">
        <v>9.4650174152846407E-8</v>
      </c>
      <c r="L632" s="208"/>
      <c r="M632" s="206"/>
      <c r="N632" s="210">
        <v>2.5931554562423676E-10</v>
      </c>
      <c r="O632" s="208"/>
    </row>
    <row r="633" spans="1:15" x14ac:dyDescent="0.25">
      <c r="A633" s="200" t="s">
        <v>1524</v>
      </c>
      <c r="B633" s="201" t="s">
        <v>556</v>
      </c>
      <c r="C633" s="224" t="str">
        <f>IFERROR(IF($B633="7440-47-3","Chromium and compounds",IF(B633="No CAS","",INDEX('DEQ Pollutant List'!$C$7:$C$614,MATCH('3. Pollutant Emissions - EF'!B633,'DEQ Pollutant List'!$B$7:$B$614,0)))),"")</f>
        <v>Lead and compounds</v>
      </c>
      <c r="D633" s="205"/>
      <c r="E633" s="314">
        <v>0.99999970000000005</v>
      </c>
      <c r="F633" s="297" t="s">
        <v>1649</v>
      </c>
      <c r="G633" s="300" t="s">
        <v>1649</v>
      </c>
      <c r="H633" s="208" t="s">
        <v>1637</v>
      </c>
      <c r="I633" s="209" t="s">
        <v>1642</v>
      </c>
      <c r="J633" s="206"/>
      <c r="K633" s="210" t="s">
        <v>1499</v>
      </c>
      <c r="L633" s="208"/>
      <c r="M633" s="206"/>
      <c r="N633" s="210" t="s">
        <v>1499</v>
      </c>
      <c r="O633" s="208"/>
    </row>
    <row r="634" spans="1:15" x14ac:dyDescent="0.25">
      <c r="A634" s="200" t="s">
        <v>1524</v>
      </c>
      <c r="B634" s="201" t="s">
        <v>562</v>
      </c>
      <c r="C634" s="224" t="str">
        <f>IFERROR(IF($B634="7440-47-3","Chromium and compounds",IF(B634="No CAS","",INDEX('DEQ Pollutant List'!$C$7:$C$614,MATCH('3. Pollutant Emissions - EF'!B634,'DEQ Pollutant List'!$B$7:$B$614,0)))),"")</f>
        <v>Manganese and compounds</v>
      </c>
      <c r="D634" s="205"/>
      <c r="E634" s="314">
        <v>0.99999970000000005</v>
      </c>
      <c r="F634" s="297">
        <v>3.2000000000000001E-2</v>
      </c>
      <c r="G634" s="300">
        <v>3.2000000000000001E-2</v>
      </c>
      <c r="H634" s="208" t="s">
        <v>1637</v>
      </c>
      <c r="I634" s="209" t="s">
        <v>1642</v>
      </c>
      <c r="J634" s="206"/>
      <c r="K634" s="210">
        <v>3.5218669452221914E-8</v>
      </c>
      <c r="L634" s="208"/>
      <c r="M634" s="206"/>
      <c r="N634" s="210">
        <v>9.6489505348553191E-11</v>
      </c>
      <c r="O634" s="208"/>
    </row>
    <row r="635" spans="1:15" x14ac:dyDescent="0.25">
      <c r="A635" s="200" t="s">
        <v>1524</v>
      </c>
      <c r="B635" s="201" t="s">
        <v>568</v>
      </c>
      <c r="C635" s="224" t="str">
        <f>IFERROR(IF($B635="7440-47-3","Chromium and compounds",IF(B635="No CAS","",INDEX('DEQ Pollutant List'!$C$7:$C$614,MATCH('3. Pollutant Emissions - EF'!B635,'DEQ Pollutant List'!$B$7:$B$614,0)))),"")</f>
        <v>Mercury and compounds</v>
      </c>
      <c r="D635" s="205"/>
      <c r="E635" s="314">
        <v>0.99999970000000005</v>
      </c>
      <c r="F635" s="297" t="s">
        <v>1649</v>
      </c>
      <c r="G635" s="300" t="s">
        <v>1649</v>
      </c>
      <c r="H635" s="208" t="s">
        <v>1637</v>
      </c>
      <c r="I635" s="209" t="s">
        <v>1642</v>
      </c>
      <c r="J635" s="206"/>
      <c r="K635" s="210" t="s">
        <v>1499</v>
      </c>
      <c r="L635" s="208"/>
      <c r="M635" s="206"/>
      <c r="N635" s="210" t="s">
        <v>1499</v>
      </c>
      <c r="O635" s="208"/>
    </row>
    <row r="636" spans="1:15" x14ac:dyDescent="0.25">
      <c r="A636" s="200" t="s">
        <v>1524</v>
      </c>
      <c r="B636" s="201" t="s">
        <v>634</v>
      </c>
      <c r="C636" s="224" t="str">
        <f>IFERROR(IF($B636="7440-47-3","Chromium and compounds",IF(B636="No CAS","",INDEX('DEQ Pollutant List'!$C$7:$C$614,MATCH('3. Pollutant Emissions - EF'!B636,'DEQ Pollutant List'!$B$7:$B$614,0)))),"")</f>
        <v>Nickel and compounds</v>
      </c>
      <c r="D636" s="205"/>
      <c r="E636" s="314">
        <v>0.99999970000000005</v>
      </c>
      <c r="F636" s="297">
        <v>0.04</v>
      </c>
      <c r="G636" s="300">
        <v>0.04</v>
      </c>
      <c r="H636" s="208" t="s">
        <v>1637</v>
      </c>
      <c r="I636" s="209" t="s">
        <v>1642</v>
      </c>
      <c r="J636" s="206"/>
      <c r="K636" s="210">
        <v>4.4023336815277402E-8</v>
      </c>
      <c r="L636" s="208"/>
      <c r="M636" s="206"/>
      <c r="N636" s="210">
        <v>1.206118816856915E-10</v>
      </c>
      <c r="O636" s="208"/>
    </row>
    <row r="637" spans="1:15" x14ac:dyDescent="0.25">
      <c r="A637" s="200" t="s">
        <v>1524</v>
      </c>
      <c r="B637" s="201" t="s">
        <v>1009</v>
      </c>
      <c r="C637" s="224" t="str">
        <f>IFERROR(IF($B637="7440-47-3","Chromium and compounds",IF(B637="No CAS","",INDEX('DEQ Pollutant List'!$C$7:$C$614,MATCH('3. Pollutant Emissions - EF'!B637,'DEQ Pollutant List'!$B$7:$B$614,0)))),"")</f>
        <v>Selenium and compounds</v>
      </c>
      <c r="D637" s="205"/>
      <c r="E637" s="314">
        <v>0.99999970000000005</v>
      </c>
      <c r="F637" s="297" t="s">
        <v>1649</v>
      </c>
      <c r="G637" s="300" t="s">
        <v>1649</v>
      </c>
      <c r="H637" s="208" t="s">
        <v>1637</v>
      </c>
      <c r="I637" s="209" t="s">
        <v>1642</v>
      </c>
      <c r="J637" s="206"/>
      <c r="K637" s="210" t="s">
        <v>1499</v>
      </c>
      <c r="L637" s="208"/>
      <c r="M637" s="206"/>
      <c r="N637" s="210" t="s">
        <v>1499</v>
      </c>
      <c r="O637" s="208"/>
    </row>
    <row r="638" spans="1:15" x14ac:dyDescent="0.25">
      <c r="A638" s="200" t="s">
        <v>1524</v>
      </c>
      <c r="B638" s="201" t="s">
        <v>1128</v>
      </c>
      <c r="C638" s="224" t="str">
        <f>IFERROR(IF($B638="7440-47-3","Chromium and compounds",IF(B638="No CAS","",INDEX('DEQ Pollutant List'!$C$7:$C$614,MATCH('3. Pollutant Emissions - EF'!B638,'DEQ Pollutant List'!$B$7:$B$614,0)))),"")</f>
        <v>Vanadium (fume or dust)</v>
      </c>
      <c r="D638" s="205"/>
      <c r="E638" s="314">
        <v>0.99999970000000005</v>
      </c>
      <c r="F638" s="297">
        <v>4.5999999999999999E-2</v>
      </c>
      <c r="G638" s="300">
        <v>4.5999999999999999E-2</v>
      </c>
      <c r="H638" s="208" t="s">
        <v>1637</v>
      </c>
      <c r="I638" s="209" t="s">
        <v>1642</v>
      </c>
      <c r="J638" s="206"/>
      <c r="K638" s="210">
        <v>5.0626837337569005E-8</v>
      </c>
      <c r="L638" s="208"/>
      <c r="M638" s="206"/>
      <c r="N638" s="210">
        <v>1.387036639385452E-10</v>
      </c>
      <c r="O638" s="208"/>
    </row>
    <row r="639" spans="1:15" x14ac:dyDescent="0.25">
      <c r="A639" s="200" t="s">
        <v>1524</v>
      </c>
      <c r="B639" s="201" t="s">
        <v>1149</v>
      </c>
      <c r="C639" s="224" t="str">
        <f>IFERROR(IF($B639="7440-47-3","Chromium and compounds",IF(B639="No CAS","",INDEX('DEQ Pollutant List'!$C$7:$C$614,MATCH('3. Pollutant Emissions - EF'!B639,'DEQ Pollutant List'!$B$7:$B$614,0)))),"")</f>
        <v>Zinc and compounds</v>
      </c>
      <c r="D639" s="205"/>
      <c r="E639" s="314">
        <v>0.99999970000000005</v>
      </c>
      <c r="F639" s="297">
        <v>0.16400000000000001</v>
      </c>
      <c r="G639" s="300">
        <v>0.16400000000000001</v>
      </c>
      <c r="H639" s="208" t="s">
        <v>1637</v>
      </c>
      <c r="I639" s="209" t="s">
        <v>1642</v>
      </c>
      <c r="J639" s="206"/>
      <c r="K639" s="210">
        <v>1.8049568094263733E-7</v>
      </c>
      <c r="L639" s="208"/>
      <c r="M639" s="206"/>
      <c r="N639" s="210">
        <v>4.9450871491133518E-10</v>
      </c>
      <c r="O639" s="208"/>
    </row>
    <row r="640" spans="1:15" ht="15.75" thickBot="1" x14ac:dyDescent="0.3">
      <c r="A640" s="202"/>
      <c r="B640" s="203"/>
      <c r="C640" s="204" t="str">
        <f>IFERROR(IF($B640="7440-47-3","Chromium and compounds",IF(B640="No CAS","",INDEX('DEQ Pollutant List'!$C$7:$C$614,MATCH('3. Pollutant Emissions - EF'!B640,'DEQ Pollutant List'!$B$7:$B$614,0)))),"")</f>
        <v/>
      </c>
      <c r="D640" s="218"/>
      <c r="E640" s="284"/>
      <c r="F640" s="211"/>
      <c r="G640" s="212"/>
      <c r="H640" s="213"/>
      <c r="I640" s="214"/>
      <c r="J640" s="211"/>
      <c r="K640" s="215"/>
      <c r="L640" s="213"/>
      <c r="M640" s="211"/>
      <c r="N640" s="215"/>
      <c r="O640" s="213"/>
    </row>
    <row r="641" spans="1:15" ht="15.75" thickBot="1" x14ac:dyDescent="0.3">
      <c r="A641" s="268"/>
      <c r="B641" s="269"/>
      <c r="C641" s="270"/>
      <c r="D641" s="271"/>
      <c r="E641" s="272"/>
      <c r="F641" s="270"/>
      <c r="G641" s="271"/>
      <c r="H641" s="271"/>
      <c r="I641" s="270"/>
      <c r="J641" s="271"/>
      <c r="K641" s="271"/>
      <c r="L641" s="271"/>
      <c r="M641" s="271"/>
      <c r="N641" s="271"/>
      <c r="O641" s="273"/>
    </row>
    <row r="642" spans="1:15" ht="15.75" x14ac:dyDescent="0.3">
      <c r="A642" s="200" t="s">
        <v>1527</v>
      </c>
      <c r="B642" s="201" t="s">
        <v>530</v>
      </c>
      <c r="C642" s="224" t="str">
        <f>IFERROR(IF($B642="7440-47-3","Chromium and compounds",IF(B642="No CAS","",INDEX('DEQ Pollutant List'!$C$7:$C$614,MATCH('3. Pollutant Emissions - EF'!B642,'DEQ Pollutant List'!$B$7:$B$614,0)))),"")</f>
        <v>Hydrochloric acid</v>
      </c>
      <c r="D642" s="205"/>
      <c r="E642" s="260"/>
      <c r="F642" s="274"/>
      <c r="G642" s="275"/>
      <c r="H642" s="233"/>
      <c r="I642" s="276"/>
      <c r="J642" s="206"/>
      <c r="K642" s="210">
        <v>103.86297376093295</v>
      </c>
      <c r="L642" s="208"/>
      <c r="M642" s="206"/>
      <c r="N642" s="210">
        <v>0.28455609249570668</v>
      </c>
      <c r="O642" s="208"/>
    </row>
    <row r="643" spans="1:15" ht="15.75" x14ac:dyDescent="0.3">
      <c r="A643" s="200" t="s">
        <v>1527</v>
      </c>
      <c r="B643" s="201" t="s">
        <v>548</v>
      </c>
      <c r="C643" s="224" t="str">
        <f>IFERROR(IF($B643="7440-47-3","Chromium and compounds",IF(B643="No CAS","",INDEX('DEQ Pollutant List'!$C$7:$C$614,MATCH('3. Pollutant Emissions - EF'!B643,'DEQ Pollutant List'!$B$7:$B$614,0)))),"")</f>
        <v>Isopropyl alcohol</v>
      </c>
      <c r="D643" s="205"/>
      <c r="E643" s="332">
        <v>0.98099999999999998</v>
      </c>
      <c r="F643" s="274"/>
      <c r="G643" s="275"/>
      <c r="H643" s="233"/>
      <c r="I643" s="276"/>
      <c r="J643" s="206"/>
      <c r="K643" s="210">
        <v>4343.7368954431131</v>
      </c>
      <c r="L643" s="208"/>
      <c r="M643" s="206"/>
      <c r="N643" s="210">
        <v>11.951355884819691</v>
      </c>
      <c r="O643" s="208"/>
    </row>
    <row r="644" spans="1:15" ht="15.75" x14ac:dyDescent="0.3">
      <c r="A644" s="200" t="s">
        <v>1527</v>
      </c>
      <c r="B644" s="201" t="s">
        <v>985</v>
      </c>
      <c r="C644" s="224" t="str">
        <f>IFERROR(IF($B644="7440-47-3","Chromium and compounds",IF(B644="No CAS","",INDEX('DEQ Pollutant List'!$C$7:$C$614,MATCH('3. Pollutant Emissions - EF'!B644,'DEQ Pollutant List'!$B$7:$B$614,0)))),"")</f>
        <v>Propylene glycol monomethyl ether</v>
      </c>
      <c r="D644" s="205"/>
      <c r="E644" s="260">
        <v>0.98099999999999998</v>
      </c>
      <c r="F644" s="274"/>
      <c r="G644" s="275"/>
      <c r="H644" s="233"/>
      <c r="I644" s="276"/>
      <c r="J644" s="206"/>
      <c r="K644" s="210">
        <v>308.21249443067916</v>
      </c>
      <c r="L644" s="208"/>
      <c r="M644" s="206"/>
      <c r="N644" s="210">
        <v>0.84801572879641174</v>
      </c>
      <c r="O644" s="208"/>
    </row>
    <row r="645" spans="1:15" ht="15.75" x14ac:dyDescent="0.3">
      <c r="A645" s="200" t="s">
        <v>1527</v>
      </c>
      <c r="B645" s="201" t="s">
        <v>423</v>
      </c>
      <c r="C645" s="224" t="str">
        <f>IFERROR(IF($B645="7440-47-3","Chromium and compounds",IF(B645="No CAS","",INDEX('DEQ Pollutant List'!$C$7:$C$614,MATCH('3. Pollutant Emissions - EF'!B645,'DEQ Pollutant List'!$B$7:$B$614,0)))),"")</f>
        <v>Dipropylene glycol monomethyl ether</v>
      </c>
      <c r="D645" s="205"/>
      <c r="E645" s="260">
        <v>0.98099999999999998</v>
      </c>
      <c r="F645" s="274"/>
      <c r="G645" s="275"/>
      <c r="H645" s="233"/>
      <c r="I645" s="276"/>
      <c r="J645" s="206"/>
      <c r="K645" s="210">
        <v>608.77679434249285</v>
      </c>
      <c r="L645" s="208"/>
      <c r="M645" s="206"/>
      <c r="N645" s="210">
        <v>1.6749882183793294</v>
      </c>
      <c r="O645" s="208"/>
    </row>
    <row r="646" spans="1:15" ht="16.5" thickBot="1" x14ac:dyDescent="0.35">
      <c r="A646" s="202" t="s">
        <v>1527</v>
      </c>
      <c r="B646" s="203" t="s">
        <v>365</v>
      </c>
      <c r="C646" s="204" t="str">
        <f>IFERROR(IF($B646="7440-47-3","Chromium and compounds",IF(B646="No CAS","",INDEX('DEQ Pollutant List'!$C$7:$C$614,MATCH('3. Pollutant Emissions - EF'!B646,'DEQ Pollutant List'!$B$7:$B$614,0)))),"")</f>
        <v>Diethylene glycol</v>
      </c>
      <c r="D646" s="218"/>
      <c r="E646" s="284">
        <v>0.98099999999999998</v>
      </c>
      <c r="F646" s="306"/>
      <c r="G646" s="307"/>
      <c r="H646" s="287"/>
      <c r="I646" s="288"/>
      <c r="J646" s="211"/>
      <c r="K646" s="215">
        <v>1.1187995347628079</v>
      </c>
      <c r="L646" s="213"/>
      <c r="M646" s="211"/>
      <c r="N646" s="215">
        <v>3.0782645739313367E-3</v>
      </c>
      <c r="O646" s="213"/>
    </row>
    <row r="647" spans="1:15" ht="15.75" thickBot="1" x14ac:dyDescent="0.3">
      <c r="A647" s="268"/>
      <c r="B647" s="269"/>
      <c r="C647" s="270"/>
      <c r="D647" s="271"/>
      <c r="E647" s="272"/>
      <c r="F647" s="270"/>
      <c r="G647" s="271"/>
      <c r="H647" s="271"/>
      <c r="I647" s="270"/>
      <c r="J647" s="271"/>
      <c r="K647" s="271"/>
      <c r="L647" s="271"/>
      <c r="M647" s="271"/>
      <c r="N647" s="271"/>
      <c r="O647" s="273"/>
    </row>
    <row r="648" spans="1:15" ht="15.75" x14ac:dyDescent="0.3">
      <c r="A648" s="200" t="s">
        <v>1528</v>
      </c>
      <c r="B648" s="201" t="s">
        <v>548</v>
      </c>
      <c r="C648" s="224" t="str">
        <f>IFERROR(IF($B648="7440-47-3","Chromium and compounds",IF(B648="No CAS","",INDEX('DEQ Pollutant List'!$C$7:$C$614,MATCH('3. Pollutant Emissions - EF'!B648,'DEQ Pollutant List'!$B$7:$B$614,0)))),"")</f>
        <v>Isopropyl alcohol</v>
      </c>
      <c r="D648" s="205"/>
      <c r="E648" s="260"/>
      <c r="F648" s="274"/>
      <c r="G648" s="275"/>
      <c r="H648" s="233"/>
      <c r="I648" s="276"/>
      <c r="J648" s="206"/>
      <c r="K648" s="210">
        <v>974.10539558289076</v>
      </c>
      <c r="L648" s="208"/>
      <c r="M648" s="206"/>
      <c r="N648" s="210">
        <v>629.01873077998323</v>
      </c>
      <c r="O648" s="208"/>
    </row>
    <row r="649" spans="1:15" ht="15.75" x14ac:dyDescent="0.3">
      <c r="A649" s="200" t="s">
        <v>1528</v>
      </c>
      <c r="B649" s="201" t="s">
        <v>985</v>
      </c>
      <c r="C649" s="224" t="str">
        <f>IFERROR(IF($B649="7440-47-3","Chromium and compounds",IF(B649="No CAS","",INDEX('DEQ Pollutant List'!$C$7:$C$614,MATCH('3. Pollutant Emissions - EF'!B649,'DEQ Pollutant List'!$B$7:$B$614,0)))),"")</f>
        <v>Propylene glycol monomethyl ether</v>
      </c>
      <c r="D649" s="205"/>
      <c r="E649" s="260"/>
      <c r="F649" s="274"/>
      <c r="G649" s="275"/>
      <c r="H649" s="233"/>
      <c r="I649" s="276"/>
      <c r="J649" s="206"/>
      <c r="K649" s="210">
        <v>69.118241053216238</v>
      </c>
      <c r="L649" s="208"/>
      <c r="M649" s="206"/>
      <c r="N649" s="210">
        <v>44.632406778758472</v>
      </c>
      <c r="O649" s="208"/>
    </row>
    <row r="650" spans="1:15" ht="15.75" x14ac:dyDescent="0.3">
      <c r="A650" s="200" t="s">
        <v>1528</v>
      </c>
      <c r="B650" s="201" t="s">
        <v>423</v>
      </c>
      <c r="C650" s="224" t="str">
        <f>IFERROR(IF($B650="7440-47-3","Chromium and compounds",IF(B650="No CAS","",INDEX('DEQ Pollutant List'!$C$7:$C$614,MATCH('3. Pollutant Emissions - EF'!B650,'DEQ Pollutant List'!$B$7:$B$614,0)))),"")</f>
        <v>Dipropylene glycol monomethyl ether</v>
      </c>
      <c r="D650" s="205"/>
      <c r="E650" s="260"/>
      <c r="F650" s="274"/>
      <c r="G650" s="275"/>
      <c r="H650" s="233"/>
      <c r="I650" s="276"/>
      <c r="J650" s="206"/>
      <c r="K650" s="210">
        <v>136.5213350506543</v>
      </c>
      <c r="L650" s="208"/>
      <c r="M650" s="206"/>
      <c r="N650" s="210">
        <v>88.157274651543574</v>
      </c>
      <c r="O650" s="208"/>
    </row>
    <row r="651" spans="1:15" ht="16.5" thickBot="1" x14ac:dyDescent="0.35">
      <c r="A651" s="202" t="s">
        <v>1528</v>
      </c>
      <c r="B651" s="203" t="s">
        <v>365</v>
      </c>
      <c r="C651" s="204" t="str">
        <f>IFERROR(IF($B651="7440-47-3","Chromium and compounds",IF(B651="No CAS","",INDEX('DEQ Pollutant List'!$C$7:$C$614,MATCH('3. Pollutant Emissions - EF'!B651,'DEQ Pollutant List'!$B$7:$B$614,0)))),"")</f>
        <v>Diethylene glycol</v>
      </c>
      <c r="D651" s="218"/>
      <c r="E651" s="284"/>
      <c r="F651" s="306"/>
      <c r="G651" s="307"/>
      <c r="H651" s="287"/>
      <c r="I651" s="288"/>
      <c r="J651" s="211"/>
      <c r="K651" s="215">
        <v>0.25089656432261964</v>
      </c>
      <c r="L651" s="213"/>
      <c r="M651" s="211"/>
      <c r="N651" s="215">
        <v>0.16201392494375441</v>
      </c>
      <c r="O651" s="213"/>
    </row>
    <row r="652" spans="1:15" ht="15.75" thickBot="1" x14ac:dyDescent="0.3">
      <c r="A652" s="268"/>
      <c r="B652" s="269"/>
      <c r="C652" s="270"/>
      <c r="D652" s="271"/>
      <c r="E652" s="272"/>
      <c r="F652" s="270"/>
      <c r="G652" s="271"/>
      <c r="H652" s="271"/>
      <c r="I652" s="270"/>
      <c r="J652" s="271"/>
      <c r="K652" s="271"/>
      <c r="L652" s="271"/>
      <c r="M652" s="271"/>
      <c r="N652" s="271"/>
      <c r="O652" s="273"/>
    </row>
    <row r="653" spans="1:15" ht="15.75" thickBot="1" x14ac:dyDescent="0.3">
      <c r="A653" s="200"/>
      <c r="B653" s="201"/>
      <c r="C653" s="224" t="str">
        <f>IFERROR(IF($B653="7440-47-3","Chromium and compounds",IF(B653="No CAS","",INDEX('DEQ Pollutant List'!$C$7:$C$614,MATCH('3. Pollutant Emissions - EF'!B653,'DEQ Pollutant List'!$B$7:$B$614,0)))),"")</f>
        <v/>
      </c>
      <c r="D653" s="205"/>
      <c r="E653" s="260"/>
      <c r="F653" s="206"/>
      <c r="G653" s="207"/>
      <c r="H653" s="208"/>
      <c r="I653" s="209"/>
      <c r="J653" s="206"/>
      <c r="K653" s="210"/>
      <c r="L653" s="208"/>
      <c r="M653" s="206"/>
      <c r="N653" s="210"/>
      <c r="O653" s="208"/>
    </row>
    <row r="654" spans="1:15" ht="15.75" thickBot="1" x14ac:dyDescent="0.3">
      <c r="A654" s="268"/>
      <c r="B654" s="269"/>
      <c r="C654" s="270"/>
      <c r="D654" s="271"/>
      <c r="E654" s="272"/>
      <c r="F654" s="270"/>
      <c r="G654" s="271"/>
      <c r="H654" s="271"/>
      <c r="I654" s="270"/>
      <c r="J654" s="271"/>
      <c r="K654" s="271"/>
      <c r="L654" s="271"/>
      <c r="M654" s="271"/>
      <c r="N654" s="271"/>
      <c r="O654" s="273"/>
    </row>
    <row r="655" spans="1:15" ht="15.75" x14ac:dyDescent="0.3">
      <c r="A655" s="200" t="s">
        <v>1529</v>
      </c>
      <c r="B655" s="201" t="s">
        <v>101</v>
      </c>
      <c r="C655" s="224" t="str">
        <f>IFERROR(IF($B655="7440-47-3","Chromium and compounds",IF(B655="No CAS","",INDEX('DEQ Pollutant List'!$C$7:$C$614,MATCH('3. Pollutant Emissions - EF'!B655,'DEQ Pollutant List'!$B$7:$B$614,0)))),"")</f>
        <v>Benzene</v>
      </c>
      <c r="D655" s="205"/>
      <c r="E655" s="260"/>
      <c r="F655" s="281"/>
      <c r="G655" s="282"/>
      <c r="H655" s="233"/>
      <c r="I655" s="276"/>
      <c r="J655" s="206"/>
      <c r="K655" s="210">
        <v>35.4</v>
      </c>
      <c r="L655" s="208"/>
      <c r="M655" s="206"/>
      <c r="N655" s="210">
        <v>9.6986301369863012E-2</v>
      </c>
      <c r="O655" s="208"/>
    </row>
    <row r="656" spans="1:15" ht="15.75" x14ac:dyDescent="0.3">
      <c r="A656" s="200" t="s">
        <v>1529</v>
      </c>
      <c r="B656" s="201" t="s">
        <v>573</v>
      </c>
      <c r="C656" s="224" t="str">
        <f>IFERROR(IF($B656="7440-47-3","Chromium and compounds",IF(B656="No CAS","",INDEX('DEQ Pollutant List'!$C$7:$C$614,MATCH('3. Pollutant Emissions - EF'!B656,'DEQ Pollutant List'!$B$7:$B$614,0)))),"")</f>
        <v>Methanol</v>
      </c>
      <c r="D656" s="205"/>
      <c r="E656" s="260"/>
      <c r="F656" s="281"/>
      <c r="G656" s="282"/>
      <c r="H656" s="233"/>
      <c r="I656" s="276"/>
      <c r="J656" s="206"/>
      <c r="K656" s="210">
        <v>275.5</v>
      </c>
      <c r="L656" s="208"/>
      <c r="M656" s="206"/>
      <c r="N656" s="210">
        <v>0.75479452054794527</v>
      </c>
      <c r="O656" s="208"/>
    </row>
    <row r="657" spans="1:15" ht="15.75" x14ac:dyDescent="0.3">
      <c r="A657" s="200" t="s">
        <v>1529</v>
      </c>
      <c r="B657" s="201" t="s">
        <v>632</v>
      </c>
      <c r="C657" s="224" t="str">
        <f>IFERROR(IF($B657="7440-47-3","Chromium and compounds",IF(B657="No CAS","",INDEX('DEQ Pollutant List'!$C$7:$C$614,MATCH('3. Pollutant Emissions - EF'!B657,'DEQ Pollutant List'!$B$7:$B$614,0)))),"")</f>
        <v>Naphthalene</v>
      </c>
      <c r="D657" s="205"/>
      <c r="E657" s="260"/>
      <c r="F657" s="281"/>
      <c r="G657" s="282"/>
      <c r="H657" s="233"/>
      <c r="I657" s="276"/>
      <c r="J657" s="206"/>
      <c r="K657" s="210">
        <v>7.45</v>
      </c>
      <c r="L657" s="208"/>
      <c r="M657" s="206"/>
      <c r="N657" s="210">
        <v>2.0410958904109589E-2</v>
      </c>
      <c r="O657" s="208"/>
    </row>
    <row r="658" spans="1:15" ht="15.75" x14ac:dyDescent="0.3">
      <c r="A658" s="200" t="s">
        <v>1529</v>
      </c>
      <c r="B658" s="201" t="s">
        <v>749</v>
      </c>
      <c r="C658" s="224" t="str">
        <f>IFERROR(IF($B658="7440-47-3","Chromium and compounds",IF(B658="No CAS","",INDEX('DEQ Pollutant List'!$C$7:$C$614,MATCH('3. Pollutant Emissions - EF'!B658,'DEQ Pollutant List'!$B$7:$B$614,0)))),"")</f>
        <v>Phenol</v>
      </c>
      <c r="D658" s="205"/>
      <c r="E658" s="260"/>
      <c r="F658" s="281"/>
      <c r="G658" s="282"/>
      <c r="H658" s="233"/>
      <c r="I658" s="276"/>
      <c r="J658" s="206"/>
      <c r="K658" s="210">
        <v>14.9</v>
      </c>
      <c r="L658" s="208"/>
      <c r="M658" s="206"/>
      <c r="N658" s="210">
        <v>4.0821917808219178E-2</v>
      </c>
      <c r="O658" s="208"/>
    </row>
    <row r="659" spans="1:15" ht="15.75" x14ac:dyDescent="0.3">
      <c r="A659" s="200" t="s">
        <v>1529</v>
      </c>
      <c r="B659" s="201" t="s">
        <v>1146</v>
      </c>
      <c r="C659" s="224" t="str">
        <f>IFERROR(IF($B659="7440-47-3","Chromium and compounds",IF(B659="No CAS","",INDEX('DEQ Pollutant List'!$C$7:$C$614,MATCH('3. Pollutant Emissions - EF'!B659,'DEQ Pollutant List'!$B$7:$B$614,0)))),"")</f>
        <v>m-Xylene</v>
      </c>
      <c r="D659" s="205"/>
      <c r="E659" s="260"/>
      <c r="F659" s="281"/>
      <c r="G659" s="282"/>
      <c r="H659" s="233"/>
      <c r="I659" s="276"/>
      <c r="J659" s="206"/>
      <c r="K659" s="210">
        <v>9.25</v>
      </c>
      <c r="L659" s="208"/>
      <c r="M659" s="206"/>
      <c r="N659" s="210">
        <v>2.5342465753424658E-2</v>
      </c>
      <c r="O659" s="208"/>
    </row>
    <row r="660" spans="1:15" ht="16.5" thickBot="1" x14ac:dyDescent="0.35">
      <c r="A660" s="202" t="s">
        <v>1529</v>
      </c>
      <c r="B660" s="203" t="s">
        <v>1061</v>
      </c>
      <c r="C660" s="204" t="str">
        <f>IFERROR(IF($B660="7440-47-3","Chromium and compounds",IF(B660="No CAS","",INDEX('DEQ Pollutant List'!$C$7:$C$614,MATCH('3. Pollutant Emissions - EF'!B660,'DEQ Pollutant List'!$B$7:$B$614,0)))),"")</f>
        <v>Toluene</v>
      </c>
      <c r="D660" s="218"/>
      <c r="E660" s="284"/>
      <c r="F660" s="285"/>
      <c r="G660" s="286"/>
      <c r="H660" s="287"/>
      <c r="I660" s="288"/>
      <c r="J660" s="211"/>
      <c r="K660" s="215">
        <v>25.500000000000004</v>
      </c>
      <c r="L660" s="213"/>
      <c r="M660" s="211"/>
      <c r="N660" s="215">
        <v>6.9863013698630141E-2</v>
      </c>
      <c r="O660" s="213"/>
    </row>
    <row r="661" spans="1:15" ht="15.75" thickBot="1" x14ac:dyDescent="0.3">
      <c r="A661" s="268"/>
      <c r="B661" s="269"/>
      <c r="C661" s="270"/>
      <c r="D661" s="271"/>
      <c r="E661" s="272"/>
      <c r="F661" s="270"/>
      <c r="G661" s="271"/>
      <c r="H661" s="271"/>
      <c r="I661" s="270"/>
      <c r="J661" s="271"/>
      <c r="K661" s="271"/>
      <c r="L661" s="271"/>
      <c r="M661" s="271"/>
      <c r="N661" s="271"/>
      <c r="O661" s="273"/>
    </row>
    <row r="662" spans="1:15" ht="15.75" thickBot="1" x14ac:dyDescent="0.3">
      <c r="A662" s="200"/>
      <c r="B662" s="201"/>
      <c r="C662" s="224" t="str">
        <f>IFERROR(IF($B662="7440-47-3","Chromium and compounds",IF(B662="No CAS","",INDEX('DEQ Pollutant List'!$C$7:$C$614,MATCH('3. Pollutant Emissions - EF'!B662,'DEQ Pollutant List'!$B$7:$B$614,0)))),"")</f>
        <v/>
      </c>
      <c r="D662" s="205"/>
      <c r="E662" s="260"/>
      <c r="F662" s="206"/>
      <c r="G662" s="207"/>
      <c r="H662" s="208"/>
      <c r="I662" s="209"/>
      <c r="J662" s="206"/>
      <c r="K662" s="210"/>
      <c r="L662" s="208"/>
      <c r="M662" s="206"/>
      <c r="N662" s="210"/>
      <c r="O662" s="208"/>
    </row>
    <row r="663" spans="1:15" ht="15.75" thickBot="1" x14ac:dyDescent="0.3">
      <c r="A663" s="268"/>
      <c r="B663" s="269"/>
      <c r="C663" s="270"/>
      <c r="D663" s="271"/>
      <c r="E663" s="272"/>
      <c r="F663" s="270"/>
      <c r="G663" s="271"/>
      <c r="H663" s="271"/>
      <c r="I663" s="270"/>
      <c r="J663" s="271"/>
      <c r="K663" s="271"/>
      <c r="L663" s="271"/>
      <c r="M663" s="271"/>
      <c r="N663" s="271"/>
      <c r="O663" s="273"/>
    </row>
    <row r="664" spans="1:15" ht="15.75" x14ac:dyDescent="0.3">
      <c r="A664" s="200" t="s">
        <v>1530</v>
      </c>
      <c r="B664" s="201" t="s">
        <v>15</v>
      </c>
      <c r="C664" s="224" t="str">
        <f>IFERROR(IF($B664="7440-47-3","Chromium and compounds",IF(B664="No CAS","",INDEX('DEQ Pollutant List'!$C$7:$C$614,MATCH('3. Pollutant Emissions - EF'!B664,'DEQ Pollutant List'!$B$7:$B$614,0)))),"")</f>
        <v>Acetaldehyde</v>
      </c>
      <c r="D664" s="205"/>
      <c r="E664" s="260">
        <v>0.95</v>
      </c>
      <c r="F664" s="333"/>
      <c r="G664" s="334"/>
      <c r="H664" s="233"/>
      <c r="I664" s="276"/>
      <c r="J664" s="206"/>
      <c r="K664" s="210">
        <v>1.3318500000000013</v>
      </c>
      <c r="L664" s="208"/>
      <c r="M664" s="206"/>
      <c r="N664" s="210">
        <v>3.6489041095890437E-3</v>
      </c>
      <c r="O664" s="208"/>
    </row>
    <row r="665" spans="1:15" ht="15.75" x14ac:dyDescent="0.3">
      <c r="A665" s="200" t="s">
        <v>1530</v>
      </c>
      <c r="B665" s="201" t="s">
        <v>224</v>
      </c>
      <c r="C665" s="224" t="str">
        <f>IFERROR(IF($B665="7440-47-3","Chromium and compounds",IF(B665="No CAS","",INDEX('DEQ Pollutant List'!$C$7:$C$614,MATCH('3. Pollutant Emissions - EF'!B665,'DEQ Pollutant List'!$B$7:$B$614,0)))),"")</f>
        <v>Chloroethane (Ethyl chloride)</v>
      </c>
      <c r="D665" s="205"/>
      <c r="E665" s="260">
        <v>0.95</v>
      </c>
      <c r="F665" s="333"/>
      <c r="G665" s="334"/>
      <c r="H665" s="233"/>
      <c r="I665" s="276"/>
      <c r="J665" s="206"/>
      <c r="K665" s="210">
        <v>1.6250000000000014E-2</v>
      </c>
      <c r="L665" s="208"/>
      <c r="M665" s="206"/>
      <c r="N665" s="210">
        <v>4.452054794520552E-5</v>
      </c>
      <c r="O665" s="208"/>
    </row>
    <row r="666" spans="1:15" ht="15.75" x14ac:dyDescent="0.3">
      <c r="A666" s="200" t="s">
        <v>1530</v>
      </c>
      <c r="B666" s="201" t="s">
        <v>101</v>
      </c>
      <c r="C666" s="224" t="str">
        <f>IFERROR(IF($B666="7440-47-3","Chromium and compounds",IF(B666="No CAS","",INDEX('DEQ Pollutant List'!$C$7:$C$614,MATCH('3. Pollutant Emissions - EF'!B666,'DEQ Pollutant List'!$B$7:$B$614,0)))),"")</f>
        <v>Benzene</v>
      </c>
      <c r="D666" s="205"/>
      <c r="E666" s="260">
        <v>0.95</v>
      </c>
      <c r="F666" s="333"/>
      <c r="G666" s="334"/>
      <c r="H666" s="233"/>
      <c r="I666" s="276"/>
      <c r="J666" s="206"/>
      <c r="K666" s="210">
        <v>16.573050000000016</v>
      </c>
      <c r="L666" s="208"/>
      <c r="M666" s="206"/>
      <c r="N666" s="210">
        <v>4.5405616438356201E-2</v>
      </c>
      <c r="O666" s="208"/>
    </row>
    <row r="667" spans="1:15" ht="15.75" x14ac:dyDescent="0.3">
      <c r="A667" s="200" t="s">
        <v>1530</v>
      </c>
      <c r="B667" s="201" t="s">
        <v>632</v>
      </c>
      <c r="C667" s="224" t="str">
        <f>IFERROR(IF($B667="7440-47-3","Chromium and compounds",IF(B667="No CAS","",INDEX('DEQ Pollutant List'!$C$7:$C$614,MATCH('3. Pollutant Emissions - EF'!B667,'DEQ Pollutant List'!$B$7:$B$614,0)))),"")</f>
        <v>Naphthalene</v>
      </c>
      <c r="D667" s="205"/>
      <c r="E667" s="260">
        <v>0.95</v>
      </c>
      <c r="F667" s="333"/>
      <c r="G667" s="334"/>
      <c r="H667" s="233"/>
      <c r="I667" s="276"/>
      <c r="J667" s="206"/>
      <c r="K667" s="210">
        <v>1.5941250000000013</v>
      </c>
      <c r="L667" s="208"/>
      <c r="M667" s="206"/>
      <c r="N667" s="210">
        <v>4.3674657534246604E-3</v>
      </c>
      <c r="O667" s="208"/>
    </row>
    <row r="668" spans="1:15" ht="15.75" x14ac:dyDescent="0.3">
      <c r="A668" s="200" t="s">
        <v>1530</v>
      </c>
      <c r="B668" s="201" t="s">
        <v>749</v>
      </c>
      <c r="C668" s="224" t="str">
        <f>IFERROR(IF($B668="7440-47-3","Chromium and compounds",IF(B668="No CAS","",INDEX('DEQ Pollutant List'!$C$7:$C$614,MATCH('3. Pollutant Emissions - EF'!B668,'DEQ Pollutant List'!$B$7:$B$614,0)))),"")</f>
        <v>Phenol</v>
      </c>
      <c r="D668" s="205"/>
      <c r="E668" s="260">
        <v>0.95</v>
      </c>
      <c r="F668" s="333"/>
      <c r="G668" s="334"/>
      <c r="H668" s="233"/>
      <c r="I668" s="276"/>
      <c r="J668" s="206"/>
      <c r="K668" s="210">
        <v>0.10822500000000011</v>
      </c>
      <c r="L668" s="208"/>
      <c r="M668" s="206"/>
      <c r="N668" s="210">
        <v>2.9650684931506872E-4</v>
      </c>
      <c r="O668" s="208"/>
    </row>
    <row r="669" spans="1:15" ht="15.75" x14ac:dyDescent="0.3">
      <c r="A669" s="200" t="s">
        <v>1530</v>
      </c>
      <c r="B669" s="201" t="s">
        <v>147</v>
      </c>
      <c r="C669" s="224" t="str">
        <f>IFERROR(IF($B669="7440-47-3","Chromium and compounds",IF(B669="No CAS","",INDEX('DEQ Pollutant List'!$C$7:$C$614,MATCH('3. Pollutant Emissions - EF'!B669,'DEQ Pollutant List'!$B$7:$B$614,0)))),"")</f>
        <v>1,3-Butadiene</v>
      </c>
      <c r="D669" s="205"/>
      <c r="E669" s="260">
        <v>0.95</v>
      </c>
      <c r="F669" s="333"/>
      <c r="G669" s="334"/>
      <c r="H669" s="233"/>
      <c r="I669" s="276"/>
      <c r="J669" s="206"/>
      <c r="K669" s="210">
        <v>2.3832250000000021</v>
      </c>
      <c r="L669" s="208"/>
      <c r="M669" s="206"/>
      <c r="N669" s="210">
        <v>6.5293835616438414E-3</v>
      </c>
      <c r="O669" s="208"/>
    </row>
    <row r="670" spans="1:15" ht="15.75" x14ac:dyDescent="0.3">
      <c r="A670" s="200" t="s">
        <v>1530</v>
      </c>
      <c r="B670" s="201" t="s">
        <v>1024</v>
      </c>
      <c r="C670" s="224" t="str">
        <f>IFERROR(IF($B670="7440-47-3","Chromium and compounds",IF(B670="No CAS","",INDEX('DEQ Pollutant List'!$C$7:$C$614,MATCH('3. Pollutant Emissions - EF'!B670,'DEQ Pollutant List'!$B$7:$B$614,0)))),"")</f>
        <v>Styrene</v>
      </c>
      <c r="D670" s="205"/>
      <c r="E670" s="260">
        <v>0.95</v>
      </c>
      <c r="F670" s="333"/>
      <c r="G670" s="334"/>
      <c r="H670" s="233"/>
      <c r="I670" s="276"/>
      <c r="J670" s="206"/>
      <c r="K670" s="210">
        <v>1.4374750000000014</v>
      </c>
      <c r="L670" s="208"/>
      <c r="M670" s="206"/>
      <c r="N670" s="210">
        <v>3.9382876712328804E-3</v>
      </c>
      <c r="O670" s="208"/>
    </row>
    <row r="671" spans="1:15" ht="16.5" thickBot="1" x14ac:dyDescent="0.35">
      <c r="A671" s="202" t="s">
        <v>1530</v>
      </c>
      <c r="B671" s="203" t="s">
        <v>1061</v>
      </c>
      <c r="C671" s="204" t="str">
        <f>IFERROR(IF($B671="7440-47-3","Chromium and compounds",IF(B671="No CAS","",INDEX('DEQ Pollutant List'!$C$7:$C$614,MATCH('3. Pollutant Emissions - EF'!B671,'DEQ Pollutant List'!$B$7:$B$614,0)))),"")</f>
        <v>Toluene</v>
      </c>
      <c r="D671" s="218"/>
      <c r="E671" s="284">
        <v>0.95</v>
      </c>
      <c r="F671" s="335"/>
      <c r="G671" s="336"/>
      <c r="H671" s="287"/>
      <c r="I671" s="288"/>
      <c r="J671" s="211"/>
      <c r="K671" s="215">
        <v>3.5899500000000026</v>
      </c>
      <c r="L671" s="213"/>
      <c r="M671" s="211"/>
      <c r="N671" s="215">
        <v>9.8354794520548027E-3</v>
      </c>
      <c r="O671" s="213"/>
    </row>
    <row r="672" spans="1:15" ht="15.75" thickBot="1" x14ac:dyDescent="0.3">
      <c r="A672" s="268"/>
      <c r="B672" s="269"/>
      <c r="C672" s="270"/>
      <c r="D672" s="271"/>
      <c r="E672" s="272"/>
      <c r="F672" s="270"/>
      <c r="G672" s="271"/>
      <c r="H672" s="271"/>
      <c r="I672" s="270"/>
      <c r="J672" s="271"/>
      <c r="K672" s="271"/>
      <c r="L672" s="271"/>
      <c r="M672" s="271"/>
      <c r="N672" s="271"/>
      <c r="O672" s="273"/>
    </row>
    <row r="673" spans="1:15" ht="15.75" thickBot="1" x14ac:dyDescent="0.3">
      <c r="A673" s="200"/>
      <c r="B673" s="201"/>
      <c r="C673" s="224" t="str">
        <f>IFERROR(IF($B673="7440-47-3","Chromium and compounds",IF(B673="No CAS","",INDEX('DEQ Pollutant List'!$C$7:$C$614,MATCH('3. Pollutant Emissions - EF'!B673,'DEQ Pollutant List'!$B$7:$B$614,0)))),"")</f>
        <v/>
      </c>
      <c r="D673" s="205"/>
      <c r="E673" s="260"/>
      <c r="F673" s="206"/>
      <c r="G673" s="207"/>
      <c r="H673" s="208"/>
      <c r="I673" s="209"/>
      <c r="J673" s="206"/>
      <c r="K673" s="210"/>
      <c r="L673" s="208"/>
      <c r="M673" s="206"/>
      <c r="N673" s="210"/>
      <c r="O673" s="208"/>
    </row>
    <row r="674" spans="1:15" ht="15.75" thickBot="1" x14ac:dyDescent="0.3">
      <c r="A674" s="268"/>
      <c r="B674" s="269"/>
      <c r="C674" s="270"/>
      <c r="D674" s="271"/>
      <c r="E674" s="272"/>
      <c r="F674" s="270"/>
      <c r="G674" s="271"/>
      <c r="H674" s="271"/>
      <c r="I674" s="270"/>
      <c r="J674" s="271"/>
      <c r="K674" s="271"/>
      <c r="L674" s="271"/>
      <c r="M674" s="271"/>
      <c r="N674" s="271"/>
      <c r="O674" s="273"/>
    </row>
    <row r="675" spans="1:15" ht="15.75" x14ac:dyDescent="0.3">
      <c r="A675" s="200" t="s">
        <v>1531</v>
      </c>
      <c r="B675" s="201" t="s">
        <v>534</v>
      </c>
      <c r="C675" s="224" t="str">
        <f>IFERROR(IF($B675="7440-47-3","Chromium and compounds",IF(B675="No CAS","",INDEX('DEQ Pollutant List'!$C$7:$C$614,MATCH('3. Pollutant Emissions - EF'!B675,'DEQ Pollutant List'!$B$7:$B$614,0)))),"")</f>
        <v>Hydrogen fluoride</v>
      </c>
      <c r="D675" s="205"/>
      <c r="E675" s="260"/>
      <c r="F675" s="281"/>
      <c r="G675" s="282"/>
      <c r="H675" s="233"/>
      <c r="I675" s="276"/>
      <c r="J675" s="206"/>
      <c r="K675" s="210">
        <v>244.5880906213628</v>
      </c>
      <c r="L675" s="208"/>
      <c r="M675" s="206"/>
      <c r="N675" s="311">
        <v>0.67010435786674738</v>
      </c>
      <c r="O675" s="208"/>
    </row>
    <row r="676" spans="1:15" ht="16.5" thickBot="1" x14ac:dyDescent="0.35">
      <c r="A676" s="202" t="s">
        <v>1531</v>
      </c>
      <c r="B676" s="203" t="s">
        <v>664</v>
      </c>
      <c r="C676" s="204" t="str">
        <f>IFERROR(IF($B676="7440-47-3","Chromium and compounds",IF(B676="No CAS","",INDEX('DEQ Pollutant List'!$C$7:$C$614,MATCH('3. Pollutant Emissions - EF'!B676,'DEQ Pollutant List'!$B$7:$B$614,0)))),"")</f>
        <v>Nitric acid</v>
      </c>
      <c r="D676" s="218"/>
      <c r="E676" s="284"/>
      <c r="F676" s="306"/>
      <c r="G676" s="307"/>
      <c r="H676" s="287"/>
      <c r="I676" s="288"/>
      <c r="J676" s="211"/>
      <c r="K676" s="215">
        <v>470.22526557679771</v>
      </c>
      <c r="L676" s="213"/>
      <c r="M676" s="211"/>
      <c r="N676" s="312">
        <v>1.2882883988405418</v>
      </c>
      <c r="O676" s="213"/>
    </row>
    <row r="677" spans="1:15" ht="15.75" thickBot="1" x14ac:dyDescent="0.3">
      <c r="A677" s="268"/>
      <c r="B677" s="269"/>
      <c r="C677" s="270"/>
      <c r="D677" s="271"/>
      <c r="E677" s="272"/>
      <c r="F677" s="270"/>
      <c r="G677" s="271"/>
      <c r="H677" s="271"/>
      <c r="I677" s="270"/>
      <c r="J677" s="271"/>
      <c r="K677" s="271"/>
      <c r="L677" s="271"/>
      <c r="M677" s="271"/>
      <c r="N677" s="271"/>
      <c r="O677" s="273"/>
    </row>
    <row r="678" spans="1:15" x14ac:dyDescent="0.25">
      <c r="A678" s="246"/>
      <c r="B678" s="294"/>
      <c r="C678" s="248" t="str">
        <f>IFERROR(IF($B678="7440-47-3","Chromium and compounds",IF(B678="No CAS","",INDEX('DEQ Pollutant List'!$C$7:$C$614,MATCH('3. Pollutant Emissions - EF'!B678,'DEQ Pollutant List'!$B$7:$B$614,0)))),"")</f>
        <v/>
      </c>
      <c r="D678" s="249"/>
      <c r="E678" s="250"/>
      <c r="F678" s="258"/>
      <c r="G678" s="290"/>
      <c r="H678" s="257"/>
      <c r="I678" s="331"/>
      <c r="J678" s="258"/>
      <c r="K678" s="313"/>
      <c r="L678" s="257"/>
      <c r="M678" s="258"/>
      <c r="N678" s="313"/>
      <c r="O678" s="257"/>
    </row>
    <row r="679" spans="1:15" x14ac:dyDescent="0.25">
      <c r="A679" s="200" t="s">
        <v>1535</v>
      </c>
      <c r="B679" s="201" t="s">
        <v>41</v>
      </c>
      <c r="C679" s="224" t="str">
        <f>IFERROR(IF($B679="7440-47-3","Chromium and compounds",IF(B679="No CAS","",INDEX('DEQ Pollutant List'!$C$7:$C$614,MATCH('3. Pollutant Emissions - EF'!B679,'DEQ Pollutant List'!$B$7:$B$614,0)))),"")</f>
        <v>Aluminum and compounds</v>
      </c>
      <c r="D679" s="205"/>
      <c r="E679" s="260">
        <v>0.999</v>
      </c>
      <c r="F679" s="297">
        <v>14.2</v>
      </c>
      <c r="G679" s="300">
        <v>17</v>
      </c>
      <c r="H679" s="208" t="s">
        <v>1637</v>
      </c>
      <c r="I679" s="209" t="s">
        <v>1638</v>
      </c>
      <c r="J679" s="206"/>
      <c r="K679" s="265">
        <v>0.48002278911559332</v>
      </c>
      <c r="L679" s="208"/>
      <c r="M679" s="206"/>
      <c r="N679" s="210">
        <v>1.5744525207341473E-3</v>
      </c>
      <c r="O679" s="208"/>
    </row>
    <row r="680" spans="1:15" x14ac:dyDescent="0.25">
      <c r="A680" s="200" t="s">
        <v>1535</v>
      </c>
      <c r="B680" s="201" t="s">
        <v>83</v>
      </c>
      <c r="C680" s="224" t="str">
        <f>IFERROR(IF($B680="7440-47-3","Chromium and compounds",IF(B680="No CAS","",INDEX('DEQ Pollutant List'!$C$7:$C$614,MATCH('3. Pollutant Emissions - EF'!B680,'DEQ Pollutant List'!$B$7:$B$614,0)))),"")</f>
        <v>Arsenic and compounds</v>
      </c>
      <c r="D680" s="205"/>
      <c r="E680" s="260">
        <v>0.999</v>
      </c>
      <c r="F680" s="297" t="s">
        <v>1649</v>
      </c>
      <c r="G680" s="300" t="s">
        <v>1649</v>
      </c>
      <c r="H680" s="208" t="s">
        <v>1637</v>
      </c>
      <c r="I680" s="209" t="s">
        <v>1638</v>
      </c>
      <c r="J680" s="206"/>
      <c r="K680" s="265" t="s">
        <v>1499</v>
      </c>
      <c r="L680" s="208"/>
      <c r="M680" s="206"/>
      <c r="N680" s="210" t="s">
        <v>1499</v>
      </c>
      <c r="O680" s="208"/>
    </row>
    <row r="681" spans="1:15" x14ac:dyDescent="0.25">
      <c r="A681" s="200" t="s">
        <v>1535</v>
      </c>
      <c r="B681" s="201" t="s">
        <v>117</v>
      </c>
      <c r="C681" s="224" t="str">
        <f>IFERROR(IF($B681="7440-47-3","Chromium and compounds",IF(B681="No CAS","",INDEX('DEQ Pollutant List'!$C$7:$C$614,MATCH('3. Pollutant Emissions - EF'!B681,'DEQ Pollutant List'!$B$7:$B$614,0)))),"")</f>
        <v>Beryllium and compounds</v>
      </c>
      <c r="D681" s="205"/>
      <c r="E681" s="260">
        <v>0.999</v>
      </c>
      <c r="F681" s="297" t="s">
        <v>1649</v>
      </c>
      <c r="G681" s="300" t="s">
        <v>1649</v>
      </c>
      <c r="H681" s="208" t="s">
        <v>1637</v>
      </c>
      <c r="I681" s="209" t="s">
        <v>1638</v>
      </c>
      <c r="J681" s="206"/>
      <c r="K681" s="265" t="s">
        <v>1499</v>
      </c>
      <c r="L681" s="208"/>
      <c r="M681" s="206"/>
      <c r="N681" s="210" t="s">
        <v>1499</v>
      </c>
      <c r="O681" s="208"/>
    </row>
    <row r="682" spans="1:15" x14ac:dyDescent="0.25">
      <c r="A682" s="200" t="s">
        <v>1535</v>
      </c>
      <c r="B682" s="201" t="s">
        <v>167</v>
      </c>
      <c r="C682" s="224" t="str">
        <f>IFERROR(IF($B682="7440-47-3","Chromium and compounds",IF(B682="No CAS","",INDEX('DEQ Pollutant List'!$C$7:$C$614,MATCH('3. Pollutant Emissions - EF'!B682,'DEQ Pollutant List'!$B$7:$B$614,0)))),"")</f>
        <v>Cadmium and compounds</v>
      </c>
      <c r="D682" s="205"/>
      <c r="E682" s="260">
        <v>0.999</v>
      </c>
      <c r="F682" s="297" t="s">
        <v>1649</v>
      </c>
      <c r="G682" s="300" t="s">
        <v>1649</v>
      </c>
      <c r="H682" s="208" t="s">
        <v>1637</v>
      </c>
      <c r="I682" s="209" t="s">
        <v>1638</v>
      </c>
      <c r="J682" s="206"/>
      <c r="K682" s="265" t="s">
        <v>1499</v>
      </c>
      <c r="L682" s="208"/>
      <c r="M682" s="206"/>
      <c r="N682" s="210" t="s">
        <v>1499</v>
      </c>
      <c r="O682" s="208"/>
    </row>
    <row r="683" spans="1:15" x14ac:dyDescent="0.25">
      <c r="A683" s="200" t="s">
        <v>1535</v>
      </c>
      <c r="B683" s="201" t="s">
        <v>1636</v>
      </c>
      <c r="C683" s="224" t="str">
        <f>IFERROR(IF($B683="7440-47-3","Chromium and compounds",IF(B683="No CAS","",INDEX('DEQ Pollutant List'!$C$7:$C$614,MATCH('3. Pollutant Emissions - EF'!B683,'DEQ Pollutant List'!$B$7:$B$614,0)))),"")</f>
        <v>Chromium and compounds</v>
      </c>
      <c r="D683" s="205"/>
      <c r="E683" s="260">
        <v>0.999</v>
      </c>
      <c r="F683" s="297">
        <v>7.2000000000000008E-2</v>
      </c>
      <c r="G683" s="300">
        <v>8.6000000000000007E-2</v>
      </c>
      <c r="H683" s="208" t="s">
        <v>1637</v>
      </c>
      <c r="I683" s="209" t="s">
        <v>1638</v>
      </c>
      <c r="J683" s="206"/>
      <c r="K683" s="265">
        <v>2.4339183673466706E-3</v>
      </c>
      <c r="L683" s="208"/>
      <c r="M683" s="206"/>
      <c r="N683" s="210">
        <v>7.96487745783157E-6</v>
      </c>
      <c r="O683" s="208"/>
    </row>
    <row r="684" spans="1:15" x14ac:dyDescent="0.25">
      <c r="A684" s="200" t="s">
        <v>1535</v>
      </c>
      <c r="B684" s="201" t="s">
        <v>250</v>
      </c>
      <c r="C684" s="224" t="str">
        <f>IFERROR(IF($B684="7440-47-3","Chromium and compounds",IF(B684="No CAS","",INDEX('DEQ Pollutant List'!$C$7:$C$614,MATCH('3. Pollutant Emissions - EF'!B684,'DEQ Pollutant List'!$B$7:$B$614,0)))),"")</f>
        <v>Chromium VI, chromate, and dichromate particulate</v>
      </c>
      <c r="D684" s="205"/>
      <c r="E684" s="260">
        <v>0.999</v>
      </c>
      <c r="F684" s="297" t="s">
        <v>1649</v>
      </c>
      <c r="G684" s="300" t="s">
        <v>1649</v>
      </c>
      <c r="H684" s="208" t="s">
        <v>1637</v>
      </c>
      <c r="I684" s="209" t="s">
        <v>1638</v>
      </c>
      <c r="J684" s="206"/>
      <c r="K684" s="265" t="s">
        <v>1499</v>
      </c>
      <c r="L684" s="208"/>
      <c r="M684" s="206"/>
      <c r="N684" s="210" t="s">
        <v>1499</v>
      </c>
      <c r="O684" s="208"/>
    </row>
    <row r="685" spans="1:15" x14ac:dyDescent="0.25">
      <c r="A685" s="200" t="s">
        <v>1535</v>
      </c>
      <c r="B685" s="201" t="s">
        <v>255</v>
      </c>
      <c r="C685" s="224" t="str">
        <f>IFERROR(IF($B685="7440-47-3","Chromium and compounds",IF(B685="No CAS","",INDEX('DEQ Pollutant List'!$C$7:$C$614,MATCH('3. Pollutant Emissions - EF'!B685,'DEQ Pollutant List'!$B$7:$B$614,0)))),"")</f>
        <v>Cobalt and compounds</v>
      </c>
      <c r="D685" s="205"/>
      <c r="E685" s="260">
        <v>0.999</v>
      </c>
      <c r="F685" s="297" t="s">
        <v>1649</v>
      </c>
      <c r="G685" s="300" t="s">
        <v>1649</v>
      </c>
      <c r="H685" s="208" t="s">
        <v>1637</v>
      </c>
      <c r="I685" s="209" t="s">
        <v>1638</v>
      </c>
      <c r="J685" s="206"/>
      <c r="K685" s="265" t="s">
        <v>1499</v>
      </c>
      <c r="L685" s="208"/>
      <c r="M685" s="206"/>
      <c r="N685" s="210" t="s">
        <v>1499</v>
      </c>
      <c r="O685" s="208"/>
    </row>
    <row r="686" spans="1:15" x14ac:dyDescent="0.25">
      <c r="A686" s="200" t="s">
        <v>1535</v>
      </c>
      <c r="B686" s="201" t="s">
        <v>258</v>
      </c>
      <c r="C686" s="224" t="str">
        <f>IFERROR(IF($B686="7440-47-3","Chromium and compounds",IF(B686="No CAS","",INDEX('DEQ Pollutant List'!$C$7:$C$614,MATCH('3. Pollutant Emissions - EF'!B686,'DEQ Pollutant List'!$B$7:$B$614,0)))),"")</f>
        <v>Copper and compounds</v>
      </c>
      <c r="D686" s="205"/>
      <c r="E686" s="260">
        <v>0.999</v>
      </c>
      <c r="F686" s="297">
        <v>6.0000000000000005E-2</v>
      </c>
      <c r="G686" s="300">
        <v>0.106</v>
      </c>
      <c r="H686" s="208" t="s">
        <v>1637</v>
      </c>
      <c r="I686" s="209" t="s">
        <v>1638</v>
      </c>
      <c r="J686" s="206"/>
      <c r="K686" s="265">
        <v>2.0282653061222257E-3</v>
      </c>
      <c r="L686" s="208"/>
      <c r="M686" s="206"/>
      <c r="N686" s="210">
        <v>9.8171745410482128E-6</v>
      </c>
      <c r="O686" s="208"/>
    </row>
    <row r="687" spans="1:15" x14ac:dyDescent="0.25">
      <c r="A687" s="200" t="s">
        <v>1535</v>
      </c>
      <c r="B687" s="201" t="s">
        <v>556</v>
      </c>
      <c r="C687" s="224" t="str">
        <f>IFERROR(IF($B687="7440-47-3","Chromium and compounds",IF(B687="No CAS","",INDEX('DEQ Pollutant List'!$C$7:$C$614,MATCH('3. Pollutant Emissions - EF'!B687,'DEQ Pollutant List'!$B$7:$B$614,0)))),"")</f>
        <v>Lead and compounds</v>
      </c>
      <c r="D687" s="205"/>
      <c r="E687" s="260">
        <v>0.999</v>
      </c>
      <c r="F687" s="297" t="s">
        <v>1649</v>
      </c>
      <c r="G687" s="300" t="s">
        <v>1649</v>
      </c>
      <c r="H687" s="208" t="s">
        <v>1637</v>
      </c>
      <c r="I687" s="209" t="s">
        <v>1638</v>
      </c>
      <c r="J687" s="206"/>
      <c r="K687" s="265" t="s">
        <v>1499</v>
      </c>
      <c r="L687" s="208"/>
      <c r="M687" s="206"/>
      <c r="N687" s="210" t="s">
        <v>1499</v>
      </c>
      <c r="O687" s="208"/>
    </row>
    <row r="688" spans="1:15" x14ac:dyDescent="0.25">
      <c r="A688" s="200" t="s">
        <v>1535</v>
      </c>
      <c r="B688" s="201" t="s">
        <v>562</v>
      </c>
      <c r="C688" s="224" t="str">
        <f>IFERROR(IF($B688="7440-47-3","Chromium and compounds",IF(B688="No CAS","",INDEX('DEQ Pollutant List'!$C$7:$C$614,MATCH('3. Pollutant Emissions - EF'!B688,'DEQ Pollutant List'!$B$7:$B$614,0)))),"")</f>
        <v>Manganese and compounds</v>
      </c>
      <c r="D688" s="205"/>
      <c r="E688" s="260">
        <v>0.999</v>
      </c>
      <c r="F688" s="297">
        <v>0.28000000000000003</v>
      </c>
      <c r="G688" s="300">
        <v>0.37999999999999995</v>
      </c>
      <c r="H688" s="208" t="s">
        <v>1637</v>
      </c>
      <c r="I688" s="209" t="s">
        <v>1638</v>
      </c>
      <c r="J688" s="206"/>
      <c r="K688" s="265">
        <v>9.4652380952370517E-3</v>
      </c>
      <c r="L688" s="208"/>
      <c r="M688" s="206"/>
      <c r="N688" s="210">
        <v>3.5193644581116232E-5</v>
      </c>
      <c r="O688" s="208"/>
    </row>
    <row r="689" spans="1:15" x14ac:dyDescent="0.25">
      <c r="A689" s="200" t="s">
        <v>1535</v>
      </c>
      <c r="B689" s="201" t="s">
        <v>568</v>
      </c>
      <c r="C689" s="224" t="str">
        <f>IFERROR(IF($B689="7440-47-3","Chromium and compounds",IF(B689="No CAS","",INDEX('DEQ Pollutant List'!$C$7:$C$614,MATCH('3. Pollutant Emissions - EF'!B689,'DEQ Pollutant List'!$B$7:$B$614,0)))),"")</f>
        <v>Mercury and compounds</v>
      </c>
      <c r="D689" s="205"/>
      <c r="E689" s="260">
        <v>0.999</v>
      </c>
      <c r="F689" s="297" t="s">
        <v>1649</v>
      </c>
      <c r="G689" s="300" t="s">
        <v>1649</v>
      </c>
      <c r="H689" s="208" t="s">
        <v>1637</v>
      </c>
      <c r="I689" s="209" t="s">
        <v>1638</v>
      </c>
      <c r="J689" s="206"/>
      <c r="K689" s="265" t="s">
        <v>1499</v>
      </c>
      <c r="L689" s="208"/>
      <c r="M689" s="206"/>
      <c r="N689" s="210" t="s">
        <v>1499</v>
      </c>
      <c r="O689" s="208"/>
    </row>
    <row r="690" spans="1:15" x14ac:dyDescent="0.25">
      <c r="A690" s="200" t="s">
        <v>1535</v>
      </c>
      <c r="B690" s="201" t="s">
        <v>634</v>
      </c>
      <c r="C690" s="224" t="str">
        <f>IFERROR(IF($B690="7440-47-3","Chromium and compounds",IF(B690="No CAS","",INDEX('DEQ Pollutant List'!$C$7:$C$614,MATCH('3. Pollutant Emissions - EF'!B690,'DEQ Pollutant List'!$B$7:$B$614,0)))),"")</f>
        <v>Nickel and compounds</v>
      </c>
      <c r="D690" s="205"/>
      <c r="E690" s="260">
        <v>0.999</v>
      </c>
      <c r="F690" s="297">
        <v>3.2000000000000001E-2</v>
      </c>
      <c r="G690" s="300">
        <v>3.4000000000000002E-2</v>
      </c>
      <c r="H690" s="208" t="s">
        <v>1637</v>
      </c>
      <c r="I690" s="209" t="s">
        <v>1638</v>
      </c>
      <c r="J690" s="206"/>
      <c r="K690" s="265">
        <v>1.0817414965985203E-3</v>
      </c>
      <c r="L690" s="208"/>
      <c r="M690" s="206"/>
      <c r="N690" s="210">
        <v>3.1489050414682953E-6</v>
      </c>
      <c r="O690" s="208"/>
    </row>
    <row r="691" spans="1:15" x14ac:dyDescent="0.25">
      <c r="A691" s="200" t="s">
        <v>1535</v>
      </c>
      <c r="B691" s="201" t="s">
        <v>1009</v>
      </c>
      <c r="C691" s="224" t="str">
        <f>IFERROR(IF($B691="7440-47-3","Chromium and compounds",IF(B691="No CAS","",INDEX('DEQ Pollutant List'!$C$7:$C$614,MATCH('3. Pollutant Emissions - EF'!B691,'DEQ Pollutant List'!$B$7:$B$614,0)))),"")</f>
        <v>Selenium and compounds</v>
      </c>
      <c r="D691" s="205"/>
      <c r="E691" s="260">
        <v>0.999</v>
      </c>
      <c r="F691" s="297" t="s">
        <v>1649</v>
      </c>
      <c r="G691" s="300" t="s">
        <v>1649</v>
      </c>
      <c r="H691" s="208" t="s">
        <v>1637</v>
      </c>
      <c r="I691" s="209" t="s">
        <v>1638</v>
      </c>
      <c r="J691" s="206"/>
      <c r="K691" s="265" t="s">
        <v>1499</v>
      </c>
      <c r="L691" s="208"/>
      <c r="M691" s="206"/>
      <c r="N691" s="210" t="s">
        <v>1499</v>
      </c>
      <c r="O691" s="208"/>
    </row>
    <row r="692" spans="1:15" x14ac:dyDescent="0.25">
      <c r="A692" s="200" t="s">
        <v>1535</v>
      </c>
      <c r="B692" s="201" t="s">
        <v>1128</v>
      </c>
      <c r="C692" s="224" t="str">
        <f>IFERROR(IF($B692="7440-47-3","Chromium and compounds",IF(B692="No CAS","",INDEX('DEQ Pollutant List'!$C$7:$C$614,MATCH('3. Pollutant Emissions - EF'!B692,'DEQ Pollutant List'!$B$7:$B$614,0)))),"")</f>
        <v>Vanadium (fume or dust)</v>
      </c>
      <c r="D692" s="205"/>
      <c r="E692" s="260">
        <v>0.999</v>
      </c>
      <c r="F692" s="297">
        <v>0.98</v>
      </c>
      <c r="G692" s="300">
        <v>1.0399999999999998</v>
      </c>
      <c r="H692" s="208" t="s">
        <v>1637</v>
      </c>
      <c r="I692" s="209" t="s">
        <v>1638</v>
      </c>
      <c r="J692" s="206"/>
      <c r="K692" s="265">
        <v>3.3128333333329679E-2</v>
      </c>
      <c r="L692" s="208"/>
      <c r="M692" s="206"/>
      <c r="N692" s="210">
        <v>9.6319448327265473E-5</v>
      </c>
      <c r="O692" s="208"/>
    </row>
    <row r="693" spans="1:15" x14ac:dyDescent="0.25">
      <c r="A693" s="200" t="s">
        <v>1535</v>
      </c>
      <c r="B693" s="201" t="s">
        <v>1149</v>
      </c>
      <c r="C693" s="224" t="str">
        <f>IFERROR(IF($B693="7440-47-3","Chromium and compounds",IF(B693="No CAS","",INDEX('DEQ Pollutant List'!$C$7:$C$614,MATCH('3. Pollutant Emissions - EF'!B693,'DEQ Pollutant List'!$B$7:$B$614,0)))),"")</f>
        <v>Zinc and compounds</v>
      </c>
      <c r="D693" s="205"/>
      <c r="E693" s="260">
        <v>0.999</v>
      </c>
      <c r="F693" s="297">
        <v>5.4000000000000006E-2</v>
      </c>
      <c r="G693" s="300">
        <v>8.3999999999999991E-2</v>
      </c>
      <c r="H693" s="208" t="s">
        <v>1637</v>
      </c>
      <c r="I693" s="209" t="s">
        <v>1638</v>
      </c>
      <c r="J693" s="206"/>
      <c r="K693" s="265">
        <v>1.825438775510003E-3</v>
      </c>
      <c r="L693" s="208"/>
      <c r="M693" s="206"/>
      <c r="N693" s="210">
        <v>7.7796477495099032E-6</v>
      </c>
      <c r="O693" s="208"/>
    </row>
    <row r="694" spans="1:15" x14ac:dyDescent="0.25">
      <c r="A694" s="200"/>
      <c r="B694" s="201"/>
      <c r="C694" s="224" t="str">
        <f>IFERROR(IF($B694="7440-47-3","Chromium and compounds",IF(B694="No CAS","",INDEX('DEQ Pollutant List'!$C$7:$C$614,MATCH('3. Pollutant Emissions - EF'!B694,'DEQ Pollutant List'!$B$7:$B$614,0)))),"")</f>
        <v/>
      </c>
      <c r="D694" s="205"/>
      <c r="E694" s="260"/>
      <c r="F694" s="206"/>
      <c r="G694" s="207"/>
      <c r="H694" s="208"/>
      <c r="I694" s="209"/>
      <c r="J694" s="206"/>
      <c r="K694" s="265"/>
      <c r="L694" s="208"/>
      <c r="M694" s="206"/>
      <c r="N694" s="210"/>
      <c r="O694" s="208"/>
    </row>
    <row r="695" spans="1:15" x14ac:dyDescent="0.25">
      <c r="A695" s="200" t="s">
        <v>1539</v>
      </c>
      <c r="B695" s="201" t="s">
        <v>41</v>
      </c>
      <c r="C695" s="224" t="str">
        <f>IFERROR(IF($B695="7440-47-3","Chromium and compounds",IF(B695="No CAS","",INDEX('DEQ Pollutant List'!$C$7:$C$614,MATCH('3. Pollutant Emissions - EF'!B695,'DEQ Pollutant List'!$B$7:$B$614,0)))),"")</f>
        <v>Aluminum and compounds</v>
      </c>
      <c r="D695" s="205"/>
      <c r="E695" s="337">
        <v>0.99999998999999995</v>
      </c>
      <c r="F695" s="297">
        <v>3.2</v>
      </c>
      <c r="G695" s="300">
        <v>4.4000000000000004</v>
      </c>
      <c r="H695" s="208" t="s">
        <v>1637</v>
      </c>
      <c r="I695" s="209" t="s">
        <v>1638</v>
      </c>
      <c r="J695" s="206"/>
      <c r="K695" s="265">
        <v>1.103984479767017E-7</v>
      </c>
      <c r="L695" s="208"/>
      <c r="M695" s="206"/>
      <c r="N695" s="210">
        <v>4.1588456429579398E-10</v>
      </c>
      <c r="O695" s="208"/>
    </row>
    <row r="696" spans="1:15" x14ac:dyDescent="0.25">
      <c r="A696" s="200" t="s">
        <v>1539</v>
      </c>
      <c r="B696" s="201" t="s">
        <v>83</v>
      </c>
      <c r="C696" s="224" t="str">
        <f>IFERROR(IF($B696="7440-47-3","Chromium and compounds",IF(B696="No CAS","",INDEX('DEQ Pollutant List'!$C$7:$C$614,MATCH('3. Pollutant Emissions - EF'!B696,'DEQ Pollutant List'!$B$7:$B$614,0)))),"")</f>
        <v>Arsenic and compounds</v>
      </c>
      <c r="D696" s="205"/>
      <c r="E696" s="337">
        <v>0.99999998999999995</v>
      </c>
      <c r="F696" s="297">
        <v>3.4000000000000002E-2</v>
      </c>
      <c r="G696" s="300">
        <v>3.7999999999999999E-2</v>
      </c>
      <c r="H696" s="208" t="s">
        <v>1637</v>
      </c>
      <c r="I696" s="209" t="s">
        <v>1638</v>
      </c>
      <c r="J696" s="206"/>
      <c r="K696" s="265">
        <v>1.1729835097524556E-9</v>
      </c>
      <c r="L696" s="208"/>
      <c r="M696" s="206"/>
      <c r="N696" s="210">
        <v>3.5917303280091299E-12</v>
      </c>
      <c r="O696" s="208"/>
    </row>
    <row r="697" spans="1:15" x14ac:dyDescent="0.25">
      <c r="A697" s="200" t="s">
        <v>1539</v>
      </c>
      <c r="B697" s="201" t="s">
        <v>117</v>
      </c>
      <c r="C697" s="224" t="str">
        <f>IFERROR(IF($B697="7440-47-3","Chromium and compounds",IF(B697="No CAS","",INDEX('DEQ Pollutant List'!$C$7:$C$614,MATCH('3. Pollutant Emissions - EF'!B697,'DEQ Pollutant List'!$B$7:$B$614,0)))),"")</f>
        <v>Beryllium and compounds</v>
      </c>
      <c r="D697" s="205"/>
      <c r="E697" s="337">
        <v>0.99999998999999995</v>
      </c>
      <c r="F697" s="297" t="s">
        <v>1649</v>
      </c>
      <c r="G697" s="300" t="s">
        <v>1649</v>
      </c>
      <c r="H697" s="208" t="s">
        <v>1637</v>
      </c>
      <c r="I697" s="209" t="s">
        <v>1638</v>
      </c>
      <c r="J697" s="206"/>
      <c r="K697" s="265" t="s">
        <v>1499</v>
      </c>
      <c r="L697" s="208"/>
      <c r="M697" s="206"/>
      <c r="N697" s="210" t="s">
        <v>1499</v>
      </c>
      <c r="O697" s="208"/>
    </row>
    <row r="698" spans="1:15" x14ac:dyDescent="0.25">
      <c r="A698" s="200" t="s">
        <v>1539</v>
      </c>
      <c r="B698" s="201" t="s">
        <v>167</v>
      </c>
      <c r="C698" s="224" t="str">
        <f>IFERROR(IF($B698="7440-47-3","Chromium and compounds",IF(B698="No CAS","",INDEX('DEQ Pollutant List'!$C$7:$C$614,MATCH('3. Pollutant Emissions - EF'!B698,'DEQ Pollutant List'!$B$7:$B$614,0)))),"")</f>
        <v>Cadmium and compounds</v>
      </c>
      <c r="D698" s="205"/>
      <c r="E698" s="337">
        <v>0.99999998999999995</v>
      </c>
      <c r="F698" s="297">
        <v>8.199999999999999E-3</v>
      </c>
      <c r="G698" s="300">
        <v>1.1600000000000001E-2</v>
      </c>
      <c r="H698" s="208" t="s">
        <v>1637</v>
      </c>
      <c r="I698" s="209" t="s">
        <v>1638</v>
      </c>
      <c r="J698" s="206"/>
      <c r="K698" s="265">
        <v>2.8289602294029804E-10</v>
      </c>
      <c r="L698" s="208"/>
      <c r="M698" s="206"/>
      <c r="N698" s="210">
        <v>1.096422942234366E-12</v>
      </c>
      <c r="O698" s="208"/>
    </row>
    <row r="699" spans="1:15" x14ac:dyDescent="0.25">
      <c r="A699" s="200" t="s">
        <v>1539</v>
      </c>
      <c r="B699" s="201" t="s">
        <v>1636</v>
      </c>
      <c r="C699" s="224" t="str">
        <f>IFERROR(IF($B699="7440-47-3","Chromium and compounds",IF(B699="No CAS","",INDEX('DEQ Pollutant List'!$C$7:$C$614,MATCH('3. Pollutant Emissions - EF'!B699,'DEQ Pollutant List'!$B$7:$B$614,0)))),"")</f>
        <v>Chromium and compounds</v>
      </c>
      <c r="D699" s="205"/>
      <c r="E699" s="337">
        <v>0.99999998999999995</v>
      </c>
      <c r="F699" s="297">
        <v>1.7000000000000002</v>
      </c>
      <c r="G699" s="300">
        <v>1.9200000000000002</v>
      </c>
      <c r="H699" s="208" t="s">
        <v>1637</v>
      </c>
      <c r="I699" s="209" t="s">
        <v>1638</v>
      </c>
      <c r="J699" s="206"/>
      <c r="K699" s="265">
        <v>5.8649175487622777E-8</v>
      </c>
      <c r="L699" s="208"/>
      <c r="M699" s="206"/>
      <c r="N699" s="210">
        <v>1.8147690078361918E-10</v>
      </c>
      <c r="O699" s="208"/>
    </row>
    <row r="700" spans="1:15" x14ac:dyDescent="0.25">
      <c r="A700" s="200" t="s">
        <v>1539</v>
      </c>
      <c r="B700" s="201" t="s">
        <v>250</v>
      </c>
      <c r="C700" s="224" t="str">
        <f>IFERROR(IF($B700="7440-47-3","Chromium and compounds",IF(B700="No CAS","",INDEX('DEQ Pollutant List'!$C$7:$C$614,MATCH('3. Pollutant Emissions - EF'!B700,'DEQ Pollutant List'!$B$7:$B$614,0)))),"")</f>
        <v>Chromium VI, chromate, and dichromate particulate</v>
      </c>
      <c r="D700" s="205"/>
      <c r="E700" s="337">
        <v>0.99999998999999995</v>
      </c>
      <c r="F700" s="297">
        <v>2.0000000000000001E-4</v>
      </c>
      <c r="G700" s="300">
        <v>2.9999999999999997E-4</v>
      </c>
      <c r="H700" s="208" t="s">
        <v>1637</v>
      </c>
      <c r="I700" s="209" t="s">
        <v>1638</v>
      </c>
      <c r="J700" s="206"/>
      <c r="K700" s="265">
        <v>6.8999029985438558E-12</v>
      </c>
      <c r="L700" s="208"/>
      <c r="M700" s="206"/>
      <c r="N700" s="210">
        <v>2.8355765747440495E-14</v>
      </c>
      <c r="O700" s="208"/>
    </row>
    <row r="701" spans="1:15" x14ac:dyDescent="0.25">
      <c r="A701" s="200" t="s">
        <v>1539</v>
      </c>
      <c r="B701" s="201" t="s">
        <v>255</v>
      </c>
      <c r="C701" s="224" t="str">
        <f>IFERROR(IF($B701="7440-47-3","Chromium and compounds",IF(B701="No CAS","",INDEX('DEQ Pollutant List'!$C$7:$C$614,MATCH('3. Pollutant Emissions - EF'!B701,'DEQ Pollutant List'!$B$7:$B$614,0)))),"")</f>
        <v>Cobalt and compounds</v>
      </c>
      <c r="D701" s="205"/>
      <c r="E701" s="337">
        <v>0.99999998999999995</v>
      </c>
      <c r="F701" s="297">
        <v>9.1999999999999998E-2</v>
      </c>
      <c r="G701" s="300">
        <v>9.1999999999999998E-2</v>
      </c>
      <c r="H701" s="208" t="s">
        <v>1637</v>
      </c>
      <c r="I701" s="209" t="s">
        <v>1638</v>
      </c>
      <c r="J701" s="206"/>
      <c r="K701" s="265">
        <v>3.1739553793301737E-9</v>
      </c>
      <c r="L701" s="208"/>
      <c r="M701" s="206"/>
      <c r="N701" s="210">
        <v>8.6957681625484199E-12</v>
      </c>
      <c r="O701" s="208"/>
    </row>
    <row r="702" spans="1:15" x14ac:dyDescent="0.25">
      <c r="A702" s="200" t="s">
        <v>1539</v>
      </c>
      <c r="B702" s="201" t="s">
        <v>258</v>
      </c>
      <c r="C702" s="224" t="str">
        <f>IFERROR(IF($B702="7440-47-3","Chromium and compounds",IF(B702="No CAS","",INDEX('DEQ Pollutant List'!$C$7:$C$614,MATCH('3. Pollutant Emissions - EF'!B702,'DEQ Pollutant List'!$B$7:$B$614,0)))),"")</f>
        <v>Copper and compounds</v>
      </c>
      <c r="D702" s="205"/>
      <c r="E702" s="337">
        <v>0.99999998999999995</v>
      </c>
      <c r="F702" s="297">
        <v>1.22</v>
      </c>
      <c r="G702" s="300">
        <v>1.32</v>
      </c>
      <c r="H702" s="208" t="s">
        <v>1637</v>
      </c>
      <c r="I702" s="209" t="s">
        <v>1638</v>
      </c>
      <c r="J702" s="206"/>
      <c r="K702" s="265">
        <v>4.208940829111752E-8</v>
      </c>
      <c r="L702" s="208"/>
      <c r="M702" s="206"/>
      <c r="N702" s="210">
        <v>1.2476536928873821E-10</v>
      </c>
      <c r="O702" s="208"/>
    </row>
    <row r="703" spans="1:15" x14ac:dyDescent="0.25">
      <c r="A703" s="200" t="s">
        <v>1539</v>
      </c>
      <c r="B703" s="201" t="s">
        <v>556</v>
      </c>
      <c r="C703" s="224" t="str">
        <f>IFERROR(IF($B703="7440-47-3","Chromium and compounds",IF(B703="No CAS","",INDEX('DEQ Pollutant List'!$C$7:$C$614,MATCH('3. Pollutant Emissions - EF'!B703,'DEQ Pollutant List'!$B$7:$B$614,0)))),"")</f>
        <v>Lead and compounds</v>
      </c>
      <c r="D703" s="205"/>
      <c r="E703" s="337">
        <v>0.99999998999999995</v>
      </c>
      <c r="F703" s="297">
        <v>4.7999999999999996E-3</v>
      </c>
      <c r="G703" s="300">
        <v>7.4000000000000003E-3</v>
      </c>
      <c r="H703" s="208" t="s">
        <v>1637</v>
      </c>
      <c r="I703" s="209" t="s">
        <v>1638</v>
      </c>
      <c r="J703" s="206"/>
      <c r="K703" s="265">
        <v>1.6559767196505253E-10</v>
      </c>
      <c r="L703" s="208"/>
      <c r="M703" s="206"/>
      <c r="N703" s="210">
        <v>6.9944222177019905E-13</v>
      </c>
      <c r="O703" s="208"/>
    </row>
    <row r="704" spans="1:15" x14ac:dyDescent="0.25">
      <c r="A704" s="200" t="s">
        <v>1539</v>
      </c>
      <c r="B704" s="201" t="s">
        <v>562</v>
      </c>
      <c r="C704" s="224" t="str">
        <f>IFERROR(IF($B704="7440-47-3","Chromium and compounds",IF(B704="No CAS","",INDEX('DEQ Pollutant List'!$C$7:$C$614,MATCH('3. Pollutant Emissions - EF'!B704,'DEQ Pollutant List'!$B$7:$B$614,0)))),"")</f>
        <v>Manganese and compounds</v>
      </c>
      <c r="D704" s="205"/>
      <c r="E704" s="337">
        <v>0.99999998999999995</v>
      </c>
      <c r="F704" s="297">
        <v>4.8</v>
      </c>
      <c r="G704" s="300">
        <v>5.2</v>
      </c>
      <c r="H704" s="208" t="s">
        <v>1637</v>
      </c>
      <c r="I704" s="209" t="s">
        <v>1638</v>
      </c>
      <c r="J704" s="206"/>
      <c r="K704" s="265">
        <v>1.6559767196505253E-7</v>
      </c>
      <c r="L704" s="208"/>
      <c r="M704" s="206"/>
      <c r="N704" s="210">
        <v>4.9149993962230204E-10</v>
      </c>
      <c r="O704" s="208"/>
    </row>
    <row r="705" spans="1:15" x14ac:dyDescent="0.25">
      <c r="A705" s="200" t="s">
        <v>1539</v>
      </c>
      <c r="B705" s="201" t="s">
        <v>568</v>
      </c>
      <c r="C705" s="224" t="str">
        <f>IFERROR(IF($B705="7440-47-3","Chromium and compounds",IF(B705="No CAS","",INDEX('DEQ Pollutant List'!$C$7:$C$614,MATCH('3. Pollutant Emissions - EF'!B705,'DEQ Pollutant List'!$B$7:$B$614,0)))),"")</f>
        <v>Mercury and compounds</v>
      </c>
      <c r="D705" s="205"/>
      <c r="E705" s="337">
        <v>0.99999998999999995</v>
      </c>
      <c r="F705" s="297" t="s">
        <v>1649</v>
      </c>
      <c r="G705" s="300" t="s">
        <v>1649</v>
      </c>
      <c r="H705" s="208" t="s">
        <v>1637</v>
      </c>
      <c r="I705" s="209" t="s">
        <v>1638</v>
      </c>
      <c r="J705" s="206"/>
      <c r="K705" s="265" t="s">
        <v>1499</v>
      </c>
      <c r="L705" s="208"/>
      <c r="M705" s="206"/>
      <c r="N705" s="210" t="s">
        <v>1499</v>
      </c>
      <c r="O705" s="208"/>
    </row>
    <row r="706" spans="1:15" x14ac:dyDescent="0.25">
      <c r="A706" s="200" t="s">
        <v>1539</v>
      </c>
      <c r="B706" s="201" t="s">
        <v>634</v>
      </c>
      <c r="C706" s="224" t="str">
        <f>IFERROR(IF($B706="7440-47-3","Chromium and compounds",IF(B706="No CAS","",INDEX('DEQ Pollutant List'!$C$7:$C$614,MATCH('3. Pollutant Emissions - EF'!B706,'DEQ Pollutant List'!$B$7:$B$614,0)))),"")</f>
        <v>Nickel and compounds</v>
      </c>
      <c r="D706" s="205"/>
      <c r="E706" s="337">
        <v>0.99999998999999995</v>
      </c>
      <c r="F706" s="297">
        <v>0.82</v>
      </c>
      <c r="G706" s="300">
        <v>1.0199999999999998</v>
      </c>
      <c r="H706" s="208" t="s">
        <v>1637</v>
      </c>
      <c r="I706" s="209" t="s">
        <v>1638</v>
      </c>
      <c r="J706" s="206"/>
      <c r="K706" s="265">
        <v>2.8289602294029809E-8</v>
      </c>
      <c r="L706" s="208"/>
      <c r="M706" s="206"/>
      <c r="N706" s="210">
        <v>9.6409603541297677E-11</v>
      </c>
      <c r="O706" s="208"/>
    </row>
    <row r="707" spans="1:15" x14ac:dyDescent="0.25">
      <c r="A707" s="200" t="s">
        <v>1539</v>
      </c>
      <c r="B707" s="201" t="s">
        <v>1009</v>
      </c>
      <c r="C707" s="224" t="str">
        <f>IFERROR(IF($B707="7440-47-3","Chromium and compounds",IF(B707="No CAS","",INDEX('DEQ Pollutant List'!$C$7:$C$614,MATCH('3. Pollutant Emissions - EF'!B707,'DEQ Pollutant List'!$B$7:$B$614,0)))),"")</f>
        <v>Selenium and compounds</v>
      </c>
      <c r="D707" s="205"/>
      <c r="E707" s="337">
        <v>0.99999998999999995</v>
      </c>
      <c r="F707" s="297" t="s">
        <v>1649</v>
      </c>
      <c r="G707" s="300" t="s">
        <v>1649</v>
      </c>
      <c r="H707" s="208" t="s">
        <v>1637</v>
      </c>
      <c r="I707" s="209" t="s">
        <v>1638</v>
      </c>
      <c r="J707" s="206"/>
      <c r="K707" s="265" t="s">
        <v>1499</v>
      </c>
      <c r="L707" s="208"/>
      <c r="M707" s="206"/>
      <c r="N707" s="210" t="s">
        <v>1499</v>
      </c>
      <c r="O707" s="208"/>
    </row>
    <row r="708" spans="1:15" x14ac:dyDescent="0.25">
      <c r="A708" s="200" t="s">
        <v>1539</v>
      </c>
      <c r="B708" s="201" t="s">
        <v>1128</v>
      </c>
      <c r="C708" s="224" t="str">
        <f>IFERROR(IF($B708="7440-47-3","Chromium and compounds",IF(B708="No CAS","",INDEX('DEQ Pollutant List'!$C$7:$C$614,MATCH('3. Pollutant Emissions - EF'!B708,'DEQ Pollutant List'!$B$7:$B$614,0)))),"")</f>
        <v>Vanadium (fume or dust)</v>
      </c>
      <c r="D708" s="205"/>
      <c r="E708" s="337">
        <v>0.99999998999999995</v>
      </c>
      <c r="F708" s="297">
        <v>3.4000000000000004</v>
      </c>
      <c r="G708" s="300">
        <v>3.4000000000000004</v>
      </c>
      <c r="H708" s="208" t="s">
        <v>1637</v>
      </c>
      <c r="I708" s="209" t="s">
        <v>1638</v>
      </c>
      <c r="J708" s="206"/>
      <c r="K708" s="265">
        <v>1.1729835097524555E-7</v>
      </c>
      <c r="L708" s="208"/>
      <c r="M708" s="206"/>
      <c r="N708" s="210">
        <v>3.2136534513765903E-10</v>
      </c>
      <c r="O708" s="208"/>
    </row>
    <row r="709" spans="1:15" x14ac:dyDescent="0.25">
      <c r="A709" s="200" t="s">
        <v>1539</v>
      </c>
      <c r="B709" s="201" t="s">
        <v>1149</v>
      </c>
      <c r="C709" s="224" t="str">
        <f>IFERROR(IF($B709="7440-47-3","Chromium and compounds",IF(B709="No CAS","",INDEX('DEQ Pollutant List'!$C$7:$C$614,MATCH('3. Pollutant Emissions - EF'!B709,'DEQ Pollutant List'!$B$7:$B$614,0)))),"")</f>
        <v>Zinc and compounds</v>
      </c>
      <c r="D709" s="205"/>
      <c r="E709" s="337">
        <v>0.99999998999999995</v>
      </c>
      <c r="F709" s="297">
        <v>0.66</v>
      </c>
      <c r="G709" s="300">
        <v>0.70000000000000007</v>
      </c>
      <c r="H709" s="208" t="s">
        <v>1637</v>
      </c>
      <c r="I709" s="209" t="s">
        <v>1638</v>
      </c>
      <c r="J709" s="206"/>
      <c r="K709" s="265">
        <v>2.2769679895194723E-8</v>
      </c>
      <c r="L709" s="208"/>
      <c r="M709" s="206"/>
      <c r="N709" s="210">
        <v>6.6163453410694506E-11</v>
      </c>
      <c r="O709" s="208"/>
    </row>
    <row r="710" spans="1:15" x14ac:dyDescent="0.25">
      <c r="A710" s="200"/>
      <c r="B710" s="201"/>
      <c r="C710" s="224" t="str">
        <f>IFERROR(IF($B710="7440-47-3","Chromium and compounds",IF(B710="No CAS","",INDEX('DEQ Pollutant List'!$C$7:$C$614,MATCH('3. Pollutant Emissions - EF'!B710,'DEQ Pollutant List'!$B$7:$B$614,0)))),"")</f>
        <v/>
      </c>
      <c r="D710" s="205"/>
      <c r="E710" s="260"/>
      <c r="F710" s="206"/>
      <c r="G710" s="207"/>
      <c r="H710" s="208"/>
      <c r="I710" s="209"/>
      <c r="J710" s="206"/>
      <c r="K710" s="265"/>
      <c r="L710" s="208"/>
      <c r="M710" s="206"/>
      <c r="N710" s="210"/>
      <c r="O710" s="208"/>
    </row>
    <row r="711" spans="1:15" x14ac:dyDescent="0.25">
      <c r="A711" s="200" t="s">
        <v>1543</v>
      </c>
      <c r="B711" s="201" t="s">
        <v>41</v>
      </c>
      <c r="C711" s="224" t="str">
        <f>IFERROR(IF($B711="7440-47-3","Chromium and compounds",IF(B711="No CAS","",INDEX('DEQ Pollutant List'!$C$7:$C$614,MATCH('3. Pollutant Emissions - EF'!B711,'DEQ Pollutant List'!$B$7:$B$614,0)))),"")</f>
        <v>Aluminum and compounds</v>
      </c>
      <c r="D711" s="205"/>
      <c r="E711" s="337">
        <v>0.99999998999999995</v>
      </c>
      <c r="F711" s="297">
        <v>55.999999999999993</v>
      </c>
      <c r="G711" s="300">
        <v>64</v>
      </c>
      <c r="H711" s="208" t="s">
        <v>1637</v>
      </c>
      <c r="I711" s="209" t="s">
        <v>1638</v>
      </c>
      <c r="J711" s="206"/>
      <c r="K711" s="265">
        <v>2.3129252304977989E-6</v>
      </c>
      <c r="L711" s="208"/>
      <c r="M711" s="206"/>
      <c r="N711" s="210">
        <v>7.2420359467641475E-9</v>
      </c>
      <c r="O711" s="208"/>
    </row>
    <row r="712" spans="1:15" x14ac:dyDescent="0.25">
      <c r="A712" s="200" t="s">
        <v>1543</v>
      </c>
      <c r="B712" s="201" t="s">
        <v>83</v>
      </c>
      <c r="C712" s="224" t="str">
        <f>IFERROR(IF($B712="7440-47-3","Chromium and compounds",IF(B712="No CAS","",INDEX('DEQ Pollutant List'!$C$7:$C$614,MATCH('3. Pollutant Emissions - EF'!B712,'DEQ Pollutant List'!$B$7:$B$614,0)))),"")</f>
        <v>Arsenic and compounds</v>
      </c>
      <c r="D712" s="205"/>
      <c r="E712" s="337">
        <v>0.99999998999999995</v>
      </c>
      <c r="F712" s="297">
        <v>1.32E-2</v>
      </c>
      <c r="G712" s="300">
        <v>1.4800000000000001E-2</v>
      </c>
      <c r="H712" s="208" t="s">
        <v>1637</v>
      </c>
      <c r="I712" s="209" t="s">
        <v>1638</v>
      </c>
      <c r="J712" s="206"/>
      <c r="K712" s="265">
        <v>5.4518951861733844E-10</v>
      </c>
      <c r="L712" s="208"/>
      <c r="M712" s="206"/>
      <c r="N712" s="210">
        <v>1.6747208126892091E-12</v>
      </c>
      <c r="O712" s="208"/>
    </row>
    <row r="713" spans="1:15" x14ac:dyDescent="0.25">
      <c r="A713" s="200" t="s">
        <v>1543</v>
      </c>
      <c r="B713" s="201" t="s">
        <v>117</v>
      </c>
      <c r="C713" s="224" t="str">
        <f>IFERROR(IF($B713="7440-47-3","Chromium and compounds",IF(B713="No CAS","",INDEX('DEQ Pollutant List'!$C$7:$C$614,MATCH('3. Pollutant Emissions - EF'!B713,'DEQ Pollutant List'!$B$7:$B$614,0)))),"")</f>
        <v>Beryllium and compounds</v>
      </c>
      <c r="D713" s="205"/>
      <c r="E713" s="337">
        <v>0.99999998999999995</v>
      </c>
      <c r="F713" s="297" t="s">
        <v>1649</v>
      </c>
      <c r="G713" s="300" t="s">
        <v>1649</v>
      </c>
      <c r="H713" s="208" t="s">
        <v>1637</v>
      </c>
      <c r="I713" s="209" t="s">
        <v>1638</v>
      </c>
      <c r="J713" s="206"/>
      <c r="K713" s="265" t="s">
        <v>1499</v>
      </c>
      <c r="L713" s="208"/>
      <c r="M713" s="206"/>
      <c r="N713" s="210" t="s">
        <v>1499</v>
      </c>
      <c r="O713" s="208"/>
    </row>
    <row r="714" spans="1:15" x14ac:dyDescent="0.25">
      <c r="A714" s="200" t="s">
        <v>1543</v>
      </c>
      <c r="B714" s="201" t="s">
        <v>167</v>
      </c>
      <c r="C714" s="224" t="str">
        <f>IFERROR(IF($B714="7440-47-3","Chromium and compounds",IF(B714="No CAS","",INDEX('DEQ Pollutant List'!$C$7:$C$614,MATCH('3. Pollutant Emissions - EF'!B714,'DEQ Pollutant List'!$B$7:$B$614,0)))),"")</f>
        <v>Cadmium and compounds</v>
      </c>
      <c r="D714" s="205"/>
      <c r="E714" s="337">
        <v>0.99999998999999995</v>
      </c>
      <c r="F714" s="297" t="s">
        <v>1649</v>
      </c>
      <c r="G714" s="300" t="s">
        <v>1649</v>
      </c>
      <c r="H714" s="208" t="s">
        <v>1637</v>
      </c>
      <c r="I714" s="209" t="s">
        <v>1638</v>
      </c>
      <c r="J714" s="206"/>
      <c r="K714" s="265" t="s">
        <v>1499</v>
      </c>
      <c r="L714" s="208"/>
      <c r="M714" s="206"/>
      <c r="N714" s="210" t="s">
        <v>1499</v>
      </c>
      <c r="O714" s="208"/>
    </row>
    <row r="715" spans="1:15" x14ac:dyDescent="0.25">
      <c r="A715" s="200" t="s">
        <v>1543</v>
      </c>
      <c r="B715" s="201" t="s">
        <v>1636</v>
      </c>
      <c r="C715" s="224" t="str">
        <f>IFERROR(IF($B715="7440-47-3","Chromium and compounds",IF(B715="No CAS","",INDEX('DEQ Pollutant List'!$C$7:$C$614,MATCH('3. Pollutant Emissions - EF'!B715,'DEQ Pollutant List'!$B$7:$B$614,0)))),"")</f>
        <v>Chromium and compounds</v>
      </c>
      <c r="D715" s="205"/>
      <c r="E715" s="337">
        <v>0.99999998999999995</v>
      </c>
      <c r="F715" s="297">
        <v>0.25999999999999995</v>
      </c>
      <c r="G715" s="300">
        <v>0.28000000000000003</v>
      </c>
      <c r="H715" s="208" t="s">
        <v>1637</v>
      </c>
      <c r="I715" s="209" t="s">
        <v>1638</v>
      </c>
      <c r="J715" s="206"/>
      <c r="K715" s="265">
        <v>1.0738581427311209E-8</v>
      </c>
      <c r="L715" s="208"/>
      <c r="M715" s="206"/>
      <c r="N715" s="210">
        <v>3.168390726709315E-11</v>
      </c>
      <c r="O715" s="208"/>
    </row>
    <row r="716" spans="1:15" x14ac:dyDescent="0.25">
      <c r="A716" s="200" t="s">
        <v>1543</v>
      </c>
      <c r="B716" s="201" t="s">
        <v>250</v>
      </c>
      <c r="C716" s="224" t="str">
        <f>IFERROR(IF($B716="7440-47-3","Chromium and compounds",IF(B716="No CAS","",INDEX('DEQ Pollutant List'!$C$7:$C$614,MATCH('3. Pollutant Emissions - EF'!B716,'DEQ Pollutant List'!$B$7:$B$614,0)))),"")</f>
        <v>Chromium VI, chromate, and dichromate particulate</v>
      </c>
      <c r="D716" s="205"/>
      <c r="E716" s="337">
        <v>0.99999998999999995</v>
      </c>
      <c r="F716" s="297">
        <v>2E-3</v>
      </c>
      <c r="G716" s="300">
        <v>2.5999999999999999E-3</v>
      </c>
      <c r="H716" s="208" t="s">
        <v>1637</v>
      </c>
      <c r="I716" s="209" t="s">
        <v>1638</v>
      </c>
      <c r="J716" s="206"/>
      <c r="K716" s="265">
        <v>8.2604472517778552E-11</v>
      </c>
      <c r="L716" s="208"/>
      <c r="M716" s="206"/>
      <c r="N716" s="210">
        <v>2.9420771033729343E-13</v>
      </c>
      <c r="O716" s="208"/>
    </row>
    <row r="717" spans="1:15" x14ac:dyDescent="0.25">
      <c r="A717" s="200" t="s">
        <v>1543</v>
      </c>
      <c r="B717" s="201" t="s">
        <v>255</v>
      </c>
      <c r="C717" s="224" t="str">
        <f>IFERROR(IF($B717="7440-47-3","Chromium and compounds",IF(B717="No CAS","",INDEX('DEQ Pollutant List'!$C$7:$C$614,MATCH('3. Pollutant Emissions - EF'!B717,'DEQ Pollutant List'!$B$7:$B$614,0)))),"")</f>
        <v>Cobalt and compounds</v>
      </c>
      <c r="D717" s="205"/>
      <c r="E717" s="337">
        <v>0.99999998999999995</v>
      </c>
      <c r="F717" s="297">
        <v>3.6000000000000004E-2</v>
      </c>
      <c r="G717" s="300">
        <v>3.6000000000000004E-2</v>
      </c>
      <c r="H717" s="208" t="s">
        <v>1637</v>
      </c>
      <c r="I717" s="209" t="s">
        <v>1638</v>
      </c>
      <c r="J717" s="206"/>
      <c r="K717" s="265">
        <v>1.4868805053200143E-9</v>
      </c>
      <c r="L717" s="208"/>
      <c r="M717" s="206"/>
      <c r="N717" s="210">
        <v>4.0736452200548334E-12</v>
      </c>
      <c r="O717" s="208"/>
    </row>
    <row r="718" spans="1:15" x14ac:dyDescent="0.25">
      <c r="A718" s="200" t="s">
        <v>1543</v>
      </c>
      <c r="B718" s="201" t="s">
        <v>258</v>
      </c>
      <c r="C718" s="224" t="str">
        <f>IFERROR(IF($B718="7440-47-3","Chromium and compounds",IF(B718="No CAS","",INDEX('DEQ Pollutant List'!$C$7:$C$614,MATCH('3. Pollutant Emissions - EF'!B718,'DEQ Pollutant List'!$B$7:$B$614,0)))),"")</f>
        <v>Copper and compounds</v>
      </c>
      <c r="D718" s="205"/>
      <c r="E718" s="337">
        <v>0.99999998999999995</v>
      </c>
      <c r="F718" s="297">
        <v>5.7999999999999996E-2</v>
      </c>
      <c r="G718" s="300">
        <v>6.6000000000000003E-2</v>
      </c>
      <c r="H718" s="208" t="s">
        <v>1637</v>
      </c>
      <c r="I718" s="209" t="s">
        <v>1638</v>
      </c>
      <c r="J718" s="206"/>
      <c r="K718" s="265">
        <v>2.3955297030155777E-9</v>
      </c>
      <c r="L718" s="208"/>
      <c r="M718" s="206"/>
      <c r="N718" s="210">
        <v>7.468349570100526E-12</v>
      </c>
      <c r="O718" s="208"/>
    </row>
    <row r="719" spans="1:15" x14ac:dyDescent="0.25">
      <c r="A719" s="200" t="s">
        <v>1543</v>
      </c>
      <c r="B719" s="201" t="s">
        <v>556</v>
      </c>
      <c r="C719" s="224" t="str">
        <f>IFERROR(IF($B719="7440-47-3","Chromium and compounds",IF(B719="No CAS","",INDEX('DEQ Pollutant List'!$C$7:$C$614,MATCH('3. Pollutant Emissions - EF'!B719,'DEQ Pollutant List'!$B$7:$B$614,0)))),"")</f>
        <v>Lead and compounds</v>
      </c>
      <c r="D719" s="205"/>
      <c r="E719" s="337">
        <v>0.99999998999999995</v>
      </c>
      <c r="F719" s="297" t="s">
        <v>1649</v>
      </c>
      <c r="G719" s="300" t="s">
        <v>1649</v>
      </c>
      <c r="H719" s="208" t="s">
        <v>1637</v>
      </c>
      <c r="I719" s="209" t="s">
        <v>1638</v>
      </c>
      <c r="J719" s="206"/>
      <c r="K719" s="265" t="s">
        <v>1499</v>
      </c>
      <c r="L719" s="208"/>
      <c r="M719" s="206"/>
      <c r="N719" s="210" t="s">
        <v>1499</v>
      </c>
      <c r="O719" s="208"/>
    </row>
    <row r="720" spans="1:15" x14ac:dyDescent="0.25">
      <c r="A720" s="200" t="s">
        <v>1543</v>
      </c>
      <c r="B720" s="201" t="s">
        <v>562</v>
      </c>
      <c r="C720" s="224" t="str">
        <f>IFERROR(IF($B720="7440-47-3","Chromium and compounds",IF(B720="No CAS","",INDEX('DEQ Pollutant List'!$C$7:$C$614,MATCH('3. Pollutant Emissions - EF'!B720,'DEQ Pollutant List'!$B$7:$B$614,0)))),"")</f>
        <v>Manganese and compounds</v>
      </c>
      <c r="D720" s="205"/>
      <c r="E720" s="337">
        <v>0.99999998999999995</v>
      </c>
      <c r="F720" s="297">
        <v>8.2000000000000003E-2</v>
      </c>
      <c r="G720" s="300">
        <v>9.8000000000000004E-2</v>
      </c>
      <c r="H720" s="208" t="s">
        <v>1637</v>
      </c>
      <c r="I720" s="209" t="s">
        <v>1638</v>
      </c>
      <c r="J720" s="206"/>
      <c r="K720" s="265">
        <v>3.3867833732289203E-9</v>
      </c>
      <c r="L720" s="208"/>
      <c r="M720" s="206"/>
      <c r="N720" s="210">
        <v>1.1089367543482601E-11</v>
      </c>
      <c r="O720" s="208"/>
    </row>
    <row r="721" spans="1:15" x14ac:dyDescent="0.25">
      <c r="A721" s="200" t="s">
        <v>1543</v>
      </c>
      <c r="B721" s="201" t="s">
        <v>568</v>
      </c>
      <c r="C721" s="224" t="str">
        <f>IFERROR(IF($B721="7440-47-3","Chromium and compounds",IF(B721="No CAS","",INDEX('DEQ Pollutant List'!$C$7:$C$614,MATCH('3. Pollutant Emissions - EF'!B721,'DEQ Pollutant List'!$B$7:$B$614,0)))),"")</f>
        <v>Mercury and compounds</v>
      </c>
      <c r="D721" s="205"/>
      <c r="E721" s="337">
        <v>0.99999998999999995</v>
      </c>
      <c r="F721" s="297" t="s">
        <v>1649</v>
      </c>
      <c r="G721" s="300" t="s">
        <v>1649</v>
      </c>
      <c r="H721" s="208" t="s">
        <v>1637</v>
      </c>
      <c r="I721" s="209" t="s">
        <v>1638</v>
      </c>
      <c r="J721" s="206"/>
      <c r="K721" s="265" t="s">
        <v>1499</v>
      </c>
      <c r="L721" s="208"/>
      <c r="M721" s="206"/>
      <c r="N721" s="210" t="s">
        <v>1499</v>
      </c>
      <c r="O721" s="208"/>
    </row>
    <row r="722" spans="1:15" x14ac:dyDescent="0.25">
      <c r="A722" s="200" t="s">
        <v>1543</v>
      </c>
      <c r="B722" s="201" t="s">
        <v>634</v>
      </c>
      <c r="C722" s="224" t="str">
        <f>IFERROR(IF($B722="7440-47-3","Chromium and compounds",IF(B722="No CAS","",INDEX('DEQ Pollutant List'!$C$7:$C$614,MATCH('3. Pollutant Emissions - EF'!B722,'DEQ Pollutant List'!$B$7:$B$614,0)))),"")</f>
        <v>Nickel and compounds</v>
      </c>
      <c r="D722" s="205"/>
      <c r="E722" s="337">
        <v>0.99999998999999995</v>
      </c>
      <c r="F722" s="297">
        <v>0.36</v>
      </c>
      <c r="G722" s="300">
        <v>0.4</v>
      </c>
      <c r="H722" s="208" t="s">
        <v>1637</v>
      </c>
      <c r="I722" s="209" t="s">
        <v>1638</v>
      </c>
      <c r="J722" s="206"/>
      <c r="K722" s="265">
        <v>1.4868805053200137E-8</v>
      </c>
      <c r="L722" s="208"/>
      <c r="M722" s="206"/>
      <c r="N722" s="210">
        <v>4.5262724667275921E-11</v>
      </c>
      <c r="O722" s="208"/>
    </row>
    <row r="723" spans="1:15" x14ac:dyDescent="0.25">
      <c r="A723" s="200" t="s">
        <v>1543</v>
      </c>
      <c r="B723" s="201" t="s">
        <v>1009</v>
      </c>
      <c r="C723" s="224" t="str">
        <f>IFERROR(IF($B723="7440-47-3","Chromium and compounds",IF(B723="No CAS","",INDEX('DEQ Pollutant List'!$C$7:$C$614,MATCH('3. Pollutant Emissions - EF'!B723,'DEQ Pollutant List'!$B$7:$B$614,0)))),"")</f>
        <v>Selenium and compounds</v>
      </c>
      <c r="D723" s="205"/>
      <c r="E723" s="337">
        <v>0.99999998999999995</v>
      </c>
      <c r="F723" s="297" t="s">
        <v>1649</v>
      </c>
      <c r="G723" s="300" t="s">
        <v>1649</v>
      </c>
      <c r="H723" s="208" t="s">
        <v>1637</v>
      </c>
      <c r="I723" s="209" t="s">
        <v>1638</v>
      </c>
      <c r="J723" s="206"/>
      <c r="K723" s="265" t="s">
        <v>1499</v>
      </c>
      <c r="L723" s="208"/>
      <c r="M723" s="206"/>
      <c r="N723" s="210" t="s">
        <v>1499</v>
      </c>
      <c r="O723" s="208"/>
    </row>
    <row r="724" spans="1:15" x14ac:dyDescent="0.25">
      <c r="A724" s="200" t="s">
        <v>1543</v>
      </c>
      <c r="B724" s="201" t="s">
        <v>1128</v>
      </c>
      <c r="C724" s="224" t="str">
        <f>IFERROR(IF($B724="7440-47-3","Chromium and compounds",IF(B724="No CAS","",INDEX('DEQ Pollutant List'!$C$7:$C$614,MATCH('3. Pollutant Emissions - EF'!B724,'DEQ Pollutant List'!$B$7:$B$614,0)))),"")</f>
        <v>Vanadium (fume or dust)</v>
      </c>
      <c r="D724" s="205"/>
      <c r="E724" s="337">
        <v>0.99999998999999995</v>
      </c>
      <c r="F724" s="297">
        <v>19.599999999999998</v>
      </c>
      <c r="G724" s="300">
        <v>22.000000000000004</v>
      </c>
      <c r="H724" s="208" t="s">
        <v>1637</v>
      </c>
      <c r="I724" s="209" t="s">
        <v>1638</v>
      </c>
      <c r="J724" s="206"/>
      <c r="K724" s="265">
        <v>8.0952383067422974E-7</v>
      </c>
      <c r="L724" s="208"/>
      <c r="M724" s="206"/>
      <c r="N724" s="210">
        <v>2.4894498567001761E-9</v>
      </c>
      <c r="O724" s="208"/>
    </row>
    <row r="725" spans="1:15" x14ac:dyDescent="0.25">
      <c r="A725" s="200" t="s">
        <v>1543</v>
      </c>
      <c r="B725" s="201" t="s">
        <v>1149</v>
      </c>
      <c r="C725" s="224" t="str">
        <f>IFERROR(IF($B725="7440-47-3","Chromium and compounds",IF(B725="No CAS","",INDEX('DEQ Pollutant List'!$C$7:$C$614,MATCH('3. Pollutant Emissions - EF'!B725,'DEQ Pollutant List'!$B$7:$B$614,0)))),"")</f>
        <v>Zinc and compounds</v>
      </c>
      <c r="D725" s="205"/>
      <c r="E725" s="337">
        <v>0.99999998999999995</v>
      </c>
      <c r="F725" s="297">
        <v>0.24000000000000002</v>
      </c>
      <c r="G725" s="300">
        <v>0.28000000000000003</v>
      </c>
      <c r="H725" s="208" t="s">
        <v>1637</v>
      </c>
      <c r="I725" s="209" t="s">
        <v>1638</v>
      </c>
      <c r="J725" s="206"/>
      <c r="K725" s="265">
        <v>9.9125367021334266E-9</v>
      </c>
      <c r="L725" s="208"/>
      <c r="M725" s="206"/>
      <c r="N725" s="210">
        <v>3.168390726709315E-11</v>
      </c>
      <c r="O725" s="208"/>
    </row>
    <row r="726" spans="1:15" x14ac:dyDescent="0.25">
      <c r="A726" s="200"/>
      <c r="B726" s="201"/>
      <c r="C726" s="224" t="str">
        <f>IFERROR(IF($B726="7440-47-3","Chromium and compounds",IF(B726="No CAS","",INDEX('DEQ Pollutant List'!$C$7:$C$614,MATCH('3. Pollutant Emissions - EF'!B726,'DEQ Pollutant List'!$B$7:$B$614,0)))),"")</f>
        <v/>
      </c>
      <c r="D726" s="205"/>
      <c r="E726" s="260"/>
      <c r="F726" s="206"/>
      <c r="G726" s="207"/>
      <c r="H726" s="208"/>
      <c r="I726" s="209"/>
      <c r="J726" s="206"/>
      <c r="K726" s="265"/>
      <c r="L726" s="208"/>
      <c r="M726" s="206"/>
      <c r="N726" s="210"/>
      <c r="O726" s="208"/>
    </row>
    <row r="727" spans="1:15" x14ac:dyDescent="0.25">
      <c r="A727" s="200" t="s">
        <v>1546</v>
      </c>
      <c r="B727" s="201" t="s">
        <v>41</v>
      </c>
      <c r="C727" s="224" t="str">
        <f>IFERROR(IF($B727="7440-47-3","Chromium and compounds",IF(B727="No CAS","",INDEX('DEQ Pollutant List'!$C$7:$C$614,MATCH('3. Pollutant Emissions - EF'!B727,'DEQ Pollutant List'!$B$7:$B$614,0)))),"")</f>
        <v>Aluminum and compounds</v>
      </c>
      <c r="D727" s="205"/>
      <c r="E727" s="260">
        <v>0.999</v>
      </c>
      <c r="F727" s="297">
        <v>4</v>
      </c>
      <c r="G727" s="300">
        <v>4.2</v>
      </c>
      <c r="H727" s="208" t="s">
        <v>1637</v>
      </c>
      <c r="I727" s="209" t="s">
        <v>1638</v>
      </c>
      <c r="J727" s="206"/>
      <c r="K727" s="265">
        <v>3.4242176870744524E-2</v>
      </c>
      <c r="L727" s="208"/>
      <c r="M727" s="206"/>
      <c r="N727" s="210">
        <v>9.8504892367895199E-5</v>
      </c>
      <c r="O727" s="208"/>
    </row>
    <row r="728" spans="1:15" x14ac:dyDescent="0.25">
      <c r="A728" s="200" t="s">
        <v>1546</v>
      </c>
      <c r="B728" s="201" t="s">
        <v>83</v>
      </c>
      <c r="C728" s="224" t="str">
        <f>IFERROR(IF($B728="7440-47-3","Chromium and compounds",IF(B728="No CAS","",INDEX('DEQ Pollutant List'!$C$7:$C$614,MATCH('3. Pollutant Emissions - EF'!B728,'DEQ Pollutant List'!$B$7:$B$614,0)))),"")</f>
        <v>Arsenic and compounds</v>
      </c>
      <c r="D728" s="205"/>
      <c r="E728" s="260">
        <v>0.999</v>
      </c>
      <c r="F728" s="297">
        <v>7.400000000000001E-2</v>
      </c>
      <c r="G728" s="300">
        <v>8.3999999999999991E-2</v>
      </c>
      <c r="H728" s="208" t="s">
        <v>1637</v>
      </c>
      <c r="I728" s="209" t="s">
        <v>1638</v>
      </c>
      <c r="J728" s="206"/>
      <c r="K728" s="265">
        <v>6.3348027210877373E-4</v>
      </c>
      <c r="L728" s="208"/>
      <c r="M728" s="206"/>
      <c r="N728" s="210">
        <v>1.9700978473579039E-6</v>
      </c>
      <c r="O728" s="208"/>
    </row>
    <row r="729" spans="1:15" x14ac:dyDescent="0.25">
      <c r="A729" s="200" t="s">
        <v>1546</v>
      </c>
      <c r="B729" s="201" t="s">
        <v>117</v>
      </c>
      <c r="C729" s="224" t="str">
        <f>IFERROR(IF($B729="7440-47-3","Chromium and compounds",IF(B729="No CAS","",INDEX('DEQ Pollutant List'!$C$7:$C$614,MATCH('3. Pollutant Emissions - EF'!B729,'DEQ Pollutant List'!$B$7:$B$614,0)))),"")</f>
        <v>Beryllium and compounds</v>
      </c>
      <c r="D729" s="205"/>
      <c r="E729" s="260">
        <v>0.999</v>
      </c>
      <c r="F729" s="297" t="s">
        <v>1649</v>
      </c>
      <c r="G729" s="300" t="s">
        <v>1649</v>
      </c>
      <c r="H729" s="208" t="s">
        <v>1637</v>
      </c>
      <c r="I729" s="209" t="s">
        <v>1638</v>
      </c>
      <c r="J729" s="206"/>
      <c r="K729" s="265" t="s">
        <v>1499</v>
      </c>
      <c r="L729" s="208"/>
      <c r="M729" s="206"/>
      <c r="N729" s="210" t="s">
        <v>1499</v>
      </c>
      <c r="O729" s="208"/>
    </row>
    <row r="730" spans="1:15" s="199" customFormat="1" x14ac:dyDescent="0.25">
      <c r="A730" s="200" t="s">
        <v>1546</v>
      </c>
      <c r="B730" s="201" t="s">
        <v>167</v>
      </c>
      <c r="C730" s="224" t="str">
        <f>IFERROR(IF($B730="7440-47-3","Chromium and compounds",IF(B730="No CAS","",INDEX('DEQ Pollutant List'!$C$7:$C$614,MATCH('3. Pollutant Emissions - EF'!B730,'DEQ Pollutant List'!$B$7:$B$614,0)))),"")</f>
        <v>Cadmium and compounds</v>
      </c>
      <c r="D730" s="205"/>
      <c r="E730" s="260">
        <v>0.999</v>
      </c>
      <c r="F730" s="297" t="s">
        <v>1649</v>
      </c>
      <c r="G730" s="300" t="s">
        <v>1649</v>
      </c>
      <c r="H730" s="208" t="s">
        <v>1637</v>
      </c>
      <c r="I730" s="209" t="s">
        <v>1638</v>
      </c>
      <c r="J730" s="206"/>
      <c r="K730" s="265" t="s">
        <v>1499</v>
      </c>
      <c r="L730" s="208"/>
      <c r="M730" s="206"/>
      <c r="N730" s="210" t="s">
        <v>1499</v>
      </c>
      <c r="O730" s="208"/>
    </row>
    <row r="731" spans="1:15" s="199" customFormat="1" x14ac:dyDescent="0.25">
      <c r="A731" s="200" t="s">
        <v>1546</v>
      </c>
      <c r="B731" s="201" t="s">
        <v>1636</v>
      </c>
      <c r="C731" s="224" t="str">
        <f>IFERROR(IF($B731="7440-47-3","Chromium and compounds",IF(B731="No CAS","",INDEX('DEQ Pollutant List'!$C$7:$C$614,MATCH('3. Pollutant Emissions - EF'!B731,'DEQ Pollutant List'!$B$7:$B$614,0)))),"")</f>
        <v>Chromium and compounds</v>
      </c>
      <c r="D731" s="205"/>
      <c r="E731" s="260">
        <v>0.999</v>
      </c>
      <c r="F731" s="297">
        <v>2.4</v>
      </c>
      <c r="G731" s="300">
        <v>3.2</v>
      </c>
      <c r="H731" s="208" t="s">
        <v>1637</v>
      </c>
      <c r="I731" s="209" t="s">
        <v>1638</v>
      </c>
      <c r="J731" s="206"/>
      <c r="K731" s="265">
        <v>2.0545306122446715E-2</v>
      </c>
      <c r="L731" s="208"/>
      <c r="M731" s="206"/>
      <c r="N731" s="210">
        <v>7.5051346566015384E-5</v>
      </c>
      <c r="O731" s="208"/>
    </row>
    <row r="732" spans="1:15" s="199" customFormat="1" x14ac:dyDescent="0.25">
      <c r="A732" s="200" t="s">
        <v>1546</v>
      </c>
      <c r="B732" s="201" t="s">
        <v>250</v>
      </c>
      <c r="C732" s="224" t="str">
        <f>IFERROR(IF($B732="7440-47-3","Chromium and compounds",IF(B732="No CAS","",INDEX('DEQ Pollutant List'!$C$7:$C$614,MATCH('3. Pollutant Emissions - EF'!B732,'DEQ Pollutant List'!$B$7:$B$614,0)))),"")</f>
        <v>Chromium VI, chromate, and dichromate particulate</v>
      </c>
      <c r="D732" s="205"/>
      <c r="E732" s="260">
        <v>0.999</v>
      </c>
      <c r="F732" s="297" t="s">
        <v>1649</v>
      </c>
      <c r="G732" s="300" t="s">
        <v>1649</v>
      </c>
      <c r="H732" s="208" t="s">
        <v>1637</v>
      </c>
      <c r="I732" s="209" t="s">
        <v>1638</v>
      </c>
      <c r="J732" s="206"/>
      <c r="K732" s="265" t="s">
        <v>1499</v>
      </c>
      <c r="L732" s="208"/>
      <c r="M732" s="206"/>
      <c r="N732" s="210" t="s">
        <v>1499</v>
      </c>
      <c r="O732" s="208"/>
    </row>
    <row r="733" spans="1:15" s="199" customFormat="1" x14ac:dyDescent="0.25">
      <c r="A733" s="200" t="s">
        <v>1546</v>
      </c>
      <c r="B733" s="201" t="s">
        <v>255</v>
      </c>
      <c r="C733" s="224" t="str">
        <f>IFERROR(IF($B733="7440-47-3","Chromium and compounds",IF(B733="No CAS","",INDEX('DEQ Pollutant List'!$C$7:$C$614,MATCH('3. Pollutant Emissions - EF'!B733,'DEQ Pollutant List'!$B$7:$B$614,0)))),"")</f>
        <v>Cobalt and compounds</v>
      </c>
      <c r="D733" s="205"/>
      <c r="E733" s="260">
        <v>0.999</v>
      </c>
      <c r="F733" s="297">
        <v>0.14800000000000002</v>
      </c>
      <c r="G733" s="300">
        <v>0.14800000000000002</v>
      </c>
      <c r="H733" s="208" t="s">
        <v>1637</v>
      </c>
      <c r="I733" s="209" t="s">
        <v>1638</v>
      </c>
      <c r="J733" s="206"/>
      <c r="K733" s="265">
        <v>1.2669605442175475E-3</v>
      </c>
      <c r="L733" s="208"/>
      <c r="M733" s="206"/>
      <c r="N733" s="210">
        <v>3.4711247786782125E-6</v>
      </c>
      <c r="O733" s="208"/>
    </row>
    <row r="734" spans="1:15" s="199" customFormat="1" x14ac:dyDescent="0.25">
      <c r="A734" s="200" t="s">
        <v>1546</v>
      </c>
      <c r="B734" s="201" t="s">
        <v>258</v>
      </c>
      <c r="C734" s="224" t="str">
        <f>IFERROR(IF($B734="7440-47-3","Chromium and compounds",IF(B734="No CAS","",INDEX('DEQ Pollutant List'!$C$7:$C$614,MATCH('3. Pollutant Emissions - EF'!B734,'DEQ Pollutant List'!$B$7:$B$614,0)))),"")</f>
        <v>Copper and compounds</v>
      </c>
      <c r="D734" s="205"/>
      <c r="E734" s="260">
        <v>0.999</v>
      </c>
      <c r="F734" s="297">
        <v>2.8000000000000003</v>
      </c>
      <c r="G734" s="300">
        <v>3.6</v>
      </c>
      <c r="H734" s="208" t="s">
        <v>1637</v>
      </c>
      <c r="I734" s="209" t="s">
        <v>1638</v>
      </c>
      <c r="J734" s="206"/>
      <c r="K734" s="265">
        <v>2.3969523809521172E-2</v>
      </c>
      <c r="L734" s="208"/>
      <c r="M734" s="206"/>
      <c r="N734" s="210">
        <v>8.4432764886767307E-5</v>
      </c>
      <c r="O734" s="208"/>
    </row>
    <row r="735" spans="1:15" s="199" customFormat="1" x14ac:dyDescent="0.25">
      <c r="A735" s="200" t="s">
        <v>1546</v>
      </c>
      <c r="B735" s="201" t="s">
        <v>556</v>
      </c>
      <c r="C735" s="224" t="str">
        <f>IFERROR(IF($B735="7440-47-3","Chromium and compounds",IF(B735="No CAS","",INDEX('DEQ Pollutant List'!$C$7:$C$614,MATCH('3. Pollutant Emissions - EF'!B735,'DEQ Pollutant List'!$B$7:$B$614,0)))),"")</f>
        <v>Lead and compounds</v>
      </c>
      <c r="D735" s="205"/>
      <c r="E735" s="260">
        <v>0.999</v>
      </c>
      <c r="F735" s="297">
        <v>5.5999999999999999E-3</v>
      </c>
      <c r="G735" s="300">
        <v>5.5999999999999999E-3</v>
      </c>
      <c r="H735" s="208" t="s">
        <v>1637</v>
      </c>
      <c r="I735" s="209" t="s">
        <v>1638</v>
      </c>
      <c r="J735" s="206"/>
      <c r="K735" s="265">
        <v>4.7939047619042332E-5</v>
      </c>
      <c r="L735" s="208"/>
      <c r="M735" s="206"/>
      <c r="N735" s="210">
        <v>1.3133985649052693E-7</v>
      </c>
      <c r="O735" s="208"/>
    </row>
    <row r="736" spans="1:15" s="199" customFormat="1" x14ac:dyDescent="0.25">
      <c r="A736" s="200" t="s">
        <v>1546</v>
      </c>
      <c r="B736" s="201" t="s">
        <v>562</v>
      </c>
      <c r="C736" s="224" t="str">
        <f>IFERROR(IF($B736="7440-47-3","Chromium and compounds",IF(B736="No CAS","",INDEX('DEQ Pollutant List'!$C$7:$C$614,MATCH('3. Pollutant Emissions - EF'!B736,'DEQ Pollutant List'!$B$7:$B$614,0)))),"")</f>
        <v>Manganese and compounds</v>
      </c>
      <c r="D736" s="205"/>
      <c r="E736" s="260">
        <v>0.999</v>
      </c>
      <c r="F736" s="297">
        <v>6.8000000000000007</v>
      </c>
      <c r="G736" s="300">
        <v>7.6</v>
      </c>
      <c r="H736" s="208" t="s">
        <v>1637</v>
      </c>
      <c r="I736" s="209" t="s">
        <v>1638</v>
      </c>
      <c r="J736" s="206"/>
      <c r="K736" s="265">
        <v>5.8211700680265696E-2</v>
      </c>
      <c r="L736" s="208"/>
      <c r="M736" s="206"/>
      <c r="N736" s="210">
        <v>1.7824694809428652E-4</v>
      </c>
      <c r="O736" s="208"/>
    </row>
    <row r="737" spans="1:15" s="199" customFormat="1" x14ac:dyDescent="0.25">
      <c r="A737" s="200" t="s">
        <v>1546</v>
      </c>
      <c r="B737" s="201" t="s">
        <v>568</v>
      </c>
      <c r="C737" s="224" t="str">
        <f>IFERROR(IF($B737="7440-47-3","Chromium and compounds",IF(B737="No CAS","",INDEX('DEQ Pollutant List'!$C$7:$C$614,MATCH('3. Pollutant Emissions - EF'!B737,'DEQ Pollutant List'!$B$7:$B$614,0)))),"")</f>
        <v>Mercury and compounds</v>
      </c>
      <c r="D737" s="205"/>
      <c r="E737" s="260">
        <v>0.999</v>
      </c>
      <c r="F737" s="297" t="s">
        <v>1649</v>
      </c>
      <c r="G737" s="300" t="s">
        <v>1649</v>
      </c>
      <c r="H737" s="208" t="s">
        <v>1637</v>
      </c>
      <c r="I737" s="209" t="s">
        <v>1638</v>
      </c>
      <c r="J737" s="206"/>
      <c r="K737" s="265" t="s">
        <v>1499</v>
      </c>
      <c r="L737" s="208"/>
      <c r="M737" s="206"/>
      <c r="N737" s="210" t="s">
        <v>1499</v>
      </c>
      <c r="O737" s="208"/>
    </row>
    <row r="738" spans="1:15" s="199" customFormat="1" x14ac:dyDescent="0.25">
      <c r="A738" s="200" t="s">
        <v>1546</v>
      </c>
      <c r="B738" s="201" t="s">
        <v>634</v>
      </c>
      <c r="C738" s="224" t="str">
        <f>IFERROR(IF($B738="7440-47-3","Chromium and compounds",IF(B738="No CAS","",INDEX('DEQ Pollutant List'!$C$7:$C$614,MATCH('3. Pollutant Emissions - EF'!B738,'DEQ Pollutant List'!$B$7:$B$614,0)))),"")</f>
        <v>Nickel and compounds</v>
      </c>
      <c r="D738" s="205"/>
      <c r="E738" s="260">
        <v>0.999</v>
      </c>
      <c r="F738" s="297">
        <v>1.44</v>
      </c>
      <c r="G738" s="300">
        <v>1.9400000000000002</v>
      </c>
      <c r="H738" s="208" t="s">
        <v>1637</v>
      </c>
      <c r="I738" s="209" t="s">
        <v>1638</v>
      </c>
      <c r="J738" s="206"/>
      <c r="K738" s="265">
        <v>1.232718367346803E-2</v>
      </c>
      <c r="L738" s="208"/>
      <c r="M738" s="206"/>
      <c r="N738" s="210">
        <v>4.5499878855646833E-5</v>
      </c>
      <c r="O738" s="208"/>
    </row>
    <row r="739" spans="1:15" s="199" customFormat="1" x14ac:dyDescent="0.25">
      <c r="A739" s="200" t="s">
        <v>1546</v>
      </c>
      <c r="B739" s="201" t="s">
        <v>1009</v>
      </c>
      <c r="C739" s="224" t="str">
        <f>IFERROR(IF($B739="7440-47-3","Chromium and compounds",IF(B739="No CAS","",INDEX('DEQ Pollutant List'!$C$7:$C$614,MATCH('3. Pollutant Emissions - EF'!B739,'DEQ Pollutant List'!$B$7:$B$614,0)))),"")</f>
        <v>Selenium and compounds</v>
      </c>
      <c r="D739" s="205"/>
      <c r="E739" s="260">
        <v>0.999</v>
      </c>
      <c r="F739" s="297" t="s">
        <v>1649</v>
      </c>
      <c r="G739" s="300" t="s">
        <v>1649</v>
      </c>
      <c r="H739" s="208" t="s">
        <v>1637</v>
      </c>
      <c r="I739" s="209" t="s">
        <v>1638</v>
      </c>
      <c r="J739" s="206"/>
      <c r="K739" s="265" t="s">
        <v>1499</v>
      </c>
      <c r="L739" s="208"/>
      <c r="M739" s="206"/>
      <c r="N739" s="210" t="s">
        <v>1499</v>
      </c>
      <c r="O739" s="208"/>
    </row>
    <row r="740" spans="1:15" s="199" customFormat="1" x14ac:dyDescent="0.25">
      <c r="A740" s="200" t="s">
        <v>1546</v>
      </c>
      <c r="B740" s="201" t="s">
        <v>1128</v>
      </c>
      <c r="C740" s="224" t="str">
        <f>IFERROR(IF($B740="7440-47-3","Chromium and compounds",IF(B740="No CAS","",INDEX('DEQ Pollutant List'!$C$7:$C$614,MATCH('3. Pollutant Emissions - EF'!B740,'DEQ Pollutant List'!$B$7:$B$614,0)))),"")</f>
        <v>Vanadium (fume or dust)</v>
      </c>
      <c r="D740" s="205"/>
      <c r="E740" s="260">
        <v>0.999</v>
      </c>
      <c r="F740" s="297">
        <v>2</v>
      </c>
      <c r="G740" s="300">
        <v>2.8000000000000003</v>
      </c>
      <c r="H740" s="208" t="s">
        <v>1637</v>
      </c>
      <c r="I740" s="209" t="s">
        <v>1638</v>
      </c>
      <c r="J740" s="206"/>
      <c r="K740" s="265">
        <v>1.7121088435372262E-2</v>
      </c>
      <c r="L740" s="208"/>
      <c r="M740" s="206"/>
      <c r="N740" s="210">
        <v>6.5669928245263461E-5</v>
      </c>
      <c r="O740" s="208"/>
    </row>
    <row r="741" spans="1:15" s="199" customFormat="1" x14ac:dyDescent="0.25">
      <c r="A741" s="200" t="s">
        <v>1546</v>
      </c>
      <c r="B741" s="201" t="s">
        <v>1149</v>
      </c>
      <c r="C741" s="224" t="str">
        <f>IFERROR(IF($B741="7440-47-3","Chromium and compounds",IF(B741="No CAS","",INDEX('DEQ Pollutant List'!$C$7:$C$614,MATCH('3. Pollutant Emissions - EF'!B741,'DEQ Pollutant List'!$B$7:$B$614,0)))),"")</f>
        <v>Zinc and compounds</v>
      </c>
      <c r="D741" s="205"/>
      <c r="E741" s="260">
        <v>0.999</v>
      </c>
      <c r="F741" s="297">
        <v>0.28000000000000003</v>
      </c>
      <c r="G741" s="300">
        <v>0.36</v>
      </c>
      <c r="H741" s="208" t="s">
        <v>1637</v>
      </c>
      <c r="I741" s="209" t="s">
        <v>1638</v>
      </c>
      <c r="J741" s="206"/>
      <c r="K741" s="265">
        <v>2.396952380952117E-3</v>
      </c>
      <c r="L741" s="208"/>
      <c r="M741" s="206"/>
      <c r="N741" s="210">
        <v>8.4432764886767297E-6</v>
      </c>
      <c r="O741" s="208"/>
    </row>
    <row r="742" spans="1:15" s="199" customFormat="1" x14ac:dyDescent="0.25">
      <c r="A742" s="200"/>
      <c r="B742" s="201"/>
      <c r="C742" s="224" t="str">
        <f>IFERROR(IF($B742="7440-47-3","Chromium and compounds",IF(B742="No CAS","",INDEX('DEQ Pollutant List'!$C$7:$C$614,MATCH('3. Pollutant Emissions - EF'!B742,'DEQ Pollutant List'!$B$7:$B$614,0)))),"")</f>
        <v/>
      </c>
      <c r="D742" s="205"/>
      <c r="E742" s="260"/>
      <c r="F742" s="206"/>
      <c r="G742" s="207"/>
      <c r="H742" s="208"/>
      <c r="I742" s="209"/>
      <c r="J742" s="206"/>
      <c r="K742" s="265"/>
      <c r="L742" s="208"/>
      <c r="M742" s="206"/>
      <c r="N742" s="210"/>
      <c r="O742" s="208"/>
    </row>
    <row r="743" spans="1:15" s="199" customFormat="1" x14ac:dyDescent="0.25">
      <c r="A743" s="200" t="s">
        <v>1549</v>
      </c>
      <c r="B743" s="201" t="s">
        <v>41</v>
      </c>
      <c r="C743" s="224" t="str">
        <f>IFERROR(IF($B743="7440-47-3","Chromium and compounds",IF(B743="No CAS","",INDEX('DEQ Pollutant List'!$C$7:$C$614,MATCH('3. Pollutant Emissions - EF'!B743,'DEQ Pollutant List'!$B$7:$B$614,0)))),"")</f>
        <v>Aluminum and compounds</v>
      </c>
      <c r="D743" s="205"/>
      <c r="E743" s="260">
        <v>0.999</v>
      </c>
      <c r="F743" s="297">
        <v>12.2</v>
      </c>
      <c r="G743" s="300">
        <v>12.2</v>
      </c>
      <c r="H743" s="208" t="s">
        <v>1637</v>
      </c>
      <c r="I743" s="209" t="s">
        <v>1638</v>
      </c>
      <c r="J743" s="206"/>
      <c r="K743" s="210">
        <v>1.8098741496596639E-3</v>
      </c>
      <c r="L743" s="208"/>
      <c r="M743" s="206"/>
      <c r="N743" s="210">
        <v>4.9585593141360672E-6</v>
      </c>
      <c r="O743" s="208"/>
    </row>
    <row r="744" spans="1:15" s="199" customFormat="1" x14ac:dyDescent="0.25">
      <c r="A744" s="200" t="s">
        <v>1549</v>
      </c>
      <c r="B744" s="201" t="s">
        <v>83</v>
      </c>
      <c r="C744" s="224" t="str">
        <f>IFERROR(IF($B744="7440-47-3","Chromium and compounds",IF(B744="No CAS","",INDEX('DEQ Pollutant List'!$C$7:$C$614,MATCH('3. Pollutant Emissions - EF'!B744,'DEQ Pollutant List'!$B$7:$B$614,0)))),"")</f>
        <v>Arsenic and compounds</v>
      </c>
      <c r="D744" s="205"/>
      <c r="E744" s="260">
        <v>0.999</v>
      </c>
      <c r="F744" s="297" t="s">
        <v>1649</v>
      </c>
      <c r="G744" s="300" t="s">
        <v>1649</v>
      </c>
      <c r="H744" s="208" t="s">
        <v>1637</v>
      </c>
      <c r="I744" s="209" t="s">
        <v>1638</v>
      </c>
      <c r="J744" s="206"/>
      <c r="K744" s="210" t="s">
        <v>1499</v>
      </c>
      <c r="L744" s="208"/>
      <c r="M744" s="206"/>
      <c r="N744" s="210" t="s">
        <v>1499</v>
      </c>
      <c r="O744" s="208"/>
    </row>
    <row r="745" spans="1:15" s="199" customFormat="1" x14ac:dyDescent="0.25">
      <c r="A745" s="200" t="s">
        <v>1549</v>
      </c>
      <c r="B745" s="201" t="s">
        <v>117</v>
      </c>
      <c r="C745" s="224" t="str">
        <f>IFERROR(IF($B745="7440-47-3","Chromium and compounds",IF(B745="No CAS","",INDEX('DEQ Pollutant List'!$C$7:$C$614,MATCH('3. Pollutant Emissions - EF'!B745,'DEQ Pollutant List'!$B$7:$B$614,0)))),"")</f>
        <v>Beryllium and compounds</v>
      </c>
      <c r="D745" s="205"/>
      <c r="E745" s="260">
        <v>0.999</v>
      </c>
      <c r="F745" s="297" t="s">
        <v>1649</v>
      </c>
      <c r="G745" s="300" t="s">
        <v>1649</v>
      </c>
      <c r="H745" s="208" t="s">
        <v>1637</v>
      </c>
      <c r="I745" s="209" t="s">
        <v>1638</v>
      </c>
      <c r="J745" s="206"/>
      <c r="K745" s="210" t="s">
        <v>1499</v>
      </c>
      <c r="L745" s="208"/>
      <c r="M745" s="206"/>
      <c r="N745" s="210" t="s">
        <v>1499</v>
      </c>
      <c r="O745" s="208"/>
    </row>
    <row r="746" spans="1:15" s="199" customFormat="1" x14ac:dyDescent="0.25">
      <c r="A746" s="200" t="s">
        <v>1549</v>
      </c>
      <c r="B746" s="201" t="s">
        <v>167</v>
      </c>
      <c r="C746" s="224" t="str">
        <f>IFERROR(IF($B746="7440-47-3","Chromium and compounds",IF(B746="No CAS","",INDEX('DEQ Pollutant List'!$C$7:$C$614,MATCH('3. Pollutant Emissions - EF'!B746,'DEQ Pollutant List'!$B$7:$B$614,0)))),"")</f>
        <v>Cadmium and compounds</v>
      </c>
      <c r="D746" s="205"/>
      <c r="E746" s="260">
        <v>0.999</v>
      </c>
      <c r="F746" s="297" t="s">
        <v>1649</v>
      </c>
      <c r="G746" s="300" t="s">
        <v>1649</v>
      </c>
      <c r="H746" s="208" t="s">
        <v>1637</v>
      </c>
      <c r="I746" s="209" t="s">
        <v>1638</v>
      </c>
      <c r="J746" s="206"/>
      <c r="K746" s="210" t="s">
        <v>1499</v>
      </c>
      <c r="L746" s="208"/>
      <c r="M746" s="206"/>
      <c r="N746" s="210" t="s">
        <v>1499</v>
      </c>
      <c r="O746" s="208"/>
    </row>
    <row r="747" spans="1:15" s="199" customFormat="1" x14ac:dyDescent="0.25">
      <c r="A747" s="200" t="s">
        <v>1549</v>
      </c>
      <c r="B747" s="201" t="s">
        <v>1636</v>
      </c>
      <c r="C747" s="224" t="str">
        <f>IFERROR(IF($B747="7440-47-3","Chromium and compounds",IF(B747="No CAS","",INDEX('DEQ Pollutant List'!$C$7:$C$614,MATCH('3. Pollutant Emissions - EF'!B747,'DEQ Pollutant List'!$B$7:$B$614,0)))),"")</f>
        <v>Chromium and compounds</v>
      </c>
      <c r="D747" s="205"/>
      <c r="E747" s="260">
        <v>0.999</v>
      </c>
      <c r="F747" s="297">
        <v>0.3</v>
      </c>
      <c r="G747" s="300">
        <v>0.3</v>
      </c>
      <c r="H747" s="208" t="s">
        <v>1637</v>
      </c>
      <c r="I747" s="209" t="s">
        <v>1638</v>
      </c>
      <c r="J747" s="206"/>
      <c r="K747" s="210">
        <v>4.450510204081141E-5</v>
      </c>
      <c r="L747" s="208"/>
      <c r="M747" s="206"/>
      <c r="N747" s="210">
        <v>1.2193178641318196E-7</v>
      </c>
      <c r="O747" s="208"/>
    </row>
    <row r="748" spans="1:15" s="199" customFormat="1" x14ac:dyDescent="0.25">
      <c r="A748" s="200" t="s">
        <v>1549</v>
      </c>
      <c r="B748" s="201" t="s">
        <v>250</v>
      </c>
      <c r="C748" s="224" t="str">
        <f>IFERROR(IF($B748="7440-47-3","Chromium and compounds",IF(B748="No CAS","",INDEX('DEQ Pollutant List'!$C$7:$C$614,MATCH('3. Pollutant Emissions - EF'!B748,'DEQ Pollutant List'!$B$7:$B$614,0)))),"")</f>
        <v>Chromium VI, chromate, and dichromate particulate</v>
      </c>
      <c r="D748" s="205"/>
      <c r="E748" s="260">
        <v>0.999</v>
      </c>
      <c r="F748" s="297">
        <v>5.0000000000000001E-4</v>
      </c>
      <c r="G748" s="300">
        <v>5.0000000000000001E-4</v>
      </c>
      <c r="H748" s="208" t="s">
        <v>1637</v>
      </c>
      <c r="I748" s="209" t="s">
        <v>1638</v>
      </c>
      <c r="J748" s="206"/>
      <c r="K748" s="210">
        <v>7.4175170068019031E-8</v>
      </c>
      <c r="L748" s="208"/>
      <c r="M748" s="206"/>
      <c r="N748" s="210">
        <v>2.0321964402196994E-10</v>
      </c>
      <c r="O748" s="208"/>
    </row>
    <row r="749" spans="1:15" s="199" customFormat="1" x14ac:dyDescent="0.25">
      <c r="A749" s="200" t="s">
        <v>1549</v>
      </c>
      <c r="B749" s="201" t="s">
        <v>255</v>
      </c>
      <c r="C749" s="224" t="str">
        <f>IFERROR(IF($B749="7440-47-3","Chromium and compounds",IF(B749="No CAS","",INDEX('DEQ Pollutant List'!$C$7:$C$614,MATCH('3. Pollutant Emissions - EF'!B749,'DEQ Pollutant List'!$B$7:$B$614,0)))),"")</f>
        <v>Cobalt and compounds</v>
      </c>
      <c r="D749" s="205"/>
      <c r="E749" s="260">
        <v>0.999</v>
      </c>
      <c r="F749" s="297">
        <v>5.1999999999999998E-2</v>
      </c>
      <c r="G749" s="300">
        <v>5.1999999999999998E-2</v>
      </c>
      <c r="H749" s="208" t="s">
        <v>1637</v>
      </c>
      <c r="I749" s="209" t="s">
        <v>1638</v>
      </c>
      <c r="J749" s="206"/>
      <c r="K749" s="210">
        <v>7.7142176870739782E-6</v>
      </c>
      <c r="L749" s="208"/>
      <c r="M749" s="206"/>
      <c r="N749" s="210">
        <v>2.1134842978284874E-8</v>
      </c>
      <c r="O749" s="208"/>
    </row>
    <row r="750" spans="1:15" s="199" customFormat="1" x14ac:dyDescent="0.25">
      <c r="A750" s="200" t="s">
        <v>1549</v>
      </c>
      <c r="B750" s="201" t="s">
        <v>258</v>
      </c>
      <c r="C750" s="224" t="str">
        <f>IFERROR(IF($B750="7440-47-3","Chromium and compounds",IF(B750="No CAS","",INDEX('DEQ Pollutant List'!$C$7:$C$614,MATCH('3. Pollutant Emissions - EF'!B750,'DEQ Pollutant List'!$B$7:$B$614,0)))),"")</f>
        <v>Copper and compounds</v>
      </c>
      <c r="D750" s="205"/>
      <c r="E750" s="260">
        <v>0.999</v>
      </c>
      <c r="F750" s="297">
        <v>0.11799999999999999</v>
      </c>
      <c r="G750" s="300">
        <v>0.11799999999999999</v>
      </c>
      <c r="H750" s="208" t="s">
        <v>1637</v>
      </c>
      <c r="I750" s="209" t="s">
        <v>1638</v>
      </c>
      <c r="J750" s="206"/>
      <c r="K750" s="210">
        <v>1.7505340136052488E-5</v>
      </c>
      <c r="L750" s="208"/>
      <c r="M750" s="206"/>
      <c r="N750" s="210">
        <v>4.7959835989184906E-8</v>
      </c>
      <c r="O750" s="208"/>
    </row>
    <row r="751" spans="1:15" s="199" customFormat="1" x14ac:dyDescent="0.25">
      <c r="A751" s="200" t="s">
        <v>1549</v>
      </c>
      <c r="B751" s="201" t="s">
        <v>556</v>
      </c>
      <c r="C751" s="224" t="str">
        <f>IFERROR(IF($B751="7440-47-3","Chromium and compounds",IF(B751="No CAS","",INDEX('DEQ Pollutant List'!$C$7:$C$614,MATCH('3. Pollutant Emissions - EF'!B751,'DEQ Pollutant List'!$B$7:$B$614,0)))),"")</f>
        <v>Lead and compounds</v>
      </c>
      <c r="D751" s="205"/>
      <c r="E751" s="260">
        <v>0.999</v>
      </c>
      <c r="F751" s="297">
        <v>4.1999999999999996E-2</v>
      </c>
      <c r="G751" s="300">
        <v>4.1999999999999996E-2</v>
      </c>
      <c r="H751" s="208" t="s">
        <v>1637</v>
      </c>
      <c r="I751" s="209" t="s">
        <v>1638</v>
      </c>
      <c r="J751" s="206"/>
      <c r="K751" s="210">
        <v>6.2307142857135977E-6</v>
      </c>
      <c r="L751" s="208"/>
      <c r="M751" s="206"/>
      <c r="N751" s="210">
        <v>1.7070450097845475E-8</v>
      </c>
      <c r="O751" s="208"/>
    </row>
    <row r="752" spans="1:15" s="199" customFormat="1" x14ac:dyDescent="0.25">
      <c r="A752" s="200" t="s">
        <v>1549</v>
      </c>
      <c r="B752" s="201" t="s">
        <v>562</v>
      </c>
      <c r="C752" s="224" t="str">
        <f>IFERROR(IF($B752="7440-47-3","Chromium and compounds",IF(B752="No CAS","",INDEX('DEQ Pollutant List'!$C$7:$C$614,MATCH('3. Pollutant Emissions - EF'!B752,'DEQ Pollutant List'!$B$7:$B$614,0)))),"")</f>
        <v>Manganese and compounds</v>
      </c>
      <c r="D752" s="205"/>
      <c r="E752" s="260">
        <v>0.999</v>
      </c>
      <c r="F752" s="297">
        <v>7.8E-2</v>
      </c>
      <c r="G752" s="300">
        <v>7.8E-2</v>
      </c>
      <c r="H752" s="208" t="s">
        <v>1637</v>
      </c>
      <c r="I752" s="209" t="s">
        <v>1638</v>
      </c>
      <c r="J752" s="206"/>
      <c r="K752" s="210">
        <v>1.1571326530610967E-5</v>
      </c>
      <c r="L752" s="208"/>
      <c r="M752" s="206"/>
      <c r="N752" s="210">
        <v>3.1702264467427316E-8</v>
      </c>
      <c r="O752" s="208"/>
    </row>
    <row r="753" spans="1:15" s="199" customFormat="1" x14ac:dyDescent="0.25">
      <c r="A753" s="200" t="s">
        <v>1549</v>
      </c>
      <c r="B753" s="201" t="s">
        <v>568</v>
      </c>
      <c r="C753" s="224" t="str">
        <f>IFERROR(IF($B753="7440-47-3","Chromium and compounds",IF(B753="No CAS","",INDEX('DEQ Pollutant List'!$C$7:$C$614,MATCH('3. Pollutant Emissions - EF'!B753,'DEQ Pollutant List'!$B$7:$B$614,0)))),"")</f>
        <v>Mercury and compounds</v>
      </c>
      <c r="D753" s="205"/>
      <c r="E753" s="260">
        <v>0.999</v>
      </c>
      <c r="F753" s="297" t="s">
        <v>1649</v>
      </c>
      <c r="G753" s="300" t="s">
        <v>1649</v>
      </c>
      <c r="H753" s="208" t="s">
        <v>1637</v>
      </c>
      <c r="I753" s="209" t="s">
        <v>1638</v>
      </c>
      <c r="J753" s="206"/>
      <c r="K753" s="210" t="s">
        <v>1499</v>
      </c>
      <c r="L753" s="208"/>
      <c r="M753" s="206"/>
      <c r="N753" s="210" t="s">
        <v>1499</v>
      </c>
      <c r="O753" s="208"/>
    </row>
    <row r="754" spans="1:15" s="199" customFormat="1" x14ac:dyDescent="0.25">
      <c r="A754" s="200" t="s">
        <v>1549</v>
      </c>
      <c r="B754" s="201" t="s">
        <v>634</v>
      </c>
      <c r="C754" s="224" t="str">
        <f>IFERROR(IF($B754="7440-47-3","Chromium and compounds",IF(B754="No CAS","",INDEX('DEQ Pollutant List'!$C$7:$C$614,MATCH('3. Pollutant Emissions - EF'!B754,'DEQ Pollutant List'!$B$7:$B$614,0)))),"")</f>
        <v>Nickel and compounds</v>
      </c>
      <c r="D754" s="205"/>
      <c r="E754" s="260">
        <v>0.999</v>
      </c>
      <c r="F754" s="297">
        <v>0.43999999999999995</v>
      </c>
      <c r="G754" s="300">
        <v>0.43999999999999995</v>
      </c>
      <c r="H754" s="208" t="s">
        <v>1637</v>
      </c>
      <c r="I754" s="209" t="s">
        <v>1638</v>
      </c>
      <c r="J754" s="206"/>
      <c r="K754" s="210">
        <v>6.5274149659856731E-5</v>
      </c>
      <c r="L754" s="208"/>
      <c r="M754" s="206"/>
      <c r="N754" s="210">
        <v>1.7883328673933353E-7</v>
      </c>
      <c r="O754" s="208"/>
    </row>
    <row r="755" spans="1:15" s="199" customFormat="1" x14ac:dyDescent="0.25">
      <c r="A755" s="200" t="s">
        <v>1549</v>
      </c>
      <c r="B755" s="201" t="s">
        <v>1009</v>
      </c>
      <c r="C755" s="224" t="str">
        <f>IFERROR(IF($B755="7440-47-3","Chromium and compounds",IF(B755="No CAS","",INDEX('DEQ Pollutant List'!$C$7:$C$614,MATCH('3. Pollutant Emissions - EF'!B755,'DEQ Pollutant List'!$B$7:$B$614,0)))),"")</f>
        <v>Selenium and compounds</v>
      </c>
      <c r="D755" s="205"/>
      <c r="E755" s="260">
        <v>0.999</v>
      </c>
      <c r="F755" s="297" t="s">
        <v>1649</v>
      </c>
      <c r="G755" s="300" t="s">
        <v>1649</v>
      </c>
      <c r="H755" s="208" t="s">
        <v>1637</v>
      </c>
      <c r="I755" s="209" t="s">
        <v>1638</v>
      </c>
      <c r="J755" s="206"/>
      <c r="K755" s="210" t="s">
        <v>1499</v>
      </c>
      <c r="L755" s="208"/>
      <c r="M755" s="206"/>
      <c r="N755" s="210" t="s">
        <v>1499</v>
      </c>
      <c r="O755" s="208"/>
    </row>
    <row r="756" spans="1:15" s="199" customFormat="1" x14ac:dyDescent="0.25">
      <c r="A756" s="200" t="s">
        <v>1549</v>
      </c>
      <c r="B756" s="201" t="s">
        <v>1128</v>
      </c>
      <c r="C756" s="224" t="str">
        <f>IFERROR(IF($B756="7440-47-3","Chromium and compounds",IF(B756="No CAS","",INDEX('DEQ Pollutant List'!$C$7:$C$614,MATCH('3. Pollutant Emissions - EF'!B756,'DEQ Pollutant List'!$B$7:$B$614,0)))),"")</f>
        <v>Vanadium (fume or dust)</v>
      </c>
      <c r="D756" s="205"/>
      <c r="E756" s="260">
        <v>0.999</v>
      </c>
      <c r="F756" s="297">
        <v>7.400000000000001E-2</v>
      </c>
      <c r="G756" s="300">
        <v>7.400000000000001E-2</v>
      </c>
      <c r="H756" s="208" t="s">
        <v>1637</v>
      </c>
      <c r="I756" s="209" t="s">
        <v>1638</v>
      </c>
      <c r="J756" s="206"/>
      <c r="K756" s="210">
        <v>1.0977925170066818E-5</v>
      </c>
      <c r="L756" s="208"/>
      <c r="M756" s="206"/>
      <c r="N756" s="210">
        <v>3.0076507315251558E-8</v>
      </c>
      <c r="O756" s="208"/>
    </row>
    <row r="757" spans="1:15" s="199" customFormat="1" x14ac:dyDescent="0.25">
      <c r="A757" s="200" t="s">
        <v>1549</v>
      </c>
      <c r="B757" s="201" t="s">
        <v>1149</v>
      </c>
      <c r="C757" s="224" t="str">
        <f>IFERROR(IF($B757="7440-47-3","Chromium and compounds",IF(B757="No CAS","",INDEX('DEQ Pollutant List'!$C$7:$C$614,MATCH('3. Pollutant Emissions - EF'!B757,'DEQ Pollutant List'!$B$7:$B$614,0)))),"")</f>
        <v>Zinc and compounds</v>
      </c>
      <c r="D757" s="205"/>
      <c r="E757" s="260">
        <v>0.999</v>
      </c>
      <c r="F757" s="297">
        <v>2.2000000000000002</v>
      </c>
      <c r="G757" s="300">
        <v>2.2000000000000002</v>
      </c>
      <c r="H757" s="208" t="s">
        <v>1637</v>
      </c>
      <c r="I757" s="209" t="s">
        <v>1638</v>
      </c>
      <c r="J757" s="206"/>
      <c r="K757" s="210">
        <v>3.2637074829928374E-4</v>
      </c>
      <c r="L757" s="208"/>
      <c r="M757" s="206"/>
      <c r="N757" s="210">
        <v>8.9416643369666781E-7</v>
      </c>
      <c r="O757" s="208"/>
    </row>
    <row r="758" spans="1:15" s="199" customFormat="1" x14ac:dyDescent="0.25">
      <c r="A758" s="200"/>
      <c r="B758" s="201"/>
      <c r="C758" s="224" t="str">
        <f>IFERROR(IF($B758="7440-47-3","Chromium and compounds",IF(B758="No CAS","",INDEX('DEQ Pollutant List'!$C$7:$C$614,MATCH('3. Pollutant Emissions - EF'!B758,'DEQ Pollutant List'!$B$7:$B$614,0)))),"")</f>
        <v/>
      </c>
      <c r="D758" s="205"/>
      <c r="E758" s="260"/>
      <c r="F758" s="206"/>
      <c r="G758" s="207"/>
      <c r="H758" s="208"/>
      <c r="I758" s="209"/>
      <c r="J758" s="206"/>
      <c r="K758" s="210"/>
      <c r="L758" s="208"/>
      <c r="M758" s="206"/>
      <c r="N758" s="210"/>
      <c r="O758" s="208"/>
    </row>
    <row r="759" spans="1:15" s="199" customFormat="1" x14ac:dyDescent="0.25">
      <c r="A759" s="200" t="s">
        <v>1553</v>
      </c>
      <c r="B759" s="201" t="s">
        <v>41</v>
      </c>
      <c r="C759" s="224" t="str">
        <f>IFERROR(IF($B759="7440-47-3","Chromium and compounds",IF(B759="No CAS","",INDEX('DEQ Pollutant List'!$C$7:$C$614,MATCH('3. Pollutant Emissions - EF'!B759,'DEQ Pollutant List'!$B$7:$B$614,0)))),"")</f>
        <v>Aluminum and compounds</v>
      </c>
      <c r="D759" s="205"/>
      <c r="E759" s="260"/>
      <c r="F759" s="206">
        <v>0.01</v>
      </c>
      <c r="G759" s="207">
        <v>0.01</v>
      </c>
      <c r="H759" s="208" t="s">
        <v>1643</v>
      </c>
      <c r="I759" s="315" t="s">
        <v>1639</v>
      </c>
      <c r="J759" s="206"/>
      <c r="K759" s="265">
        <v>5.1607726345967598E-3</v>
      </c>
      <c r="L759" s="208"/>
      <c r="M759" s="206"/>
      <c r="N759" s="210">
        <v>1.6779236303366895E-5</v>
      </c>
      <c r="O759" s="208"/>
    </row>
    <row r="760" spans="1:15" s="199" customFormat="1" x14ac:dyDescent="0.25">
      <c r="A760" s="200" t="s">
        <v>1553</v>
      </c>
      <c r="B760" s="201" t="s">
        <v>83</v>
      </c>
      <c r="C760" s="224" t="str">
        <f>IFERROR(IF($B760="7440-47-3","Chromium and compounds",IF(B760="No CAS","",INDEX('DEQ Pollutant List'!$C$7:$C$614,MATCH('3. Pollutant Emissions - EF'!B760,'DEQ Pollutant List'!$B$7:$B$614,0)))),"")</f>
        <v>Arsenic and compounds</v>
      </c>
      <c r="D760" s="205"/>
      <c r="E760" s="260"/>
      <c r="F760" s="206">
        <v>0.01</v>
      </c>
      <c r="G760" s="207">
        <v>0.01</v>
      </c>
      <c r="H760" s="208" t="s">
        <v>1643</v>
      </c>
      <c r="I760" s="315" t="s">
        <v>1639</v>
      </c>
      <c r="J760" s="206"/>
      <c r="K760" s="265">
        <v>6.3348199028180215E-6</v>
      </c>
      <c r="L760" s="208"/>
      <c r="M760" s="206"/>
      <c r="N760" s="210">
        <v>1.9701031138090447E-8</v>
      </c>
      <c r="O760" s="208"/>
    </row>
    <row r="761" spans="1:15" s="199" customFormat="1" x14ac:dyDescent="0.25">
      <c r="A761" s="200" t="s">
        <v>1553</v>
      </c>
      <c r="B761" s="201" t="s">
        <v>167</v>
      </c>
      <c r="C761" s="224" t="str">
        <f>IFERROR(IF($B761="7440-47-3","Chromium and compounds",IF(B761="No CAS","",INDEX('DEQ Pollutant List'!$C$7:$C$614,MATCH('3. Pollutant Emissions - EF'!B761,'DEQ Pollutant List'!$B$7:$B$614,0)))),"")</f>
        <v>Cadmium and compounds</v>
      </c>
      <c r="D761" s="205"/>
      <c r="E761" s="260"/>
      <c r="F761" s="206">
        <v>0.01</v>
      </c>
      <c r="G761" s="207">
        <v>0.01</v>
      </c>
      <c r="H761" s="208" t="s">
        <v>1643</v>
      </c>
      <c r="I761" s="315" t="s">
        <v>1639</v>
      </c>
      <c r="J761" s="206"/>
      <c r="K761" s="265">
        <v>2.8289602294029804E-12</v>
      </c>
      <c r="L761" s="208"/>
      <c r="M761" s="206"/>
      <c r="N761" s="210">
        <v>1.096422942234366E-14</v>
      </c>
      <c r="O761" s="208"/>
    </row>
    <row r="762" spans="1:15" s="199" customFormat="1" x14ac:dyDescent="0.25">
      <c r="A762" s="200" t="s">
        <v>1553</v>
      </c>
      <c r="B762" s="201" t="s">
        <v>1636</v>
      </c>
      <c r="C762" s="224" t="str">
        <f>IFERROR(IF($B762="7440-47-3","Chromium and compounds",IF(B762="No CAS","",INDEX('DEQ Pollutant List'!$C$7:$C$614,MATCH('3. Pollutant Emissions - EF'!B762,'DEQ Pollutant List'!$B$7:$B$614,0)))),"")</f>
        <v>Chromium and compounds</v>
      </c>
      <c r="D762" s="205"/>
      <c r="E762" s="260"/>
      <c r="F762" s="206">
        <v>0.01</v>
      </c>
      <c r="G762" s="207">
        <v>0.01</v>
      </c>
      <c r="H762" s="208" t="s">
        <v>1643</v>
      </c>
      <c r="I762" s="315" t="s">
        <v>1639</v>
      </c>
      <c r="J762" s="206"/>
      <c r="K762" s="265">
        <v>2.3023798979591111E-4</v>
      </c>
      <c r="L762" s="208"/>
      <c r="M762" s="206"/>
      <c r="N762" s="210">
        <v>8.3138368971068183E-7</v>
      </c>
      <c r="O762" s="208"/>
    </row>
    <row r="763" spans="1:15" s="199" customFormat="1" x14ac:dyDescent="0.25">
      <c r="A763" s="200" t="s">
        <v>1553</v>
      </c>
      <c r="B763" s="201" t="s">
        <v>250</v>
      </c>
      <c r="C763" s="224" t="str">
        <f>IFERROR(IF($B763="7440-47-3","Chromium and compounds",IF(B763="No CAS","",INDEX('DEQ Pollutant List'!$C$7:$C$614,MATCH('3. Pollutant Emissions - EF'!B763,'DEQ Pollutant List'!$B$7:$B$614,0)))),"")</f>
        <v>Chromium VI, chromate, and dichromate particulate</v>
      </c>
      <c r="D763" s="205"/>
      <c r="E763" s="260"/>
      <c r="F763" s="206">
        <v>0.01</v>
      </c>
      <c r="G763" s="207">
        <v>0.01</v>
      </c>
      <c r="H763" s="208" t="s">
        <v>1643</v>
      </c>
      <c r="I763" s="315" t="s">
        <v>1639</v>
      </c>
      <c r="J763" s="206"/>
      <c r="K763" s="265">
        <v>7.4264674443535348E-10</v>
      </c>
      <c r="L763" s="208"/>
      <c r="M763" s="206"/>
      <c r="N763" s="210">
        <v>2.0354220749805465E-12</v>
      </c>
      <c r="O763" s="208"/>
    </row>
    <row r="764" spans="1:15" s="199" customFormat="1" x14ac:dyDescent="0.25">
      <c r="A764" s="200" t="s">
        <v>1553</v>
      </c>
      <c r="B764" s="201" t="s">
        <v>255</v>
      </c>
      <c r="C764" s="224" t="str">
        <f>IFERROR(IF($B764="7440-47-3","Chromium and compounds",IF(B764="No CAS","",INDEX('DEQ Pollutant List'!$C$7:$C$614,MATCH('3. Pollutant Emissions - EF'!B764,'DEQ Pollutant List'!$B$7:$B$614,0)))),"")</f>
        <v>Cobalt and compounds</v>
      </c>
      <c r="D764" s="205"/>
      <c r="E764" s="260"/>
      <c r="F764" s="206">
        <v>0.01</v>
      </c>
      <c r="G764" s="207">
        <v>0.01</v>
      </c>
      <c r="H764" s="208" t="s">
        <v>1643</v>
      </c>
      <c r="I764" s="315" t="s">
        <v>1639</v>
      </c>
      <c r="J764" s="206"/>
      <c r="K764" s="265">
        <v>1.274679422740506E-5</v>
      </c>
      <c r="L764" s="208"/>
      <c r="M764" s="206"/>
      <c r="N764" s="210">
        <v>3.4922723910698804E-8</v>
      </c>
      <c r="O764" s="208"/>
    </row>
    <row r="765" spans="1:15" s="199" customFormat="1" x14ac:dyDescent="0.25">
      <c r="A765" s="200" t="s">
        <v>1553</v>
      </c>
      <c r="B765" s="201" t="s">
        <v>258</v>
      </c>
      <c r="C765" s="224" t="str">
        <f>IFERROR(IF($B765="7440-47-3","Chromium and compounds",IF(B765="No CAS","",INDEX('DEQ Pollutant List'!$C$7:$C$614,MATCH('3. Pollutant Emissions - EF'!B765,'DEQ Pollutant List'!$B$7:$B$614,0)))),"")</f>
        <v>Copper and compounds</v>
      </c>
      <c r="D765" s="205"/>
      <c r="E765" s="260"/>
      <c r="F765" s="206">
        <v>0.01</v>
      </c>
      <c r="G765" s="207">
        <v>0.01</v>
      </c>
      <c r="H765" s="208" t="s">
        <v>1643</v>
      </c>
      <c r="I765" s="315" t="s">
        <v>1639</v>
      </c>
      <c r="J765" s="206"/>
      <c r="K765" s="265">
        <v>2.6015338940717442E-4</v>
      </c>
      <c r="L765" s="208"/>
      <c r="M765" s="206"/>
      <c r="N765" s="210">
        <v>9.4298031497523569E-7</v>
      </c>
      <c r="O765" s="208"/>
    </row>
    <row r="766" spans="1:15" s="199" customFormat="1" x14ac:dyDescent="0.25">
      <c r="A766" s="200" t="s">
        <v>1553</v>
      </c>
      <c r="B766" s="201" t="s">
        <v>556</v>
      </c>
      <c r="C766" s="224" t="str">
        <f>IFERROR(IF($B766="7440-47-3","Chromium and compounds",IF(B766="No CAS","",INDEX('DEQ Pollutant List'!$C$7:$C$614,MATCH('3. Pollutant Emissions - EF'!B766,'DEQ Pollutant List'!$B$7:$B$614,0)))),"")</f>
        <v>Lead and compounds</v>
      </c>
      <c r="D766" s="205"/>
      <c r="E766" s="260"/>
      <c r="F766" s="206">
        <v>0.01</v>
      </c>
      <c r="G766" s="207">
        <v>0.01</v>
      </c>
      <c r="H766" s="208" t="s">
        <v>1643</v>
      </c>
      <c r="I766" s="315" t="s">
        <v>1639</v>
      </c>
      <c r="J766" s="206"/>
      <c r="K766" s="265">
        <v>5.4169927502427899E-7</v>
      </c>
      <c r="L766" s="208"/>
      <c r="M766" s="206"/>
      <c r="N766" s="210">
        <v>1.4841100603059419E-9</v>
      </c>
      <c r="O766" s="208"/>
    </row>
    <row r="767" spans="1:15" s="199" customFormat="1" x14ac:dyDescent="0.25">
      <c r="A767" s="200" t="s">
        <v>1553</v>
      </c>
      <c r="B767" s="201" t="s">
        <v>562</v>
      </c>
      <c r="C767" s="224" t="str">
        <f>IFERROR(IF($B767="7440-47-3","Chromium and compounds",IF(B767="No CAS","",INDEX('DEQ Pollutant List'!$C$7:$C$614,MATCH('3. Pollutant Emissions - EF'!B767,'DEQ Pollutant List'!$B$7:$B$614,0)))),"")</f>
        <v>Manganese and compounds</v>
      </c>
      <c r="D767" s="205"/>
      <c r="E767" s="260"/>
      <c r="F767" s="206">
        <v>0.01</v>
      </c>
      <c r="G767" s="207">
        <v>0.01</v>
      </c>
      <c r="H767" s="208" t="s">
        <v>1643</v>
      </c>
      <c r="I767" s="315" t="s">
        <v>1639</v>
      </c>
      <c r="J767" s="206"/>
      <c r="K767" s="265">
        <v>6.7688679086488695E-4</v>
      </c>
      <c r="L767" s="208"/>
      <c r="M767" s="206"/>
      <c r="N767" s="210">
        <v>2.1347279752917732E-6</v>
      </c>
      <c r="O767" s="208"/>
    </row>
    <row r="768" spans="1:15" s="199" customFormat="1" x14ac:dyDescent="0.25">
      <c r="A768" s="200" t="s">
        <v>1553</v>
      </c>
      <c r="B768" s="201" t="s">
        <v>568</v>
      </c>
      <c r="C768" s="224" t="str">
        <f>IFERROR(IF($B768="7440-47-3","Chromium and compounds",IF(B768="No CAS","",INDEX('DEQ Pollutant List'!$C$7:$C$614,MATCH('3. Pollutant Emissions - EF'!B768,'DEQ Pollutant List'!$B$7:$B$614,0)))),"")</f>
        <v>Mercury and compounds</v>
      </c>
      <c r="D768" s="205"/>
      <c r="E768" s="260"/>
      <c r="F768" s="206">
        <v>0.01</v>
      </c>
      <c r="G768" s="207">
        <v>0.01</v>
      </c>
      <c r="H768" s="208" t="s">
        <v>1643</v>
      </c>
      <c r="I768" s="315" t="s">
        <v>1639</v>
      </c>
      <c r="J768" s="206"/>
      <c r="K768" s="265">
        <v>0</v>
      </c>
      <c r="L768" s="208"/>
      <c r="M768" s="206"/>
      <c r="N768" s="210">
        <v>0</v>
      </c>
      <c r="O768" s="208"/>
    </row>
    <row r="769" spans="1:15" s="199" customFormat="1" x14ac:dyDescent="0.25">
      <c r="A769" s="200" t="s">
        <v>1553</v>
      </c>
      <c r="B769" s="201" t="s">
        <v>634</v>
      </c>
      <c r="C769" s="224" t="str">
        <f>IFERROR(IF($B769="7440-47-3","Chromium and compounds",IF(B769="No CAS","",INDEX('DEQ Pollutant List'!$C$7:$C$614,MATCH('3. Pollutant Emissions - EF'!B769,'DEQ Pollutant List'!$B$7:$B$614,0)))),"")</f>
        <v>Nickel and compounds</v>
      </c>
      <c r="D769" s="205"/>
      <c r="E769" s="260"/>
      <c r="F769" s="206">
        <v>0.01</v>
      </c>
      <c r="G769" s="207">
        <v>0.01</v>
      </c>
      <c r="H769" s="208" t="s">
        <v>1643</v>
      </c>
      <c r="I769" s="315" t="s">
        <v>1639</v>
      </c>
      <c r="J769" s="206"/>
      <c r="K769" s="265">
        <v>1.3474242478133755E-4</v>
      </c>
      <c r="L769" s="208"/>
      <c r="M769" s="206"/>
      <c r="N769" s="210">
        <v>4.8827758856182664E-7</v>
      </c>
      <c r="O769" s="208"/>
    </row>
    <row r="770" spans="1:15" s="199" customFormat="1" x14ac:dyDescent="0.25">
      <c r="A770" s="200" t="s">
        <v>1553</v>
      </c>
      <c r="B770" s="201" t="s">
        <v>1128</v>
      </c>
      <c r="C770" s="224" t="str">
        <f>IFERROR(IF($B770="7440-47-3","Chromium and compounds",IF(B770="No CAS","",INDEX('DEQ Pollutant List'!$C$7:$C$614,MATCH('3. Pollutant Emissions - EF'!B770,'DEQ Pollutant List'!$B$7:$B$614,0)))),"")</f>
        <v>Vanadium (fume or dust)</v>
      </c>
      <c r="D770" s="205"/>
      <c r="E770" s="260"/>
      <c r="F770" s="206">
        <v>0.01</v>
      </c>
      <c r="G770" s="207">
        <v>0.01</v>
      </c>
      <c r="H770" s="208" t="s">
        <v>1643</v>
      </c>
      <c r="I770" s="315" t="s">
        <v>1639</v>
      </c>
      <c r="J770" s="206"/>
      <c r="K770" s="265">
        <v>5.026132651605366E-4</v>
      </c>
      <c r="L770" s="208"/>
      <c r="M770" s="206"/>
      <c r="N770" s="210">
        <v>1.6202226389504605E-6</v>
      </c>
      <c r="O770" s="208"/>
    </row>
    <row r="771" spans="1:15" s="199" customFormat="1" x14ac:dyDescent="0.25">
      <c r="A771" s="200" t="s">
        <v>1553</v>
      </c>
      <c r="B771" s="201" t="s">
        <v>1149</v>
      </c>
      <c r="C771" s="224" t="str">
        <f>IFERROR(IF($B771="7440-47-3","Chromium and compounds",IF(B771="No CAS","",INDEX('DEQ Pollutant List'!$C$7:$C$614,MATCH('3. Pollutant Emissions - EF'!B771,'DEQ Pollutant List'!$B$7:$B$614,0)))),"")</f>
        <v>Zinc and compounds</v>
      </c>
      <c r="D771" s="205"/>
      <c r="E771" s="260"/>
      <c r="F771" s="206">
        <v>0.01</v>
      </c>
      <c r="G771" s="207">
        <v>0.01</v>
      </c>
      <c r="H771" s="208" t="s">
        <v>1643</v>
      </c>
      <c r="I771" s="315" t="s">
        <v>1639</v>
      </c>
      <c r="J771" s="206"/>
      <c r="K771" s="265">
        <v>4.5487945869780009E-5</v>
      </c>
      <c r="L771" s="208"/>
      <c r="M771" s="206"/>
      <c r="N771" s="210">
        <v>1.7117188519243977E-7</v>
      </c>
      <c r="O771" s="208"/>
    </row>
    <row r="772" spans="1:15" s="199" customFormat="1" x14ac:dyDescent="0.25">
      <c r="A772" s="200"/>
      <c r="B772" s="201"/>
      <c r="C772" s="224" t="str">
        <f>IFERROR(IF($B772="7440-47-3","Chromium and compounds",IF(B772="No CAS","",INDEX('DEQ Pollutant List'!$C$7:$C$614,MATCH('3. Pollutant Emissions - EF'!B772,'DEQ Pollutant List'!$B$7:$B$614,0)))),"")</f>
        <v/>
      </c>
      <c r="D772" s="205"/>
      <c r="E772" s="260"/>
      <c r="F772" s="206"/>
      <c r="G772" s="207"/>
      <c r="H772" s="208"/>
      <c r="I772" s="209"/>
      <c r="J772" s="206"/>
      <c r="K772" s="265"/>
      <c r="L772" s="208"/>
      <c r="M772" s="206"/>
      <c r="N772" s="265"/>
      <c r="O772" s="208"/>
    </row>
    <row r="773" spans="1:15" s="199" customFormat="1" ht="15.75" x14ac:dyDescent="0.3">
      <c r="A773" s="200" t="s">
        <v>1555</v>
      </c>
      <c r="B773" s="201" t="s">
        <v>41</v>
      </c>
      <c r="C773" s="224" t="str">
        <f>IFERROR(IF($B773="7440-47-3","Chromium and compounds",IF(B773="No CAS","",INDEX('DEQ Pollutant List'!$C$7:$C$614,MATCH('3. Pollutant Emissions - EF'!B773,'DEQ Pollutant List'!$B$7:$B$614,0)))),"")</f>
        <v>Aluminum and compounds</v>
      </c>
      <c r="D773" s="205"/>
      <c r="E773" s="260"/>
      <c r="F773" s="261">
        <v>1.8309999999999999E-3</v>
      </c>
      <c r="G773" s="262">
        <v>1.8309999999999999E-3</v>
      </c>
      <c r="H773" s="263" t="s">
        <v>1640</v>
      </c>
      <c r="I773" s="316" t="s">
        <v>1641</v>
      </c>
      <c r="J773" s="206"/>
      <c r="K773" s="265">
        <v>4.5308094999999993</v>
      </c>
      <c r="L773" s="208"/>
      <c r="M773" s="206"/>
      <c r="N773" s="265">
        <v>1.2413176712328765E-2</v>
      </c>
      <c r="O773" s="208"/>
    </row>
    <row r="774" spans="1:15" s="199" customFormat="1" ht="15.75" x14ac:dyDescent="0.3">
      <c r="A774" s="200" t="s">
        <v>1555</v>
      </c>
      <c r="B774" s="201" t="s">
        <v>77</v>
      </c>
      <c r="C774" s="224" t="str">
        <f>IFERROR(IF($B774="7440-47-3","Chromium and compounds",IF(B774="No CAS","",INDEX('DEQ Pollutant List'!$C$7:$C$614,MATCH('3. Pollutant Emissions - EF'!B774,'DEQ Pollutant List'!$B$7:$B$614,0)))),"")</f>
        <v>Antimony and compounds</v>
      </c>
      <c r="D774" s="205"/>
      <c r="E774" s="260"/>
      <c r="F774" s="261">
        <v>2.9099999999999999E-5</v>
      </c>
      <c r="G774" s="262">
        <v>2.9099999999999999E-5</v>
      </c>
      <c r="H774" s="263" t="s">
        <v>1640</v>
      </c>
      <c r="I774" s="316" t="s">
        <v>1641</v>
      </c>
      <c r="J774" s="206"/>
      <c r="K774" s="265">
        <v>7.2007949999999987E-2</v>
      </c>
      <c r="L774" s="208"/>
      <c r="M774" s="206"/>
      <c r="N774" s="265">
        <v>1.9728205479452052E-4</v>
      </c>
      <c r="O774" s="208"/>
    </row>
    <row r="775" spans="1:15" s="199" customFormat="1" ht="15.75" x14ac:dyDescent="0.3">
      <c r="A775" s="200" t="s">
        <v>1555</v>
      </c>
      <c r="B775" s="201" t="s">
        <v>83</v>
      </c>
      <c r="C775" s="224" t="str">
        <f>IFERROR(IF($B775="7440-47-3","Chromium and compounds",IF(B775="No CAS","",INDEX('DEQ Pollutant List'!$C$7:$C$614,MATCH('3. Pollutant Emissions - EF'!B775,'DEQ Pollutant List'!$B$7:$B$614,0)))),"")</f>
        <v>Arsenic and compounds</v>
      </c>
      <c r="D775" s="205"/>
      <c r="E775" s="260"/>
      <c r="F775" s="261" t="s">
        <v>1649</v>
      </c>
      <c r="G775" s="262" t="s">
        <v>1649</v>
      </c>
      <c r="H775" s="263" t="s">
        <v>1640</v>
      </c>
      <c r="I775" s="316" t="s">
        <v>1641</v>
      </c>
      <c r="J775" s="206"/>
      <c r="K775" s="265" t="s">
        <v>1499</v>
      </c>
      <c r="L775" s="208"/>
      <c r="M775" s="206"/>
      <c r="N775" s="265" t="s">
        <v>1499</v>
      </c>
      <c r="O775" s="208"/>
    </row>
    <row r="776" spans="1:15" s="199" customFormat="1" ht="15.75" x14ac:dyDescent="0.3">
      <c r="A776" s="200" t="s">
        <v>1555</v>
      </c>
      <c r="B776" s="201" t="s">
        <v>99</v>
      </c>
      <c r="C776" s="224" t="str">
        <f>IFERROR(IF($B776="7440-47-3","Chromium and compounds",IF(B776="No CAS","",INDEX('DEQ Pollutant List'!$C$7:$C$614,MATCH('3. Pollutant Emissions - EF'!B776,'DEQ Pollutant List'!$B$7:$B$614,0)))),"")</f>
        <v>Barium and compounds</v>
      </c>
      <c r="D776" s="205"/>
      <c r="E776" s="260"/>
      <c r="F776" s="261">
        <v>0</v>
      </c>
      <c r="G776" s="262">
        <v>0</v>
      </c>
      <c r="H776" s="263" t="s">
        <v>1640</v>
      </c>
      <c r="I776" s="316" t="s">
        <v>1641</v>
      </c>
      <c r="J776" s="206"/>
      <c r="K776" s="265" t="s">
        <v>1499</v>
      </c>
      <c r="L776" s="208"/>
      <c r="M776" s="206"/>
      <c r="N776" s="265" t="s">
        <v>1499</v>
      </c>
      <c r="O776" s="208"/>
    </row>
    <row r="777" spans="1:15" s="199" customFormat="1" ht="15.75" x14ac:dyDescent="0.3">
      <c r="A777" s="200" t="s">
        <v>1555</v>
      </c>
      <c r="B777" s="201" t="s">
        <v>117</v>
      </c>
      <c r="C777" s="224" t="str">
        <f>IFERROR(IF($B777="7440-47-3","Chromium and compounds",IF(B777="No CAS","",INDEX('DEQ Pollutant List'!$C$7:$C$614,MATCH('3. Pollutant Emissions - EF'!B777,'DEQ Pollutant List'!$B$7:$B$614,0)))),"")</f>
        <v>Beryllium and compounds</v>
      </c>
      <c r="D777" s="205"/>
      <c r="E777" s="260"/>
      <c r="F777" s="261" t="s">
        <v>1649</v>
      </c>
      <c r="G777" s="262" t="s">
        <v>1649</v>
      </c>
      <c r="H777" s="263" t="s">
        <v>1640</v>
      </c>
      <c r="I777" s="316" t="s">
        <v>1641</v>
      </c>
      <c r="J777" s="206"/>
      <c r="K777" s="265" t="s">
        <v>1499</v>
      </c>
      <c r="L777" s="208"/>
      <c r="M777" s="206"/>
      <c r="N777" s="265" t="s">
        <v>1499</v>
      </c>
      <c r="O777" s="208"/>
    </row>
    <row r="778" spans="1:15" s="199" customFormat="1" ht="15.75" x14ac:dyDescent="0.3">
      <c r="A778" s="200" t="s">
        <v>1555</v>
      </c>
      <c r="B778" s="201" t="s">
        <v>167</v>
      </c>
      <c r="C778" s="224" t="str">
        <f>IFERROR(IF($B778="7440-47-3","Chromium and compounds",IF(B778="No CAS","",INDEX('DEQ Pollutant List'!$C$7:$C$614,MATCH('3. Pollutant Emissions - EF'!B778,'DEQ Pollutant List'!$B$7:$B$614,0)))),"")</f>
        <v>Cadmium and compounds</v>
      </c>
      <c r="D778" s="205"/>
      <c r="E778" s="260"/>
      <c r="F778" s="261">
        <v>8.4519999999999997E-6</v>
      </c>
      <c r="G778" s="262">
        <v>8.4519999999999997E-6</v>
      </c>
      <c r="H778" s="263" t="s">
        <v>1640</v>
      </c>
      <c r="I778" s="316" t="s">
        <v>1641</v>
      </c>
      <c r="J778" s="206"/>
      <c r="K778" s="265">
        <v>2.0914473999999995E-2</v>
      </c>
      <c r="L778" s="208"/>
      <c r="M778" s="206"/>
      <c r="N778" s="265">
        <v>5.7299928767123276E-5</v>
      </c>
      <c r="O778" s="208"/>
    </row>
    <row r="779" spans="1:15" s="199" customFormat="1" ht="15.75" x14ac:dyDescent="0.3">
      <c r="A779" s="200" t="s">
        <v>1555</v>
      </c>
      <c r="B779" s="201" t="s">
        <v>1636</v>
      </c>
      <c r="C779" s="224" t="str">
        <f>IFERROR(IF($B779="7440-47-3","Chromium and compounds",IF(B779="No CAS","",INDEX('DEQ Pollutant List'!$C$7:$C$614,MATCH('3. Pollutant Emissions - EF'!B779,'DEQ Pollutant List'!$B$7:$B$614,0)))),"")</f>
        <v>Chromium and compounds</v>
      </c>
      <c r="D779" s="205"/>
      <c r="E779" s="260"/>
      <c r="F779" s="261">
        <v>2.7340999999999997E-4</v>
      </c>
      <c r="G779" s="262">
        <v>2.7340999999999997E-4</v>
      </c>
      <c r="H779" s="263" t="s">
        <v>1640</v>
      </c>
      <c r="I779" s="316" t="s">
        <v>1641</v>
      </c>
      <c r="J779" s="206"/>
      <c r="K779" s="265">
        <v>0.6765530449999998</v>
      </c>
      <c r="L779" s="208"/>
      <c r="M779" s="206"/>
      <c r="N779" s="265">
        <v>1.8535699863013694E-3</v>
      </c>
      <c r="O779" s="208"/>
    </row>
    <row r="780" spans="1:15" s="199" customFormat="1" ht="15.75" x14ac:dyDescent="0.3">
      <c r="A780" s="200" t="s">
        <v>1555</v>
      </c>
      <c r="B780" s="201" t="s">
        <v>255</v>
      </c>
      <c r="C780" s="224" t="str">
        <f>IFERROR(IF($B780="7440-47-3","Chromium and compounds",IF(B780="No CAS","",INDEX('DEQ Pollutant List'!$C$7:$C$614,MATCH('3. Pollutant Emissions - EF'!B780,'DEQ Pollutant List'!$B$7:$B$614,0)))),"")</f>
        <v>Cobalt and compounds</v>
      </c>
      <c r="D780" s="205"/>
      <c r="E780" s="260"/>
      <c r="F780" s="261">
        <v>0</v>
      </c>
      <c r="G780" s="262">
        <v>0</v>
      </c>
      <c r="H780" s="263" t="s">
        <v>1640</v>
      </c>
      <c r="I780" s="316" t="s">
        <v>1641</v>
      </c>
      <c r="J780" s="206"/>
      <c r="K780" s="265" t="s">
        <v>1499</v>
      </c>
      <c r="L780" s="208"/>
      <c r="M780" s="206"/>
      <c r="N780" s="265" t="s">
        <v>1499</v>
      </c>
      <c r="O780" s="208"/>
    </row>
    <row r="781" spans="1:15" s="199" customFormat="1" ht="15.75" x14ac:dyDescent="0.3">
      <c r="A781" s="200" t="s">
        <v>1555</v>
      </c>
      <c r="B781" s="201" t="s">
        <v>258</v>
      </c>
      <c r="C781" s="224" t="str">
        <f>IFERROR(IF($B781="7440-47-3","Chromium and compounds",IF(B781="No CAS","",INDEX('DEQ Pollutant List'!$C$7:$C$614,MATCH('3. Pollutant Emissions - EF'!B781,'DEQ Pollutant List'!$B$7:$B$614,0)))),"")</f>
        <v>Copper and compounds</v>
      </c>
      <c r="D781" s="205"/>
      <c r="E781" s="260"/>
      <c r="F781" s="261">
        <v>8.9500000000000007E-5</v>
      </c>
      <c r="G781" s="262">
        <v>8.9500000000000007E-5</v>
      </c>
      <c r="H781" s="263" t="s">
        <v>1640</v>
      </c>
      <c r="I781" s="316" t="s">
        <v>1641</v>
      </c>
      <c r="J781" s="206"/>
      <c r="K781" s="265">
        <v>0.22146774999999996</v>
      </c>
      <c r="L781" s="208"/>
      <c r="M781" s="206"/>
      <c r="N781" s="265">
        <v>6.0676095890410957E-4</v>
      </c>
      <c r="O781" s="208"/>
    </row>
    <row r="782" spans="1:15" s="199" customFormat="1" ht="15.75" x14ac:dyDescent="0.3">
      <c r="A782" s="200" t="s">
        <v>1555</v>
      </c>
      <c r="B782" s="201" t="s">
        <v>556</v>
      </c>
      <c r="C782" s="224" t="str">
        <f>IFERROR(IF($B782="7440-47-3","Chromium and compounds",IF(B782="No CAS","",INDEX('DEQ Pollutant List'!$C$7:$C$614,MATCH('3. Pollutant Emissions - EF'!B782,'DEQ Pollutant List'!$B$7:$B$614,0)))),"")</f>
        <v>Lead and compounds</v>
      </c>
      <c r="D782" s="205"/>
      <c r="E782" s="260"/>
      <c r="F782" s="261">
        <v>1.192E-4</v>
      </c>
      <c r="G782" s="262">
        <v>1.192E-4</v>
      </c>
      <c r="H782" s="263" t="s">
        <v>1640</v>
      </c>
      <c r="I782" s="316" t="s">
        <v>1641</v>
      </c>
      <c r="J782" s="206"/>
      <c r="K782" s="265">
        <v>0.29496039999999996</v>
      </c>
      <c r="L782" s="208"/>
      <c r="M782" s="206"/>
      <c r="N782" s="265">
        <v>8.0811068493150671E-4</v>
      </c>
      <c r="O782" s="208"/>
    </row>
    <row r="783" spans="1:15" s="199" customFormat="1" ht="15.75" x14ac:dyDescent="0.3">
      <c r="A783" s="200" t="s">
        <v>1555</v>
      </c>
      <c r="B783" s="201" t="s">
        <v>562</v>
      </c>
      <c r="C783" s="224" t="str">
        <f>IFERROR(IF($B783="7440-47-3","Chromium and compounds",IF(B783="No CAS","",INDEX('DEQ Pollutant List'!$C$7:$C$614,MATCH('3. Pollutant Emissions - EF'!B783,'DEQ Pollutant List'!$B$7:$B$614,0)))),"")</f>
        <v>Manganese and compounds</v>
      </c>
      <c r="D783" s="205"/>
      <c r="E783" s="260"/>
      <c r="F783" s="261">
        <v>3.0299999999999998E-5</v>
      </c>
      <c r="G783" s="262">
        <v>3.0299999999999998E-5</v>
      </c>
      <c r="H783" s="263" t="s">
        <v>1640</v>
      </c>
      <c r="I783" s="316" t="s">
        <v>1641</v>
      </c>
      <c r="J783" s="206"/>
      <c r="K783" s="265">
        <v>7.4977349999999984E-2</v>
      </c>
      <c r="L783" s="208"/>
      <c r="M783" s="206"/>
      <c r="N783" s="265">
        <v>2.0541739726027391E-4</v>
      </c>
      <c r="O783" s="208"/>
    </row>
    <row r="784" spans="1:15" s="199" customFormat="1" ht="15.75" x14ac:dyDescent="0.3">
      <c r="A784" s="200" t="s">
        <v>1555</v>
      </c>
      <c r="B784" s="201" t="s">
        <v>568</v>
      </c>
      <c r="C784" s="224" t="str">
        <f>IFERROR(IF($B784="7440-47-3","Chromium and compounds",IF(B784="No CAS","",INDEX('DEQ Pollutant List'!$C$7:$C$614,MATCH('3. Pollutant Emissions - EF'!B784,'DEQ Pollutant List'!$B$7:$B$614,0)))),"")</f>
        <v>Mercury and compounds</v>
      </c>
      <c r="D784" s="205"/>
      <c r="E784" s="260"/>
      <c r="F784" s="261">
        <v>0</v>
      </c>
      <c r="G784" s="262">
        <v>0</v>
      </c>
      <c r="H784" s="263" t="s">
        <v>1640</v>
      </c>
      <c r="I784" s="316" t="s">
        <v>1641</v>
      </c>
      <c r="J784" s="206"/>
      <c r="K784" s="265" t="s">
        <v>1499</v>
      </c>
      <c r="L784" s="208"/>
      <c r="M784" s="206"/>
      <c r="N784" s="265" t="s">
        <v>1499</v>
      </c>
      <c r="O784" s="208"/>
    </row>
    <row r="785" spans="1:15" s="199" customFormat="1" ht="15.75" x14ac:dyDescent="0.3">
      <c r="A785" s="200" t="s">
        <v>1555</v>
      </c>
      <c r="B785" s="201" t="s">
        <v>634</v>
      </c>
      <c r="C785" s="224" t="str">
        <f>IFERROR(IF($B785="7440-47-3","Chromium and compounds",IF(B785="No CAS","",INDEX('DEQ Pollutant List'!$C$7:$C$614,MATCH('3. Pollutant Emissions - EF'!B785,'DEQ Pollutant List'!$B$7:$B$614,0)))),"")</f>
        <v>Nickel and compounds</v>
      </c>
      <c r="D785" s="205"/>
      <c r="E785" s="260"/>
      <c r="F785" s="261">
        <v>3.7699999999999995E-5</v>
      </c>
      <c r="G785" s="262">
        <v>3.7699999999999995E-5</v>
      </c>
      <c r="H785" s="263" t="s">
        <v>1640</v>
      </c>
      <c r="I785" s="316" t="s">
        <v>1641</v>
      </c>
      <c r="J785" s="206"/>
      <c r="K785" s="265">
        <v>9.3288649999999973E-2</v>
      </c>
      <c r="L785" s="208"/>
      <c r="M785" s="206"/>
      <c r="N785" s="265">
        <v>2.5558534246575336E-4</v>
      </c>
      <c r="O785" s="208"/>
    </row>
    <row r="786" spans="1:15" s="199" customFormat="1" ht="15.75" x14ac:dyDescent="0.3">
      <c r="A786" s="200" t="s">
        <v>1555</v>
      </c>
      <c r="B786" s="201" t="s">
        <v>1281</v>
      </c>
      <c r="C786" s="224" t="str">
        <f>IFERROR(IF($B786="7440-47-3","Chromium and compounds",IF(B786="No CAS","",INDEX('DEQ Pollutant List'!$C$7:$C$614,MATCH('3. Pollutant Emissions - EF'!B786,'DEQ Pollutant List'!$B$7:$B$614,0)))),"")</f>
        <v>Phosphorus and compounds</v>
      </c>
      <c r="D786" s="205"/>
      <c r="E786" s="260"/>
      <c r="F786" s="261">
        <v>0</v>
      </c>
      <c r="G786" s="262">
        <v>0</v>
      </c>
      <c r="H786" s="263" t="s">
        <v>1640</v>
      </c>
      <c r="I786" s="316" t="s">
        <v>1641</v>
      </c>
      <c r="J786" s="206"/>
      <c r="K786" s="265" t="s">
        <v>1499</v>
      </c>
      <c r="L786" s="208"/>
      <c r="M786" s="206"/>
      <c r="N786" s="265" t="s">
        <v>1499</v>
      </c>
      <c r="O786" s="208"/>
    </row>
    <row r="787" spans="1:15" s="199" customFormat="1" ht="15.75" x14ac:dyDescent="0.3">
      <c r="A787" s="200" t="s">
        <v>1555</v>
      </c>
      <c r="B787" s="201" t="s">
        <v>1009</v>
      </c>
      <c r="C787" s="224" t="str">
        <f>IFERROR(IF($B787="7440-47-3","Chromium and compounds",IF(B787="No CAS","",INDEX('DEQ Pollutant List'!$C$7:$C$614,MATCH('3. Pollutant Emissions - EF'!B787,'DEQ Pollutant List'!$B$7:$B$614,0)))),"")</f>
        <v>Selenium and compounds</v>
      </c>
      <c r="D787" s="205"/>
      <c r="E787" s="260"/>
      <c r="F787" s="261" t="s">
        <v>1649</v>
      </c>
      <c r="G787" s="262" t="s">
        <v>1649</v>
      </c>
      <c r="H787" s="263" t="s">
        <v>1640</v>
      </c>
      <c r="I787" s="316" t="s">
        <v>1641</v>
      </c>
      <c r="J787" s="206"/>
      <c r="K787" s="265" t="s">
        <v>1499</v>
      </c>
      <c r="L787" s="208"/>
      <c r="M787" s="206"/>
      <c r="N787" s="265" t="s">
        <v>1499</v>
      </c>
      <c r="O787" s="208"/>
    </row>
    <row r="788" spans="1:15" s="199" customFormat="1" ht="15.75" x14ac:dyDescent="0.3">
      <c r="A788" s="200" t="s">
        <v>1555</v>
      </c>
      <c r="B788" s="201" t="s">
        <v>1015</v>
      </c>
      <c r="C788" s="224" t="str">
        <f>IFERROR(IF($B788="7440-47-3","Chromium and compounds",IF(B788="No CAS","",INDEX('DEQ Pollutant List'!$C$7:$C$614,MATCH('3. Pollutant Emissions - EF'!B788,'DEQ Pollutant List'!$B$7:$B$614,0)))),"")</f>
        <v>Silver and compounds</v>
      </c>
      <c r="D788" s="205"/>
      <c r="E788" s="260"/>
      <c r="F788" s="261" t="s">
        <v>1649</v>
      </c>
      <c r="G788" s="262" t="s">
        <v>1649</v>
      </c>
      <c r="H788" s="263" t="s">
        <v>1640</v>
      </c>
      <c r="I788" s="316" t="s">
        <v>1641</v>
      </c>
      <c r="J788" s="206"/>
      <c r="K788" s="265" t="s">
        <v>1499</v>
      </c>
      <c r="L788" s="208"/>
      <c r="M788" s="206"/>
      <c r="N788" s="265" t="s">
        <v>1499</v>
      </c>
      <c r="O788" s="208"/>
    </row>
    <row r="789" spans="1:15" s="199" customFormat="1" ht="15.75" x14ac:dyDescent="0.3">
      <c r="A789" s="200" t="s">
        <v>1555</v>
      </c>
      <c r="B789" s="201" t="s">
        <v>1051</v>
      </c>
      <c r="C789" s="224" t="str">
        <f>IFERROR(IF($B789="7440-47-3","Chromium and compounds",IF(B789="No CAS","",INDEX('DEQ Pollutant List'!$C$7:$C$614,MATCH('3. Pollutant Emissions - EF'!B789,'DEQ Pollutant List'!$B$7:$B$614,0)))),"")</f>
        <v>Thallium and compounds</v>
      </c>
      <c r="D789" s="205"/>
      <c r="E789" s="260"/>
      <c r="F789" s="261" t="s">
        <v>1649</v>
      </c>
      <c r="G789" s="262" t="s">
        <v>1649</v>
      </c>
      <c r="H789" s="263" t="s">
        <v>1640</v>
      </c>
      <c r="I789" s="316" t="s">
        <v>1641</v>
      </c>
      <c r="J789" s="206"/>
      <c r="K789" s="265" t="s">
        <v>1499</v>
      </c>
      <c r="L789" s="208"/>
      <c r="M789" s="206"/>
      <c r="N789" s="265" t="s">
        <v>1499</v>
      </c>
      <c r="O789" s="208"/>
    </row>
    <row r="790" spans="1:15" s="199" customFormat="1" ht="15.75" x14ac:dyDescent="0.3">
      <c r="A790" s="200" t="s">
        <v>1555</v>
      </c>
      <c r="B790" s="201" t="s">
        <v>1128</v>
      </c>
      <c r="C790" s="224" t="str">
        <f>IFERROR(IF($B790="7440-47-3","Chromium and compounds",IF(B790="No CAS","",INDEX('DEQ Pollutant List'!$C$7:$C$614,MATCH('3. Pollutant Emissions - EF'!B790,'DEQ Pollutant List'!$B$7:$B$614,0)))),"")</f>
        <v>Vanadium (fume or dust)</v>
      </c>
      <c r="D790" s="205"/>
      <c r="E790" s="260"/>
      <c r="F790" s="261" t="s">
        <v>1649</v>
      </c>
      <c r="G790" s="262" t="s">
        <v>1649</v>
      </c>
      <c r="H790" s="263" t="s">
        <v>1640</v>
      </c>
      <c r="I790" s="316" t="s">
        <v>1641</v>
      </c>
      <c r="J790" s="206"/>
      <c r="K790" s="265" t="s">
        <v>1499</v>
      </c>
      <c r="L790" s="208"/>
      <c r="M790" s="206"/>
      <c r="N790" s="265" t="s">
        <v>1499</v>
      </c>
      <c r="O790" s="208"/>
    </row>
    <row r="791" spans="1:15" s="199" customFormat="1" ht="15.75" x14ac:dyDescent="0.3">
      <c r="A791" s="200" t="s">
        <v>1555</v>
      </c>
      <c r="B791" s="201" t="s">
        <v>1149</v>
      </c>
      <c r="C791" s="224" t="str">
        <f>IFERROR(IF($B791="7440-47-3","Chromium and compounds",IF(B791="No CAS","",INDEX('DEQ Pollutant List'!$C$7:$C$614,MATCH('3. Pollutant Emissions - EF'!B791,'DEQ Pollutant List'!$B$7:$B$614,0)))),"")</f>
        <v>Zinc and compounds</v>
      </c>
      <c r="D791" s="205"/>
      <c r="E791" s="260"/>
      <c r="F791" s="261">
        <v>0</v>
      </c>
      <c r="G791" s="262">
        <v>0</v>
      </c>
      <c r="H791" s="263" t="s">
        <v>1640</v>
      </c>
      <c r="I791" s="316" t="s">
        <v>1641</v>
      </c>
      <c r="J791" s="206"/>
      <c r="K791" s="265" t="s">
        <v>1499</v>
      </c>
      <c r="L791" s="208"/>
      <c r="M791" s="206"/>
      <c r="N791" s="265" t="s">
        <v>1499</v>
      </c>
      <c r="O791" s="208"/>
    </row>
    <row r="792" spans="1:15" s="199" customFormat="1" ht="15.75" thickBot="1" x14ac:dyDescent="0.3">
      <c r="A792" s="200"/>
      <c r="B792" s="201"/>
      <c r="C792" s="224" t="str">
        <f>IFERROR(IF($B792="7440-47-3","Chromium and compounds",IF(B792="No CAS","",INDEX('DEQ Pollutant List'!$C$7:$C$614,MATCH('3. Pollutant Emissions - EF'!B792,'DEQ Pollutant List'!$B$7:$B$614,0)))),"")</f>
        <v/>
      </c>
      <c r="D792" s="205"/>
      <c r="E792" s="260"/>
      <c r="F792" s="206"/>
      <c r="G792" s="207"/>
      <c r="H792" s="208"/>
      <c r="I792" s="209"/>
      <c r="J792" s="206"/>
      <c r="K792" s="265"/>
      <c r="L792" s="208"/>
      <c r="M792" s="206"/>
      <c r="N792" s="265"/>
      <c r="O792" s="208"/>
    </row>
    <row r="793" spans="1:15" s="199" customFormat="1" ht="15.75" thickBot="1" x14ac:dyDescent="0.3">
      <c r="A793" s="268"/>
      <c r="B793" s="269"/>
      <c r="C793" s="270"/>
      <c r="D793" s="271"/>
      <c r="E793" s="272"/>
      <c r="F793" s="270"/>
      <c r="G793" s="271"/>
      <c r="H793" s="271"/>
      <c r="I793" s="270"/>
      <c r="J793" s="271"/>
      <c r="K793" s="271"/>
      <c r="L793" s="271"/>
      <c r="M793" s="271"/>
      <c r="N793" s="271"/>
      <c r="O793" s="273"/>
    </row>
    <row r="794" spans="1:15" s="199" customFormat="1" ht="15.75" x14ac:dyDescent="0.3">
      <c r="A794" s="200" t="s">
        <v>1558</v>
      </c>
      <c r="B794" s="201" t="s">
        <v>41</v>
      </c>
      <c r="C794" s="224" t="str">
        <f>IFERROR(IF($B794="7440-47-3","Chromium and compounds",IF(B794="No CAS","",INDEX('DEQ Pollutant List'!$C$7:$C$614,MATCH('3. Pollutant Emissions - EF'!B794,'DEQ Pollutant List'!$B$7:$B$614,0)))),"")</f>
        <v>Aluminum and compounds</v>
      </c>
      <c r="D794" s="205"/>
      <c r="E794" s="260"/>
      <c r="F794" s="281"/>
      <c r="G794" s="282"/>
      <c r="H794" s="233"/>
      <c r="I794" s="276"/>
      <c r="J794" s="206"/>
      <c r="K794" s="338">
        <v>0.66069795918367347</v>
      </c>
      <c r="L794" s="339"/>
      <c r="M794" s="340"/>
      <c r="N794" s="338">
        <v>1.8101313950237628E-3</v>
      </c>
      <c r="O794" s="208"/>
    </row>
    <row r="795" spans="1:15" s="199" customFormat="1" ht="15.75" x14ac:dyDescent="0.3">
      <c r="A795" s="200" t="s">
        <v>1558</v>
      </c>
      <c r="B795" s="201" t="s">
        <v>1636</v>
      </c>
      <c r="C795" s="224" t="str">
        <f>IFERROR(IF($B795="7440-47-3","Chromium and compounds",IF(B795="No CAS","",INDEX('DEQ Pollutant List'!$C$7:$C$614,MATCH('3. Pollutant Emissions - EF'!B795,'DEQ Pollutant List'!$B$7:$B$614,0)))),"")</f>
        <v>Chromium and compounds</v>
      </c>
      <c r="D795" s="205"/>
      <c r="E795" s="260"/>
      <c r="F795" s="281"/>
      <c r="G795" s="282"/>
      <c r="H795" s="233"/>
      <c r="I795" s="276"/>
      <c r="J795" s="206"/>
      <c r="K795" s="338">
        <v>1.8829891836734689</v>
      </c>
      <c r="L795" s="339"/>
      <c r="M795" s="340"/>
      <c r="N795" s="338">
        <v>5.1588744758177228E-3</v>
      </c>
      <c r="O795" s="208"/>
    </row>
    <row r="796" spans="1:15" s="199" customFormat="1" ht="15.75" x14ac:dyDescent="0.3">
      <c r="A796" s="200" t="s">
        <v>1558</v>
      </c>
      <c r="B796" s="201" t="s">
        <v>250</v>
      </c>
      <c r="C796" s="224" t="str">
        <f>IFERROR(IF($B796="7440-47-3","Chromium and compounds",IF(B796="No CAS","",INDEX('DEQ Pollutant List'!$C$7:$C$614,MATCH('3. Pollutant Emissions - EF'!B796,'DEQ Pollutant List'!$B$7:$B$614,0)))),"")</f>
        <v>Chromium VI, chromate, and dichromate particulate</v>
      </c>
      <c r="D796" s="205"/>
      <c r="E796" s="260"/>
      <c r="F796" s="281"/>
      <c r="G796" s="282"/>
      <c r="H796" s="233"/>
      <c r="I796" s="276"/>
      <c r="J796" s="206"/>
      <c r="K796" s="338">
        <v>9.9104693877550998E-2</v>
      </c>
      <c r="L796" s="339"/>
      <c r="M796" s="340"/>
      <c r="N796" s="338">
        <v>2.7151970925356437E-4</v>
      </c>
      <c r="O796" s="208"/>
    </row>
    <row r="797" spans="1:15" s="199" customFormat="1" ht="16.5" thickBot="1" x14ac:dyDescent="0.35">
      <c r="A797" s="202" t="s">
        <v>1558</v>
      </c>
      <c r="B797" s="203" t="s">
        <v>1128</v>
      </c>
      <c r="C797" s="204" t="str">
        <f>IFERROR(IF($B797="7440-47-3","Chromium and compounds",IF(B797="No CAS","",INDEX('DEQ Pollutant List'!$C$7:$C$614,MATCH('3. Pollutant Emissions - EF'!B797,'DEQ Pollutant List'!$B$7:$B$614,0)))),"")</f>
        <v>Vanadium (fume or dust)</v>
      </c>
      <c r="D797" s="218"/>
      <c r="E797" s="284"/>
      <c r="F797" s="285"/>
      <c r="G797" s="286"/>
      <c r="H797" s="287"/>
      <c r="I797" s="288"/>
      <c r="J797" s="211"/>
      <c r="K797" s="341">
        <v>4.0743040816326523</v>
      </c>
      <c r="L797" s="342"/>
      <c r="M797" s="343"/>
      <c r="N797" s="341">
        <v>1.1162476935979869E-2</v>
      </c>
      <c r="O797" s="213"/>
    </row>
    <row r="798" spans="1:15" s="199" customFormat="1" ht="15.75" thickBot="1" x14ac:dyDescent="0.3">
      <c r="A798" s="268"/>
      <c r="B798" s="269"/>
      <c r="C798" s="270"/>
      <c r="D798" s="271"/>
      <c r="E798" s="272"/>
      <c r="F798" s="270"/>
      <c r="G798" s="271"/>
      <c r="H798" s="271"/>
      <c r="I798" s="270"/>
      <c r="J798" s="271"/>
      <c r="K798" s="271"/>
      <c r="L798" s="271"/>
      <c r="M798" s="271"/>
      <c r="N798" s="271"/>
      <c r="O798" s="273"/>
    </row>
    <row r="799" spans="1:15" s="199" customFormat="1" ht="15.75" thickBot="1" x14ac:dyDescent="0.3">
      <c r="A799" s="200"/>
      <c r="B799" s="201"/>
      <c r="C799" s="224" t="str">
        <f>IFERROR(IF($B799="7440-47-3","Chromium and compounds",IF(B799="No CAS","",INDEX('DEQ Pollutant List'!$C$7:$C$614,MATCH('3. Pollutant Emissions - EF'!B799,'DEQ Pollutant List'!$B$7:$B$614,0)))),"")</f>
        <v/>
      </c>
      <c r="D799" s="205"/>
      <c r="E799" s="260"/>
      <c r="F799" s="206"/>
      <c r="G799" s="207"/>
      <c r="H799" s="208"/>
      <c r="I799" s="209"/>
      <c r="J799" s="206"/>
      <c r="K799" s="210"/>
      <c r="L799" s="208"/>
      <c r="M799" s="206"/>
      <c r="N799" s="210"/>
      <c r="O799" s="208"/>
    </row>
    <row r="800" spans="1:15" s="199" customFormat="1" ht="15.75" thickBot="1" x14ac:dyDescent="0.3">
      <c r="A800" s="268"/>
      <c r="B800" s="269"/>
      <c r="C800" s="270"/>
      <c r="D800" s="271"/>
      <c r="E800" s="272"/>
      <c r="F800" s="270"/>
      <c r="G800" s="271"/>
      <c r="H800" s="271"/>
      <c r="I800" s="270"/>
      <c r="J800" s="271"/>
      <c r="K800" s="271"/>
      <c r="L800" s="271"/>
      <c r="M800" s="271"/>
      <c r="N800" s="271"/>
      <c r="O800" s="273"/>
    </row>
    <row r="801" spans="1:15" s="199" customFormat="1" ht="15.75" x14ac:dyDescent="0.3">
      <c r="A801" s="200" t="s">
        <v>1559</v>
      </c>
      <c r="B801" s="201" t="s">
        <v>41</v>
      </c>
      <c r="C801" s="224" t="str">
        <f>IFERROR(IF($B801="7440-47-3","Chromium and compounds",IF(B801="No CAS","",INDEX('DEQ Pollutant List'!$C$7:$C$614,MATCH('3. Pollutant Emissions - EF'!B801,'DEQ Pollutant List'!$B$7:$B$614,0)))),"")</f>
        <v>Aluminum and compounds</v>
      </c>
      <c r="D801" s="205"/>
      <c r="E801" s="260">
        <v>0.99</v>
      </c>
      <c r="F801" s="281"/>
      <c r="G801" s="282"/>
      <c r="H801" s="233"/>
      <c r="I801" s="276"/>
      <c r="J801" s="206"/>
      <c r="K801" s="265">
        <v>7.7779410835762924E-2</v>
      </c>
      <c r="L801" s="208"/>
      <c r="M801" s="206"/>
      <c r="N801" s="265">
        <v>1.0936409201645441E-3</v>
      </c>
      <c r="O801" s="208"/>
    </row>
    <row r="802" spans="1:15" s="199" customFormat="1" ht="15.75" x14ac:dyDescent="0.3">
      <c r="A802" s="200" t="s">
        <v>1559</v>
      </c>
      <c r="B802" s="201" t="s">
        <v>1636</v>
      </c>
      <c r="C802" s="224" t="str">
        <f>IFERROR(IF($B802="7440-47-3","Chromium and compounds",IF(B802="No CAS","",INDEX('DEQ Pollutant List'!$C$7:$C$614,MATCH('3. Pollutant Emissions - EF'!B802,'DEQ Pollutant List'!$B$7:$B$614,0)))),"")</f>
        <v>Chromium and compounds</v>
      </c>
      <c r="D802" s="205"/>
      <c r="E802" s="260">
        <v>0.99</v>
      </c>
      <c r="F802" s="281"/>
      <c r="G802" s="282"/>
      <c r="H802" s="233"/>
      <c r="I802" s="276"/>
      <c r="J802" s="206"/>
      <c r="K802" s="265">
        <v>1.2338258017492732E-5</v>
      </c>
      <c r="L802" s="208"/>
      <c r="M802" s="206"/>
      <c r="N802" s="265">
        <v>2.9826570549942135E-6</v>
      </c>
      <c r="O802" s="208"/>
    </row>
    <row r="803" spans="1:15" s="199" customFormat="1" ht="15.75" x14ac:dyDescent="0.3">
      <c r="A803" s="200" t="s">
        <v>1559</v>
      </c>
      <c r="B803" s="201" t="s">
        <v>250</v>
      </c>
      <c r="C803" s="224" t="str">
        <f>IFERROR(IF($B803="7440-47-3","Chromium and compounds",IF(B803="No CAS","",INDEX('DEQ Pollutant List'!$C$7:$C$614,MATCH('3. Pollutant Emissions - EF'!B803,'DEQ Pollutant List'!$B$7:$B$614,0)))),"")</f>
        <v>Chromium VI, chromate, and dichromate particulate</v>
      </c>
      <c r="D803" s="205"/>
      <c r="E803" s="260">
        <v>0.99</v>
      </c>
      <c r="F803" s="281"/>
      <c r="G803" s="282"/>
      <c r="H803" s="233"/>
      <c r="I803" s="276"/>
      <c r="J803" s="206"/>
      <c r="K803" s="265">
        <v>2.3727419264409076E-8</v>
      </c>
      <c r="L803" s="208"/>
      <c r="M803" s="206"/>
      <c r="N803" s="265">
        <v>5.7358789519119431E-9</v>
      </c>
      <c r="O803" s="208"/>
    </row>
    <row r="804" spans="1:15" s="199" customFormat="1" ht="15.75" x14ac:dyDescent="0.3">
      <c r="A804" s="200" t="s">
        <v>1559</v>
      </c>
      <c r="B804" s="201" t="s">
        <v>258</v>
      </c>
      <c r="C804" s="224" t="str">
        <f>IFERROR(IF($B804="7440-47-3","Chromium and compounds",IF(B804="No CAS","",INDEX('DEQ Pollutant List'!$C$7:$C$614,MATCH('3. Pollutant Emissions - EF'!B804,'DEQ Pollutant List'!$B$7:$B$614,0)))),"")</f>
        <v>Copper and compounds</v>
      </c>
      <c r="D804" s="205"/>
      <c r="E804" s="260">
        <v>0.99</v>
      </c>
      <c r="F804" s="281"/>
      <c r="G804" s="282"/>
      <c r="H804" s="233"/>
      <c r="I804" s="276"/>
      <c r="J804" s="206"/>
      <c r="K804" s="265">
        <v>9.314175170068032E-6</v>
      </c>
      <c r="L804" s="208"/>
      <c r="M804" s="206"/>
      <c r="N804" s="265">
        <v>3.3140633944380119E-6</v>
      </c>
      <c r="O804" s="208"/>
    </row>
    <row r="805" spans="1:15" s="199" customFormat="1" ht="15.75" x14ac:dyDescent="0.3">
      <c r="A805" s="200" t="s">
        <v>1559</v>
      </c>
      <c r="B805" s="201" t="s">
        <v>626</v>
      </c>
      <c r="C805" s="224" t="str">
        <f>IFERROR(IF($B805="7440-47-3","Chromium and compounds",IF(B805="No CAS","",INDEX('DEQ Pollutant List'!$C$7:$C$614,MATCH('3. Pollutant Emissions - EF'!B805,'DEQ Pollutant List'!$B$7:$B$614,0)))),"")</f>
        <v>Molybdenum trioxide</v>
      </c>
      <c r="D805" s="205"/>
      <c r="E805" s="260">
        <v>0.99</v>
      </c>
      <c r="F805" s="281"/>
      <c r="G805" s="282"/>
      <c r="H805" s="233"/>
      <c r="I805" s="276"/>
      <c r="J805" s="206"/>
      <c r="K805" s="265">
        <v>1.1249588192419842E-4</v>
      </c>
      <c r="L805" s="208"/>
      <c r="M805" s="206"/>
      <c r="N805" s="265">
        <v>1.988438036662809E-6</v>
      </c>
      <c r="O805" s="208"/>
    </row>
    <row r="806" spans="1:15" s="199" customFormat="1" ht="15.75" x14ac:dyDescent="0.3">
      <c r="A806" s="200" t="s">
        <v>1559</v>
      </c>
      <c r="B806" s="201" t="s">
        <v>634</v>
      </c>
      <c r="C806" s="224" t="str">
        <f>IFERROR(IF($B806="7440-47-3","Chromium and compounds",IF(B806="No CAS","",INDEX('DEQ Pollutant List'!$C$7:$C$614,MATCH('3. Pollutant Emissions - EF'!B806,'DEQ Pollutant List'!$B$7:$B$614,0)))),"")</f>
        <v>Nickel and compounds</v>
      </c>
      <c r="D806" s="205"/>
      <c r="E806" s="260">
        <v>0.99</v>
      </c>
      <c r="F806" s="281"/>
      <c r="G806" s="282"/>
      <c r="H806" s="233"/>
      <c r="I806" s="276"/>
      <c r="J806" s="206"/>
      <c r="K806" s="265">
        <v>3.5200324344023345E-4</v>
      </c>
      <c r="L806" s="208"/>
      <c r="M806" s="206"/>
      <c r="N806" s="265">
        <v>1.6073207463024362E-6</v>
      </c>
      <c r="O806" s="208"/>
    </row>
    <row r="807" spans="1:15" s="199" customFormat="1" ht="15.75" x14ac:dyDescent="0.3">
      <c r="A807" s="200" t="s">
        <v>1559</v>
      </c>
      <c r="B807" s="201" t="s">
        <v>636</v>
      </c>
      <c r="C807" s="224" t="str">
        <f>IFERROR(IF($B807="7440-47-3","Chromium and compounds",IF(B807="No CAS","",INDEX('DEQ Pollutant List'!$C$7:$C$614,MATCH('3. Pollutant Emissions - EF'!B807,'DEQ Pollutant List'!$B$7:$B$614,0)))),"")</f>
        <v>Nickel oxide</v>
      </c>
      <c r="D807" s="205"/>
      <c r="E807" s="260">
        <v>0.99</v>
      </c>
      <c r="F807" s="281"/>
      <c r="G807" s="282"/>
      <c r="H807" s="233"/>
      <c r="I807" s="276"/>
      <c r="J807" s="206"/>
      <c r="K807" s="265">
        <v>1.0886698250728879E-5</v>
      </c>
      <c r="L807" s="208"/>
      <c r="M807" s="206"/>
      <c r="N807" s="265">
        <v>4.9710950916570228E-8</v>
      </c>
      <c r="O807" s="208"/>
    </row>
    <row r="808" spans="1:15" s="199" customFormat="1" ht="16.5" thickBot="1" x14ac:dyDescent="0.35">
      <c r="A808" s="202" t="s">
        <v>1559</v>
      </c>
      <c r="B808" s="203" t="s">
        <v>1128</v>
      </c>
      <c r="C808" s="204" t="str">
        <f>IFERROR(IF($B808="7440-47-3","Chromium and compounds",IF(B808="No CAS","",INDEX('DEQ Pollutant List'!$C$7:$C$614,MATCH('3. Pollutant Emissions - EF'!B808,'DEQ Pollutant List'!$B$7:$B$614,0)))),"")</f>
        <v>Vanadium (fume or dust)</v>
      </c>
      <c r="D808" s="218"/>
      <c r="E808" s="284">
        <v>0.99</v>
      </c>
      <c r="F808" s="285"/>
      <c r="G808" s="286"/>
      <c r="H808" s="287"/>
      <c r="I808" s="288"/>
      <c r="J808" s="211"/>
      <c r="K808" s="289">
        <v>4.6691839164237151E-2</v>
      </c>
      <c r="L808" s="213"/>
      <c r="M808" s="211"/>
      <c r="N808" s="289">
        <v>1.3421956747473949E-4</v>
      </c>
      <c r="O808" s="213"/>
    </row>
    <row r="809" spans="1:15" s="199" customFormat="1" ht="15.75" thickBot="1" x14ac:dyDescent="0.3">
      <c r="A809" s="268"/>
      <c r="B809" s="269"/>
      <c r="C809" s="270"/>
      <c r="D809" s="271"/>
      <c r="E809" s="272"/>
      <c r="F809" s="270"/>
      <c r="G809" s="271"/>
      <c r="H809" s="271"/>
      <c r="I809" s="270"/>
      <c r="J809" s="271"/>
      <c r="K809" s="271"/>
      <c r="L809" s="271"/>
      <c r="M809" s="271"/>
      <c r="N809" s="271"/>
      <c r="O809" s="273"/>
    </row>
    <row r="810" spans="1:15" s="199" customFormat="1" ht="15.75" thickBot="1" x14ac:dyDescent="0.3">
      <c r="A810" s="200"/>
      <c r="B810" s="201"/>
      <c r="C810" s="224" t="str">
        <f>IFERROR(IF($B810="7440-47-3","Chromium and compounds",IF(B810="No CAS","",INDEX('DEQ Pollutant List'!$C$7:$C$614,MATCH('3. Pollutant Emissions - EF'!B810,'DEQ Pollutant List'!$B$7:$B$614,0)))),"")</f>
        <v/>
      </c>
      <c r="D810" s="205"/>
      <c r="E810" s="260"/>
      <c r="F810" s="206"/>
      <c r="G810" s="207"/>
      <c r="H810" s="208"/>
      <c r="I810" s="209"/>
      <c r="J810" s="206"/>
      <c r="K810" s="265"/>
      <c r="L810" s="208"/>
      <c r="M810" s="206"/>
      <c r="N810" s="265"/>
      <c r="O810" s="208"/>
    </row>
    <row r="811" spans="1:15" s="199" customFormat="1" ht="15.75" thickBot="1" x14ac:dyDescent="0.3">
      <c r="A811" s="268"/>
      <c r="B811" s="269"/>
      <c r="C811" s="270"/>
      <c r="D811" s="271"/>
      <c r="E811" s="272"/>
      <c r="F811" s="270"/>
      <c r="G811" s="271"/>
      <c r="H811" s="271"/>
      <c r="I811" s="270"/>
      <c r="J811" s="271"/>
      <c r="K811" s="271"/>
      <c r="L811" s="271"/>
      <c r="M811" s="271"/>
      <c r="N811" s="271"/>
      <c r="O811" s="273"/>
    </row>
    <row r="812" spans="1:15" s="199" customFormat="1" ht="15.75" x14ac:dyDescent="0.3">
      <c r="A812" s="200" t="s">
        <v>1563</v>
      </c>
      <c r="B812" s="201" t="s">
        <v>534</v>
      </c>
      <c r="C812" s="224" t="str">
        <f>IFERROR(IF($B812="7440-47-3","Chromium and compounds",IF(B812="No CAS","",INDEX('DEQ Pollutant List'!$C$7:$C$614,MATCH('3. Pollutant Emissions - EF'!B812,'DEQ Pollutant List'!$B$7:$B$614,0)))),"")</f>
        <v>Hydrogen fluoride</v>
      </c>
      <c r="D812" s="205"/>
      <c r="E812" s="260"/>
      <c r="F812" s="281"/>
      <c r="G812" s="282"/>
      <c r="H812" s="233"/>
      <c r="I812" s="276"/>
      <c r="J812" s="206"/>
      <c r="K812" s="210">
        <v>38.544000000000004</v>
      </c>
      <c r="L812" s="208"/>
      <c r="M812" s="206"/>
      <c r="N812" s="210">
        <v>0.1056</v>
      </c>
      <c r="O812" s="208"/>
    </row>
    <row r="813" spans="1:15" s="199" customFormat="1" ht="16.5" thickBot="1" x14ac:dyDescent="0.35">
      <c r="A813" s="202" t="s">
        <v>1563</v>
      </c>
      <c r="B813" s="203" t="s">
        <v>664</v>
      </c>
      <c r="C813" s="204" t="str">
        <f>IFERROR(IF($B813="7440-47-3","Chromium and compounds",IF(B813="No CAS","",INDEX('DEQ Pollutant List'!$C$7:$C$614,MATCH('3. Pollutant Emissions - EF'!B813,'DEQ Pollutant List'!$B$7:$B$614,0)))),"")</f>
        <v>Nitric acid</v>
      </c>
      <c r="D813" s="218"/>
      <c r="E813" s="284"/>
      <c r="F813" s="285"/>
      <c r="G813" s="286"/>
      <c r="H813" s="287"/>
      <c r="I813" s="288"/>
      <c r="J813" s="211"/>
      <c r="K813" s="215">
        <v>175.20000000000002</v>
      </c>
      <c r="L813" s="213"/>
      <c r="M813" s="211"/>
      <c r="N813" s="215">
        <v>0.48</v>
      </c>
      <c r="O813" s="213"/>
    </row>
    <row r="814" spans="1:15" s="199" customFormat="1" ht="15.75" thickBot="1" x14ac:dyDescent="0.3">
      <c r="A814" s="268"/>
      <c r="B814" s="269"/>
      <c r="C814" s="270"/>
      <c r="D814" s="271"/>
      <c r="E814" s="272"/>
      <c r="F814" s="270"/>
      <c r="G814" s="271"/>
      <c r="H814" s="271"/>
      <c r="I814" s="270"/>
      <c r="J814" s="271"/>
      <c r="K814" s="271"/>
      <c r="L814" s="271"/>
      <c r="M814" s="271"/>
      <c r="N814" s="271"/>
      <c r="O814" s="273"/>
    </row>
    <row r="815" spans="1:15" s="199" customFormat="1" x14ac:dyDescent="0.25">
      <c r="A815" s="246"/>
      <c r="B815" s="294"/>
      <c r="C815" s="248" t="str">
        <f>IFERROR(IF($B815="7440-47-3","Chromium and compounds",IF(B815="No CAS","",INDEX('DEQ Pollutant List'!$C$7:$C$614,MATCH('3. Pollutant Emissions - EF'!B815,'DEQ Pollutant List'!$B$7:$B$614,0)))),"")</f>
        <v/>
      </c>
      <c r="D815" s="249"/>
      <c r="E815" s="250"/>
      <c r="F815" s="258"/>
      <c r="G815" s="290"/>
      <c r="H815" s="257"/>
      <c r="I815" s="331"/>
      <c r="J815" s="258"/>
      <c r="K815" s="313"/>
      <c r="L815" s="257"/>
      <c r="M815" s="258"/>
      <c r="N815" s="313"/>
      <c r="O815" s="257"/>
    </row>
    <row r="816" spans="1:15" s="199" customFormat="1" x14ac:dyDescent="0.25">
      <c r="A816" s="200" t="s">
        <v>1568</v>
      </c>
      <c r="B816" s="201" t="s">
        <v>41</v>
      </c>
      <c r="C816" s="224" t="str">
        <f>IFERROR(IF($B816="7440-47-3","Chromium and compounds",IF(B816="No CAS","",INDEX('DEQ Pollutant List'!$C$7:$C$614,MATCH('3. Pollutant Emissions - EF'!B816,'DEQ Pollutant List'!$B$7:$B$614,0)))),"")</f>
        <v>Aluminum and compounds</v>
      </c>
      <c r="D816" s="205"/>
      <c r="E816" s="260">
        <v>0.999</v>
      </c>
      <c r="F816" s="297">
        <v>158</v>
      </c>
      <c r="G816" s="300">
        <v>182</v>
      </c>
      <c r="H816" s="208" t="s">
        <v>1637</v>
      </c>
      <c r="I816" s="209" t="s">
        <v>1638</v>
      </c>
      <c r="J816" s="206"/>
      <c r="K816" s="265">
        <v>5.0452248299314162</v>
      </c>
      <c r="L816" s="208"/>
      <c r="M816" s="206"/>
      <c r="N816" s="210">
        <v>1.5922159165034123E-2</v>
      </c>
      <c r="O816" s="208"/>
    </row>
    <row r="817" spans="1:15" s="199" customFormat="1" x14ac:dyDescent="0.25">
      <c r="A817" s="200" t="s">
        <v>1568</v>
      </c>
      <c r="B817" s="201" t="s">
        <v>83</v>
      </c>
      <c r="C817" s="224" t="str">
        <f>IFERROR(IF($B817="7440-47-3","Chromium and compounds",IF(B817="No CAS","",INDEX('DEQ Pollutant List'!$C$7:$C$614,MATCH('3. Pollutant Emissions - EF'!B817,'DEQ Pollutant List'!$B$7:$B$614,0)))),"")</f>
        <v>Arsenic and compounds</v>
      </c>
      <c r="D817" s="205"/>
      <c r="E817" s="260">
        <v>0.999</v>
      </c>
      <c r="F817" s="297">
        <v>1.9599999999999999E-2</v>
      </c>
      <c r="G817" s="300">
        <v>0.02</v>
      </c>
      <c r="H817" s="208" t="s">
        <v>1637</v>
      </c>
      <c r="I817" s="209" t="s">
        <v>1638</v>
      </c>
      <c r="J817" s="206"/>
      <c r="K817" s="265">
        <v>6.2586333333326425E-4</v>
      </c>
      <c r="L817" s="208"/>
      <c r="M817" s="206"/>
      <c r="N817" s="210">
        <v>1.7496878203334199E-6</v>
      </c>
      <c r="O817" s="208"/>
    </row>
    <row r="818" spans="1:15" s="199" customFormat="1" x14ac:dyDescent="0.25">
      <c r="A818" s="200" t="s">
        <v>1568</v>
      </c>
      <c r="B818" s="201" t="s">
        <v>117</v>
      </c>
      <c r="C818" s="224" t="str">
        <f>IFERROR(IF($B818="7440-47-3","Chromium and compounds",IF(B818="No CAS","",INDEX('DEQ Pollutant List'!$C$7:$C$614,MATCH('3. Pollutant Emissions - EF'!B818,'DEQ Pollutant List'!$B$7:$B$614,0)))),"")</f>
        <v>Beryllium and compounds</v>
      </c>
      <c r="D818" s="205"/>
      <c r="E818" s="260">
        <v>0.999</v>
      </c>
      <c r="F818" s="297">
        <v>0.01</v>
      </c>
      <c r="G818" s="300">
        <v>1.5399999999999999E-2</v>
      </c>
      <c r="H818" s="208" t="s">
        <v>1637</v>
      </c>
      <c r="I818" s="209" t="s">
        <v>1638</v>
      </c>
      <c r="J818" s="206"/>
      <c r="K818" s="265">
        <v>3.1931802721084916E-4</v>
      </c>
      <c r="L818" s="208"/>
      <c r="M818" s="206"/>
      <c r="N818" s="210">
        <v>1.3472596216567334E-6</v>
      </c>
      <c r="O818" s="208"/>
    </row>
    <row r="819" spans="1:15" s="199" customFormat="1" x14ac:dyDescent="0.25">
      <c r="A819" s="200" t="s">
        <v>1568</v>
      </c>
      <c r="B819" s="201" t="s">
        <v>167</v>
      </c>
      <c r="C819" s="224" t="str">
        <f>IFERROR(IF($B819="7440-47-3","Chromium and compounds",IF(B819="No CAS","",INDEX('DEQ Pollutant List'!$C$7:$C$614,MATCH('3. Pollutant Emissions - EF'!B819,'DEQ Pollutant List'!$B$7:$B$614,0)))),"")</f>
        <v>Cadmium and compounds</v>
      </c>
      <c r="D819" s="205"/>
      <c r="E819" s="260">
        <v>0.999</v>
      </c>
      <c r="F819" s="297" t="s">
        <v>1649</v>
      </c>
      <c r="G819" s="300" t="s">
        <v>1649</v>
      </c>
      <c r="H819" s="208" t="s">
        <v>1637</v>
      </c>
      <c r="I819" s="209" t="s">
        <v>1638</v>
      </c>
      <c r="J819" s="206"/>
      <c r="K819" s="265" t="s">
        <v>1499</v>
      </c>
      <c r="L819" s="208"/>
      <c r="M819" s="206"/>
      <c r="N819" s="210" t="s">
        <v>1499</v>
      </c>
      <c r="O819" s="208"/>
    </row>
    <row r="820" spans="1:15" s="199" customFormat="1" x14ac:dyDescent="0.25">
      <c r="A820" s="200" t="s">
        <v>1568</v>
      </c>
      <c r="B820" s="201" t="s">
        <v>1636</v>
      </c>
      <c r="C820" s="224" t="str">
        <f>IFERROR(IF($B820="7440-47-3","Chromium and compounds",IF(B820="No CAS","",INDEX('DEQ Pollutant List'!$C$7:$C$614,MATCH('3. Pollutant Emissions - EF'!B820,'DEQ Pollutant List'!$B$7:$B$614,0)))),"")</f>
        <v>Chromium and compounds</v>
      </c>
      <c r="D820" s="205"/>
      <c r="E820" s="260">
        <v>0.999</v>
      </c>
      <c r="F820" s="297">
        <v>0.43999999999999995</v>
      </c>
      <c r="G820" s="300">
        <v>0.5</v>
      </c>
      <c r="H820" s="208" t="s">
        <v>1637</v>
      </c>
      <c r="I820" s="209" t="s">
        <v>1638</v>
      </c>
      <c r="J820" s="206"/>
      <c r="K820" s="265">
        <v>1.4049993197277361E-2</v>
      </c>
      <c r="L820" s="208"/>
      <c r="M820" s="206"/>
      <c r="N820" s="210">
        <v>4.3742195508335503E-5</v>
      </c>
      <c r="O820" s="208"/>
    </row>
    <row r="821" spans="1:15" s="199" customFormat="1" x14ac:dyDescent="0.25">
      <c r="A821" s="200" t="s">
        <v>1568</v>
      </c>
      <c r="B821" s="201" t="s">
        <v>250</v>
      </c>
      <c r="C821" s="224" t="str">
        <f>IFERROR(IF($B821="7440-47-3","Chromium and compounds",IF(B821="No CAS","",INDEX('DEQ Pollutant List'!$C$7:$C$614,MATCH('3. Pollutant Emissions - EF'!B821,'DEQ Pollutant List'!$B$7:$B$614,0)))),"")</f>
        <v>Chromium VI, chromate, and dichromate particulate</v>
      </c>
      <c r="D821" s="205"/>
      <c r="E821" s="260">
        <v>0.999</v>
      </c>
      <c r="F821" s="297">
        <v>1.7000000000000001E-3</v>
      </c>
      <c r="G821" s="300">
        <v>2.5999999999999999E-3</v>
      </c>
      <c r="H821" s="208" t="s">
        <v>1637</v>
      </c>
      <c r="I821" s="209" t="s">
        <v>1638</v>
      </c>
      <c r="J821" s="206"/>
      <c r="K821" s="265">
        <v>5.428406462584436E-5</v>
      </c>
      <c r="L821" s="208"/>
      <c r="M821" s="206"/>
      <c r="N821" s="210">
        <v>2.2745941664334458E-7</v>
      </c>
      <c r="O821" s="208"/>
    </row>
    <row r="822" spans="1:15" s="199" customFormat="1" x14ac:dyDescent="0.25">
      <c r="A822" s="200" t="s">
        <v>1568</v>
      </c>
      <c r="B822" s="201" t="s">
        <v>255</v>
      </c>
      <c r="C822" s="224" t="str">
        <f>IFERROR(IF($B822="7440-47-3","Chromium and compounds",IF(B822="No CAS","",INDEX('DEQ Pollutant List'!$C$7:$C$614,MATCH('3. Pollutant Emissions - EF'!B822,'DEQ Pollutant List'!$B$7:$B$614,0)))),"")</f>
        <v>Cobalt and compounds</v>
      </c>
      <c r="D822" s="205"/>
      <c r="E822" s="260">
        <v>0.999</v>
      </c>
      <c r="F822" s="297">
        <v>6.8000000000000005E-2</v>
      </c>
      <c r="G822" s="300">
        <v>6.8000000000000005E-2</v>
      </c>
      <c r="H822" s="208" t="s">
        <v>1637</v>
      </c>
      <c r="I822" s="209" t="s">
        <v>1638</v>
      </c>
      <c r="J822" s="206"/>
      <c r="K822" s="265">
        <v>2.1713625850337745E-3</v>
      </c>
      <c r="L822" s="208"/>
      <c r="M822" s="206"/>
      <c r="N822" s="210">
        <v>5.9489385891336288E-6</v>
      </c>
      <c r="O822" s="208"/>
    </row>
    <row r="823" spans="1:15" s="199" customFormat="1" x14ac:dyDescent="0.25">
      <c r="A823" s="200" t="s">
        <v>1568</v>
      </c>
      <c r="B823" s="201" t="s">
        <v>258</v>
      </c>
      <c r="C823" s="224" t="str">
        <f>IFERROR(IF($B823="7440-47-3","Chromium and compounds",IF(B823="No CAS","",INDEX('DEQ Pollutant List'!$C$7:$C$614,MATCH('3. Pollutant Emissions - EF'!B823,'DEQ Pollutant List'!$B$7:$B$614,0)))),"")</f>
        <v>Copper and compounds</v>
      </c>
      <c r="D823" s="205"/>
      <c r="E823" s="260">
        <v>0.999</v>
      </c>
      <c r="F823" s="297">
        <v>0.14000000000000001</v>
      </c>
      <c r="G823" s="300">
        <v>0.17799999999999999</v>
      </c>
      <c r="H823" s="208" t="s">
        <v>1637</v>
      </c>
      <c r="I823" s="209" t="s">
        <v>1638</v>
      </c>
      <c r="J823" s="206"/>
      <c r="K823" s="265">
        <v>4.4704523809518878E-3</v>
      </c>
      <c r="L823" s="208"/>
      <c r="M823" s="206"/>
      <c r="N823" s="210">
        <v>1.5572221600967437E-5</v>
      </c>
      <c r="O823" s="208"/>
    </row>
    <row r="824" spans="1:15" s="199" customFormat="1" x14ac:dyDescent="0.25">
      <c r="A824" s="200" t="s">
        <v>1568</v>
      </c>
      <c r="B824" s="201" t="s">
        <v>556</v>
      </c>
      <c r="C824" s="224" t="str">
        <f>IFERROR(IF($B824="7440-47-3","Chromium and compounds",IF(B824="No CAS","",INDEX('DEQ Pollutant List'!$C$7:$C$614,MATCH('3. Pollutant Emissions - EF'!B824,'DEQ Pollutant List'!$B$7:$B$614,0)))),"")</f>
        <v>Lead and compounds</v>
      </c>
      <c r="D824" s="205"/>
      <c r="E824" s="260">
        <v>0.999</v>
      </c>
      <c r="F824" s="297" t="s">
        <v>1649</v>
      </c>
      <c r="G824" s="300" t="s">
        <v>1649</v>
      </c>
      <c r="H824" s="208" t="s">
        <v>1637</v>
      </c>
      <c r="I824" s="209" t="s">
        <v>1638</v>
      </c>
      <c r="J824" s="206"/>
      <c r="K824" s="265" t="s">
        <v>1499</v>
      </c>
      <c r="L824" s="208"/>
      <c r="M824" s="206"/>
      <c r="N824" s="210" t="s">
        <v>1499</v>
      </c>
      <c r="O824" s="208"/>
    </row>
    <row r="825" spans="1:15" s="199" customFormat="1" x14ac:dyDescent="0.25">
      <c r="A825" s="200" t="s">
        <v>1568</v>
      </c>
      <c r="B825" s="201" t="s">
        <v>562</v>
      </c>
      <c r="C825" s="224" t="str">
        <f>IFERROR(IF($B825="7440-47-3","Chromium and compounds",IF(B825="No CAS","",INDEX('DEQ Pollutant List'!$C$7:$C$614,MATCH('3. Pollutant Emissions - EF'!B825,'DEQ Pollutant List'!$B$7:$B$614,0)))),"")</f>
        <v>Manganese and compounds</v>
      </c>
      <c r="D825" s="205"/>
      <c r="E825" s="260">
        <v>0.999</v>
      </c>
      <c r="F825" s="297">
        <v>0.4</v>
      </c>
      <c r="G825" s="300">
        <v>0.54</v>
      </c>
      <c r="H825" s="208" t="s">
        <v>1637</v>
      </c>
      <c r="I825" s="209" t="s">
        <v>1638</v>
      </c>
      <c r="J825" s="206"/>
      <c r="K825" s="265">
        <v>1.2772721088433968E-2</v>
      </c>
      <c r="L825" s="208"/>
      <c r="M825" s="206"/>
      <c r="N825" s="210">
        <v>4.7241571149002344E-5</v>
      </c>
      <c r="O825" s="208"/>
    </row>
    <row r="826" spans="1:15" s="199" customFormat="1" x14ac:dyDescent="0.25">
      <c r="A826" s="200" t="s">
        <v>1568</v>
      </c>
      <c r="B826" s="201" t="s">
        <v>568</v>
      </c>
      <c r="C826" s="224" t="str">
        <f>IFERROR(IF($B826="7440-47-3","Chromium and compounds",IF(B826="No CAS","",INDEX('DEQ Pollutant List'!$C$7:$C$614,MATCH('3. Pollutant Emissions - EF'!B826,'DEQ Pollutant List'!$B$7:$B$614,0)))),"")</f>
        <v>Mercury and compounds</v>
      </c>
      <c r="D826" s="205"/>
      <c r="E826" s="260">
        <v>0.999</v>
      </c>
      <c r="F826" s="297" t="s">
        <v>1649</v>
      </c>
      <c r="G826" s="300" t="s">
        <v>1649</v>
      </c>
      <c r="H826" s="208" t="s">
        <v>1637</v>
      </c>
      <c r="I826" s="209" t="s">
        <v>1638</v>
      </c>
      <c r="J826" s="206"/>
      <c r="K826" s="265" t="s">
        <v>1499</v>
      </c>
      <c r="L826" s="208"/>
      <c r="M826" s="206"/>
      <c r="N826" s="210" t="s">
        <v>1499</v>
      </c>
      <c r="O826" s="208"/>
    </row>
    <row r="827" spans="1:15" s="199" customFormat="1" x14ac:dyDescent="0.25">
      <c r="A827" s="200" t="s">
        <v>1568</v>
      </c>
      <c r="B827" s="201" t="s">
        <v>634</v>
      </c>
      <c r="C827" s="224" t="str">
        <f>IFERROR(IF($B827="7440-47-3","Chromium and compounds",IF(B827="No CAS","",INDEX('DEQ Pollutant List'!$C$7:$C$614,MATCH('3. Pollutant Emissions - EF'!B827,'DEQ Pollutant List'!$B$7:$B$614,0)))),"")</f>
        <v>Nickel and compounds</v>
      </c>
      <c r="D827" s="205"/>
      <c r="E827" s="260">
        <v>0.999</v>
      </c>
      <c r="F827" s="297">
        <v>0.68</v>
      </c>
      <c r="G827" s="300">
        <v>0.72</v>
      </c>
      <c r="H827" s="208" t="s">
        <v>1637</v>
      </c>
      <c r="I827" s="209" t="s">
        <v>1638</v>
      </c>
      <c r="J827" s="206"/>
      <c r="K827" s="265">
        <v>2.1713625850337741E-2</v>
      </c>
      <c r="L827" s="208"/>
      <c r="M827" s="206"/>
      <c r="N827" s="210">
        <v>6.2988761532003107E-5</v>
      </c>
      <c r="O827" s="208"/>
    </row>
    <row r="828" spans="1:15" s="199" customFormat="1" x14ac:dyDescent="0.25">
      <c r="A828" s="200" t="s">
        <v>1568</v>
      </c>
      <c r="B828" s="201" t="s">
        <v>1009</v>
      </c>
      <c r="C828" s="224" t="str">
        <f>IFERROR(IF($B828="7440-47-3","Chromium and compounds",IF(B828="No CAS","",INDEX('DEQ Pollutant List'!$C$7:$C$614,MATCH('3. Pollutant Emissions - EF'!B828,'DEQ Pollutant List'!$B$7:$B$614,0)))),"")</f>
        <v>Selenium and compounds</v>
      </c>
      <c r="D828" s="205"/>
      <c r="E828" s="260">
        <v>0.999</v>
      </c>
      <c r="F828" s="297" t="s">
        <v>1649</v>
      </c>
      <c r="G828" s="300" t="s">
        <v>1649</v>
      </c>
      <c r="H828" s="208" t="s">
        <v>1637</v>
      </c>
      <c r="I828" s="209" t="s">
        <v>1638</v>
      </c>
      <c r="J828" s="206"/>
      <c r="K828" s="265" t="s">
        <v>1499</v>
      </c>
      <c r="L828" s="208"/>
      <c r="M828" s="206"/>
      <c r="N828" s="210" t="s">
        <v>1499</v>
      </c>
      <c r="O828" s="208"/>
    </row>
    <row r="829" spans="1:15" s="199" customFormat="1" x14ac:dyDescent="0.25">
      <c r="A829" s="200" t="s">
        <v>1568</v>
      </c>
      <c r="B829" s="201" t="s">
        <v>1128</v>
      </c>
      <c r="C829" s="224" t="str">
        <f>IFERROR(IF($B829="7440-47-3","Chromium and compounds",IF(B829="No CAS","",INDEX('DEQ Pollutant List'!$C$7:$C$614,MATCH('3. Pollutant Emissions - EF'!B829,'DEQ Pollutant List'!$B$7:$B$614,0)))),"")</f>
        <v>Vanadium (fume or dust)</v>
      </c>
      <c r="D829" s="205"/>
      <c r="E829" s="260">
        <v>0.999</v>
      </c>
      <c r="F829" s="297">
        <v>36.000000000000007</v>
      </c>
      <c r="G829" s="300">
        <v>40</v>
      </c>
      <c r="H829" s="208" t="s">
        <v>1637</v>
      </c>
      <c r="I829" s="209" t="s">
        <v>1638</v>
      </c>
      <c r="J829" s="206"/>
      <c r="K829" s="265">
        <v>1.1495448979590572</v>
      </c>
      <c r="L829" s="208"/>
      <c r="M829" s="206"/>
      <c r="N829" s="210">
        <v>3.4993756406668402E-3</v>
      </c>
      <c r="O829" s="208"/>
    </row>
    <row r="830" spans="1:15" s="199" customFormat="1" x14ac:dyDescent="0.25">
      <c r="A830" s="200" t="s">
        <v>1568</v>
      </c>
      <c r="B830" s="201" t="s">
        <v>1149</v>
      </c>
      <c r="C830" s="224" t="str">
        <f>IFERROR(IF($B830="7440-47-3","Chromium and compounds",IF(B830="No CAS","",INDEX('DEQ Pollutant List'!$C$7:$C$614,MATCH('3. Pollutant Emissions - EF'!B830,'DEQ Pollutant List'!$B$7:$B$614,0)))),"")</f>
        <v>Zinc and compounds</v>
      </c>
      <c r="D830" s="205"/>
      <c r="E830" s="260">
        <v>0.999</v>
      </c>
      <c r="F830" s="297">
        <v>0.04</v>
      </c>
      <c r="G830" s="300">
        <v>5.7999999999999996E-2</v>
      </c>
      <c r="H830" s="208" t="s">
        <v>1637</v>
      </c>
      <c r="I830" s="209" t="s">
        <v>1638</v>
      </c>
      <c r="J830" s="206"/>
      <c r="K830" s="265">
        <v>1.2772721088433966E-3</v>
      </c>
      <c r="L830" s="208"/>
      <c r="M830" s="206"/>
      <c r="N830" s="210">
        <v>5.0740946789669176E-6</v>
      </c>
      <c r="O830" s="208"/>
    </row>
    <row r="831" spans="1:15" s="199" customFormat="1" x14ac:dyDescent="0.25">
      <c r="A831" s="200"/>
      <c r="B831" s="201"/>
      <c r="C831" s="224" t="str">
        <f>IFERROR(IF($B831="7440-47-3","Chromium and compounds",IF(B831="No CAS","",INDEX('DEQ Pollutant List'!$C$7:$C$614,MATCH('3. Pollutant Emissions - EF'!B831,'DEQ Pollutant List'!$B$7:$B$614,0)))),"")</f>
        <v/>
      </c>
      <c r="D831" s="205"/>
      <c r="E831" s="260"/>
      <c r="F831" s="206"/>
      <c r="G831" s="207"/>
      <c r="H831" s="208"/>
      <c r="I831" s="209"/>
      <c r="J831" s="206"/>
      <c r="K831" s="265"/>
      <c r="L831" s="208"/>
      <c r="M831" s="206"/>
      <c r="N831" s="210"/>
      <c r="O831" s="208"/>
    </row>
    <row r="832" spans="1:15" s="199" customFormat="1" x14ac:dyDescent="0.25">
      <c r="A832" s="200" t="s">
        <v>1572</v>
      </c>
      <c r="B832" s="201" t="s">
        <v>41</v>
      </c>
      <c r="C832" s="224" t="str">
        <f>IFERROR(IF($B832="7440-47-3","Chromium and compounds",IF(B832="No CAS","",INDEX('DEQ Pollutant List'!$C$7:$C$614,MATCH('3. Pollutant Emissions - EF'!B832,'DEQ Pollutant List'!$B$7:$B$614,0)))),"")</f>
        <v>Aluminum and compounds</v>
      </c>
      <c r="D832" s="205"/>
      <c r="E832" s="337">
        <v>0.99999998999999995</v>
      </c>
      <c r="F832" s="297">
        <v>460</v>
      </c>
      <c r="G832" s="300">
        <v>460</v>
      </c>
      <c r="H832" s="208" t="s">
        <v>1637</v>
      </c>
      <c r="I832" s="209" t="s">
        <v>1638</v>
      </c>
      <c r="J832" s="206"/>
      <c r="K832" s="265">
        <v>3.9115647280477495E-5</v>
      </c>
      <c r="L832" s="208"/>
      <c r="M832" s="206"/>
      <c r="N832" s="210">
        <v>1.0716615693281504E-7</v>
      </c>
      <c r="O832" s="208"/>
    </row>
    <row r="833" spans="1:15" s="199" customFormat="1" x14ac:dyDescent="0.25">
      <c r="A833" s="200" t="s">
        <v>1572</v>
      </c>
      <c r="B833" s="201" t="s">
        <v>83</v>
      </c>
      <c r="C833" s="224" t="str">
        <f>IFERROR(IF($B833="7440-47-3","Chromium and compounds",IF(B833="No CAS","",INDEX('DEQ Pollutant List'!$C$7:$C$614,MATCH('3. Pollutant Emissions - EF'!B833,'DEQ Pollutant List'!$B$7:$B$614,0)))),"")</f>
        <v>Arsenic and compounds</v>
      </c>
      <c r="D833" s="205"/>
      <c r="E833" s="337">
        <v>0.99999998999999995</v>
      </c>
      <c r="F833" s="297">
        <v>0.01</v>
      </c>
      <c r="G833" s="300">
        <v>1.18E-2</v>
      </c>
      <c r="H833" s="208" t="s">
        <v>1637</v>
      </c>
      <c r="I833" s="209" t="s">
        <v>1638</v>
      </c>
      <c r="J833" s="206"/>
      <c r="K833" s="265">
        <v>8.5034015827124977E-10</v>
      </c>
      <c r="L833" s="208"/>
      <c r="M833" s="206"/>
      <c r="N833" s="210">
        <v>2.7490448952330811E-12</v>
      </c>
      <c r="O833" s="208"/>
    </row>
    <row r="834" spans="1:15" s="199" customFormat="1" x14ac:dyDescent="0.25">
      <c r="A834" s="200" t="s">
        <v>1572</v>
      </c>
      <c r="B834" s="201" t="s">
        <v>117</v>
      </c>
      <c r="C834" s="224" t="str">
        <f>IFERROR(IF($B834="7440-47-3","Chromium and compounds",IF(B834="No CAS","",INDEX('DEQ Pollutant List'!$C$7:$C$614,MATCH('3. Pollutant Emissions - EF'!B834,'DEQ Pollutant List'!$B$7:$B$614,0)))),"")</f>
        <v>Beryllium and compounds</v>
      </c>
      <c r="D834" s="205"/>
      <c r="E834" s="337">
        <v>0.99999998999999995</v>
      </c>
      <c r="F834" s="297" t="s">
        <v>1649</v>
      </c>
      <c r="G834" s="300" t="s">
        <v>1649</v>
      </c>
      <c r="H834" s="208" t="s">
        <v>1637</v>
      </c>
      <c r="I834" s="209" t="s">
        <v>1638</v>
      </c>
      <c r="J834" s="206"/>
      <c r="K834" s="265" t="s">
        <v>1499</v>
      </c>
      <c r="L834" s="208"/>
      <c r="M834" s="206"/>
      <c r="N834" s="210" t="s">
        <v>1499</v>
      </c>
      <c r="O834" s="208"/>
    </row>
    <row r="835" spans="1:15" s="199" customFormat="1" x14ac:dyDescent="0.25">
      <c r="A835" s="200" t="s">
        <v>1572</v>
      </c>
      <c r="B835" s="201" t="s">
        <v>167</v>
      </c>
      <c r="C835" s="224" t="str">
        <f>IFERROR(IF($B835="7440-47-3","Chromium and compounds",IF(B835="No CAS","",INDEX('DEQ Pollutant List'!$C$7:$C$614,MATCH('3. Pollutant Emissions - EF'!B835,'DEQ Pollutant List'!$B$7:$B$614,0)))),"")</f>
        <v>Cadmium and compounds</v>
      </c>
      <c r="D835" s="205"/>
      <c r="E835" s="337">
        <v>0.99999998999999995</v>
      </c>
      <c r="F835" s="297" t="s">
        <v>1649</v>
      </c>
      <c r="G835" s="300" t="s">
        <v>1649</v>
      </c>
      <c r="H835" s="208" t="s">
        <v>1637</v>
      </c>
      <c r="I835" s="209" t="s">
        <v>1638</v>
      </c>
      <c r="J835" s="206"/>
      <c r="K835" s="265" t="s">
        <v>1499</v>
      </c>
      <c r="L835" s="208"/>
      <c r="M835" s="206"/>
      <c r="N835" s="210" t="s">
        <v>1499</v>
      </c>
      <c r="O835" s="208"/>
    </row>
    <row r="836" spans="1:15" s="199" customFormat="1" x14ac:dyDescent="0.25">
      <c r="A836" s="200" t="s">
        <v>1572</v>
      </c>
      <c r="B836" s="201" t="s">
        <v>1636</v>
      </c>
      <c r="C836" s="224" t="str">
        <f>IFERROR(IF($B836="7440-47-3","Chromium and compounds",IF(B836="No CAS","",INDEX('DEQ Pollutant List'!$C$7:$C$614,MATCH('3. Pollutant Emissions - EF'!B836,'DEQ Pollutant List'!$B$7:$B$614,0)))),"")</f>
        <v>Chromium and compounds</v>
      </c>
      <c r="D836" s="205"/>
      <c r="E836" s="337">
        <v>0.99999998999999995</v>
      </c>
      <c r="F836" s="297">
        <v>30</v>
      </c>
      <c r="G836" s="300">
        <v>32</v>
      </c>
      <c r="H836" s="208" t="s">
        <v>1637</v>
      </c>
      <c r="I836" s="209" t="s">
        <v>1638</v>
      </c>
      <c r="J836" s="206"/>
      <c r="K836" s="265">
        <v>2.5510204748137494E-6</v>
      </c>
      <c r="L836" s="208"/>
      <c r="M836" s="206"/>
      <c r="N836" s="210">
        <v>7.4550370040219157E-9</v>
      </c>
      <c r="O836" s="208"/>
    </row>
    <row r="837" spans="1:15" s="199" customFormat="1" x14ac:dyDescent="0.25">
      <c r="A837" s="200" t="s">
        <v>1572</v>
      </c>
      <c r="B837" s="201" t="s">
        <v>250</v>
      </c>
      <c r="C837" s="224" t="str">
        <f>IFERROR(IF($B837="7440-47-3","Chromium and compounds",IF(B837="No CAS","",INDEX('DEQ Pollutant List'!$C$7:$C$614,MATCH('3. Pollutant Emissions - EF'!B837,'DEQ Pollutant List'!$B$7:$B$614,0)))),"")</f>
        <v>Chromium VI, chromate, and dichromate particulate</v>
      </c>
      <c r="D837" s="205"/>
      <c r="E837" s="337">
        <v>0.99999998999999995</v>
      </c>
      <c r="F837" s="297">
        <v>2.6</v>
      </c>
      <c r="G837" s="300">
        <v>3.2</v>
      </c>
      <c r="H837" s="208" t="s">
        <v>1637</v>
      </c>
      <c r="I837" s="209" t="s">
        <v>1638</v>
      </c>
      <c r="J837" s="206"/>
      <c r="K837" s="265">
        <v>2.2108844115052497E-7</v>
      </c>
      <c r="L837" s="208"/>
      <c r="M837" s="206"/>
      <c r="N837" s="210">
        <v>7.4550370040219165E-10</v>
      </c>
      <c r="O837" s="208"/>
    </row>
    <row r="838" spans="1:15" s="199" customFormat="1" x14ac:dyDescent="0.25">
      <c r="A838" s="200" t="s">
        <v>1572</v>
      </c>
      <c r="B838" s="201" t="s">
        <v>255</v>
      </c>
      <c r="C838" s="224" t="str">
        <f>IFERROR(IF($B838="7440-47-3","Chromium and compounds",IF(B838="No CAS","",INDEX('DEQ Pollutant List'!$C$7:$C$614,MATCH('3. Pollutant Emissions - EF'!B838,'DEQ Pollutant List'!$B$7:$B$614,0)))),"")</f>
        <v>Cobalt and compounds</v>
      </c>
      <c r="D838" s="205"/>
      <c r="E838" s="337">
        <v>0.99999998999999995</v>
      </c>
      <c r="F838" s="297">
        <v>8.2000000000000003E-2</v>
      </c>
      <c r="G838" s="300">
        <v>8.2000000000000003E-2</v>
      </c>
      <c r="H838" s="208" t="s">
        <v>1637</v>
      </c>
      <c r="I838" s="209" t="s">
        <v>1638</v>
      </c>
      <c r="J838" s="206"/>
      <c r="K838" s="265">
        <v>6.9727892978242491E-9</v>
      </c>
      <c r="L838" s="208"/>
      <c r="M838" s="206"/>
      <c r="N838" s="210">
        <v>1.9103532322806162E-11</v>
      </c>
      <c r="O838" s="208"/>
    </row>
    <row r="839" spans="1:15" s="199" customFormat="1" x14ac:dyDescent="0.25">
      <c r="A839" s="200" t="s">
        <v>1572</v>
      </c>
      <c r="B839" s="201" t="s">
        <v>258</v>
      </c>
      <c r="C839" s="224" t="str">
        <f>IFERROR(IF($B839="7440-47-3","Chromium and compounds",IF(B839="No CAS","",INDEX('DEQ Pollutant List'!$C$7:$C$614,MATCH('3. Pollutant Emissions - EF'!B839,'DEQ Pollutant List'!$B$7:$B$614,0)))),"")</f>
        <v>Copper and compounds</v>
      </c>
      <c r="D839" s="205"/>
      <c r="E839" s="337">
        <v>0.99999998999999995</v>
      </c>
      <c r="F839" s="297">
        <v>0.10200000000000001</v>
      </c>
      <c r="G839" s="300">
        <v>0.14200000000000002</v>
      </c>
      <c r="H839" s="208" t="s">
        <v>1637</v>
      </c>
      <c r="I839" s="209" t="s">
        <v>1638</v>
      </c>
      <c r="J839" s="206"/>
      <c r="K839" s="265">
        <v>8.6734696143667493E-9</v>
      </c>
      <c r="L839" s="208"/>
      <c r="M839" s="206"/>
      <c r="N839" s="210">
        <v>3.3081726705347253E-11</v>
      </c>
      <c r="O839" s="208"/>
    </row>
    <row r="840" spans="1:15" s="199" customFormat="1" x14ac:dyDescent="0.25">
      <c r="A840" s="200" t="s">
        <v>1572</v>
      </c>
      <c r="B840" s="201" t="s">
        <v>556</v>
      </c>
      <c r="C840" s="224" t="str">
        <f>IFERROR(IF($B840="7440-47-3","Chromium and compounds",IF(B840="No CAS","",INDEX('DEQ Pollutant List'!$C$7:$C$614,MATCH('3. Pollutant Emissions - EF'!B840,'DEQ Pollutant List'!$B$7:$B$614,0)))),"")</f>
        <v>Lead and compounds</v>
      </c>
      <c r="D840" s="205"/>
      <c r="E840" s="337">
        <v>0.99999998999999995</v>
      </c>
      <c r="F840" s="297" t="s">
        <v>1649</v>
      </c>
      <c r="G840" s="300" t="s">
        <v>1649</v>
      </c>
      <c r="H840" s="208" t="s">
        <v>1637</v>
      </c>
      <c r="I840" s="209" t="s">
        <v>1638</v>
      </c>
      <c r="J840" s="206"/>
      <c r="K840" s="265" t="s">
        <v>1499</v>
      </c>
      <c r="L840" s="208"/>
      <c r="M840" s="206"/>
      <c r="N840" s="210" t="s">
        <v>1499</v>
      </c>
      <c r="O840" s="208"/>
    </row>
    <row r="841" spans="1:15" s="199" customFormat="1" x14ac:dyDescent="0.25">
      <c r="A841" s="200" t="s">
        <v>1572</v>
      </c>
      <c r="B841" s="201" t="s">
        <v>562</v>
      </c>
      <c r="C841" s="224" t="str">
        <f>IFERROR(IF($B841="7440-47-3","Chromium and compounds",IF(B841="No CAS","",INDEX('DEQ Pollutant List'!$C$7:$C$614,MATCH('3. Pollutant Emissions - EF'!B841,'DEQ Pollutant List'!$B$7:$B$614,0)))),"")</f>
        <v>Manganese and compounds</v>
      </c>
      <c r="D841" s="205"/>
      <c r="E841" s="337">
        <v>0.99999998999999995</v>
      </c>
      <c r="F841" s="297">
        <v>0.156</v>
      </c>
      <c r="G841" s="300">
        <v>0.18800000000000003</v>
      </c>
      <c r="H841" s="208" t="s">
        <v>1637</v>
      </c>
      <c r="I841" s="209" t="s">
        <v>1638</v>
      </c>
      <c r="J841" s="206"/>
      <c r="K841" s="265">
        <v>1.3265306469031498E-8</v>
      </c>
      <c r="L841" s="208"/>
      <c r="M841" s="206"/>
      <c r="N841" s="210">
        <v>4.3798342398628767E-11</v>
      </c>
      <c r="O841" s="208"/>
    </row>
    <row r="842" spans="1:15" s="199" customFormat="1" x14ac:dyDescent="0.25">
      <c r="A842" s="200" t="s">
        <v>1572</v>
      </c>
      <c r="B842" s="201" t="s">
        <v>568</v>
      </c>
      <c r="C842" s="224" t="str">
        <f>IFERROR(IF($B842="7440-47-3","Chromium and compounds",IF(B842="No CAS","",INDEX('DEQ Pollutant List'!$C$7:$C$614,MATCH('3. Pollutant Emissions - EF'!B842,'DEQ Pollutant List'!$B$7:$B$614,0)))),"")</f>
        <v>Mercury and compounds</v>
      </c>
      <c r="D842" s="205"/>
      <c r="E842" s="337">
        <v>0.99999998999999995</v>
      </c>
      <c r="F842" s="297" t="s">
        <v>1649</v>
      </c>
      <c r="G842" s="300" t="s">
        <v>1649</v>
      </c>
      <c r="H842" s="208" t="s">
        <v>1637</v>
      </c>
      <c r="I842" s="209" t="s">
        <v>1638</v>
      </c>
      <c r="J842" s="206"/>
      <c r="K842" s="265" t="s">
        <v>1499</v>
      </c>
      <c r="L842" s="208"/>
      <c r="M842" s="206"/>
      <c r="N842" s="210" t="s">
        <v>1499</v>
      </c>
      <c r="O842" s="208"/>
    </row>
    <row r="843" spans="1:15" s="199" customFormat="1" x14ac:dyDescent="0.25">
      <c r="A843" s="200" t="s">
        <v>1572</v>
      </c>
      <c r="B843" s="201" t="s">
        <v>634</v>
      </c>
      <c r="C843" s="224" t="str">
        <f>IFERROR(IF($B843="7440-47-3","Chromium and compounds",IF(B843="No CAS","",INDEX('DEQ Pollutant List'!$C$7:$C$614,MATCH('3. Pollutant Emissions - EF'!B843,'DEQ Pollutant List'!$B$7:$B$614,0)))),"")</f>
        <v>Nickel and compounds</v>
      </c>
      <c r="D843" s="205"/>
      <c r="E843" s="337">
        <v>0.99999998999999995</v>
      </c>
      <c r="F843" s="297">
        <v>0.64</v>
      </c>
      <c r="G843" s="300">
        <v>0.72</v>
      </c>
      <c r="H843" s="208" t="s">
        <v>1637</v>
      </c>
      <c r="I843" s="209" t="s">
        <v>1638</v>
      </c>
      <c r="J843" s="206"/>
      <c r="K843" s="265">
        <v>5.4421770129359985E-8</v>
      </c>
      <c r="L843" s="208"/>
      <c r="M843" s="206"/>
      <c r="N843" s="210">
        <v>1.6773833259049312E-10</v>
      </c>
      <c r="O843" s="208"/>
    </row>
    <row r="844" spans="1:15" s="199" customFormat="1" x14ac:dyDescent="0.25">
      <c r="A844" s="200" t="s">
        <v>1572</v>
      </c>
      <c r="B844" s="201" t="s">
        <v>1009</v>
      </c>
      <c r="C844" s="224" t="str">
        <f>IFERROR(IF($B844="7440-47-3","Chromium and compounds",IF(B844="No CAS","",INDEX('DEQ Pollutant List'!$C$7:$C$614,MATCH('3. Pollutant Emissions - EF'!B844,'DEQ Pollutant List'!$B$7:$B$614,0)))),"")</f>
        <v>Selenium and compounds</v>
      </c>
      <c r="D844" s="205"/>
      <c r="E844" s="337">
        <v>0.99999998999999995</v>
      </c>
      <c r="F844" s="297" t="s">
        <v>1649</v>
      </c>
      <c r="G844" s="300" t="s">
        <v>1649</v>
      </c>
      <c r="H844" s="208" t="s">
        <v>1637</v>
      </c>
      <c r="I844" s="209" t="s">
        <v>1638</v>
      </c>
      <c r="J844" s="206"/>
      <c r="K844" s="265" t="s">
        <v>1499</v>
      </c>
      <c r="L844" s="208"/>
      <c r="M844" s="206"/>
      <c r="N844" s="210" t="s">
        <v>1499</v>
      </c>
      <c r="O844" s="208"/>
    </row>
    <row r="845" spans="1:15" s="199" customFormat="1" x14ac:dyDescent="0.25">
      <c r="A845" s="200" t="s">
        <v>1572</v>
      </c>
      <c r="B845" s="201" t="s">
        <v>1128</v>
      </c>
      <c r="C845" s="224" t="str">
        <f>IFERROR(IF($B845="7440-47-3","Chromium and compounds",IF(B845="No CAS","",INDEX('DEQ Pollutant List'!$C$7:$C$614,MATCH('3. Pollutant Emissions - EF'!B845,'DEQ Pollutant List'!$B$7:$B$614,0)))),"")</f>
        <v>Vanadium (fume or dust)</v>
      </c>
      <c r="D845" s="205"/>
      <c r="E845" s="337">
        <v>0.99999998999999995</v>
      </c>
      <c r="F845" s="297">
        <v>0.74</v>
      </c>
      <c r="G845" s="300">
        <v>1.08</v>
      </c>
      <c r="H845" s="208" t="s">
        <v>1637</v>
      </c>
      <c r="I845" s="209" t="s">
        <v>1638</v>
      </c>
      <c r="J845" s="206"/>
      <c r="K845" s="265">
        <v>6.2925171712072489E-8</v>
      </c>
      <c r="L845" s="208"/>
      <c r="M845" s="206"/>
      <c r="N845" s="210">
        <v>2.5160749888573969E-10</v>
      </c>
      <c r="O845" s="208"/>
    </row>
    <row r="846" spans="1:15" s="199" customFormat="1" x14ac:dyDescent="0.25">
      <c r="A846" s="200" t="s">
        <v>1572</v>
      </c>
      <c r="B846" s="201" t="s">
        <v>1149</v>
      </c>
      <c r="C846" s="224" t="str">
        <f>IFERROR(IF($B846="7440-47-3","Chromium and compounds",IF(B846="No CAS","",INDEX('DEQ Pollutant List'!$C$7:$C$614,MATCH('3. Pollutant Emissions - EF'!B846,'DEQ Pollutant List'!$B$7:$B$614,0)))),"")</f>
        <v>Zinc and compounds</v>
      </c>
      <c r="D846" s="205"/>
      <c r="E846" s="337">
        <v>0.99999998999999995</v>
      </c>
      <c r="F846" s="297">
        <v>0.14200000000000002</v>
      </c>
      <c r="G846" s="300">
        <v>0.2</v>
      </c>
      <c r="H846" s="208" t="s">
        <v>1637</v>
      </c>
      <c r="I846" s="209" t="s">
        <v>1638</v>
      </c>
      <c r="J846" s="206"/>
      <c r="K846" s="265">
        <v>1.2074830247451748E-8</v>
      </c>
      <c r="L846" s="208"/>
      <c r="M846" s="206"/>
      <c r="N846" s="210">
        <v>4.6593981275136978E-11</v>
      </c>
      <c r="O846" s="208"/>
    </row>
    <row r="847" spans="1:15" s="199" customFormat="1" x14ac:dyDescent="0.25">
      <c r="A847" s="200"/>
      <c r="B847" s="201"/>
      <c r="C847" s="224" t="str">
        <f>IFERROR(IF($B847="7440-47-3","Chromium and compounds",IF(B847="No CAS","",INDEX('DEQ Pollutant List'!$C$7:$C$614,MATCH('3. Pollutant Emissions - EF'!B847,'DEQ Pollutant List'!$B$7:$B$614,0)))),"")</f>
        <v/>
      </c>
      <c r="D847" s="205"/>
      <c r="E847" s="260"/>
      <c r="F847" s="206"/>
      <c r="G847" s="207"/>
      <c r="H847" s="208"/>
      <c r="I847" s="209"/>
      <c r="J847" s="206"/>
      <c r="K847" s="265"/>
      <c r="L847" s="208"/>
      <c r="M847" s="206"/>
      <c r="N847" s="210"/>
      <c r="O847" s="208"/>
    </row>
    <row r="848" spans="1:15" s="199" customFormat="1" x14ac:dyDescent="0.25">
      <c r="A848" s="200" t="s">
        <v>1576</v>
      </c>
      <c r="B848" s="201" t="s">
        <v>41</v>
      </c>
      <c r="C848" s="224" t="str">
        <f>IFERROR(IF($B848="7440-47-3","Chromium and compounds",IF(B848="No CAS","",INDEX('DEQ Pollutant List'!$C$7:$C$614,MATCH('3. Pollutant Emissions - EF'!B848,'DEQ Pollutant List'!$B$7:$B$614,0)))),"")</f>
        <v>Aluminum and compounds</v>
      </c>
      <c r="D848" s="205"/>
      <c r="E848" s="314">
        <v>0.99999970000000005</v>
      </c>
      <c r="F848" s="297">
        <v>54.000000000000007</v>
      </c>
      <c r="G848" s="300">
        <v>78</v>
      </c>
      <c r="H848" s="208" t="s">
        <v>1637</v>
      </c>
      <c r="I848" s="209" t="s">
        <v>1638</v>
      </c>
      <c r="J848" s="206"/>
      <c r="K848" s="265">
        <v>1.9325078680799089E-4</v>
      </c>
      <c r="L848" s="208"/>
      <c r="M848" s="206"/>
      <c r="N848" s="210">
        <v>7.6476719284745251E-7</v>
      </c>
      <c r="O848" s="208"/>
    </row>
    <row r="849" spans="1:15" s="199" customFormat="1" x14ac:dyDescent="0.25">
      <c r="A849" s="200" t="s">
        <v>1576</v>
      </c>
      <c r="B849" s="201" t="s">
        <v>83</v>
      </c>
      <c r="C849" s="224" t="str">
        <f>IFERROR(IF($B849="7440-47-3","Chromium and compounds",IF(B849="No CAS","",INDEX('DEQ Pollutant List'!$C$7:$C$614,MATCH('3. Pollutant Emissions - EF'!B849,'DEQ Pollutant List'!$B$7:$B$614,0)))),"")</f>
        <v>Arsenic and compounds</v>
      </c>
      <c r="D849" s="205"/>
      <c r="E849" s="314">
        <v>0.99999970000000005</v>
      </c>
      <c r="F849" s="297">
        <v>1.6800000000000002E-2</v>
      </c>
      <c r="G849" s="300">
        <v>2.2000000000000002E-2</v>
      </c>
      <c r="H849" s="208" t="s">
        <v>1637</v>
      </c>
      <c r="I849" s="209" t="s">
        <v>1638</v>
      </c>
      <c r="J849" s="206"/>
      <c r="K849" s="265">
        <v>6.0122467006930504E-8</v>
      </c>
      <c r="L849" s="208"/>
      <c r="M849" s="206"/>
      <c r="N849" s="210">
        <v>2.1570356721338405E-10</v>
      </c>
      <c r="O849" s="208"/>
    </row>
    <row r="850" spans="1:15" s="199" customFormat="1" x14ac:dyDescent="0.25">
      <c r="A850" s="200" t="s">
        <v>1576</v>
      </c>
      <c r="B850" s="201" t="s">
        <v>117</v>
      </c>
      <c r="C850" s="224" t="str">
        <f>IFERROR(IF($B850="7440-47-3","Chromium and compounds",IF(B850="No CAS","",INDEX('DEQ Pollutant List'!$C$7:$C$614,MATCH('3. Pollutant Emissions - EF'!B850,'DEQ Pollutant List'!$B$7:$B$614,0)))),"")</f>
        <v>Beryllium and compounds</v>
      </c>
      <c r="D850" s="205"/>
      <c r="E850" s="314">
        <v>0.99999970000000005</v>
      </c>
      <c r="F850" s="297" t="s">
        <v>1649</v>
      </c>
      <c r="G850" s="300" t="s">
        <v>1649</v>
      </c>
      <c r="H850" s="208" t="s">
        <v>1637</v>
      </c>
      <c r="I850" s="209" t="s">
        <v>1638</v>
      </c>
      <c r="J850" s="206"/>
      <c r="K850" s="265" t="s">
        <v>1499</v>
      </c>
      <c r="L850" s="208"/>
      <c r="M850" s="206"/>
      <c r="N850" s="210" t="s">
        <v>1499</v>
      </c>
      <c r="O850" s="208"/>
    </row>
    <row r="851" spans="1:15" s="199" customFormat="1" x14ac:dyDescent="0.25">
      <c r="A851" s="200" t="s">
        <v>1576</v>
      </c>
      <c r="B851" s="201" t="s">
        <v>167</v>
      </c>
      <c r="C851" s="224" t="str">
        <f>IFERROR(IF($B851="7440-47-3","Chromium and compounds",IF(B851="No CAS","",INDEX('DEQ Pollutant List'!$C$7:$C$614,MATCH('3. Pollutant Emissions - EF'!B851,'DEQ Pollutant List'!$B$7:$B$614,0)))),"")</f>
        <v>Cadmium and compounds</v>
      </c>
      <c r="D851" s="205"/>
      <c r="E851" s="314">
        <v>0.99999970000000005</v>
      </c>
      <c r="F851" s="297" t="s">
        <v>1649</v>
      </c>
      <c r="G851" s="300" t="s">
        <v>1649</v>
      </c>
      <c r="H851" s="208" t="s">
        <v>1637</v>
      </c>
      <c r="I851" s="209" t="s">
        <v>1638</v>
      </c>
      <c r="J851" s="206"/>
      <c r="K851" s="265" t="s">
        <v>1499</v>
      </c>
      <c r="L851" s="208"/>
      <c r="M851" s="206"/>
      <c r="N851" s="210" t="s">
        <v>1499</v>
      </c>
      <c r="O851" s="208"/>
    </row>
    <row r="852" spans="1:15" s="199" customFormat="1" x14ac:dyDescent="0.25">
      <c r="A852" s="200" t="s">
        <v>1576</v>
      </c>
      <c r="B852" s="201" t="s">
        <v>1636</v>
      </c>
      <c r="C852" s="224" t="str">
        <f>IFERROR(IF($B852="7440-47-3","Chromium and compounds",IF(B852="No CAS","",INDEX('DEQ Pollutant List'!$C$7:$C$614,MATCH('3. Pollutant Emissions - EF'!B852,'DEQ Pollutant List'!$B$7:$B$614,0)))),"")</f>
        <v>Chromium and compounds</v>
      </c>
      <c r="D852" s="205"/>
      <c r="E852" s="314">
        <v>0.99999970000000005</v>
      </c>
      <c r="F852" s="297">
        <v>57.999999999999993</v>
      </c>
      <c r="G852" s="300">
        <v>72.000000000000014</v>
      </c>
      <c r="H852" s="208" t="s">
        <v>1637</v>
      </c>
      <c r="I852" s="209" t="s">
        <v>1638</v>
      </c>
      <c r="J852" s="206"/>
      <c r="K852" s="265">
        <v>2.0756565990487905E-4</v>
      </c>
      <c r="L852" s="208"/>
      <c r="M852" s="206"/>
      <c r="N852" s="210">
        <v>7.0593894724380237E-7</v>
      </c>
      <c r="O852" s="208"/>
    </row>
    <row r="853" spans="1:15" s="199" customFormat="1" x14ac:dyDescent="0.25">
      <c r="A853" s="200" t="s">
        <v>1576</v>
      </c>
      <c r="B853" s="201" t="s">
        <v>250</v>
      </c>
      <c r="C853" s="224" t="str">
        <f>IFERROR(IF($B853="7440-47-3","Chromium and compounds",IF(B853="No CAS","",INDEX('DEQ Pollutant List'!$C$7:$C$614,MATCH('3. Pollutant Emissions - EF'!B853,'DEQ Pollutant List'!$B$7:$B$614,0)))),"")</f>
        <v>Chromium VI, chromate, and dichromate particulate</v>
      </c>
      <c r="D853" s="205"/>
      <c r="E853" s="314">
        <v>0.99999970000000005</v>
      </c>
      <c r="F853" s="297">
        <v>3.8</v>
      </c>
      <c r="G853" s="300">
        <v>6.4</v>
      </c>
      <c r="H853" s="208" t="s">
        <v>1637</v>
      </c>
      <c r="I853" s="209" t="s">
        <v>1638</v>
      </c>
      <c r="J853" s="206"/>
      <c r="K853" s="265">
        <v>1.3599129442043801E-5</v>
      </c>
      <c r="L853" s="208"/>
      <c r="M853" s="206"/>
      <c r="N853" s="210">
        <v>6.2750128643893539E-8</v>
      </c>
      <c r="O853" s="208"/>
    </row>
    <row r="854" spans="1:15" s="199" customFormat="1" x14ac:dyDescent="0.25">
      <c r="A854" s="200" t="s">
        <v>1576</v>
      </c>
      <c r="B854" s="201" t="s">
        <v>255</v>
      </c>
      <c r="C854" s="224" t="str">
        <f>IFERROR(IF($B854="7440-47-3","Chromium and compounds",IF(B854="No CAS","",INDEX('DEQ Pollutant List'!$C$7:$C$614,MATCH('3. Pollutant Emissions - EF'!B854,'DEQ Pollutant List'!$B$7:$B$614,0)))),"")</f>
        <v>Cobalt and compounds</v>
      </c>
      <c r="D854" s="205"/>
      <c r="E854" s="314">
        <v>0.99999970000000005</v>
      </c>
      <c r="F854" s="297">
        <v>27.999999999999996</v>
      </c>
      <c r="G854" s="300">
        <v>27.999999999999996</v>
      </c>
      <c r="H854" s="208" t="s">
        <v>1637</v>
      </c>
      <c r="I854" s="209" t="s">
        <v>1638</v>
      </c>
      <c r="J854" s="206"/>
      <c r="K854" s="265">
        <v>1.0020411167821747E-4</v>
      </c>
      <c r="L854" s="208"/>
      <c r="M854" s="206"/>
      <c r="N854" s="210">
        <v>2.7453181281703418E-7</v>
      </c>
      <c r="O854" s="208"/>
    </row>
    <row r="855" spans="1:15" s="199" customFormat="1" x14ac:dyDescent="0.25">
      <c r="A855" s="200" t="s">
        <v>1576</v>
      </c>
      <c r="B855" s="201" t="s">
        <v>258</v>
      </c>
      <c r="C855" s="224" t="str">
        <f>IFERROR(IF($B855="7440-47-3","Chromium and compounds",IF(B855="No CAS","",INDEX('DEQ Pollutant List'!$C$7:$C$614,MATCH('3. Pollutant Emissions - EF'!B855,'DEQ Pollutant List'!$B$7:$B$614,0)))),"")</f>
        <v>Copper and compounds</v>
      </c>
      <c r="D855" s="205"/>
      <c r="E855" s="314">
        <v>0.99999970000000005</v>
      </c>
      <c r="F855" s="297">
        <v>11.200000000000001</v>
      </c>
      <c r="G855" s="300">
        <v>15</v>
      </c>
      <c r="H855" s="208" t="s">
        <v>1637</v>
      </c>
      <c r="I855" s="209" t="s">
        <v>1638</v>
      </c>
      <c r="J855" s="206"/>
      <c r="K855" s="265">
        <v>4.0081644671287E-5</v>
      </c>
      <c r="L855" s="208"/>
      <c r="M855" s="206"/>
      <c r="N855" s="210">
        <v>1.4707061400912549E-7</v>
      </c>
      <c r="O855" s="208"/>
    </row>
    <row r="856" spans="1:15" s="199" customFormat="1" x14ac:dyDescent="0.25">
      <c r="A856" s="200" t="s">
        <v>1576</v>
      </c>
      <c r="B856" s="201" t="s">
        <v>556</v>
      </c>
      <c r="C856" s="224" t="str">
        <f>IFERROR(IF($B856="7440-47-3","Chromium and compounds",IF(B856="No CAS","",INDEX('DEQ Pollutant List'!$C$7:$C$614,MATCH('3. Pollutant Emissions - EF'!B856,'DEQ Pollutant List'!$B$7:$B$614,0)))),"")</f>
        <v>Lead and compounds</v>
      </c>
      <c r="D856" s="205"/>
      <c r="E856" s="314">
        <v>0.99999970000000005</v>
      </c>
      <c r="F856" s="297">
        <v>8.5999999999999983E-3</v>
      </c>
      <c r="G856" s="300">
        <v>1.4800000000000001E-2</v>
      </c>
      <c r="H856" s="208" t="s">
        <v>1637</v>
      </c>
      <c r="I856" s="209" t="s">
        <v>1638</v>
      </c>
      <c r="J856" s="206"/>
      <c r="K856" s="265">
        <v>3.0776977158309651E-8</v>
      </c>
      <c r="L856" s="208"/>
      <c r="M856" s="206"/>
      <c r="N856" s="210">
        <v>1.4510967248900381E-10</v>
      </c>
      <c r="O856" s="208"/>
    </row>
    <row r="857" spans="1:15" s="199" customFormat="1" x14ac:dyDescent="0.25">
      <c r="A857" s="200" t="s">
        <v>1576</v>
      </c>
      <c r="B857" s="201" t="s">
        <v>562</v>
      </c>
      <c r="C857" s="224" t="str">
        <f>IFERROR(IF($B857="7440-47-3","Chromium and compounds",IF(B857="No CAS","",INDEX('DEQ Pollutant List'!$C$7:$C$614,MATCH('3. Pollutant Emissions - EF'!B857,'DEQ Pollutant List'!$B$7:$B$614,0)))),"")</f>
        <v>Manganese and compounds</v>
      </c>
      <c r="D857" s="205"/>
      <c r="E857" s="314">
        <v>0.99999970000000005</v>
      </c>
      <c r="F857" s="297">
        <v>1.7000000000000002</v>
      </c>
      <c r="G857" s="300">
        <v>2</v>
      </c>
      <c r="H857" s="208" t="s">
        <v>1637</v>
      </c>
      <c r="I857" s="209" t="s">
        <v>1638</v>
      </c>
      <c r="J857" s="206"/>
      <c r="K857" s="265">
        <v>6.0838210661774907E-6</v>
      </c>
      <c r="L857" s="208"/>
      <c r="M857" s="206"/>
      <c r="N857" s="210">
        <v>1.960941520121673E-8</v>
      </c>
      <c r="O857" s="208"/>
    </row>
    <row r="858" spans="1:15" s="199" customFormat="1" x14ac:dyDescent="0.25">
      <c r="A858" s="200" t="s">
        <v>1576</v>
      </c>
      <c r="B858" s="201" t="s">
        <v>568</v>
      </c>
      <c r="C858" s="224" t="str">
        <f>IFERROR(IF($B858="7440-47-3","Chromium and compounds",IF(B858="No CAS","",INDEX('DEQ Pollutant List'!$C$7:$C$614,MATCH('3. Pollutant Emissions - EF'!B858,'DEQ Pollutant List'!$B$7:$B$614,0)))),"")</f>
        <v>Mercury and compounds</v>
      </c>
      <c r="D858" s="205"/>
      <c r="E858" s="314">
        <v>0.99999970000000005</v>
      </c>
      <c r="F858" s="297" t="s">
        <v>1649</v>
      </c>
      <c r="G858" s="300" t="s">
        <v>1649</v>
      </c>
      <c r="H858" s="208" t="s">
        <v>1637</v>
      </c>
      <c r="I858" s="209" t="s">
        <v>1638</v>
      </c>
      <c r="J858" s="206"/>
      <c r="K858" s="265" t="s">
        <v>1499</v>
      </c>
      <c r="L858" s="208"/>
      <c r="M858" s="206"/>
      <c r="N858" s="210" t="s">
        <v>1499</v>
      </c>
      <c r="O858" s="208"/>
    </row>
    <row r="859" spans="1:15" s="199" customFormat="1" x14ac:dyDescent="0.25">
      <c r="A859" s="200" t="s">
        <v>1576</v>
      </c>
      <c r="B859" s="201" t="s">
        <v>634</v>
      </c>
      <c r="C859" s="224" t="str">
        <f>IFERROR(IF($B859="7440-47-3","Chromium and compounds",IF(B859="No CAS","",INDEX('DEQ Pollutant List'!$C$7:$C$614,MATCH('3. Pollutant Emissions - EF'!B859,'DEQ Pollutant List'!$B$7:$B$614,0)))),"")</f>
        <v>Nickel and compounds</v>
      </c>
      <c r="D859" s="205"/>
      <c r="E859" s="314">
        <v>0.99999970000000005</v>
      </c>
      <c r="F859" s="297">
        <v>280</v>
      </c>
      <c r="G859" s="300">
        <v>320</v>
      </c>
      <c r="H859" s="208" t="s">
        <v>1637</v>
      </c>
      <c r="I859" s="209" t="s">
        <v>1638</v>
      </c>
      <c r="J859" s="206"/>
      <c r="K859" s="265">
        <v>1.0020411167821748E-3</v>
      </c>
      <c r="L859" s="208"/>
      <c r="M859" s="206"/>
      <c r="N859" s="210">
        <v>3.1375064321946766E-6</v>
      </c>
      <c r="O859" s="208"/>
    </row>
    <row r="860" spans="1:15" s="199" customFormat="1" x14ac:dyDescent="0.25">
      <c r="A860" s="200" t="s">
        <v>1576</v>
      </c>
      <c r="B860" s="201" t="s">
        <v>1009</v>
      </c>
      <c r="C860" s="224" t="str">
        <f>IFERROR(IF($B860="7440-47-3","Chromium and compounds",IF(B860="No CAS","",INDEX('DEQ Pollutant List'!$C$7:$C$614,MATCH('3. Pollutant Emissions - EF'!B860,'DEQ Pollutant List'!$B$7:$B$614,0)))),"")</f>
        <v>Selenium and compounds</v>
      </c>
      <c r="D860" s="205"/>
      <c r="E860" s="314">
        <v>0.99999970000000005</v>
      </c>
      <c r="F860" s="297">
        <v>3.6000000000000004E-2</v>
      </c>
      <c r="G860" s="300">
        <v>0.05</v>
      </c>
      <c r="H860" s="208" t="s">
        <v>1637</v>
      </c>
      <c r="I860" s="209" t="s">
        <v>1638</v>
      </c>
      <c r="J860" s="206"/>
      <c r="K860" s="265">
        <v>1.2883385787199393E-7</v>
      </c>
      <c r="L860" s="208"/>
      <c r="M860" s="206"/>
      <c r="N860" s="210">
        <v>4.9023538003041827E-10</v>
      </c>
      <c r="O860" s="208"/>
    </row>
    <row r="861" spans="1:15" s="199" customFormat="1" x14ac:dyDescent="0.25">
      <c r="A861" s="200" t="s">
        <v>1576</v>
      </c>
      <c r="B861" s="201" t="s">
        <v>1128</v>
      </c>
      <c r="C861" s="224" t="str">
        <f>IFERROR(IF($B861="7440-47-3","Chromium and compounds",IF(B861="No CAS","",INDEX('DEQ Pollutant List'!$C$7:$C$614,MATCH('3. Pollutant Emissions - EF'!B861,'DEQ Pollutant List'!$B$7:$B$614,0)))),"")</f>
        <v>Vanadium (fume or dust)</v>
      </c>
      <c r="D861" s="205"/>
      <c r="E861" s="314">
        <v>0.99999970000000005</v>
      </c>
      <c r="F861" s="297">
        <v>1.56</v>
      </c>
      <c r="G861" s="300">
        <v>2.2000000000000002</v>
      </c>
      <c r="H861" s="208" t="s">
        <v>1637</v>
      </c>
      <c r="I861" s="209" t="s">
        <v>1638</v>
      </c>
      <c r="J861" s="206"/>
      <c r="K861" s="265">
        <v>5.5828005077864036E-6</v>
      </c>
      <c r="L861" s="208"/>
      <c r="M861" s="206"/>
      <c r="N861" s="210">
        <v>2.1570356721338405E-8</v>
      </c>
      <c r="O861" s="208"/>
    </row>
    <row r="862" spans="1:15" s="199" customFormat="1" x14ac:dyDescent="0.25">
      <c r="A862" s="200" t="s">
        <v>1576</v>
      </c>
      <c r="B862" s="201" t="s">
        <v>1149</v>
      </c>
      <c r="C862" s="224" t="str">
        <f>IFERROR(IF($B862="7440-47-3","Chromium and compounds",IF(B862="No CAS","",INDEX('DEQ Pollutant List'!$C$7:$C$614,MATCH('3. Pollutant Emissions - EF'!B862,'DEQ Pollutant List'!$B$7:$B$614,0)))),"")</f>
        <v>Zinc and compounds</v>
      </c>
      <c r="D862" s="205"/>
      <c r="E862" s="314">
        <v>0.99999970000000005</v>
      </c>
      <c r="F862" s="297">
        <v>0.25999999999999995</v>
      </c>
      <c r="G862" s="300">
        <v>0.36</v>
      </c>
      <c r="H862" s="208" t="s">
        <v>1637</v>
      </c>
      <c r="I862" s="209" t="s">
        <v>1638</v>
      </c>
      <c r="J862" s="206"/>
      <c r="K862" s="265">
        <v>9.3046675129773368E-7</v>
      </c>
      <c r="L862" s="208"/>
      <c r="M862" s="206"/>
      <c r="N862" s="210">
        <v>3.5296947362190108E-9</v>
      </c>
      <c r="O862" s="208"/>
    </row>
    <row r="863" spans="1:15" s="199" customFormat="1" x14ac:dyDescent="0.25">
      <c r="A863" s="200"/>
      <c r="B863" s="201"/>
      <c r="C863" s="224" t="str">
        <f>IFERROR(IF($B863="7440-47-3","Chromium and compounds",IF(B863="No CAS","",INDEX('DEQ Pollutant List'!$C$7:$C$614,MATCH('3. Pollutant Emissions - EF'!B863,'DEQ Pollutant List'!$B$7:$B$614,0)))),"")</f>
        <v/>
      </c>
      <c r="D863" s="205"/>
      <c r="E863" s="260"/>
      <c r="F863" s="206"/>
      <c r="G863" s="207"/>
      <c r="H863" s="208"/>
      <c r="I863" s="209"/>
      <c r="J863" s="206"/>
      <c r="K863" s="265"/>
      <c r="L863" s="208"/>
      <c r="M863" s="206"/>
      <c r="N863" s="265"/>
      <c r="O863" s="208"/>
    </row>
    <row r="864" spans="1:15" s="199" customFormat="1" x14ac:dyDescent="0.25">
      <c r="A864" s="200" t="s">
        <v>1580</v>
      </c>
      <c r="B864" s="259" t="s">
        <v>41</v>
      </c>
      <c r="C864" s="224" t="str">
        <f>IFERROR(IF($B864="7440-47-3","Chromium and compounds",IF(B864="No CAS","",INDEX('DEQ Pollutant List'!$C$7:$C$614,MATCH('3. Pollutant Emissions - EF'!B864,'DEQ Pollutant List'!$B$7:$B$614,0)))),"")</f>
        <v>Aluminum and compounds</v>
      </c>
      <c r="D864" s="205"/>
      <c r="E864" s="260"/>
      <c r="F864" s="206">
        <v>0.01</v>
      </c>
      <c r="G864" s="207">
        <v>0.01</v>
      </c>
      <c r="H864" s="208" t="s">
        <v>1643</v>
      </c>
      <c r="I864" s="315" t="s">
        <v>1639</v>
      </c>
      <c r="J864" s="206"/>
      <c r="K864" s="265">
        <v>5.0454571963655041E-2</v>
      </c>
      <c r="L864" s="208"/>
      <c r="M864" s="206"/>
      <c r="N864" s="265">
        <v>1.5923031098383903E-4</v>
      </c>
      <c r="O864" s="208"/>
    </row>
    <row r="865" spans="1:15" s="199" customFormat="1" x14ac:dyDescent="0.25">
      <c r="A865" s="200" t="s">
        <v>1580</v>
      </c>
      <c r="B865" s="259" t="s">
        <v>83</v>
      </c>
      <c r="C865" s="224" t="str">
        <f>IFERROR(IF($B865="7440-47-3","Chromium and compounds",IF(B865="No CAS","",INDEX('DEQ Pollutant List'!$C$7:$C$614,MATCH('3. Pollutant Emissions - EF'!B865,'DEQ Pollutant List'!$B$7:$B$614,0)))),"")</f>
        <v>Arsenic and compounds</v>
      </c>
      <c r="D865" s="205"/>
      <c r="E865" s="260"/>
      <c r="F865" s="206">
        <v>0.01</v>
      </c>
      <c r="G865" s="207">
        <v>0.01</v>
      </c>
      <c r="H865" s="208" t="s">
        <v>1643</v>
      </c>
      <c r="I865" s="315" t="s">
        <v>1639</v>
      </c>
      <c r="J865" s="206"/>
      <c r="K865" s="265">
        <v>6.2592430614042943E-6</v>
      </c>
      <c r="L865" s="208"/>
      <c r="M865" s="206"/>
      <c r="N865" s="265">
        <v>1.7499062729455285E-8</v>
      </c>
      <c r="O865" s="208"/>
    </row>
    <row r="866" spans="1:15" s="199" customFormat="1" x14ac:dyDescent="0.25">
      <c r="A866" s="200" t="s">
        <v>1580</v>
      </c>
      <c r="B866" s="259" t="s">
        <v>117</v>
      </c>
      <c r="C866" s="224" t="str">
        <f>IFERROR(IF($B866="7440-47-3","Chromium and compounds",IF(B866="No CAS","",INDEX('DEQ Pollutant List'!$C$7:$C$614,MATCH('3. Pollutant Emissions - EF'!B866,'DEQ Pollutant List'!$B$7:$B$614,0)))),"")</f>
        <v>Beryllium and compounds</v>
      </c>
      <c r="D866" s="205"/>
      <c r="E866" s="260"/>
      <c r="F866" s="206">
        <v>0.01</v>
      </c>
      <c r="G866" s="207">
        <v>0.01</v>
      </c>
      <c r="H866" s="208" t="s">
        <v>1643</v>
      </c>
      <c r="I866" s="315" t="s">
        <v>1639</v>
      </c>
      <c r="J866" s="206"/>
      <c r="K866" s="265">
        <v>3.1931802721084916E-6</v>
      </c>
      <c r="L866" s="208"/>
      <c r="M866" s="206"/>
      <c r="N866" s="265">
        <v>1.3472596216567334E-8</v>
      </c>
      <c r="O866" s="208"/>
    </row>
    <row r="867" spans="1:15" s="199" customFormat="1" x14ac:dyDescent="0.25">
      <c r="A867" s="200" t="s">
        <v>1580</v>
      </c>
      <c r="B867" s="259" t="s">
        <v>1636</v>
      </c>
      <c r="C867" s="224" t="str">
        <f>IFERROR(IF($B867="7440-47-3","Chromium and compounds",IF(B867="No CAS","",INDEX('DEQ Pollutant List'!$C$7:$C$614,MATCH('3. Pollutant Emissions - EF'!B867,'DEQ Pollutant List'!$B$7:$B$614,0)))),"")</f>
        <v>Chromium and compounds</v>
      </c>
      <c r="D867" s="205"/>
      <c r="E867" s="260"/>
      <c r="F867" s="206">
        <v>0.01</v>
      </c>
      <c r="G867" s="207">
        <v>0.01</v>
      </c>
      <c r="H867" s="208" t="s">
        <v>1643</v>
      </c>
      <c r="I867" s="315" t="s">
        <v>1639</v>
      </c>
      <c r="J867" s="206"/>
      <c r="K867" s="265">
        <v>1.4260109877657054E-4</v>
      </c>
      <c r="L867" s="208"/>
      <c r="M867" s="206"/>
      <c r="N867" s="265">
        <v>4.4455589492583331E-7</v>
      </c>
      <c r="O867" s="208"/>
    </row>
    <row r="868" spans="1:15" s="199" customFormat="1" x14ac:dyDescent="0.25">
      <c r="A868" s="200" t="s">
        <v>1580</v>
      </c>
      <c r="B868" s="259" t="s">
        <v>250</v>
      </c>
      <c r="C868" s="224" t="str">
        <f>IFERROR(IF($B868="7440-47-3","Chromium and compounds",IF(B868="No CAS","",INDEX('DEQ Pollutant List'!$C$7:$C$614,MATCH('3. Pollutant Emissions - EF'!B868,'DEQ Pollutant List'!$B$7:$B$614,0)))),"")</f>
        <v>Chromium VI, chromate, and dichromate particulate</v>
      </c>
      <c r="D868" s="205"/>
      <c r="E868" s="260"/>
      <c r="F868" s="206">
        <v>0.01</v>
      </c>
      <c r="G868" s="207">
        <v>0.01</v>
      </c>
      <c r="H868" s="208" t="s">
        <v>1643</v>
      </c>
      <c r="I868" s="315" t="s">
        <v>1639</v>
      </c>
      <c r="J868" s="206"/>
      <c r="K868" s="265">
        <v>6.8104282509038693E-7</v>
      </c>
      <c r="L868" s="208"/>
      <c r="M868" s="206"/>
      <c r="N868" s="265">
        <v>2.9095504898764031E-9</v>
      </c>
      <c r="O868" s="208"/>
    </row>
    <row r="869" spans="1:15" s="199" customFormat="1" x14ac:dyDescent="0.25">
      <c r="A869" s="200" t="s">
        <v>1580</v>
      </c>
      <c r="B869" s="259" t="s">
        <v>255</v>
      </c>
      <c r="C869" s="224" t="str">
        <f>IFERROR(IF($B869="7440-47-3","Chromium and compounds",IF(B869="No CAS","",INDEX('DEQ Pollutant List'!$C$7:$C$614,MATCH('3. Pollutant Emissions - EF'!B869,'DEQ Pollutant List'!$B$7:$B$614,0)))),"")</f>
        <v>Cobalt and compounds</v>
      </c>
      <c r="D869" s="205"/>
      <c r="E869" s="260"/>
      <c r="F869" s="206">
        <v>0.01</v>
      </c>
      <c r="G869" s="207">
        <v>0.01</v>
      </c>
      <c r="H869" s="208" t="s">
        <v>1643</v>
      </c>
      <c r="I869" s="315" t="s">
        <v>1639</v>
      </c>
      <c r="J869" s="206"/>
      <c r="K869" s="265">
        <v>2.2715736695012897E-5</v>
      </c>
      <c r="L869" s="208"/>
      <c r="M869" s="206"/>
      <c r="N869" s="265">
        <v>6.223489505482985E-8</v>
      </c>
      <c r="O869" s="208"/>
    </row>
    <row r="870" spans="1:15" s="199" customFormat="1" x14ac:dyDescent="0.25">
      <c r="A870" s="200" t="s">
        <v>1580</v>
      </c>
      <c r="B870" s="259" t="s">
        <v>258</v>
      </c>
      <c r="C870" s="224" t="str">
        <f>IFERROR(IF($B870="7440-47-3","Chromium and compounds",IF(B870="No CAS","",INDEX('DEQ Pollutant List'!$C$7:$C$614,MATCH('3. Pollutant Emissions - EF'!B870,'DEQ Pollutant List'!$B$7:$B$614,0)))),"")</f>
        <v>Copper and compounds</v>
      </c>
      <c r="D870" s="205"/>
      <c r="E870" s="260"/>
      <c r="F870" s="206">
        <v>0.01</v>
      </c>
      <c r="G870" s="207">
        <v>0.01</v>
      </c>
      <c r="H870" s="208" t="s">
        <v>1643</v>
      </c>
      <c r="I870" s="315" t="s">
        <v>1639</v>
      </c>
      <c r="J870" s="206"/>
      <c r="K870" s="265">
        <v>4.5105426990927888E-5</v>
      </c>
      <c r="L870" s="208"/>
      <c r="M870" s="206"/>
      <c r="N870" s="265">
        <v>1.571932529670327E-7</v>
      </c>
      <c r="O870" s="208"/>
    </row>
    <row r="871" spans="1:15" s="199" customFormat="1" x14ac:dyDescent="0.25">
      <c r="A871" s="200" t="s">
        <v>1580</v>
      </c>
      <c r="B871" s="259" t="s">
        <v>556</v>
      </c>
      <c r="C871" s="224" t="str">
        <f>IFERROR(IF($B871="7440-47-3","Chromium and compounds",IF(B871="No CAS","",INDEX('DEQ Pollutant List'!$C$7:$C$614,MATCH('3. Pollutant Emissions - EF'!B871,'DEQ Pollutant List'!$B$7:$B$614,0)))),"")</f>
        <v>Lead and compounds</v>
      </c>
      <c r="D871" s="205"/>
      <c r="E871" s="260"/>
      <c r="F871" s="206">
        <v>0.01</v>
      </c>
      <c r="G871" s="207">
        <v>0.01</v>
      </c>
      <c r="H871" s="208" t="s">
        <v>1643</v>
      </c>
      <c r="I871" s="315" t="s">
        <v>1639</v>
      </c>
      <c r="J871" s="206"/>
      <c r="K871" s="265">
        <v>3.0776977158309654E-10</v>
      </c>
      <c r="L871" s="208"/>
      <c r="M871" s="206"/>
      <c r="N871" s="265">
        <v>1.4510967248900382E-12</v>
      </c>
      <c r="O871" s="208"/>
    </row>
    <row r="872" spans="1:15" s="199" customFormat="1" x14ac:dyDescent="0.25">
      <c r="A872" s="200" t="s">
        <v>1580</v>
      </c>
      <c r="B872" s="259" t="s">
        <v>562</v>
      </c>
      <c r="C872" s="224" t="str">
        <f>IFERROR(IF($B872="7440-47-3","Chromium and compounds",IF(B872="No CAS","",INDEX('DEQ Pollutant List'!$C$7:$C$614,MATCH('3. Pollutant Emissions - EF'!B872,'DEQ Pollutant List'!$B$7:$B$614,0)))),"")</f>
        <v>Manganese and compounds</v>
      </c>
      <c r="D872" s="205"/>
      <c r="E872" s="260"/>
      <c r="F872" s="206">
        <v>0.01</v>
      </c>
      <c r="G872" s="207">
        <v>0.01</v>
      </c>
      <c r="H872" s="208" t="s">
        <v>1643</v>
      </c>
      <c r="I872" s="315" t="s">
        <v>1639</v>
      </c>
      <c r="J872" s="206"/>
      <c r="K872" s="265">
        <v>1.2778818174806616E-4</v>
      </c>
      <c r="L872" s="208"/>
      <c r="M872" s="206"/>
      <c r="N872" s="265">
        <v>4.7261224362545964E-7</v>
      </c>
      <c r="O872" s="208"/>
    </row>
    <row r="873" spans="1:15" s="199" customFormat="1" x14ac:dyDescent="0.25">
      <c r="A873" s="200" t="s">
        <v>1580</v>
      </c>
      <c r="B873" s="259" t="s">
        <v>634</v>
      </c>
      <c r="C873" s="224" t="str">
        <f>IFERROR(IF($B873="7440-47-3","Chromium and compounds",IF(B873="No CAS","",INDEX('DEQ Pollutant List'!$C$7:$C$614,MATCH('3. Pollutant Emissions - EF'!B873,'DEQ Pollutant List'!$B$7:$B$614,0)))),"")</f>
        <v>Nickel and compounds</v>
      </c>
      <c r="D873" s="205"/>
      <c r="E873" s="260"/>
      <c r="F873" s="206">
        <v>0.01</v>
      </c>
      <c r="G873" s="207">
        <v>0.01</v>
      </c>
      <c r="H873" s="208" t="s">
        <v>1643</v>
      </c>
      <c r="I873" s="315" t="s">
        <v>1639</v>
      </c>
      <c r="J873" s="206"/>
      <c r="K873" s="265">
        <v>2.2715721388890048E-4</v>
      </c>
      <c r="L873" s="208"/>
      <c r="M873" s="206"/>
      <c r="N873" s="265">
        <v>6.6126435702530385E-7</v>
      </c>
      <c r="O873" s="208"/>
    </row>
    <row r="874" spans="1:15" s="199" customFormat="1" x14ac:dyDescent="0.25">
      <c r="A874" s="200" t="s">
        <v>1580</v>
      </c>
      <c r="B874" s="259" t="s">
        <v>1009</v>
      </c>
      <c r="C874" s="224" t="str">
        <f>IFERROR(IF($B874="7440-47-3","Chromium and compounds",IF(B874="No CAS","",INDEX('DEQ Pollutant List'!$C$7:$C$614,MATCH('3. Pollutant Emissions - EF'!B874,'DEQ Pollutant List'!$B$7:$B$614,0)))),"")</f>
        <v>Selenium and compounds</v>
      </c>
      <c r="D874" s="205"/>
      <c r="E874" s="260"/>
      <c r="F874" s="206">
        <v>0.01</v>
      </c>
      <c r="G874" s="207">
        <v>0.01</v>
      </c>
      <c r="H874" s="208" t="s">
        <v>1643</v>
      </c>
      <c r="I874" s="315" t="s">
        <v>1639</v>
      </c>
      <c r="J874" s="206"/>
      <c r="K874" s="265">
        <v>1.2883385787199395E-9</v>
      </c>
      <c r="L874" s="208"/>
      <c r="M874" s="206"/>
      <c r="N874" s="265">
        <v>4.9023538003041825E-12</v>
      </c>
      <c r="O874" s="208"/>
    </row>
    <row r="875" spans="1:15" s="199" customFormat="1" x14ac:dyDescent="0.25">
      <c r="A875" s="200" t="s">
        <v>1580</v>
      </c>
      <c r="B875" s="259" t="s">
        <v>1128</v>
      </c>
      <c r="C875" s="224" t="str">
        <f>IFERROR(IF($B875="7440-47-3","Chromium and compounds",IF(B875="No CAS","",INDEX('DEQ Pollutant List'!$C$7:$C$614,MATCH('3. Pollutant Emissions - EF'!B875,'DEQ Pollutant List'!$B$7:$B$614,0)))),"")</f>
        <v>Vanadium (fume or dust)</v>
      </c>
      <c r="D875" s="205"/>
      <c r="E875" s="260"/>
      <c r="F875" s="206">
        <v>0.01</v>
      </c>
      <c r="G875" s="207">
        <v>0.01</v>
      </c>
      <c r="H875" s="208" t="s">
        <v>1643</v>
      </c>
      <c r="I875" s="315" t="s">
        <v>1639</v>
      </c>
      <c r="J875" s="206"/>
      <c r="K875" s="265">
        <v>1.1495505436847369E-2</v>
      </c>
      <c r="L875" s="208"/>
      <c r="M875" s="206"/>
      <c r="N875" s="265">
        <v>3.4993974626310601E-5</v>
      </c>
      <c r="O875" s="208"/>
    </row>
    <row r="876" spans="1:15" s="199" customFormat="1" x14ac:dyDescent="0.25">
      <c r="A876" s="200" t="s">
        <v>1580</v>
      </c>
      <c r="B876" s="259" t="s">
        <v>1149</v>
      </c>
      <c r="C876" s="224" t="str">
        <f>IFERROR(IF($B876="7440-47-3","Chromium and compounds",IF(B876="No CAS","",INDEX('DEQ Pollutant List'!$C$7:$C$614,MATCH('3. Pollutant Emissions - EF'!B876,'DEQ Pollutant List'!$B$7:$B$614,0)))),"")</f>
        <v>Zinc and compounds</v>
      </c>
      <c r="D876" s="205"/>
      <c r="E876" s="260"/>
      <c r="F876" s="206">
        <v>0.01</v>
      </c>
      <c r="G876" s="207">
        <v>0.01</v>
      </c>
      <c r="H876" s="208" t="s">
        <v>1643</v>
      </c>
      <c r="I876" s="315" t="s">
        <v>1639</v>
      </c>
      <c r="J876" s="206"/>
      <c r="K876" s="265">
        <v>1.2782146504249418E-5</v>
      </c>
      <c r="L876" s="208"/>
      <c r="M876" s="206"/>
      <c r="N876" s="265">
        <v>5.0776709676844118E-8</v>
      </c>
      <c r="O876" s="208"/>
    </row>
    <row r="877" spans="1:15" s="199" customFormat="1" x14ac:dyDescent="0.25">
      <c r="A877" s="200"/>
      <c r="B877" s="201"/>
      <c r="C877" s="224" t="str">
        <f>IFERROR(IF($B877="7440-47-3","Chromium and compounds",IF(B877="No CAS","",INDEX('DEQ Pollutant List'!$C$7:$C$614,MATCH('3. Pollutant Emissions - EF'!B877,'DEQ Pollutant List'!$B$7:$B$614,0)))),"")</f>
        <v/>
      </c>
      <c r="D877" s="205"/>
      <c r="E877" s="260"/>
      <c r="F877" s="206"/>
      <c r="G877" s="207"/>
      <c r="H877" s="208"/>
      <c r="I877" s="209"/>
      <c r="J877" s="206"/>
      <c r="K877" s="265"/>
      <c r="L877" s="208"/>
      <c r="M877" s="206"/>
      <c r="N877" s="265"/>
      <c r="O877" s="208"/>
    </row>
    <row r="878" spans="1:15" s="199" customFormat="1" x14ac:dyDescent="0.25">
      <c r="A878" s="200" t="s">
        <v>1583</v>
      </c>
      <c r="B878" s="201" t="s">
        <v>41</v>
      </c>
      <c r="C878" s="224" t="str">
        <f>IFERROR(IF($B878="7440-47-3","Chromium and compounds",IF(B878="No CAS","",INDEX('DEQ Pollutant List'!$C$7:$C$614,MATCH('3. Pollutant Emissions - EF'!B878,'DEQ Pollutant List'!$B$7:$B$614,0)))),"")</f>
        <v>Aluminum and compounds</v>
      </c>
      <c r="D878" s="205"/>
      <c r="E878" s="337">
        <v>0.99999998999999995</v>
      </c>
      <c r="F878" s="297">
        <v>13.999999999999998</v>
      </c>
      <c r="G878" s="300">
        <v>13.999999999999998</v>
      </c>
      <c r="H878" s="208" t="s">
        <v>1637</v>
      </c>
      <c r="I878" s="209" t="s">
        <v>1638</v>
      </c>
      <c r="J878" s="206"/>
      <c r="K878" s="265">
        <v>4.6552024337651509E-6</v>
      </c>
      <c r="L878" s="208"/>
      <c r="M878" s="206"/>
      <c r="N878" s="210">
        <v>1.2753979270589456E-8</v>
      </c>
      <c r="O878" s="208"/>
    </row>
    <row r="879" spans="1:15" s="199" customFormat="1" x14ac:dyDescent="0.25">
      <c r="A879" s="200" t="s">
        <v>1583</v>
      </c>
      <c r="B879" s="201" t="s">
        <v>83</v>
      </c>
      <c r="C879" s="224" t="str">
        <f>IFERROR(IF($B879="7440-47-3","Chromium and compounds",IF(B879="No CAS","",INDEX('DEQ Pollutant List'!$C$7:$C$614,MATCH('3. Pollutant Emissions - EF'!B879,'DEQ Pollutant List'!$B$7:$B$614,0)))),"")</f>
        <v>Arsenic and compounds</v>
      </c>
      <c r="D879" s="205"/>
      <c r="E879" s="337">
        <v>0.99999998999999995</v>
      </c>
      <c r="F879" s="297">
        <v>1.6800000000000002E-2</v>
      </c>
      <c r="G879" s="300">
        <v>1.8199999999999997E-2</v>
      </c>
      <c r="H879" s="208" t="s">
        <v>1637</v>
      </c>
      <c r="I879" s="209" t="s">
        <v>1638</v>
      </c>
      <c r="J879" s="206"/>
      <c r="K879" s="265">
        <v>5.5862429205181829E-9</v>
      </c>
      <c r="L879" s="208"/>
      <c r="M879" s="206"/>
      <c r="N879" s="210">
        <v>1.658017305176629E-11</v>
      </c>
      <c r="O879" s="208"/>
    </row>
    <row r="880" spans="1:15" s="199" customFormat="1" x14ac:dyDescent="0.25">
      <c r="A880" s="200" t="s">
        <v>1583</v>
      </c>
      <c r="B880" s="201" t="s">
        <v>117</v>
      </c>
      <c r="C880" s="224" t="str">
        <f>IFERROR(IF($B880="7440-47-3","Chromium and compounds",IF(B880="No CAS","",INDEX('DEQ Pollutant List'!$C$7:$C$614,MATCH('3. Pollutant Emissions - EF'!B880,'DEQ Pollutant List'!$B$7:$B$614,0)))),"")</f>
        <v>Beryllium and compounds</v>
      </c>
      <c r="D880" s="205"/>
      <c r="E880" s="337">
        <v>0.99999998999999995</v>
      </c>
      <c r="F880" s="297" t="s">
        <v>1649</v>
      </c>
      <c r="G880" s="300" t="s">
        <v>1649</v>
      </c>
      <c r="H880" s="208" t="s">
        <v>1637</v>
      </c>
      <c r="I880" s="209" t="s">
        <v>1638</v>
      </c>
      <c r="J880" s="206"/>
      <c r="K880" s="265" t="s">
        <v>1499</v>
      </c>
      <c r="L880" s="208"/>
      <c r="M880" s="206"/>
      <c r="N880" s="210" t="s">
        <v>1499</v>
      </c>
      <c r="O880" s="208"/>
    </row>
    <row r="881" spans="1:15" s="199" customFormat="1" x14ac:dyDescent="0.25">
      <c r="A881" s="200" t="s">
        <v>1583</v>
      </c>
      <c r="B881" s="201" t="s">
        <v>167</v>
      </c>
      <c r="C881" s="224" t="str">
        <f>IFERROR(IF($B881="7440-47-3","Chromium and compounds",IF(B881="No CAS","",INDEX('DEQ Pollutant List'!$C$7:$C$614,MATCH('3. Pollutant Emissions - EF'!B881,'DEQ Pollutant List'!$B$7:$B$614,0)))),"")</f>
        <v>Cadmium and compounds</v>
      </c>
      <c r="D881" s="205"/>
      <c r="E881" s="337">
        <v>0.99999998999999995</v>
      </c>
      <c r="F881" s="297" t="s">
        <v>1649</v>
      </c>
      <c r="G881" s="300" t="s">
        <v>1649</v>
      </c>
      <c r="H881" s="208" t="s">
        <v>1637</v>
      </c>
      <c r="I881" s="209" t="s">
        <v>1638</v>
      </c>
      <c r="J881" s="206"/>
      <c r="K881" s="265" t="s">
        <v>1499</v>
      </c>
      <c r="L881" s="208"/>
      <c r="M881" s="206"/>
      <c r="N881" s="210" t="s">
        <v>1499</v>
      </c>
      <c r="O881" s="208"/>
    </row>
    <row r="882" spans="1:15" s="199" customFormat="1" x14ac:dyDescent="0.25">
      <c r="A882" s="200" t="s">
        <v>1583</v>
      </c>
      <c r="B882" s="201" t="s">
        <v>1636</v>
      </c>
      <c r="C882" s="224" t="str">
        <f>IFERROR(IF($B882="7440-47-3","Chromium and compounds",IF(B882="No CAS","",INDEX('DEQ Pollutant List'!$C$7:$C$614,MATCH('3. Pollutant Emissions - EF'!B882,'DEQ Pollutant List'!$B$7:$B$614,0)))),"")</f>
        <v>Chromium and compounds</v>
      </c>
      <c r="D882" s="205"/>
      <c r="E882" s="337">
        <v>0.99999998999999995</v>
      </c>
      <c r="F882" s="297">
        <v>300</v>
      </c>
      <c r="G882" s="300">
        <v>300</v>
      </c>
      <c r="H882" s="208" t="s">
        <v>1637</v>
      </c>
      <c r="I882" s="209" t="s">
        <v>1638</v>
      </c>
      <c r="J882" s="206"/>
      <c r="K882" s="265">
        <v>9.9754337866396109E-5</v>
      </c>
      <c r="L882" s="208"/>
      <c r="M882" s="206"/>
      <c r="N882" s="210">
        <v>2.7329955579834551E-7</v>
      </c>
      <c r="O882" s="208"/>
    </row>
    <row r="883" spans="1:15" s="199" customFormat="1" x14ac:dyDescent="0.25">
      <c r="A883" s="200" t="s">
        <v>1583</v>
      </c>
      <c r="B883" s="201" t="s">
        <v>250</v>
      </c>
      <c r="C883" s="224" t="str">
        <f>IFERROR(IF($B883="7440-47-3","Chromium and compounds",IF(B883="No CAS","",INDEX('DEQ Pollutant List'!$C$7:$C$614,MATCH('3. Pollutant Emissions - EF'!B883,'DEQ Pollutant List'!$B$7:$B$614,0)))),"")</f>
        <v>Chromium VI, chromate, and dichromate particulate</v>
      </c>
      <c r="D883" s="205"/>
      <c r="E883" s="337">
        <v>0.99999998999999995</v>
      </c>
      <c r="F883" s="297">
        <v>7.1999999999999994E-4</v>
      </c>
      <c r="G883" s="300">
        <v>8.1999999999999998E-4</v>
      </c>
      <c r="H883" s="208" t="s">
        <v>1637</v>
      </c>
      <c r="I883" s="209" t="s">
        <v>1638</v>
      </c>
      <c r="J883" s="206"/>
      <c r="K883" s="265">
        <v>2.394104108793506E-10</v>
      </c>
      <c r="L883" s="208"/>
      <c r="M883" s="206"/>
      <c r="N883" s="210">
        <v>7.4701878584881107E-13</v>
      </c>
      <c r="O883" s="208"/>
    </row>
    <row r="884" spans="1:15" s="199" customFormat="1" x14ac:dyDescent="0.25">
      <c r="A884" s="200" t="s">
        <v>1583</v>
      </c>
      <c r="B884" s="201" t="s">
        <v>255</v>
      </c>
      <c r="C884" s="224" t="str">
        <f>IFERROR(IF($B884="7440-47-3","Chromium and compounds",IF(B884="No CAS","",INDEX('DEQ Pollutant List'!$C$7:$C$614,MATCH('3. Pollutant Emissions - EF'!B884,'DEQ Pollutant List'!$B$7:$B$614,0)))),"")</f>
        <v>Cobalt and compounds</v>
      </c>
      <c r="D884" s="205"/>
      <c r="E884" s="337">
        <v>0.99999998999999995</v>
      </c>
      <c r="F884" s="297">
        <v>46</v>
      </c>
      <c r="G884" s="300">
        <v>46</v>
      </c>
      <c r="H884" s="208" t="s">
        <v>1637</v>
      </c>
      <c r="I884" s="209" t="s">
        <v>1638</v>
      </c>
      <c r="J884" s="206"/>
      <c r="K884" s="265">
        <v>1.5295665139514069E-5</v>
      </c>
      <c r="L884" s="208"/>
      <c r="M884" s="206"/>
      <c r="N884" s="210">
        <v>4.1905931889079649E-8</v>
      </c>
      <c r="O884" s="208"/>
    </row>
    <row r="885" spans="1:15" s="199" customFormat="1" x14ac:dyDescent="0.25">
      <c r="A885" s="200" t="s">
        <v>1583</v>
      </c>
      <c r="B885" s="201" t="s">
        <v>258</v>
      </c>
      <c r="C885" s="224" t="str">
        <f>IFERROR(IF($B885="7440-47-3","Chromium and compounds",IF(B885="No CAS","",INDEX('DEQ Pollutant List'!$C$7:$C$614,MATCH('3. Pollutant Emissions - EF'!B885,'DEQ Pollutant List'!$B$7:$B$614,0)))),"")</f>
        <v>Copper and compounds</v>
      </c>
      <c r="D885" s="205"/>
      <c r="E885" s="337">
        <v>0.99999998999999995</v>
      </c>
      <c r="F885" s="297">
        <v>2.6</v>
      </c>
      <c r="G885" s="300">
        <v>3.2</v>
      </c>
      <c r="H885" s="208" t="s">
        <v>1637</v>
      </c>
      <c r="I885" s="209" t="s">
        <v>1638</v>
      </c>
      <c r="J885" s="206"/>
      <c r="K885" s="265">
        <v>8.6453759484209966E-7</v>
      </c>
      <c r="L885" s="208"/>
      <c r="M885" s="206"/>
      <c r="N885" s="210">
        <v>2.9151952618490183E-9</v>
      </c>
      <c r="O885" s="208"/>
    </row>
    <row r="886" spans="1:15" s="199" customFormat="1" x14ac:dyDescent="0.25">
      <c r="A886" s="200" t="s">
        <v>1583</v>
      </c>
      <c r="B886" s="201" t="s">
        <v>556</v>
      </c>
      <c r="C886" s="224" t="str">
        <f>IFERROR(IF($B886="7440-47-3","Chromium and compounds",IF(B886="No CAS","",INDEX('DEQ Pollutant List'!$C$7:$C$614,MATCH('3. Pollutant Emissions - EF'!B886,'DEQ Pollutant List'!$B$7:$B$614,0)))),"")</f>
        <v>Lead and compounds</v>
      </c>
      <c r="D886" s="205"/>
      <c r="E886" s="337">
        <v>0.99999998999999995</v>
      </c>
      <c r="F886" s="297">
        <v>7.4000000000000003E-3</v>
      </c>
      <c r="G886" s="300">
        <v>1.2600000000000002E-2</v>
      </c>
      <c r="H886" s="208" t="s">
        <v>1637</v>
      </c>
      <c r="I886" s="209" t="s">
        <v>1638</v>
      </c>
      <c r="J886" s="206"/>
      <c r="K886" s="265">
        <v>2.4606070007044375E-9</v>
      </c>
      <c r="L886" s="208"/>
      <c r="M886" s="206"/>
      <c r="N886" s="210">
        <v>1.1478581343530513E-11</v>
      </c>
      <c r="O886" s="208"/>
    </row>
    <row r="887" spans="1:15" s="199" customFormat="1" x14ac:dyDescent="0.25">
      <c r="A887" s="200" t="s">
        <v>1583</v>
      </c>
      <c r="B887" s="201" t="s">
        <v>562</v>
      </c>
      <c r="C887" s="224" t="str">
        <f>IFERROR(IF($B887="7440-47-3","Chromium and compounds",IF(B887="No CAS","",INDEX('DEQ Pollutant List'!$C$7:$C$614,MATCH('3. Pollutant Emissions - EF'!B887,'DEQ Pollutant List'!$B$7:$B$614,0)))),"")</f>
        <v>Manganese and compounds</v>
      </c>
      <c r="D887" s="205"/>
      <c r="E887" s="337">
        <v>0.99999998999999995</v>
      </c>
      <c r="F887" s="297">
        <v>0.82</v>
      </c>
      <c r="G887" s="300">
        <v>0.84000000000000008</v>
      </c>
      <c r="H887" s="208" t="s">
        <v>1637</v>
      </c>
      <c r="I887" s="209" t="s">
        <v>1638</v>
      </c>
      <c r="J887" s="206"/>
      <c r="K887" s="265">
        <v>2.72661856834816E-7</v>
      </c>
      <c r="L887" s="208"/>
      <c r="M887" s="206"/>
      <c r="N887" s="210">
        <v>7.6523875623536754E-10</v>
      </c>
      <c r="O887" s="208"/>
    </row>
    <row r="888" spans="1:15" s="199" customFormat="1" x14ac:dyDescent="0.25">
      <c r="A888" s="200" t="s">
        <v>1583</v>
      </c>
      <c r="B888" s="201" t="s">
        <v>568</v>
      </c>
      <c r="C888" s="224" t="str">
        <f>IFERROR(IF($B888="7440-47-3","Chromium and compounds",IF(B888="No CAS","",INDEX('DEQ Pollutant List'!$C$7:$C$614,MATCH('3. Pollutant Emissions - EF'!B888,'DEQ Pollutant List'!$B$7:$B$614,0)))),"")</f>
        <v>Mercury and compounds</v>
      </c>
      <c r="D888" s="205"/>
      <c r="E888" s="337">
        <v>0.99999998999999995</v>
      </c>
      <c r="F888" s="297" t="s">
        <v>1649</v>
      </c>
      <c r="G888" s="300" t="s">
        <v>1649</v>
      </c>
      <c r="H888" s="208" t="s">
        <v>1637</v>
      </c>
      <c r="I888" s="209" t="s">
        <v>1638</v>
      </c>
      <c r="J888" s="206"/>
      <c r="K888" s="265" t="s">
        <v>1499</v>
      </c>
      <c r="L888" s="208"/>
      <c r="M888" s="206"/>
      <c r="N888" s="210" t="s">
        <v>1499</v>
      </c>
      <c r="O888" s="208"/>
    </row>
    <row r="889" spans="1:15" s="199" customFormat="1" x14ac:dyDescent="0.25">
      <c r="A889" s="200" t="s">
        <v>1583</v>
      </c>
      <c r="B889" s="201" t="s">
        <v>634</v>
      </c>
      <c r="C889" s="224" t="str">
        <f>IFERROR(IF($B889="7440-47-3","Chromium and compounds",IF(B889="No CAS","",INDEX('DEQ Pollutant List'!$C$7:$C$614,MATCH('3. Pollutant Emissions - EF'!B889,'DEQ Pollutant List'!$B$7:$B$614,0)))),"")</f>
        <v>Nickel and compounds</v>
      </c>
      <c r="D889" s="205"/>
      <c r="E889" s="337">
        <v>0.99999998999999995</v>
      </c>
      <c r="F889" s="297">
        <v>920</v>
      </c>
      <c r="G889" s="300">
        <v>980</v>
      </c>
      <c r="H889" s="208" t="s">
        <v>1637</v>
      </c>
      <c r="I889" s="209" t="s">
        <v>1638</v>
      </c>
      <c r="J889" s="206"/>
      <c r="K889" s="265">
        <v>3.059133027902814E-4</v>
      </c>
      <c r="L889" s="208"/>
      <c r="M889" s="206"/>
      <c r="N889" s="210">
        <v>8.9277854894126193E-7</v>
      </c>
      <c r="O889" s="208"/>
    </row>
    <row r="890" spans="1:15" s="199" customFormat="1" x14ac:dyDescent="0.25">
      <c r="A890" s="200" t="s">
        <v>1583</v>
      </c>
      <c r="B890" s="201" t="s">
        <v>1009</v>
      </c>
      <c r="C890" s="224" t="str">
        <f>IFERROR(IF($B890="7440-47-3","Chromium and compounds",IF(B890="No CAS","",INDEX('DEQ Pollutant List'!$C$7:$C$614,MATCH('3. Pollutant Emissions - EF'!B890,'DEQ Pollutant List'!$B$7:$B$614,0)))),"")</f>
        <v>Selenium and compounds</v>
      </c>
      <c r="D890" s="205"/>
      <c r="E890" s="337">
        <v>0.99999998999999995</v>
      </c>
      <c r="F890" s="297">
        <v>0.04</v>
      </c>
      <c r="G890" s="300">
        <v>5.7999999999999996E-2</v>
      </c>
      <c r="H890" s="208" t="s">
        <v>1637</v>
      </c>
      <c r="I890" s="209" t="s">
        <v>1638</v>
      </c>
      <c r="J890" s="206"/>
      <c r="K890" s="265">
        <v>1.3300578382186147E-8</v>
      </c>
      <c r="L890" s="208"/>
      <c r="M890" s="206"/>
      <c r="N890" s="210">
        <v>5.2837914121013454E-11</v>
      </c>
      <c r="O890" s="208"/>
    </row>
    <row r="891" spans="1:15" s="199" customFormat="1" x14ac:dyDescent="0.25">
      <c r="A891" s="200" t="s">
        <v>1583</v>
      </c>
      <c r="B891" s="201" t="s">
        <v>1128</v>
      </c>
      <c r="C891" s="224" t="str">
        <f>IFERROR(IF($B891="7440-47-3","Chromium and compounds",IF(B891="No CAS","",INDEX('DEQ Pollutant List'!$C$7:$C$614,MATCH('3. Pollutant Emissions - EF'!B891,'DEQ Pollutant List'!$B$7:$B$614,0)))),"")</f>
        <v>Vanadium (fume or dust)</v>
      </c>
      <c r="D891" s="205"/>
      <c r="E891" s="337">
        <v>0.99999998999999995</v>
      </c>
      <c r="F891" s="297">
        <v>0.37999999999999995</v>
      </c>
      <c r="G891" s="300">
        <v>0.51999999999999991</v>
      </c>
      <c r="H891" s="208" t="s">
        <v>1637</v>
      </c>
      <c r="I891" s="209" t="s">
        <v>1638</v>
      </c>
      <c r="J891" s="206"/>
      <c r="K891" s="265">
        <v>1.263554946307684E-7</v>
      </c>
      <c r="L891" s="208"/>
      <c r="M891" s="206"/>
      <c r="N891" s="210">
        <v>4.7371923005046544E-10</v>
      </c>
      <c r="O891" s="208"/>
    </row>
    <row r="892" spans="1:15" s="199" customFormat="1" x14ac:dyDescent="0.25">
      <c r="A892" s="200" t="s">
        <v>1583</v>
      </c>
      <c r="B892" s="201" t="s">
        <v>1149</v>
      </c>
      <c r="C892" s="224" t="str">
        <f>IFERROR(IF($B892="7440-47-3","Chromium and compounds",IF(B892="No CAS","",INDEX('DEQ Pollutant List'!$C$7:$C$614,MATCH('3. Pollutant Emissions - EF'!B892,'DEQ Pollutant List'!$B$7:$B$614,0)))),"")</f>
        <v>Zinc and compounds</v>
      </c>
      <c r="D892" s="205"/>
      <c r="E892" s="337">
        <v>0.99999998999999995</v>
      </c>
      <c r="F892" s="297">
        <v>0.28000000000000003</v>
      </c>
      <c r="G892" s="300">
        <v>0.46</v>
      </c>
      <c r="H892" s="208" t="s">
        <v>1637</v>
      </c>
      <c r="I892" s="209" t="s">
        <v>1638</v>
      </c>
      <c r="J892" s="206"/>
      <c r="K892" s="265">
        <v>9.3104048675303052E-8</v>
      </c>
      <c r="L892" s="208"/>
      <c r="M892" s="206"/>
      <c r="N892" s="210">
        <v>4.1905931889079642E-10</v>
      </c>
      <c r="O892" s="208"/>
    </row>
    <row r="893" spans="1:15" s="199" customFormat="1" x14ac:dyDescent="0.25">
      <c r="A893" s="200"/>
      <c r="B893" s="201"/>
      <c r="C893" s="224" t="str">
        <f>IFERROR(IF($B893="7440-47-3","Chromium and compounds",IF(B893="No CAS","",INDEX('DEQ Pollutant List'!$C$7:$C$614,MATCH('3. Pollutant Emissions - EF'!B893,'DEQ Pollutant List'!$B$7:$B$614,0)))),"")</f>
        <v/>
      </c>
      <c r="D893" s="205"/>
      <c r="E893" s="260"/>
      <c r="F893" s="206"/>
      <c r="G893" s="207"/>
      <c r="H893" s="208"/>
      <c r="I893" s="209"/>
      <c r="J893" s="206"/>
      <c r="K893" s="265"/>
      <c r="L893" s="208"/>
      <c r="M893" s="206"/>
      <c r="N893" s="210"/>
      <c r="O893" s="208"/>
    </row>
    <row r="894" spans="1:15" s="199" customFormat="1" x14ac:dyDescent="0.25">
      <c r="A894" s="200" t="s">
        <v>1587</v>
      </c>
      <c r="B894" s="201" t="s">
        <v>41</v>
      </c>
      <c r="C894" s="224" t="str">
        <f>IFERROR(IF($B894="7440-47-3","Chromium and compounds",IF(B894="No CAS","",INDEX('DEQ Pollutant List'!$C$7:$C$614,MATCH('3. Pollutant Emissions - EF'!B894,'DEQ Pollutant List'!$B$7:$B$614,0)))),"")</f>
        <v>Aluminum and compounds</v>
      </c>
      <c r="D894" s="205"/>
      <c r="E894" s="337">
        <v>0.99999998999999995</v>
      </c>
      <c r="F894" s="297">
        <v>15.2</v>
      </c>
      <c r="G894" s="300">
        <v>16.399999999999999</v>
      </c>
      <c r="H894" s="208" t="s">
        <v>1637</v>
      </c>
      <c r="I894" s="209" t="s">
        <v>1638</v>
      </c>
      <c r="J894" s="206"/>
      <c r="K894" s="265">
        <v>8.4346823012977075E-7</v>
      </c>
      <c r="L894" s="208"/>
      <c r="M894" s="206"/>
      <c r="N894" s="210">
        <v>2.4933091157404907E-9</v>
      </c>
      <c r="O894" s="208"/>
    </row>
    <row r="895" spans="1:15" s="199" customFormat="1" x14ac:dyDescent="0.25">
      <c r="A895" s="200" t="s">
        <v>1587</v>
      </c>
      <c r="B895" s="201" t="s">
        <v>83</v>
      </c>
      <c r="C895" s="224" t="str">
        <f>IFERROR(IF($B895="7440-47-3","Chromium and compounds",IF(B895="No CAS","",INDEX('DEQ Pollutant List'!$C$7:$C$614,MATCH('3. Pollutant Emissions - EF'!B895,'DEQ Pollutant List'!$B$7:$B$614,0)))),"")</f>
        <v>Arsenic and compounds</v>
      </c>
      <c r="D895" s="205"/>
      <c r="E895" s="337">
        <v>0.99999998999999995</v>
      </c>
      <c r="F895" s="297">
        <v>1.84E-2</v>
      </c>
      <c r="G895" s="300">
        <v>2.2000000000000002E-2</v>
      </c>
      <c r="H895" s="208" t="s">
        <v>1637</v>
      </c>
      <c r="I895" s="209" t="s">
        <v>1638</v>
      </c>
      <c r="J895" s="206"/>
      <c r="K895" s="265">
        <v>1.0210404891044595E-9</v>
      </c>
      <c r="L895" s="208"/>
      <c r="M895" s="206"/>
      <c r="N895" s="210">
        <v>3.3446829601396829E-12</v>
      </c>
      <c r="O895" s="208"/>
    </row>
    <row r="896" spans="1:15" s="199" customFormat="1" x14ac:dyDescent="0.25">
      <c r="A896" s="200" t="s">
        <v>1587</v>
      </c>
      <c r="B896" s="201" t="s">
        <v>117</v>
      </c>
      <c r="C896" s="224" t="str">
        <f>IFERROR(IF($B896="7440-47-3","Chromium and compounds",IF(B896="No CAS","",INDEX('DEQ Pollutant List'!$C$7:$C$614,MATCH('3. Pollutant Emissions - EF'!B896,'DEQ Pollutant List'!$B$7:$B$614,0)))),"")</f>
        <v>Beryllium and compounds</v>
      </c>
      <c r="D896" s="205"/>
      <c r="E896" s="337">
        <v>0.99999998999999995</v>
      </c>
      <c r="F896" s="297" t="s">
        <v>1649</v>
      </c>
      <c r="G896" s="300" t="s">
        <v>1649</v>
      </c>
      <c r="H896" s="208" t="s">
        <v>1637</v>
      </c>
      <c r="I896" s="209" t="s">
        <v>1638</v>
      </c>
      <c r="J896" s="206"/>
      <c r="K896" s="265" t="s">
        <v>1499</v>
      </c>
      <c r="L896" s="208"/>
      <c r="M896" s="206"/>
      <c r="N896" s="210" t="s">
        <v>1499</v>
      </c>
      <c r="O896" s="208"/>
    </row>
    <row r="897" spans="1:15" s="199" customFormat="1" x14ac:dyDescent="0.25">
      <c r="A897" s="200" t="s">
        <v>1587</v>
      </c>
      <c r="B897" s="201" t="s">
        <v>167</v>
      </c>
      <c r="C897" s="224" t="str">
        <f>IFERROR(IF($B897="7440-47-3","Chromium and compounds",IF(B897="No CAS","",INDEX('DEQ Pollutant List'!$C$7:$C$614,MATCH('3. Pollutant Emissions - EF'!B897,'DEQ Pollutant List'!$B$7:$B$614,0)))),"")</f>
        <v>Cadmium and compounds</v>
      </c>
      <c r="D897" s="205"/>
      <c r="E897" s="337">
        <v>0.99999998999999995</v>
      </c>
      <c r="F897" s="297" t="s">
        <v>1649</v>
      </c>
      <c r="G897" s="300" t="s">
        <v>1649</v>
      </c>
      <c r="H897" s="208" t="s">
        <v>1637</v>
      </c>
      <c r="I897" s="209" t="s">
        <v>1638</v>
      </c>
      <c r="J897" s="206"/>
      <c r="K897" s="265" t="s">
        <v>1499</v>
      </c>
      <c r="L897" s="208"/>
      <c r="M897" s="206"/>
      <c r="N897" s="210" t="s">
        <v>1499</v>
      </c>
      <c r="O897" s="208"/>
    </row>
    <row r="898" spans="1:15" s="199" customFormat="1" x14ac:dyDescent="0.25">
      <c r="A898" s="200" t="s">
        <v>1587</v>
      </c>
      <c r="B898" s="201" t="s">
        <v>1636</v>
      </c>
      <c r="C898" s="224" t="str">
        <f>IFERROR(IF($B898="7440-47-3","Chromium and compounds",IF(B898="No CAS","",INDEX('DEQ Pollutant List'!$C$7:$C$614,MATCH('3. Pollutant Emissions - EF'!B898,'DEQ Pollutant List'!$B$7:$B$614,0)))),"")</f>
        <v>Chromium and compounds</v>
      </c>
      <c r="D898" s="205"/>
      <c r="E898" s="337">
        <v>0.99999998999999995</v>
      </c>
      <c r="F898" s="297">
        <v>260</v>
      </c>
      <c r="G898" s="300">
        <v>280</v>
      </c>
      <c r="H898" s="208" t="s">
        <v>1637</v>
      </c>
      <c r="I898" s="209" t="s">
        <v>1638</v>
      </c>
      <c r="J898" s="206"/>
      <c r="K898" s="265">
        <v>1.442774604169345E-5</v>
      </c>
      <c r="L898" s="208"/>
      <c r="M898" s="206"/>
      <c r="N898" s="210">
        <v>4.2568692219959604E-8</v>
      </c>
      <c r="O898" s="208"/>
    </row>
    <row r="899" spans="1:15" s="199" customFormat="1" x14ac:dyDescent="0.25">
      <c r="A899" s="200" t="s">
        <v>1587</v>
      </c>
      <c r="B899" s="201" t="s">
        <v>250</v>
      </c>
      <c r="C899" s="224" t="str">
        <f>IFERROR(IF($B899="7440-47-3","Chromium and compounds",IF(B899="No CAS","",INDEX('DEQ Pollutant List'!$C$7:$C$614,MATCH('3. Pollutant Emissions - EF'!B899,'DEQ Pollutant List'!$B$7:$B$614,0)))),"")</f>
        <v>Chromium VI, chromate, and dichromate particulate</v>
      </c>
      <c r="D899" s="205"/>
      <c r="E899" s="337">
        <v>0.99999998999999995</v>
      </c>
      <c r="F899" s="297">
        <v>2.8E-3</v>
      </c>
      <c r="G899" s="300">
        <v>3.6000000000000003E-3</v>
      </c>
      <c r="H899" s="208" t="s">
        <v>1637</v>
      </c>
      <c r="I899" s="209" t="s">
        <v>1638</v>
      </c>
      <c r="J899" s="206"/>
      <c r="K899" s="265">
        <v>1.5537572660285253E-10</v>
      </c>
      <c r="L899" s="208"/>
      <c r="M899" s="206"/>
      <c r="N899" s="210">
        <v>5.4731175711376631E-13</v>
      </c>
      <c r="O899" s="208"/>
    </row>
    <row r="900" spans="1:15" s="199" customFormat="1" x14ac:dyDescent="0.25">
      <c r="A900" s="200" t="s">
        <v>1587</v>
      </c>
      <c r="B900" s="201" t="s">
        <v>255</v>
      </c>
      <c r="C900" s="224" t="str">
        <f>IFERROR(IF($B900="7440-47-3","Chromium and compounds",IF(B900="No CAS","",INDEX('DEQ Pollutant List'!$C$7:$C$614,MATCH('3. Pollutant Emissions - EF'!B900,'DEQ Pollutant List'!$B$7:$B$614,0)))),"")</f>
        <v>Cobalt and compounds</v>
      </c>
      <c r="D900" s="205"/>
      <c r="E900" s="337">
        <v>0.99999998999999995</v>
      </c>
      <c r="F900" s="297">
        <v>18.2</v>
      </c>
      <c r="G900" s="300">
        <v>18.2</v>
      </c>
      <c r="H900" s="208" t="s">
        <v>1637</v>
      </c>
      <c r="I900" s="209" t="s">
        <v>1638</v>
      </c>
      <c r="J900" s="206"/>
      <c r="K900" s="265">
        <v>1.0099422229185413E-6</v>
      </c>
      <c r="L900" s="208"/>
      <c r="M900" s="206"/>
      <c r="N900" s="210">
        <v>2.7669649942973739E-9</v>
      </c>
      <c r="O900" s="208"/>
    </row>
    <row r="901" spans="1:15" s="199" customFormat="1" x14ac:dyDescent="0.25">
      <c r="A901" s="200" t="s">
        <v>1587</v>
      </c>
      <c r="B901" s="201" t="s">
        <v>258</v>
      </c>
      <c r="C901" s="224" t="str">
        <f>IFERROR(IF($B901="7440-47-3","Chromium and compounds",IF(B901="No CAS","",INDEX('DEQ Pollutant List'!$C$7:$C$614,MATCH('3. Pollutant Emissions - EF'!B901,'DEQ Pollutant List'!$B$7:$B$614,0)))),"")</f>
        <v>Copper and compounds</v>
      </c>
      <c r="D901" s="205"/>
      <c r="E901" s="337">
        <v>0.99999998999999995</v>
      </c>
      <c r="F901" s="297">
        <v>3</v>
      </c>
      <c r="G901" s="300">
        <v>3.2</v>
      </c>
      <c r="H901" s="208" t="s">
        <v>1637</v>
      </c>
      <c r="I901" s="209" t="s">
        <v>1638</v>
      </c>
      <c r="J901" s="206"/>
      <c r="K901" s="265">
        <v>1.6647399278877056E-7</v>
      </c>
      <c r="L901" s="208"/>
      <c r="M901" s="206"/>
      <c r="N901" s="210">
        <v>4.8649933965668115E-10</v>
      </c>
      <c r="O901" s="208"/>
    </row>
    <row r="902" spans="1:15" s="199" customFormat="1" x14ac:dyDescent="0.25">
      <c r="A902" s="200" t="s">
        <v>1587</v>
      </c>
      <c r="B902" s="201" t="s">
        <v>556</v>
      </c>
      <c r="C902" s="224" t="str">
        <f>IFERROR(IF($B902="7440-47-3","Chromium and compounds",IF(B902="No CAS","",INDEX('DEQ Pollutant List'!$C$7:$C$614,MATCH('3. Pollutant Emissions - EF'!B902,'DEQ Pollutant List'!$B$7:$B$614,0)))),"")</f>
        <v>Lead and compounds</v>
      </c>
      <c r="D902" s="205"/>
      <c r="E902" s="337">
        <v>0.99999998999999995</v>
      </c>
      <c r="F902" s="297">
        <v>5.8000000000000005E-3</v>
      </c>
      <c r="G902" s="300">
        <v>5.8000000000000005E-3</v>
      </c>
      <c r="H902" s="208" t="s">
        <v>1637</v>
      </c>
      <c r="I902" s="209" t="s">
        <v>1638</v>
      </c>
      <c r="J902" s="206"/>
      <c r="K902" s="265">
        <v>3.2184971939162311E-10</v>
      </c>
      <c r="L902" s="208"/>
      <c r="M902" s="206"/>
      <c r="N902" s="210">
        <v>8.8178005312773462E-13</v>
      </c>
      <c r="O902" s="208"/>
    </row>
    <row r="903" spans="1:15" s="199" customFormat="1" x14ac:dyDescent="0.25">
      <c r="A903" s="200" t="s">
        <v>1587</v>
      </c>
      <c r="B903" s="201" t="s">
        <v>562</v>
      </c>
      <c r="C903" s="224" t="str">
        <f>IFERROR(IF($B903="7440-47-3","Chromium and compounds",IF(B903="No CAS","",INDEX('DEQ Pollutant List'!$C$7:$C$614,MATCH('3. Pollutant Emissions - EF'!B903,'DEQ Pollutant List'!$B$7:$B$614,0)))),"")</f>
        <v>Manganese and compounds</v>
      </c>
      <c r="D903" s="205"/>
      <c r="E903" s="337">
        <v>0.99999998999999995</v>
      </c>
      <c r="F903" s="297">
        <v>0.7599999999999999</v>
      </c>
      <c r="G903" s="300">
        <v>0.84000000000000008</v>
      </c>
      <c r="H903" s="208" t="s">
        <v>1637</v>
      </c>
      <c r="I903" s="209" t="s">
        <v>1638</v>
      </c>
      <c r="J903" s="206"/>
      <c r="K903" s="265">
        <v>4.2173411506488531E-8</v>
      </c>
      <c r="L903" s="208"/>
      <c r="M903" s="206"/>
      <c r="N903" s="210">
        <v>1.2770607665987881E-10</v>
      </c>
      <c r="O903" s="208"/>
    </row>
    <row r="904" spans="1:15" s="199" customFormat="1" x14ac:dyDescent="0.25">
      <c r="A904" s="200" t="s">
        <v>1587</v>
      </c>
      <c r="B904" s="201" t="s">
        <v>568</v>
      </c>
      <c r="C904" s="224" t="str">
        <f>IFERROR(IF($B904="7440-47-3","Chromium and compounds",IF(B904="No CAS","",INDEX('DEQ Pollutant List'!$C$7:$C$614,MATCH('3. Pollutant Emissions - EF'!B904,'DEQ Pollutant List'!$B$7:$B$614,0)))),"")</f>
        <v>Mercury and compounds</v>
      </c>
      <c r="D904" s="205"/>
      <c r="E904" s="337">
        <v>0.99999998999999995</v>
      </c>
      <c r="F904" s="297" t="s">
        <v>1649</v>
      </c>
      <c r="G904" s="300" t="s">
        <v>1649</v>
      </c>
      <c r="H904" s="208" t="s">
        <v>1637</v>
      </c>
      <c r="I904" s="209" t="s">
        <v>1638</v>
      </c>
      <c r="J904" s="206"/>
      <c r="K904" s="265" t="s">
        <v>1499</v>
      </c>
      <c r="L904" s="208"/>
      <c r="M904" s="206"/>
      <c r="N904" s="210" t="s">
        <v>1499</v>
      </c>
      <c r="O904" s="208"/>
    </row>
    <row r="905" spans="1:15" s="199" customFormat="1" x14ac:dyDescent="0.25">
      <c r="A905" s="200" t="s">
        <v>1587</v>
      </c>
      <c r="B905" s="201" t="s">
        <v>634</v>
      </c>
      <c r="C905" s="224" t="str">
        <f>IFERROR(IF($B905="7440-47-3","Chromium and compounds",IF(B905="No CAS","",INDEX('DEQ Pollutant List'!$C$7:$C$614,MATCH('3. Pollutant Emissions - EF'!B905,'DEQ Pollutant List'!$B$7:$B$614,0)))),"")</f>
        <v>Nickel and compounds</v>
      </c>
      <c r="D905" s="205"/>
      <c r="E905" s="337">
        <v>0.99999998999999995</v>
      </c>
      <c r="F905" s="297">
        <v>740</v>
      </c>
      <c r="G905" s="300">
        <v>800</v>
      </c>
      <c r="H905" s="208" t="s">
        <v>1637</v>
      </c>
      <c r="I905" s="209" t="s">
        <v>1638</v>
      </c>
      <c r="J905" s="206"/>
      <c r="K905" s="265">
        <v>4.1063584887896738E-5</v>
      </c>
      <c r="L905" s="208"/>
      <c r="M905" s="206"/>
      <c r="N905" s="210">
        <v>1.2162483491417027E-7</v>
      </c>
      <c r="O905" s="208"/>
    </row>
    <row r="906" spans="1:15" s="199" customFormat="1" x14ac:dyDescent="0.25">
      <c r="A906" s="200" t="s">
        <v>1587</v>
      </c>
      <c r="B906" s="201" t="s">
        <v>1009</v>
      </c>
      <c r="C906" s="224" t="str">
        <f>IFERROR(IF($B906="7440-47-3","Chromium and compounds",IF(B906="No CAS","",INDEX('DEQ Pollutant List'!$C$7:$C$614,MATCH('3. Pollutant Emissions - EF'!B906,'DEQ Pollutant List'!$B$7:$B$614,0)))),"")</f>
        <v>Selenium and compounds</v>
      </c>
      <c r="D906" s="205"/>
      <c r="E906" s="337">
        <v>0.99999998999999995</v>
      </c>
      <c r="F906" s="297" t="s">
        <v>1649</v>
      </c>
      <c r="G906" s="300" t="s">
        <v>1649</v>
      </c>
      <c r="H906" s="208" t="s">
        <v>1637</v>
      </c>
      <c r="I906" s="209" t="s">
        <v>1638</v>
      </c>
      <c r="J906" s="206"/>
      <c r="K906" s="265" t="s">
        <v>1499</v>
      </c>
      <c r="L906" s="208"/>
      <c r="M906" s="206"/>
      <c r="N906" s="210" t="s">
        <v>1499</v>
      </c>
      <c r="O906" s="208"/>
    </row>
    <row r="907" spans="1:15" s="199" customFormat="1" x14ac:dyDescent="0.25">
      <c r="A907" s="200" t="s">
        <v>1587</v>
      </c>
      <c r="B907" s="201" t="s">
        <v>1128</v>
      </c>
      <c r="C907" s="224" t="str">
        <f>IFERROR(IF($B907="7440-47-3","Chromium and compounds",IF(B907="No CAS","",INDEX('DEQ Pollutant List'!$C$7:$C$614,MATCH('3. Pollutant Emissions - EF'!B907,'DEQ Pollutant List'!$B$7:$B$614,0)))),"")</f>
        <v>Vanadium (fume or dust)</v>
      </c>
      <c r="D907" s="205"/>
      <c r="E907" s="337">
        <v>0.99999998999999995</v>
      </c>
      <c r="F907" s="297">
        <v>0.36</v>
      </c>
      <c r="G907" s="300">
        <v>0.48000000000000004</v>
      </c>
      <c r="H907" s="208" t="s">
        <v>1637</v>
      </c>
      <c r="I907" s="209" t="s">
        <v>1638</v>
      </c>
      <c r="J907" s="206"/>
      <c r="K907" s="265">
        <v>1.9976879134652469E-8</v>
      </c>
      <c r="L907" s="208"/>
      <c r="M907" s="206"/>
      <c r="N907" s="210">
        <v>7.2974900948502178E-11</v>
      </c>
      <c r="O907" s="208"/>
    </row>
    <row r="908" spans="1:15" s="199" customFormat="1" x14ac:dyDescent="0.25">
      <c r="A908" s="200" t="s">
        <v>1587</v>
      </c>
      <c r="B908" s="201" t="s">
        <v>1149</v>
      </c>
      <c r="C908" s="224" t="str">
        <f>IFERROR(IF($B908="7440-47-3","Chromium and compounds",IF(B908="No CAS","",INDEX('DEQ Pollutant List'!$C$7:$C$614,MATCH('3. Pollutant Emissions - EF'!B908,'DEQ Pollutant List'!$B$7:$B$614,0)))),"")</f>
        <v>Zinc and compounds</v>
      </c>
      <c r="D908" s="205"/>
      <c r="E908" s="337">
        <v>0.99999998999999995</v>
      </c>
      <c r="F908" s="297">
        <v>0.7599999999999999</v>
      </c>
      <c r="G908" s="300">
        <v>0.78</v>
      </c>
      <c r="H908" s="208" t="s">
        <v>1637</v>
      </c>
      <c r="I908" s="209" t="s">
        <v>1638</v>
      </c>
      <c r="J908" s="206"/>
      <c r="K908" s="265">
        <v>4.2173411506488531E-8</v>
      </c>
      <c r="L908" s="208"/>
      <c r="M908" s="206"/>
      <c r="N908" s="210">
        <v>1.1858421404131603E-10</v>
      </c>
      <c r="O908" s="208"/>
    </row>
    <row r="909" spans="1:15" s="199" customFormat="1" x14ac:dyDescent="0.25">
      <c r="A909" s="200"/>
      <c r="B909" s="201"/>
      <c r="C909" s="224" t="str">
        <f>IFERROR(IF($B909="7440-47-3","Chromium and compounds",IF(B909="No CAS","",INDEX('DEQ Pollutant List'!$C$7:$C$614,MATCH('3. Pollutant Emissions - EF'!B909,'DEQ Pollutant List'!$B$7:$B$614,0)))),"")</f>
        <v/>
      </c>
      <c r="D909" s="205"/>
      <c r="E909" s="260"/>
      <c r="F909" s="206"/>
      <c r="G909" s="207"/>
      <c r="H909" s="208"/>
      <c r="I909" s="209"/>
      <c r="J909" s="206"/>
      <c r="K909" s="265"/>
      <c r="L909" s="208"/>
      <c r="M909" s="206"/>
      <c r="N909" s="210"/>
      <c r="O909" s="208"/>
    </row>
    <row r="910" spans="1:15" s="199" customFormat="1" x14ac:dyDescent="0.25">
      <c r="A910" s="200" t="s">
        <v>1590</v>
      </c>
      <c r="B910" s="259" t="s">
        <v>41</v>
      </c>
      <c r="C910" s="224" t="str">
        <f>IFERROR(IF($B910="7440-47-3","Chromium and compounds",IF(B910="No CAS","",INDEX('DEQ Pollutant List'!$C$7:$C$614,MATCH('3. Pollutant Emissions - EF'!B910,'DEQ Pollutant List'!$B$7:$B$614,0)))),"")</f>
        <v>Aluminum and compounds</v>
      </c>
      <c r="D910" s="205"/>
      <c r="E910" s="260"/>
      <c r="F910" s="206">
        <v>0.01</v>
      </c>
      <c r="G910" s="207">
        <v>0.01</v>
      </c>
      <c r="H910" s="208" t="s">
        <v>1643</v>
      </c>
      <c r="I910" s="315" t="s">
        <v>1639</v>
      </c>
      <c r="J910" s="206"/>
      <c r="K910" s="265">
        <v>5.4986706638949219E-8</v>
      </c>
      <c r="L910" s="208"/>
      <c r="M910" s="206"/>
      <c r="N910" s="210">
        <v>1.5247288386329946E-10</v>
      </c>
      <c r="O910" s="208"/>
    </row>
    <row r="911" spans="1:15" s="199" customFormat="1" x14ac:dyDescent="0.25">
      <c r="A911" s="200" t="s">
        <v>1590</v>
      </c>
      <c r="B911" s="259" t="s">
        <v>83</v>
      </c>
      <c r="C911" s="224" t="str">
        <f>IFERROR(IF($B911="7440-47-3","Chromium and compounds",IF(B911="No CAS","",INDEX('DEQ Pollutant List'!$C$7:$C$614,MATCH('3. Pollutant Emissions - EF'!B911,'DEQ Pollutant List'!$B$7:$B$614,0)))),"")</f>
        <v>Arsenic and compounds</v>
      </c>
      <c r="D911" s="205"/>
      <c r="E911" s="260"/>
      <c r="F911" s="206">
        <v>0.01</v>
      </c>
      <c r="G911" s="207">
        <v>0.01</v>
      </c>
      <c r="H911" s="208" t="s">
        <v>1643</v>
      </c>
      <c r="I911" s="315" t="s">
        <v>1639</v>
      </c>
      <c r="J911" s="206"/>
      <c r="K911" s="265">
        <v>6.6072834096226417E-11</v>
      </c>
      <c r="L911" s="208"/>
      <c r="M911" s="206"/>
      <c r="N911" s="210">
        <v>1.9924856011905973E-13</v>
      </c>
      <c r="O911" s="208"/>
    </row>
    <row r="912" spans="1:15" s="199" customFormat="1" x14ac:dyDescent="0.25">
      <c r="A912" s="200" t="s">
        <v>1590</v>
      </c>
      <c r="B912" s="259" t="s">
        <v>1636</v>
      </c>
      <c r="C912" s="224" t="str">
        <f>IFERROR(IF($B912="7440-47-3","Chromium and compounds",IF(B912="No CAS","",INDEX('DEQ Pollutant List'!$C$7:$C$614,MATCH('3. Pollutant Emissions - EF'!B912,'DEQ Pollutant List'!$B$7:$B$614,0)))),"")</f>
        <v>Chromium and compounds</v>
      </c>
      <c r="D912" s="205"/>
      <c r="E912" s="260"/>
      <c r="F912" s="206">
        <v>0.01</v>
      </c>
      <c r="G912" s="207">
        <v>0.01</v>
      </c>
      <c r="H912" s="208" t="s">
        <v>1643</v>
      </c>
      <c r="I912" s="315" t="s">
        <v>1639</v>
      </c>
      <c r="J912" s="206"/>
      <c r="K912" s="265">
        <v>1.1418208390808956E-6</v>
      </c>
      <c r="L912" s="208"/>
      <c r="M912" s="206"/>
      <c r="N912" s="210">
        <v>3.1586824801830509E-9</v>
      </c>
      <c r="O912" s="208"/>
    </row>
    <row r="913" spans="1:15" s="199" customFormat="1" x14ac:dyDescent="0.25">
      <c r="A913" s="200" t="s">
        <v>1590</v>
      </c>
      <c r="B913" s="259" t="s">
        <v>250</v>
      </c>
      <c r="C913" s="224" t="str">
        <f>IFERROR(IF($B913="7440-47-3","Chromium and compounds",IF(B913="No CAS","",INDEX('DEQ Pollutant List'!$C$7:$C$614,MATCH('3. Pollutant Emissions - EF'!B913,'DEQ Pollutant List'!$B$7:$B$614,0)))),"")</f>
        <v>Chromium VI, chromate, and dichromate particulate</v>
      </c>
      <c r="D913" s="205"/>
      <c r="E913" s="260"/>
      <c r="F913" s="206">
        <v>0.01</v>
      </c>
      <c r="G913" s="207">
        <v>0.01</v>
      </c>
      <c r="H913" s="208" t="s">
        <v>1643</v>
      </c>
      <c r="I913" s="315" t="s">
        <v>1639</v>
      </c>
      <c r="J913" s="206"/>
      <c r="K913" s="265">
        <v>3.9478613748220315E-12</v>
      </c>
      <c r="L913" s="208"/>
      <c r="M913" s="206"/>
      <c r="N913" s="210">
        <v>1.2943305429625773E-14</v>
      </c>
      <c r="O913" s="208"/>
    </row>
    <row r="914" spans="1:15" s="199" customFormat="1" x14ac:dyDescent="0.25">
      <c r="A914" s="200" t="s">
        <v>1590</v>
      </c>
      <c r="B914" s="259" t="s">
        <v>255</v>
      </c>
      <c r="C914" s="224" t="str">
        <f>IFERROR(IF($B914="7440-47-3","Chromium and compounds",IF(B914="No CAS","",INDEX('DEQ Pollutant List'!$C$7:$C$614,MATCH('3. Pollutant Emissions - EF'!B914,'DEQ Pollutant List'!$B$7:$B$614,0)))),"")</f>
        <v>Cobalt and compounds</v>
      </c>
      <c r="D914" s="205"/>
      <c r="E914" s="260"/>
      <c r="F914" s="206">
        <v>0.01</v>
      </c>
      <c r="G914" s="207">
        <v>0.01</v>
      </c>
      <c r="H914" s="208" t="s">
        <v>1643</v>
      </c>
      <c r="I914" s="315" t="s">
        <v>1639</v>
      </c>
      <c r="J914" s="206"/>
      <c r="K914" s="265">
        <v>1.630560736243261E-7</v>
      </c>
      <c r="L914" s="208"/>
      <c r="M914" s="206"/>
      <c r="N914" s="210">
        <v>4.4672896883377029E-10</v>
      </c>
      <c r="O914" s="208"/>
    </row>
    <row r="915" spans="1:15" s="199" customFormat="1" x14ac:dyDescent="0.25">
      <c r="A915" s="200" t="s">
        <v>1590</v>
      </c>
      <c r="B915" s="259" t="s">
        <v>258</v>
      </c>
      <c r="C915" s="224" t="str">
        <f>IFERROR(IF($B915="7440-47-3","Chromium and compounds",IF(B915="No CAS","",INDEX('DEQ Pollutant List'!$C$7:$C$614,MATCH('3. Pollutant Emissions - EF'!B915,'DEQ Pollutant List'!$B$7:$B$614,0)))),"")</f>
        <v>Copper and compounds</v>
      </c>
      <c r="D915" s="205"/>
      <c r="E915" s="260"/>
      <c r="F915" s="206">
        <v>0.01</v>
      </c>
      <c r="G915" s="207">
        <v>0.01</v>
      </c>
      <c r="H915" s="208" t="s">
        <v>1643</v>
      </c>
      <c r="I915" s="315" t="s">
        <v>1639</v>
      </c>
      <c r="J915" s="206"/>
      <c r="K915" s="265">
        <v>1.0310115876308703E-8</v>
      </c>
      <c r="L915" s="208"/>
      <c r="M915" s="206"/>
      <c r="N915" s="210">
        <v>3.4016946015056991E-11</v>
      </c>
      <c r="O915" s="208"/>
    </row>
    <row r="916" spans="1:15" s="199" customFormat="1" x14ac:dyDescent="0.25">
      <c r="A916" s="200" t="s">
        <v>1590</v>
      </c>
      <c r="B916" s="259" t="s">
        <v>556</v>
      </c>
      <c r="C916" s="224" t="str">
        <f>IFERROR(IF($B916="7440-47-3","Chromium and compounds",IF(B916="No CAS","",INDEX('DEQ Pollutant List'!$C$7:$C$614,MATCH('3. Pollutant Emissions - EF'!B916,'DEQ Pollutant List'!$B$7:$B$614,0)))),"")</f>
        <v>Lead and compounds</v>
      </c>
      <c r="D916" s="205"/>
      <c r="E916" s="260"/>
      <c r="F916" s="206">
        <v>0.01</v>
      </c>
      <c r="G916" s="207">
        <v>0.01</v>
      </c>
      <c r="H916" s="208" t="s">
        <v>1643</v>
      </c>
      <c r="I916" s="315" t="s">
        <v>1639</v>
      </c>
      <c r="J916" s="206"/>
      <c r="K916" s="265">
        <v>2.7824567200960606E-11</v>
      </c>
      <c r="L916" s="208"/>
      <c r="M916" s="206"/>
      <c r="N916" s="210">
        <v>1.2360361396658248E-13</v>
      </c>
      <c r="O916" s="208"/>
    </row>
    <row r="917" spans="1:15" s="199" customFormat="1" x14ac:dyDescent="0.25">
      <c r="A917" s="200" t="s">
        <v>1590</v>
      </c>
      <c r="B917" s="259" t="s">
        <v>562</v>
      </c>
      <c r="C917" s="224" t="str">
        <f>IFERROR(IF($B917="7440-47-3","Chromium and compounds",IF(B917="No CAS","",INDEX('DEQ Pollutant List'!$C$7:$C$614,MATCH('3. Pollutant Emissions - EF'!B917,'DEQ Pollutant List'!$B$7:$B$614,0)))),"")</f>
        <v>Manganese and compounds</v>
      </c>
      <c r="D917" s="205"/>
      <c r="E917" s="260"/>
      <c r="F917" s="206">
        <v>0.01</v>
      </c>
      <c r="G917" s="207">
        <v>0.01</v>
      </c>
      <c r="H917" s="208" t="s">
        <v>1643</v>
      </c>
      <c r="I917" s="315" t="s">
        <v>1639</v>
      </c>
      <c r="J917" s="206"/>
      <c r="K917" s="265">
        <v>3.1483526834130454E-9</v>
      </c>
      <c r="L917" s="208"/>
      <c r="M917" s="206"/>
      <c r="N917" s="210">
        <v>8.9294483289524636E-12</v>
      </c>
      <c r="O917" s="208"/>
    </row>
    <row r="918" spans="1:15" s="199" customFormat="1" x14ac:dyDescent="0.25">
      <c r="A918" s="200" t="s">
        <v>1590</v>
      </c>
      <c r="B918" s="259" t="s">
        <v>634</v>
      </c>
      <c r="C918" s="224" t="str">
        <f>IFERROR(IF($B918="7440-47-3","Chromium and compounds",IF(B918="No CAS","",INDEX('DEQ Pollutant List'!$C$7:$C$614,MATCH('3. Pollutant Emissions - EF'!B918,'DEQ Pollutant List'!$B$7:$B$614,0)))),"")</f>
        <v>Nickel and compounds</v>
      </c>
      <c r="D918" s="205"/>
      <c r="E918" s="260"/>
      <c r="F918" s="206">
        <v>0.01</v>
      </c>
      <c r="G918" s="207">
        <v>0.01</v>
      </c>
      <c r="H918" s="208" t="s">
        <v>1643</v>
      </c>
      <c r="I918" s="315" t="s">
        <v>1639</v>
      </c>
      <c r="J918" s="206"/>
      <c r="K918" s="265">
        <v>3.4697688767817813E-6</v>
      </c>
      <c r="L918" s="208"/>
      <c r="M918" s="206"/>
      <c r="N918" s="210">
        <v>1.0144033838554321E-8</v>
      </c>
      <c r="O918" s="208"/>
    </row>
    <row r="919" spans="1:15" s="199" customFormat="1" x14ac:dyDescent="0.25">
      <c r="A919" s="200" t="s">
        <v>1590</v>
      </c>
      <c r="B919" s="259" t="s">
        <v>1009</v>
      </c>
      <c r="C919" s="224" t="str">
        <f>IFERROR(IF($B919="7440-47-3","Chromium and compounds",IF(B919="No CAS","",INDEX('DEQ Pollutant List'!$C$7:$C$614,MATCH('3. Pollutant Emissions - EF'!B919,'DEQ Pollutant List'!$B$7:$B$614,0)))),"")</f>
        <v>Selenium and compounds</v>
      </c>
      <c r="D919" s="205"/>
      <c r="E919" s="260"/>
      <c r="F919" s="206">
        <v>0.01</v>
      </c>
      <c r="G919" s="207">
        <v>0.01</v>
      </c>
      <c r="H919" s="208" t="s">
        <v>1643</v>
      </c>
      <c r="I919" s="315" t="s">
        <v>1639</v>
      </c>
      <c r="J919" s="206"/>
      <c r="K919" s="265">
        <v>1.3300578382186147E-10</v>
      </c>
      <c r="L919" s="208"/>
      <c r="M919" s="206"/>
      <c r="N919" s="210">
        <v>5.2837914121013459E-13</v>
      </c>
      <c r="O919" s="208"/>
    </row>
    <row r="920" spans="1:15" s="199" customFormat="1" x14ac:dyDescent="0.25">
      <c r="A920" s="200" t="s">
        <v>1590</v>
      </c>
      <c r="B920" s="259" t="s">
        <v>1128</v>
      </c>
      <c r="C920" s="224" t="str">
        <f>IFERROR(IF($B920="7440-47-3","Chromium and compounds",IF(B920="No CAS","",INDEX('DEQ Pollutant List'!$C$7:$C$614,MATCH('3. Pollutant Emissions - EF'!B920,'DEQ Pollutant List'!$B$7:$B$614,0)))),"")</f>
        <v>Vanadium (fume or dust)</v>
      </c>
      <c r="D920" s="205"/>
      <c r="E920" s="260"/>
      <c r="F920" s="206">
        <v>0.01</v>
      </c>
      <c r="G920" s="207">
        <v>0.01</v>
      </c>
      <c r="H920" s="208" t="s">
        <v>1643</v>
      </c>
      <c r="I920" s="315" t="s">
        <v>1639</v>
      </c>
      <c r="J920" s="206"/>
      <c r="K920" s="265">
        <v>1.4633237376542086E-9</v>
      </c>
      <c r="L920" s="208"/>
      <c r="M920" s="206"/>
      <c r="N920" s="210">
        <v>5.4669413099896762E-12</v>
      </c>
      <c r="O920" s="208"/>
    </row>
    <row r="921" spans="1:15" s="199" customFormat="1" x14ac:dyDescent="0.25">
      <c r="A921" s="200" t="s">
        <v>1590</v>
      </c>
      <c r="B921" s="259" t="s">
        <v>1149</v>
      </c>
      <c r="C921" s="224" t="str">
        <f>IFERROR(IF($B921="7440-47-3","Chromium and compounds",IF(B921="No CAS","",INDEX('DEQ Pollutant List'!$C$7:$C$614,MATCH('3. Pollutant Emissions - EF'!B921,'DEQ Pollutant List'!$B$7:$B$614,0)))),"")</f>
        <v>Zinc and compounds</v>
      </c>
      <c r="D921" s="205"/>
      <c r="E921" s="260"/>
      <c r="F921" s="206">
        <v>0.01</v>
      </c>
      <c r="G921" s="207">
        <v>0.01</v>
      </c>
      <c r="H921" s="208" t="s">
        <v>1643</v>
      </c>
      <c r="I921" s="315" t="s">
        <v>1639</v>
      </c>
      <c r="J921" s="206"/>
      <c r="K921" s="265">
        <v>1.352774601817916E-9</v>
      </c>
      <c r="L921" s="208"/>
      <c r="M921" s="206"/>
      <c r="N921" s="210">
        <v>5.3764353293211243E-12</v>
      </c>
      <c r="O921" s="208"/>
    </row>
    <row r="922" spans="1:15" s="199" customFormat="1" ht="15.75" thickBot="1" x14ac:dyDescent="0.3">
      <c r="A922" s="202"/>
      <c r="B922" s="203"/>
      <c r="C922" s="204" t="str">
        <f>IFERROR(IF($B922="7440-47-3","Chromium and compounds",IF(B922="No CAS","",INDEX('DEQ Pollutant List'!$C$7:$C$614,MATCH('3. Pollutant Emissions - EF'!B922,'DEQ Pollutant List'!$B$7:$B$614,0)))),"")</f>
        <v/>
      </c>
      <c r="D922" s="218"/>
      <c r="E922" s="284"/>
      <c r="F922" s="211"/>
      <c r="G922" s="212"/>
      <c r="H922" s="213"/>
      <c r="I922" s="214"/>
      <c r="J922" s="211"/>
      <c r="K922" s="289"/>
      <c r="L922" s="213"/>
      <c r="M922" s="211"/>
      <c r="N922" s="215"/>
      <c r="O922" s="213"/>
    </row>
    <row r="923" spans="1:15" s="199" customFormat="1" ht="15.75" thickBot="1" x14ac:dyDescent="0.3">
      <c r="A923" s="268"/>
      <c r="B923" s="269"/>
      <c r="C923" s="270"/>
      <c r="D923" s="271"/>
      <c r="E923" s="272"/>
      <c r="F923" s="270"/>
      <c r="G923" s="271"/>
      <c r="H923" s="271"/>
      <c r="I923" s="270"/>
      <c r="J923" s="271"/>
      <c r="K923" s="271"/>
      <c r="L923" s="271"/>
      <c r="M923" s="271"/>
      <c r="N923" s="271"/>
      <c r="O923" s="273"/>
    </row>
    <row r="924" spans="1:15" s="199" customFormat="1" ht="15.75" x14ac:dyDescent="0.3">
      <c r="A924" s="200" t="s">
        <v>1592</v>
      </c>
      <c r="B924" s="259" t="s">
        <v>41</v>
      </c>
      <c r="C924" s="224" t="str">
        <f>IFERROR(IF($B924="7440-47-3","Chromium and compounds",IF(B924="No CAS","",INDEX('DEQ Pollutant List'!$C$7:$C$614,MATCH('3. Pollutant Emissions - EF'!B924,'DEQ Pollutant List'!$B$7:$B$614,0)))),"")</f>
        <v>Aluminum and compounds</v>
      </c>
      <c r="D924" s="205"/>
      <c r="E924" s="260"/>
      <c r="F924" s="274"/>
      <c r="G924" s="275"/>
      <c r="H924" s="233"/>
      <c r="I924" s="276"/>
      <c r="J924" s="206"/>
      <c r="K924" s="344">
        <v>8.5524170358381502E-2</v>
      </c>
      <c r="L924" s="345"/>
      <c r="M924" s="346"/>
      <c r="N924" s="347">
        <v>2.3431279550241508E-4</v>
      </c>
      <c r="O924" s="208"/>
    </row>
    <row r="925" spans="1:15" s="199" customFormat="1" ht="15.75" x14ac:dyDescent="0.3">
      <c r="A925" s="200" t="s">
        <v>1592</v>
      </c>
      <c r="B925" s="259" t="s">
        <v>1636</v>
      </c>
      <c r="C925" s="224" t="str">
        <f>IFERROR(IF($B925="7440-47-3","Chromium and compounds",IF(B925="No CAS","",INDEX('DEQ Pollutant List'!$C$7:$C$614,MATCH('3. Pollutant Emissions - EF'!B925,'DEQ Pollutant List'!$B$7:$B$614,0)))),"")</f>
        <v>Chromium and compounds</v>
      </c>
      <c r="D925" s="205"/>
      <c r="E925" s="260"/>
      <c r="F925" s="274"/>
      <c r="G925" s="275"/>
      <c r="H925" s="233"/>
      <c r="I925" s="276"/>
      <c r="J925" s="206"/>
      <c r="K925" s="344">
        <v>1.346557129803468</v>
      </c>
      <c r="L925" s="345"/>
      <c r="M925" s="346"/>
      <c r="N925" s="347">
        <v>3.6891976158999122E-3</v>
      </c>
      <c r="O925" s="208"/>
    </row>
    <row r="926" spans="1:15" s="199" customFormat="1" ht="15.75" x14ac:dyDescent="0.3">
      <c r="A926" s="200" t="s">
        <v>1592</v>
      </c>
      <c r="B926" s="259" t="s">
        <v>250</v>
      </c>
      <c r="C926" s="224" t="str">
        <f>IFERROR(IF($B926="7440-47-3","Chromium and compounds",IF(B926="No CAS","",INDEX('DEQ Pollutant List'!$C$7:$C$614,MATCH('3. Pollutant Emissions - EF'!B926,'DEQ Pollutant List'!$B$7:$B$614,0)))),"")</f>
        <v>Chromium VI, chromate, and dichromate particulate</v>
      </c>
      <c r="D926" s="205"/>
      <c r="E926" s="260"/>
      <c r="F926" s="274"/>
      <c r="G926" s="275"/>
      <c r="H926" s="233"/>
      <c r="I926" s="276"/>
      <c r="J926" s="206"/>
      <c r="K926" s="344">
        <v>7.087142788439306E-2</v>
      </c>
      <c r="L926" s="345"/>
      <c r="M926" s="346"/>
      <c r="N926" s="347">
        <v>1.9416829557367961E-4</v>
      </c>
      <c r="O926" s="208"/>
    </row>
    <row r="927" spans="1:15" s="199" customFormat="1" ht="15.75" x14ac:dyDescent="0.3">
      <c r="A927" s="200" t="s">
        <v>1592</v>
      </c>
      <c r="B927" s="259" t="s">
        <v>255</v>
      </c>
      <c r="C927" s="224" t="str">
        <f>IFERROR(IF($B927="7440-47-3","Chromium and compounds",IF(B927="No CAS","",INDEX('DEQ Pollutant List'!$C$7:$C$614,MATCH('3. Pollutant Emissions - EF'!B927,'DEQ Pollutant List'!$B$7:$B$614,0)))),"")</f>
        <v>Cobalt and compounds</v>
      </c>
      <c r="D927" s="205"/>
      <c r="E927" s="260"/>
      <c r="F927" s="274"/>
      <c r="G927" s="275"/>
      <c r="H927" s="233"/>
      <c r="I927" s="276"/>
      <c r="J927" s="206"/>
      <c r="K927" s="344">
        <v>1.1363351306358382</v>
      </c>
      <c r="L927" s="345"/>
      <c r="M927" s="346"/>
      <c r="N927" s="347">
        <v>3.1132469332488719E-3</v>
      </c>
      <c r="O927" s="208"/>
    </row>
    <row r="928" spans="1:15" s="199" customFormat="1" ht="15.75" x14ac:dyDescent="0.3">
      <c r="A928" s="200" t="s">
        <v>1592</v>
      </c>
      <c r="B928" s="259" t="s">
        <v>258</v>
      </c>
      <c r="C928" s="224" t="str">
        <f>IFERROR(IF($B928="7440-47-3","Chromium and compounds",IF(B928="No CAS","",INDEX('DEQ Pollutant List'!$C$7:$C$614,MATCH('3. Pollutant Emissions - EF'!B928,'DEQ Pollutant List'!$B$7:$B$614,0)))),"")</f>
        <v>Copper and compounds</v>
      </c>
      <c r="D928" s="205"/>
      <c r="E928" s="260"/>
      <c r="F928" s="274"/>
      <c r="G928" s="275"/>
      <c r="H928" s="233"/>
      <c r="I928" s="276"/>
      <c r="J928" s="206"/>
      <c r="K928" s="344">
        <v>0.20932489248554917</v>
      </c>
      <c r="L928" s="345"/>
      <c r="M928" s="346"/>
      <c r="N928" s="347">
        <v>5.7349285612479225E-4</v>
      </c>
      <c r="O928" s="208"/>
    </row>
    <row r="929" spans="1:15" s="199" customFormat="1" ht="15.75" x14ac:dyDescent="0.3">
      <c r="A929" s="200" t="s">
        <v>1592</v>
      </c>
      <c r="B929" s="259" t="s">
        <v>556</v>
      </c>
      <c r="C929" s="224" t="str">
        <f>IFERROR(IF($B929="7440-47-3","Chromium and compounds",IF(B929="No CAS","",INDEX('DEQ Pollutant List'!$C$7:$C$614,MATCH('3. Pollutant Emissions - EF'!B929,'DEQ Pollutant List'!$B$7:$B$614,0)))),"")</f>
        <v>Lead and compounds</v>
      </c>
      <c r="D929" s="205"/>
      <c r="E929" s="260"/>
      <c r="F929" s="274"/>
      <c r="G929" s="275"/>
      <c r="H929" s="233"/>
      <c r="I929" s="276"/>
      <c r="J929" s="206"/>
      <c r="K929" s="344">
        <v>2.9903556069364167E-5</v>
      </c>
      <c r="L929" s="345"/>
      <c r="M929" s="346"/>
      <c r="N929" s="347">
        <v>8.1927550874970317E-8</v>
      </c>
      <c r="O929" s="208"/>
    </row>
    <row r="930" spans="1:15" s="199" customFormat="1" ht="15.75" x14ac:dyDescent="0.3">
      <c r="A930" s="200" t="s">
        <v>1592</v>
      </c>
      <c r="B930" s="259" t="s">
        <v>562</v>
      </c>
      <c r="C930" s="224" t="str">
        <f>IFERROR(IF($B930="7440-47-3","Chromium and compounds",IF(B930="No CAS","",INDEX('DEQ Pollutant List'!$C$7:$C$614,MATCH('3. Pollutant Emissions - EF'!B930,'DEQ Pollutant List'!$B$7:$B$614,0)))),"")</f>
        <v>Manganese and compounds</v>
      </c>
      <c r="D930" s="205"/>
      <c r="E930" s="260"/>
      <c r="F930" s="274"/>
      <c r="G930" s="275"/>
      <c r="H930" s="233"/>
      <c r="I930" s="276"/>
      <c r="J930" s="206"/>
      <c r="K930" s="344">
        <v>2.9903556069364162E-2</v>
      </c>
      <c r="L930" s="345"/>
      <c r="M930" s="346"/>
      <c r="N930" s="347">
        <v>8.1927550874970304E-5</v>
      </c>
      <c r="O930" s="208"/>
    </row>
    <row r="931" spans="1:15" s="199" customFormat="1" ht="15.75" x14ac:dyDescent="0.3">
      <c r="A931" s="200" t="s">
        <v>1592</v>
      </c>
      <c r="B931" s="259" t="s">
        <v>634</v>
      </c>
      <c r="C931" s="224" t="str">
        <f>IFERROR(IF($B931="7440-47-3","Chromium and compounds",IF(B931="No CAS","",INDEX('DEQ Pollutant List'!$C$7:$C$614,MATCH('3. Pollutant Emissions - EF'!B931,'DEQ Pollutant List'!$B$7:$B$614,0)))),"")</f>
        <v>Nickel and compounds</v>
      </c>
      <c r="D931" s="205"/>
      <c r="E931" s="260"/>
      <c r="F931" s="274"/>
      <c r="G931" s="275"/>
      <c r="H931" s="233"/>
      <c r="I931" s="276"/>
      <c r="J931" s="206"/>
      <c r="K931" s="344">
        <v>3.8874622890173414</v>
      </c>
      <c r="L931" s="345"/>
      <c r="M931" s="346"/>
      <c r="N931" s="347">
        <v>1.0650581613746142E-2</v>
      </c>
      <c r="O931" s="208"/>
    </row>
    <row r="932" spans="1:15" s="199" customFormat="1" ht="15.75" x14ac:dyDescent="0.3">
      <c r="A932" s="200" t="s">
        <v>1592</v>
      </c>
      <c r="B932" s="259" t="s">
        <v>1281</v>
      </c>
      <c r="C932" s="224" t="str">
        <f>IFERROR(IF($B932="7440-47-3","Chromium and compounds",IF(B932="No CAS","",INDEX('DEQ Pollutant List'!$C$7:$C$614,MATCH('3. Pollutant Emissions - EF'!B932,'DEQ Pollutant List'!$B$7:$B$614,0)))),"")</f>
        <v>Phosphorus and compounds</v>
      </c>
      <c r="D932" s="205"/>
      <c r="E932" s="260"/>
      <c r="F932" s="274"/>
      <c r="G932" s="275"/>
      <c r="H932" s="233"/>
      <c r="I932" s="276"/>
      <c r="J932" s="206"/>
      <c r="K932" s="344">
        <v>4.4855334104046244E-4</v>
      </c>
      <c r="L932" s="345"/>
      <c r="M932" s="346"/>
      <c r="N932" s="347">
        <v>1.2289132631245546E-6</v>
      </c>
      <c r="O932" s="208"/>
    </row>
    <row r="933" spans="1:15" s="199" customFormat="1" ht="16.5" thickBot="1" x14ac:dyDescent="0.35">
      <c r="A933" s="202" t="s">
        <v>1592</v>
      </c>
      <c r="B933" s="283" t="s">
        <v>1009</v>
      </c>
      <c r="C933" s="204" t="str">
        <f>IFERROR(IF($B933="7440-47-3","Chromium and compounds",IF(B933="No CAS","",INDEX('DEQ Pollutant List'!$C$7:$C$614,MATCH('3. Pollutant Emissions - EF'!B933,'DEQ Pollutant List'!$B$7:$B$614,0)))),"")</f>
        <v>Selenium and compounds</v>
      </c>
      <c r="D933" s="218"/>
      <c r="E933" s="284"/>
      <c r="F933" s="306"/>
      <c r="G933" s="307"/>
      <c r="H933" s="287"/>
      <c r="I933" s="288"/>
      <c r="J933" s="211"/>
      <c r="K933" s="348">
        <v>8.9710668208092492E-6</v>
      </c>
      <c r="L933" s="349"/>
      <c r="M933" s="350"/>
      <c r="N933" s="351">
        <v>2.4578265262491092E-8</v>
      </c>
      <c r="O933" s="213"/>
    </row>
    <row r="934" spans="1:15" s="199" customFormat="1" ht="15.75" thickBot="1" x14ac:dyDescent="0.3">
      <c r="A934" s="268"/>
      <c r="B934" s="269"/>
      <c r="C934" s="270"/>
      <c r="D934" s="271"/>
      <c r="E934" s="272"/>
      <c r="F934" s="270"/>
      <c r="G934" s="271"/>
      <c r="H934" s="271"/>
      <c r="I934" s="270"/>
      <c r="J934" s="271"/>
      <c r="K934" s="271"/>
      <c r="L934" s="271"/>
      <c r="M934" s="271"/>
      <c r="N934" s="271"/>
      <c r="O934" s="273"/>
    </row>
    <row r="935" spans="1:15" s="199" customFormat="1" x14ac:dyDescent="0.25">
      <c r="A935" s="246"/>
      <c r="B935" s="294"/>
      <c r="C935" s="248" t="str">
        <f>IFERROR(IF($B935="7440-47-3","Chromium and compounds",IF(B935="No CAS","",INDEX('DEQ Pollutant List'!$C$7:$C$614,MATCH('3. Pollutant Emissions - EF'!B935,'DEQ Pollutant List'!$B$7:$B$614,0)))),"")</f>
        <v/>
      </c>
      <c r="D935" s="249"/>
      <c r="E935" s="250"/>
      <c r="F935" s="258"/>
      <c r="G935" s="290"/>
      <c r="H935" s="257"/>
      <c r="I935" s="331"/>
      <c r="J935" s="258"/>
      <c r="K935" s="256"/>
      <c r="L935" s="257"/>
      <c r="M935" s="258"/>
      <c r="N935" s="313"/>
      <c r="O935" s="257"/>
    </row>
    <row r="936" spans="1:15" s="199" customFormat="1" x14ac:dyDescent="0.25">
      <c r="A936" s="200" t="s">
        <v>1593</v>
      </c>
      <c r="B936" s="201" t="s">
        <v>41</v>
      </c>
      <c r="C936" s="224" t="str">
        <f>IFERROR(IF($B936="7440-47-3","Chromium and compounds",IF(B936="No CAS","",INDEX('DEQ Pollutant List'!$C$7:$C$614,MATCH('3. Pollutant Emissions - EF'!B936,'DEQ Pollutant List'!$B$7:$B$614,0)))),"")</f>
        <v>Aluminum and compounds</v>
      </c>
      <c r="D936" s="205"/>
      <c r="E936" s="314">
        <v>0.99999970000000005</v>
      </c>
      <c r="F936" s="297">
        <v>10.8</v>
      </c>
      <c r="G936" s="300">
        <v>13.600000000000001</v>
      </c>
      <c r="H936" s="208" t="s">
        <v>1637</v>
      </c>
      <c r="I936" s="209" t="s">
        <v>1638</v>
      </c>
      <c r="J936" s="206"/>
      <c r="K936" s="265">
        <v>4.0172266380658237E-4</v>
      </c>
      <c r="L936" s="208"/>
      <c r="M936" s="206"/>
      <c r="N936" s="210">
        <v>1.3859533809663928E-6</v>
      </c>
      <c r="O936" s="208"/>
    </row>
    <row r="937" spans="1:15" s="199" customFormat="1" x14ac:dyDescent="0.25">
      <c r="A937" s="200" t="s">
        <v>1593</v>
      </c>
      <c r="B937" s="201" t="s">
        <v>83</v>
      </c>
      <c r="C937" s="224" t="str">
        <f>IFERROR(IF($B937="7440-47-3","Chromium and compounds",IF(B937="No CAS","",INDEX('DEQ Pollutant List'!$C$7:$C$614,MATCH('3. Pollutant Emissions - EF'!B937,'DEQ Pollutant List'!$B$7:$B$614,0)))),"")</f>
        <v>Arsenic and compounds</v>
      </c>
      <c r="D937" s="205"/>
      <c r="E937" s="314">
        <v>0.99999970000000005</v>
      </c>
      <c r="F937" s="297">
        <v>3.8E-3</v>
      </c>
      <c r="G937" s="300">
        <v>5.4000000000000003E-3</v>
      </c>
      <c r="H937" s="208" t="s">
        <v>1637</v>
      </c>
      <c r="I937" s="209" t="s">
        <v>1638</v>
      </c>
      <c r="J937" s="206"/>
      <c r="K937" s="265">
        <v>1.4134686319120491E-7</v>
      </c>
      <c r="L937" s="208"/>
      <c r="M937" s="206"/>
      <c r="N937" s="210">
        <v>5.5030501891312643E-10</v>
      </c>
      <c r="O937" s="208"/>
    </row>
    <row r="938" spans="1:15" s="199" customFormat="1" x14ac:dyDescent="0.25">
      <c r="A938" s="200" t="s">
        <v>1593</v>
      </c>
      <c r="B938" s="201" t="s">
        <v>117</v>
      </c>
      <c r="C938" s="224" t="str">
        <f>IFERROR(IF($B938="7440-47-3","Chromium and compounds",IF(B938="No CAS","",INDEX('DEQ Pollutant List'!$C$7:$C$614,MATCH('3. Pollutant Emissions - EF'!B938,'DEQ Pollutant List'!$B$7:$B$614,0)))),"")</f>
        <v>Beryllium and compounds</v>
      </c>
      <c r="D938" s="205"/>
      <c r="E938" s="314">
        <v>0.99999970000000005</v>
      </c>
      <c r="F938" s="297" t="s">
        <v>1649</v>
      </c>
      <c r="G938" s="300" t="s">
        <v>1649</v>
      </c>
      <c r="H938" s="208" t="s">
        <v>1637</v>
      </c>
      <c r="I938" s="209" t="s">
        <v>1638</v>
      </c>
      <c r="J938" s="206"/>
      <c r="K938" s="265" t="s">
        <v>1499</v>
      </c>
      <c r="L938" s="208"/>
      <c r="M938" s="206"/>
      <c r="N938" s="210" t="s">
        <v>1499</v>
      </c>
      <c r="O938" s="208"/>
    </row>
    <row r="939" spans="1:15" s="199" customFormat="1" x14ac:dyDescent="0.25">
      <c r="A939" s="200" t="s">
        <v>1593</v>
      </c>
      <c r="B939" s="201" t="s">
        <v>167</v>
      </c>
      <c r="C939" s="224" t="str">
        <f>IFERROR(IF($B939="7440-47-3","Chromium and compounds",IF(B939="No CAS","",INDEX('DEQ Pollutant List'!$C$7:$C$614,MATCH('3. Pollutant Emissions - EF'!B939,'DEQ Pollutant List'!$B$7:$B$614,0)))),"")</f>
        <v>Cadmium and compounds</v>
      </c>
      <c r="D939" s="205"/>
      <c r="E939" s="314">
        <v>0.99999970000000005</v>
      </c>
      <c r="F939" s="297" t="s">
        <v>1649</v>
      </c>
      <c r="G939" s="300" t="s">
        <v>1649</v>
      </c>
      <c r="H939" s="208" t="s">
        <v>1637</v>
      </c>
      <c r="I939" s="209" t="s">
        <v>1638</v>
      </c>
      <c r="J939" s="206"/>
      <c r="K939" s="265" t="s">
        <v>1499</v>
      </c>
      <c r="L939" s="208"/>
      <c r="M939" s="206"/>
      <c r="N939" s="210" t="s">
        <v>1499</v>
      </c>
      <c r="O939" s="208"/>
    </row>
    <row r="940" spans="1:15" s="199" customFormat="1" x14ac:dyDescent="0.25">
      <c r="A940" s="200" t="s">
        <v>1593</v>
      </c>
      <c r="B940" s="201" t="s">
        <v>1636</v>
      </c>
      <c r="C940" s="224" t="str">
        <f>IFERROR(IF($B940="7440-47-3","Chromium and compounds",IF(B940="No CAS","",INDEX('DEQ Pollutant List'!$C$7:$C$614,MATCH('3. Pollutant Emissions - EF'!B940,'DEQ Pollutant List'!$B$7:$B$614,0)))),"")</f>
        <v>Chromium and compounds</v>
      </c>
      <c r="D940" s="205"/>
      <c r="E940" s="314">
        <v>0.99999970000000005</v>
      </c>
      <c r="F940" s="297">
        <v>17.399999999999999</v>
      </c>
      <c r="G940" s="300">
        <v>19.799999999999997</v>
      </c>
      <c r="H940" s="208" t="s">
        <v>1637</v>
      </c>
      <c r="I940" s="209" t="s">
        <v>1638</v>
      </c>
      <c r="J940" s="206"/>
      <c r="K940" s="265">
        <v>6.4721984724393829E-4</v>
      </c>
      <c r="L940" s="208"/>
      <c r="M940" s="206"/>
      <c r="N940" s="210">
        <v>2.0177850693481305E-6</v>
      </c>
      <c r="O940" s="208"/>
    </row>
    <row r="941" spans="1:15" s="199" customFormat="1" x14ac:dyDescent="0.25">
      <c r="A941" s="200" t="s">
        <v>1593</v>
      </c>
      <c r="B941" s="201" t="s">
        <v>250</v>
      </c>
      <c r="C941" s="224" t="str">
        <f>IFERROR(IF($B941="7440-47-3","Chromium and compounds",IF(B941="No CAS","",INDEX('DEQ Pollutant List'!$C$7:$C$614,MATCH('3. Pollutant Emissions - EF'!B941,'DEQ Pollutant List'!$B$7:$B$614,0)))),"")</f>
        <v>Chromium VI, chromate, and dichromate particulate</v>
      </c>
      <c r="D941" s="205"/>
      <c r="E941" s="314">
        <v>0.99999970000000005</v>
      </c>
      <c r="F941" s="297">
        <v>2.1999999999999998E-4</v>
      </c>
      <c r="G941" s="300">
        <v>3.3999999999999997E-4</v>
      </c>
      <c r="H941" s="208" t="s">
        <v>1637</v>
      </c>
      <c r="I941" s="209" t="s">
        <v>1638</v>
      </c>
      <c r="J941" s="206"/>
      <c r="K941" s="265">
        <v>8.1832394479118609E-9</v>
      </c>
      <c r="L941" s="208"/>
      <c r="M941" s="206"/>
      <c r="N941" s="210">
        <v>3.4648834524159814E-11</v>
      </c>
      <c r="O941" s="208"/>
    </row>
    <row r="942" spans="1:15" s="199" customFormat="1" x14ac:dyDescent="0.25">
      <c r="A942" s="200" t="s">
        <v>1593</v>
      </c>
      <c r="B942" s="201" t="s">
        <v>255</v>
      </c>
      <c r="C942" s="224" t="str">
        <f>IFERROR(IF($B942="7440-47-3","Chromium and compounds",IF(B942="No CAS","",INDEX('DEQ Pollutant List'!$C$7:$C$614,MATCH('3. Pollutant Emissions - EF'!B942,'DEQ Pollutant List'!$B$7:$B$614,0)))),"")</f>
        <v>Cobalt and compounds</v>
      </c>
      <c r="D942" s="205"/>
      <c r="E942" s="314">
        <v>0.99999970000000005</v>
      </c>
      <c r="F942" s="297">
        <v>1.8</v>
      </c>
      <c r="G942" s="300">
        <v>1.8</v>
      </c>
      <c r="H942" s="208" t="s">
        <v>1637</v>
      </c>
      <c r="I942" s="209" t="s">
        <v>1638</v>
      </c>
      <c r="J942" s="206"/>
      <c r="K942" s="265">
        <v>6.6953777301097058E-5</v>
      </c>
      <c r="L942" s="208"/>
      <c r="M942" s="206"/>
      <c r="N942" s="210">
        <v>1.8343500630437552E-7</v>
      </c>
      <c r="O942" s="208"/>
    </row>
    <row r="943" spans="1:15" s="199" customFormat="1" x14ac:dyDescent="0.25">
      <c r="A943" s="200" t="s">
        <v>1593</v>
      </c>
      <c r="B943" s="201" t="s">
        <v>258</v>
      </c>
      <c r="C943" s="224" t="str">
        <f>IFERROR(IF($B943="7440-47-3","Chromium and compounds",IF(B943="No CAS","",INDEX('DEQ Pollutant List'!$C$7:$C$614,MATCH('3. Pollutant Emissions - EF'!B943,'DEQ Pollutant List'!$B$7:$B$614,0)))),"")</f>
        <v>Copper and compounds</v>
      </c>
      <c r="D943" s="205"/>
      <c r="E943" s="314">
        <v>0.99999970000000005</v>
      </c>
      <c r="F943" s="297">
        <v>0.36</v>
      </c>
      <c r="G943" s="300">
        <v>0.42000000000000004</v>
      </c>
      <c r="H943" s="208" t="s">
        <v>1637</v>
      </c>
      <c r="I943" s="209" t="s">
        <v>1638</v>
      </c>
      <c r="J943" s="206"/>
      <c r="K943" s="265">
        <v>1.3390755460219413E-5</v>
      </c>
      <c r="L943" s="208"/>
      <c r="M943" s="206"/>
      <c r="N943" s="210">
        <v>4.2801501471020945E-8</v>
      </c>
      <c r="O943" s="208"/>
    </row>
    <row r="944" spans="1:15" s="199" customFormat="1" x14ac:dyDescent="0.25">
      <c r="A944" s="200" t="s">
        <v>1593</v>
      </c>
      <c r="B944" s="201" t="s">
        <v>556</v>
      </c>
      <c r="C944" s="224" t="str">
        <f>IFERROR(IF($B944="7440-47-3","Chromium and compounds",IF(B944="No CAS","",INDEX('DEQ Pollutant List'!$C$7:$C$614,MATCH('3. Pollutant Emissions - EF'!B944,'DEQ Pollutant List'!$B$7:$B$614,0)))),"")</f>
        <v>Lead and compounds</v>
      </c>
      <c r="D944" s="205"/>
      <c r="E944" s="314">
        <v>0.99999970000000005</v>
      </c>
      <c r="F944" s="297">
        <v>9.0000000000000011E-3</v>
      </c>
      <c r="G944" s="300">
        <v>1.5800000000000002E-2</v>
      </c>
      <c r="H944" s="208" t="s">
        <v>1637</v>
      </c>
      <c r="I944" s="209" t="s">
        <v>1638</v>
      </c>
      <c r="J944" s="206"/>
      <c r="K944" s="265">
        <v>3.3476888650548534E-7</v>
      </c>
      <c r="L944" s="208"/>
      <c r="M944" s="206"/>
      <c r="N944" s="210">
        <v>1.6101517220050741E-9</v>
      </c>
      <c r="O944" s="208"/>
    </row>
    <row r="945" spans="1:15" s="199" customFormat="1" x14ac:dyDescent="0.25">
      <c r="A945" s="200" t="s">
        <v>1593</v>
      </c>
      <c r="B945" s="201" t="s">
        <v>562</v>
      </c>
      <c r="C945" s="224" t="str">
        <f>IFERROR(IF($B945="7440-47-3","Chromium and compounds",IF(B945="No CAS","",INDEX('DEQ Pollutant List'!$C$7:$C$614,MATCH('3. Pollutant Emissions - EF'!B945,'DEQ Pollutant List'!$B$7:$B$614,0)))),"")</f>
        <v>Manganese and compounds</v>
      </c>
      <c r="D945" s="205"/>
      <c r="E945" s="314">
        <v>0.99999970000000005</v>
      </c>
      <c r="F945" s="297">
        <v>0.4</v>
      </c>
      <c r="G945" s="300">
        <v>0.51999999999999991</v>
      </c>
      <c r="H945" s="208" t="s">
        <v>1637</v>
      </c>
      <c r="I945" s="209" t="s">
        <v>1638</v>
      </c>
      <c r="J945" s="206"/>
      <c r="K945" s="265">
        <v>1.487861717802157E-5</v>
      </c>
      <c r="L945" s="208"/>
      <c r="M945" s="206"/>
      <c r="N945" s="210">
        <v>5.2992335154597356E-8</v>
      </c>
      <c r="O945" s="208"/>
    </row>
    <row r="946" spans="1:15" s="199" customFormat="1" x14ac:dyDescent="0.25">
      <c r="A946" s="200" t="s">
        <v>1593</v>
      </c>
      <c r="B946" s="201" t="s">
        <v>568</v>
      </c>
      <c r="C946" s="224" t="str">
        <f>IFERROR(IF($B946="7440-47-3","Chromium and compounds",IF(B946="No CAS","",INDEX('DEQ Pollutant List'!$C$7:$C$614,MATCH('3. Pollutant Emissions - EF'!B946,'DEQ Pollutant List'!$B$7:$B$614,0)))),"")</f>
        <v>Mercury and compounds</v>
      </c>
      <c r="D946" s="205"/>
      <c r="E946" s="314">
        <v>0.99999970000000005</v>
      </c>
      <c r="F946" s="297" t="s">
        <v>1649</v>
      </c>
      <c r="G946" s="300" t="s">
        <v>1649</v>
      </c>
      <c r="H946" s="208" t="s">
        <v>1637</v>
      </c>
      <c r="I946" s="209" t="s">
        <v>1638</v>
      </c>
      <c r="J946" s="206"/>
      <c r="K946" s="265" t="s">
        <v>1499</v>
      </c>
      <c r="L946" s="208"/>
      <c r="M946" s="206"/>
      <c r="N946" s="210" t="s">
        <v>1499</v>
      </c>
      <c r="O946" s="208"/>
    </row>
    <row r="947" spans="1:15" s="199" customFormat="1" x14ac:dyDescent="0.25">
      <c r="A947" s="200" t="s">
        <v>1593</v>
      </c>
      <c r="B947" s="201" t="s">
        <v>634</v>
      </c>
      <c r="C947" s="224" t="str">
        <f>IFERROR(IF($B947="7440-47-3","Chromium and compounds",IF(B947="No CAS","",INDEX('DEQ Pollutant List'!$C$7:$C$614,MATCH('3. Pollutant Emissions - EF'!B947,'DEQ Pollutant List'!$B$7:$B$614,0)))),"")</f>
        <v>Nickel and compounds</v>
      </c>
      <c r="D947" s="205"/>
      <c r="E947" s="314">
        <v>0.99999970000000005</v>
      </c>
      <c r="F947" s="297">
        <v>48</v>
      </c>
      <c r="G947" s="300">
        <v>54.000000000000007</v>
      </c>
      <c r="H947" s="208" t="s">
        <v>1637</v>
      </c>
      <c r="I947" s="209" t="s">
        <v>1638</v>
      </c>
      <c r="J947" s="206"/>
      <c r="K947" s="265">
        <v>1.7854340613625882E-3</v>
      </c>
      <c r="L947" s="208"/>
      <c r="M947" s="206"/>
      <c r="N947" s="210">
        <v>5.5030501891312659E-6</v>
      </c>
      <c r="O947" s="208"/>
    </row>
    <row r="948" spans="1:15" s="199" customFormat="1" x14ac:dyDescent="0.25">
      <c r="A948" s="200" t="s">
        <v>1593</v>
      </c>
      <c r="B948" s="201" t="s">
        <v>1009</v>
      </c>
      <c r="C948" s="224" t="str">
        <f>IFERROR(IF($B948="7440-47-3","Chromium and compounds",IF(B948="No CAS","",INDEX('DEQ Pollutant List'!$C$7:$C$614,MATCH('3. Pollutant Emissions - EF'!B948,'DEQ Pollutant List'!$B$7:$B$614,0)))),"")</f>
        <v>Selenium and compounds</v>
      </c>
      <c r="D948" s="205"/>
      <c r="E948" s="314">
        <v>0.99999970000000005</v>
      </c>
      <c r="F948" s="297" t="s">
        <v>1649</v>
      </c>
      <c r="G948" s="300" t="s">
        <v>1649</v>
      </c>
      <c r="H948" s="208" t="s">
        <v>1637</v>
      </c>
      <c r="I948" s="209" t="s">
        <v>1638</v>
      </c>
      <c r="J948" s="206"/>
      <c r="K948" s="265" t="s">
        <v>1499</v>
      </c>
      <c r="L948" s="208"/>
      <c r="M948" s="206"/>
      <c r="N948" s="210" t="s">
        <v>1499</v>
      </c>
      <c r="O948" s="208"/>
    </row>
    <row r="949" spans="1:15" s="199" customFormat="1" x14ac:dyDescent="0.25">
      <c r="A949" s="200" t="s">
        <v>1593</v>
      </c>
      <c r="B949" s="201" t="s">
        <v>1128</v>
      </c>
      <c r="C949" s="224" t="str">
        <f>IFERROR(IF($B949="7440-47-3","Chromium and compounds",IF(B949="No CAS","",INDEX('DEQ Pollutant List'!$C$7:$C$614,MATCH('3. Pollutant Emissions - EF'!B949,'DEQ Pollutant List'!$B$7:$B$614,0)))),"")</f>
        <v>Vanadium (fume or dust)</v>
      </c>
      <c r="D949" s="205"/>
      <c r="E949" s="314">
        <v>0.99999970000000005</v>
      </c>
      <c r="F949" s="297">
        <v>4.1999999999999996E-2</v>
      </c>
      <c r="G949" s="300">
        <v>4.5999999999999999E-2</v>
      </c>
      <c r="H949" s="208" t="s">
        <v>1637</v>
      </c>
      <c r="I949" s="209" t="s">
        <v>1638</v>
      </c>
      <c r="J949" s="206"/>
      <c r="K949" s="265">
        <v>1.5622548036922645E-6</v>
      </c>
      <c r="L949" s="208"/>
      <c r="M949" s="206"/>
      <c r="N949" s="210">
        <v>4.6877834944451513E-9</v>
      </c>
      <c r="O949" s="208"/>
    </row>
    <row r="950" spans="1:15" s="199" customFormat="1" x14ac:dyDescent="0.25">
      <c r="A950" s="200" t="s">
        <v>1593</v>
      </c>
      <c r="B950" s="201" t="s">
        <v>1149</v>
      </c>
      <c r="C950" s="224" t="str">
        <f>IFERROR(IF($B950="7440-47-3","Chromium and compounds",IF(B950="No CAS","",INDEX('DEQ Pollutant List'!$C$7:$C$614,MATCH('3. Pollutant Emissions - EF'!B950,'DEQ Pollutant List'!$B$7:$B$614,0)))),"")</f>
        <v>Zinc and compounds</v>
      </c>
      <c r="D950" s="205"/>
      <c r="E950" s="314">
        <v>0.99999970000000005</v>
      </c>
      <c r="F950" s="297">
        <v>0.10200000000000001</v>
      </c>
      <c r="G950" s="300">
        <v>0.18</v>
      </c>
      <c r="H950" s="208" t="s">
        <v>1637</v>
      </c>
      <c r="I950" s="209" t="s">
        <v>1638</v>
      </c>
      <c r="J950" s="206"/>
      <c r="K950" s="265">
        <v>3.7940473803955004E-6</v>
      </c>
      <c r="L950" s="208"/>
      <c r="M950" s="206"/>
      <c r="N950" s="210">
        <v>1.8343500630437548E-8</v>
      </c>
      <c r="O950" s="208"/>
    </row>
    <row r="951" spans="1:15" s="199" customFormat="1" x14ac:dyDescent="0.25">
      <c r="A951" s="200"/>
      <c r="B951" s="201"/>
      <c r="C951" s="224" t="str">
        <f>IFERROR(IF($B951="7440-47-3","Chromium and compounds",IF(B951="No CAS","",INDEX('DEQ Pollutant List'!$C$7:$C$614,MATCH('3. Pollutant Emissions - EF'!B951,'DEQ Pollutant List'!$B$7:$B$614,0)))),"")</f>
        <v/>
      </c>
      <c r="D951" s="205"/>
      <c r="E951" s="260"/>
      <c r="F951" s="206"/>
      <c r="G951" s="207"/>
      <c r="H951" s="208"/>
      <c r="I951" s="209"/>
      <c r="J951" s="206"/>
      <c r="K951" s="265"/>
      <c r="L951" s="208"/>
      <c r="M951" s="206"/>
      <c r="N951" s="210"/>
      <c r="O951" s="208"/>
    </row>
    <row r="952" spans="1:15" s="199" customFormat="1" x14ac:dyDescent="0.25">
      <c r="A952" s="200" t="s">
        <v>1597</v>
      </c>
      <c r="B952" s="201" t="s">
        <v>41</v>
      </c>
      <c r="C952" s="224" t="str">
        <f>IFERROR(IF($B952="7440-47-3","Chromium and compounds",IF(B952="No CAS","",INDEX('DEQ Pollutant List'!$C$7:$C$614,MATCH('3. Pollutant Emissions - EF'!B952,'DEQ Pollutant List'!$B$7:$B$614,0)))),"")</f>
        <v>Aluminum and compounds</v>
      </c>
      <c r="D952" s="205"/>
      <c r="E952" s="260">
        <v>0.999</v>
      </c>
      <c r="F952" s="297">
        <v>10.8</v>
      </c>
      <c r="G952" s="300">
        <v>12.2</v>
      </c>
      <c r="H952" s="208" t="s">
        <v>1637</v>
      </c>
      <c r="I952" s="209" t="s">
        <v>1638</v>
      </c>
      <c r="J952" s="206"/>
      <c r="K952" s="265">
        <v>1.37790832369927</v>
      </c>
      <c r="L952" s="208"/>
      <c r="M952" s="206"/>
      <c r="N952" s="210">
        <v>4.2644549845588771E-3</v>
      </c>
      <c r="O952" s="208"/>
    </row>
    <row r="953" spans="1:15" s="199" customFormat="1" x14ac:dyDescent="0.25">
      <c r="A953" s="200" t="s">
        <v>1597</v>
      </c>
      <c r="B953" s="201" t="s">
        <v>83</v>
      </c>
      <c r="C953" s="224" t="str">
        <f>IFERROR(IF($B953="7440-47-3","Chromium and compounds",IF(B953="No CAS","",INDEX('DEQ Pollutant List'!$C$7:$C$614,MATCH('3. Pollutant Emissions - EF'!B953,'DEQ Pollutant List'!$B$7:$B$614,0)))),"")</f>
        <v>Arsenic and compounds</v>
      </c>
      <c r="D953" s="205"/>
      <c r="E953" s="260">
        <v>0.999</v>
      </c>
      <c r="F953" s="297">
        <v>3.8E-3</v>
      </c>
      <c r="G953" s="300">
        <v>5.0000000000000001E-3</v>
      </c>
      <c r="H953" s="208" t="s">
        <v>1637</v>
      </c>
      <c r="I953" s="209" t="s">
        <v>1638</v>
      </c>
      <c r="J953" s="206"/>
      <c r="K953" s="265">
        <v>4.8481959537566912E-4</v>
      </c>
      <c r="L953" s="208"/>
      <c r="M953" s="206"/>
      <c r="N953" s="210">
        <v>1.7477274526880648E-6</v>
      </c>
      <c r="O953" s="208"/>
    </row>
    <row r="954" spans="1:15" s="199" customFormat="1" x14ac:dyDescent="0.25">
      <c r="A954" s="200" t="s">
        <v>1597</v>
      </c>
      <c r="B954" s="201" t="s">
        <v>117</v>
      </c>
      <c r="C954" s="224" t="str">
        <f>IFERROR(IF($B954="7440-47-3","Chromium and compounds",IF(B954="No CAS","",INDEX('DEQ Pollutant List'!$C$7:$C$614,MATCH('3. Pollutant Emissions - EF'!B954,'DEQ Pollutant List'!$B$7:$B$614,0)))),"")</f>
        <v>Beryllium and compounds</v>
      </c>
      <c r="D954" s="205"/>
      <c r="E954" s="260">
        <v>0.999</v>
      </c>
      <c r="F954" s="297" t="s">
        <v>1649</v>
      </c>
      <c r="G954" s="300" t="s">
        <v>1649</v>
      </c>
      <c r="H954" s="208" t="s">
        <v>1637</v>
      </c>
      <c r="I954" s="209" t="s">
        <v>1638</v>
      </c>
      <c r="J954" s="206"/>
      <c r="K954" s="265" t="s">
        <v>1499</v>
      </c>
      <c r="L954" s="208"/>
      <c r="M954" s="206"/>
      <c r="N954" s="210" t="s">
        <v>1499</v>
      </c>
      <c r="O954" s="208"/>
    </row>
    <row r="955" spans="1:15" s="199" customFormat="1" x14ac:dyDescent="0.25">
      <c r="A955" s="200" t="s">
        <v>1597</v>
      </c>
      <c r="B955" s="201" t="s">
        <v>167</v>
      </c>
      <c r="C955" s="224" t="str">
        <f>IFERROR(IF($B955="7440-47-3","Chromium and compounds",IF(B955="No CAS","",INDEX('DEQ Pollutant List'!$C$7:$C$614,MATCH('3. Pollutant Emissions - EF'!B955,'DEQ Pollutant List'!$B$7:$B$614,0)))),"")</f>
        <v>Cadmium and compounds</v>
      </c>
      <c r="D955" s="205"/>
      <c r="E955" s="260">
        <v>0.999</v>
      </c>
      <c r="F955" s="297" t="s">
        <v>1649</v>
      </c>
      <c r="G955" s="300" t="s">
        <v>1649</v>
      </c>
      <c r="H955" s="208" t="s">
        <v>1637</v>
      </c>
      <c r="I955" s="209" t="s">
        <v>1638</v>
      </c>
      <c r="J955" s="206"/>
      <c r="K955" s="265" t="s">
        <v>1499</v>
      </c>
      <c r="L955" s="208"/>
      <c r="M955" s="206"/>
      <c r="N955" s="210" t="s">
        <v>1499</v>
      </c>
      <c r="O955" s="208"/>
    </row>
    <row r="956" spans="1:15" s="199" customFormat="1" x14ac:dyDescent="0.25">
      <c r="A956" s="200" t="s">
        <v>1597</v>
      </c>
      <c r="B956" s="201" t="s">
        <v>1636</v>
      </c>
      <c r="C956" s="224" t="str">
        <f>IFERROR(IF($B956="7440-47-3","Chromium and compounds",IF(B956="No CAS","",INDEX('DEQ Pollutant List'!$C$7:$C$614,MATCH('3. Pollutant Emissions - EF'!B956,'DEQ Pollutant List'!$B$7:$B$614,0)))),"")</f>
        <v>Chromium and compounds</v>
      </c>
      <c r="D956" s="205"/>
      <c r="E956" s="260">
        <v>0.999</v>
      </c>
      <c r="F956" s="297">
        <v>10</v>
      </c>
      <c r="G956" s="300">
        <v>10.200000000000001</v>
      </c>
      <c r="H956" s="208" t="s">
        <v>1637</v>
      </c>
      <c r="I956" s="209" t="s">
        <v>1638</v>
      </c>
      <c r="J956" s="206"/>
      <c r="K956" s="265">
        <v>1.2758410404622871</v>
      </c>
      <c r="L956" s="208"/>
      <c r="M956" s="206"/>
      <c r="N956" s="210">
        <v>3.5653640034836523E-3</v>
      </c>
      <c r="O956" s="208"/>
    </row>
    <row r="957" spans="1:15" s="199" customFormat="1" x14ac:dyDescent="0.25">
      <c r="A957" s="200" t="s">
        <v>1597</v>
      </c>
      <c r="B957" s="201" t="s">
        <v>250</v>
      </c>
      <c r="C957" s="224" t="str">
        <f>IFERROR(IF($B957="7440-47-3","Chromium and compounds",IF(B957="No CAS","",INDEX('DEQ Pollutant List'!$C$7:$C$614,MATCH('3. Pollutant Emissions - EF'!B957,'DEQ Pollutant List'!$B$7:$B$614,0)))),"")</f>
        <v>Chromium VI, chromate, and dichromate particulate</v>
      </c>
      <c r="D957" s="205"/>
      <c r="E957" s="260">
        <v>0.999</v>
      </c>
      <c r="F957" s="297">
        <v>3.8000000000000002E-4</v>
      </c>
      <c r="G957" s="300">
        <v>4.0000000000000002E-4</v>
      </c>
      <c r="H957" s="208" t="s">
        <v>1637</v>
      </c>
      <c r="I957" s="209" t="s">
        <v>1638</v>
      </c>
      <c r="J957" s="206"/>
      <c r="K957" s="265">
        <v>4.8481959537566908E-5</v>
      </c>
      <c r="L957" s="208"/>
      <c r="M957" s="206"/>
      <c r="N957" s="210">
        <v>1.3981819621504516E-7</v>
      </c>
      <c r="O957" s="208"/>
    </row>
    <row r="958" spans="1:15" s="199" customFormat="1" x14ac:dyDescent="0.25">
      <c r="A958" s="200" t="s">
        <v>1597</v>
      </c>
      <c r="B958" s="201" t="s">
        <v>255</v>
      </c>
      <c r="C958" s="224" t="str">
        <f>IFERROR(IF($B958="7440-47-3","Chromium and compounds",IF(B958="No CAS","",INDEX('DEQ Pollutant List'!$C$7:$C$614,MATCH('3. Pollutant Emissions - EF'!B958,'DEQ Pollutant List'!$B$7:$B$614,0)))),"")</f>
        <v>Cobalt and compounds</v>
      </c>
      <c r="D958" s="205"/>
      <c r="E958" s="260">
        <v>0.999</v>
      </c>
      <c r="F958" s="297">
        <v>0.86</v>
      </c>
      <c r="G958" s="300">
        <v>0.86</v>
      </c>
      <c r="H958" s="208" t="s">
        <v>1637</v>
      </c>
      <c r="I958" s="209" t="s">
        <v>1638</v>
      </c>
      <c r="J958" s="206"/>
      <c r="K958" s="265">
        <v>0.10972232947975669</v>
      </c>
      <c r="L958" s="208"/>
      <c r="M958" s="206"/>
      <c r="N958" s="210">
        <v>3.0060912186234711E-4</v>
      </c>
      <c r="O958" s="208"/>
    </row>
    <row r="959" spans="1:15" s="199" customFormat="1" x14ac:dyDescent="0.25">
      <c r="A959" s="200" t="s">
        <v>1597</v>
      </c>
      <c r="B959" s="201" t="s">
        <v>258</v>
      </c>
      <c r="C959" s="224" t="str">
        <f>IFERROR(IF($B959="7440-47-3","Chromium and compounds",IF(B959="No CAS","",INDEX('DEQ Pollutant List'!$C$7:$C$614,MATCH('3. Pollutant Emissions - EF'!B959,'DEQ Pollutant List'!$B$7:$B$614,0)))),"")</f>
        <v>Copper and compounds</v>
      </c>
      <c r="D959" s="205"/>
      <c r="E959" s="260">
        <v>0.999</v>
      </c>
      <c r="F959" s="297">
        <v>0.4</v>
      </c>
      <c r="G959" s="300">
        <v>0.43999999999999995</v>
      </c>
      <c r="H959" s="208" t="s">
        <v>1637</v>
      </c>
      <c r="I959" s="209" t="s">
        <v>1638</v>
      </c>
      <c r="J959" s="206"/>
      <c r="K959" s="265">
        <v>5.1033641618491485E-2</v>
      </c>
      <c r="L959" s="208"/>
      <c r="M959" s="206"/>
      <c r="N959" s="210">
        <v>1.5380001583654963E-4</v>
      </c>
      <c r="O959" s="208"/>
    </row>
    <row r="960" spans="1:15" s="199" customFormat="1" x14ac:dyDescent="0.25">
      <c r="A960" s="200" t="s">
        <v>1597</v>
      </c>
      <c r="B960" s="201" t="s">
        <v>556</v>
      </c>
      <c r="C960" s="224" t="str">
        <f>IFERROR(IF($B960="7440-47-3","Chromium and compounds",IF(B960="No CAS","",INDEX('DEQ Pollutant List'!$C$7:$C$614,MATCH('3. Pollutant Emissions - EF'!B960,'DEQ Pollutant List'!$B$7:$B$614,0)))),"")</f>
        <v>Lead and compounds</v>
      </c>
      <c r="D960" s="205"/>
      <c r="E960" s="260">
        <v>0.999</v>
      </c>
      <c r="F960" s="297" t="s">
        <v>1649</v>
      </c>
      <c r="G960" s="300" t="s">
        <v>1649</v>
      </c>
      <c r="H960" s="208" t="s">
        <v>1637</v>
      </c>
      <c r="I960" s="209" t="s">
        <v>1638</v>
      </c>
      <c r="J960" s="206"/>
      <c r="K960" s="265" t="s">
        <v>1499</v>
      </c>
      <c r="L960" s="208"/>
      <c r="M960" s="206"/>
      <c r="N960" s="210" t="s">
        <v>1499</v>
      </c>
      <c r="O960" s="208"/>
    </row>
    <row r="961" spans="1:15" s="199" customFormat="1" x14ac:dyDescent="0.25">
      <c r="A961" s="200" t="s">
        <v>1597</v>
      </c>
      <c r="B961" s="201" t="s">
        <v>562</v>
      </c>
      <c r="C961" s="224" t="str">
        <f>IFERROR(IF($B961="7440-47-3","Chromium and compounds",IF(B961="No CAS","",INDEX('DEQ Pollutant List'!$C$7:$C$614,MATCH('3. Pollutant Emissions - EF'!B961,'DEQ Pollutant List'!$B$7:$B$614,0)))),"")</f>
        <v>Manganese and compounds</v>
      </c>
      <c r="D961" s="205"/>
      <c r="E961" s="260">
        <v>0.999</v>
      </c>
      <c r="F961" s="297">
        <v>0.3</v>
      </c>
      <c r="G961" s="300">
        <v>0.37999999999999995</v>
      </c>
      <c r="H961" s="208" t="s">
        <v>1637</v>
      </c>
      <c r="I961" s="209" t="s">
        <v>1638</v>
      </c>
      <c r="J961" s="206"/>
      <c r="K961" s="265">
        <v>3.827523121386861E-2</v>
      </c>
      <c r="L961" s="208"/>
      <c r="M961" s="206"/>
      <c r="N961" s="210">
        <v>1.3282728640429288E-4</v>
      </c>
      <c r="O961" s="208"/>
    </row>
    <row r="962" spans="1:15" s="199" customFormat="1" x14ac:dyDescent="0.25">
      <c r="A962" s="200" t="s">
        <v>1597</v>
      </c>
      <c r="B962" s="201" t="s">
        <v>568</v>
      </c>
      <c r="C962" s="224" t="str">
        <f>IFERROR(IF($B962="7440-47-3","Chromium and compounds",IF(B962="No CAS","",INDEX('DEQ Pollutant List'!$C$7:$C$614,MATCH('3. Pollutant Emissions - EF'!B962,'DEQ Pollutant List'!$B$7:$B$614,0)))),"")</f>
        <v>Mercury and compounds</v>
      </c>
      <c r="D962" s="205"/>
      <c r="E962" s="260">
        <v>0.999</v>
      </c>
      <c r="F962" s="297" t="s">
        <v>1649</v>
      </c>
      <c r="G962" s="300" t="s">
        <v>1649</v>
      </c>
      <c r="H962" s="208" t="s">
        <v>1637</v>
      </c>
      <c r="I962" s="209" t="s">
        <v>1638</v>
      </c>
      <c r="J962" s="206"/>
      <c r="K962" s="265" t="s">
        <v>1499</v>
      </c>
      <c r="L962" s="208"/>
      <c r="M962" s="206"/>
      <c r="N962" s="210" t="s">
        <v>1499</v>
      </c>
      <c r="O962" s="208"/>
    </row>
    <row r="963" spans="1:15" s="199" customFormat="1" x14ac:dyDescent="0.25">
      <c r="A963" s="200" t="s">
        <v>1597</v>
      </c>
      <c r="B963" s="201" t="s">
        <v>634</v>
      </c>
      <c r="C963" s="224" t="str">
        <f>IFERROR(IF($B963="7440-47-3","Chromium and compounds",IF(B963="No CAS","",INDEX('DEQ Pollutant List'!$C$7:$C$614,MATCH('3. Pollutant Emissions - EF'!B963,'DEQ Pollutant List'!$B$7:$B$614,0)))),"")</f>
        <v>Nickel and compounds</v>
      </c>
      <c r="D963" s="205"/>
      <c r="E963" s="260">
        <v>0.999</v>
      </c>
      <c r="F963" s="297">
        <v>30</v>
      </c>
      <c r="G963" s="300">
        <v>30</v>
      </c>
      <c r="H963" s="208" t="s">
        <v>1637</v>
      </c>
      <c r="I963" s="209" t="s">
        <v>1638</v>
      </c>
      <c r="J963" s="206"/>
      <c r="K963" s="265">
        <v>3.8275231213868612</v>
      </c>
      <c r="L963" s="208"/>
      <c r="M963" s="206"/>
      <c r="N963" s="210">
        <v>1.0486364716128387E-2</v>
      </c>
      <c r="O963" s="208"/>
    </row>
    <row r="964" spans="1:15" s="199" customFormat="1" x14ac:dyDescent="0.25">
      <c r="A964" s="200" t="s">
        <v>1597</v>
      </c>
      <c r="B964" s="201" t="s">
        <v>1009</v>
      </c>
      <c r="C964" s="224" t="str">
        <f>IFERROR(IF($B964="7440-47-3","Chromium and compounds",IF(B964="No CAS","",INDEX('DEQ Pollutant List'!$C$7:$C$614,MATCH('3. Pollutant Emissions - EF'!B964,'DEQ Pollutant List'!$B$7:$B$614,0)))),"")</f>
        <v>Selenium and compounds</v>
      </c>
      <c r="D964" s="205"/>
      <c r="E964" s="260">
        <v>0.999</v>
      </c>
      <c r="F964" s="297" t="s">
        <v>1649</v>
      </c>
      <c r="G964" s="300" t="s">
        <v>1649</v>
      </c>
      <c r="H964" s="208" t="s">
        <v>1637</v>
      </c>
      <c r="I964" s="209" t="s">
        <v>1638</v>
      </c>
      <c r="J964" s="206"/>
      <c r="K964" s="265" t="s">
        <v>1499</v>
      </c>
      <c r="L964" s="208"/>
      <c r="M964" s="206"/>
      <c r="N964" s="210" t="s">
        <v>1499</v>
      </c>
      <c r="O964" s="208"/>
    </row>
    <row r="965" spans="1:15" s="199" customFormat="1" x14ac:dyDescent="0.25">
      <c r="A965" s="200" t="s">
        <v>1597</v>
      </c>
      <c r="B965" s="201" t="s">
        <v>1128</v>
      </c>
      <c r="C965" s="224" t="str">
        <f>IFERROR(IF($B965="7440-47-3","Chromium and compounds",IF(B965="No CAS","",INDEX('DEQ Pollutant List'!$C$7:$C$614,MATCH('3. Pollutant Emissions - EF'!B965,'DEQ Pollutant List'!$B$7:$B$614,0)))),"")</f>
        <v>Vanadium (fume or dust)</v>
      </c>
      <c r="D965" s="205"/>
      <c r="E965" s="260">
        <v>0.999</v>
      </c>
      <c r="F965" s="297">
        <v>3.2000000000000001E-2</v>
      </c>
      <c r="G965" s="300">
        <v>3.6000000000000004E-2</v>
      </c>
      <c r="H965" s="208" t="s">
        <v>1637</v>
      </c>
      <c r="I965" s="209" t="s">
        <v>1638</v>
      </c>
      <c r="J965" s="206"/>
      <c r="K965" s="265">
        <v>4.0826913294793191E-3</v>
      </c>
      <c r="L965" s="208"/>
      <c r="M965" s="206"/>
      <c r="N965" s="210">
        <v>1.2583637659354067E-5</v>
      </c>
      <c r="O965" s="208"/>
    </row>
    <row r="966" spans="1:15" s="199" customFormat="1" x14ac:dyDescent="0.25">
      <c r="A966" s="200" t="s">
        <v>1597</v>
      </c>
      <c r="B966" s="201" t="s">
        <v>1149</v>
      </c>
      <c r="C966" s="224" t="str">
        <f>IFERROR(IF($B966="7440-47-3","Chromium and compounds",IF(B966="No CAS","",INDEX('DEQ Pollutant List'!$C$7:$C$614,MATCH('3. Pollutant Emissions - EF'!B966,'DEQ Pollutant List'!$B$7:$B$614,0)))),"")</f>
        <v>Zinc and compounds</v>
      </c>
      <c r="D966" s="205"/>
      <c r="E966" s="260">
        <v>0.999</v>
      </c>
      <c r="F966" s="297">
        <v>4.4000000000000004E-2</v>
      </c>
      <c r="G966" s="300">
        <v>6.6000000000000003E-2</v>
      </c>
      <c r="H966" s="208" t="s">
        <v>1637</v>
      </c>
      <c r="I966" s="209" t="s">
        <v>1638</v>
      </c>
      <c r="J966" s="206"/>
      <c r="K966" s="265">
        <v>5.6137005780340634E-3</v>
      </c>
      <c r="L966" s="208"/>
      <c r="M966" s="206"/>
      <c r="N966" s="210">
        <v>2.3070002375482451E-5</v>
      </c>
      <c r="O966" s="208"/>
    </row>
    <row r="967" spans="1:15" s="199" customFormat="1" x14ac:dyDescent="0.25">
      <c r="A967" s="200"/>
      <c r="B967" s="201"/>
      <c r="C967" s="224" t="str">
        <f>IFERROR(IF($B967="7440-47-3","Chromium and compounds",IF(B967="No CAS","",INDEX('DEQ Pollutant List'!$C$7:$C$614,MATCH('3. Pollutant Emissions - EF'!B967,'DEQ Pollutant List'!$B$7:$B$614,0)))),"")</f>
        <v/>
      </c>
      <c r="D967" s="205"/>
      <c r="E967" s="260"/>
      <c r="F967" s="206"/>
      <c r="G967" s="207"/>
      <c r="H967" s="208"/>
      <c r="I967" s="209"/>
      <c r="J967" s="206"/>
      <c r="K967" s="265"/>
      <c r="L967" s="208"/>
      <c r="M967" s="206"/>
      <c r="N967" s="210"/>
      <c r="O967" s="208"/>
    </row>
    <row r="968" spans="1:15" s="199" customFormat="1" x14ac:dyDescent="0.25">
      <c r="A968" s="200" t="s">
        <v>1601</v>
      </c>
      <c r="B968" s="201" t="s">
        <v>41</v>
      </c>
      <c r="C968" s="224" t="str">
        <f>IFERROR(IF($B968="7440-47-3","Chromium and compounds",IF(B968="No CAS","",INDEX('DEQ Pollutant List'!$C$7:$C$614,MATCH('3. Pollutant Emissions - EF'!B968,'DEQ Pollutant List'!$B$7:$B$614,0)))),"")</f>
        <v>Aluminum and compounds</v>
      </c>
      <c r="D968" s="205"/>
      <c r="E968" s="260">
        <v>0.999</v>
      </c>
      <c r="F968" s="297">
        <v>5.8</v>
      </c>
      <c r="G968" s="300">
        <v>6.9999999999999991</v>
      </c>
      <c r="H968" s="208" t="s">
        <v>1637</v>
      </c>
      <c r="I968" s="209" t="s">
        <v>1638</v>
      </c>
      <c r="J968" s="206"/>
      <c r="K968" s="265">
        <v>5.3611361271670377E-2</v>
      </c>
      <c r="L968" s="208"/>
      <c r="M968" s="206"/>
      <c r="N968" s="210">
        <v>1.7726949877264648E-4</v>
      </c>
      <c r="O968" s="208"/>
    </row>
    <row r="969" spans="1:15" s="199" customFormat="1" x14ac:dyDescent="0.25">
      <c r="A969" s="200" t="s">
        <v>1601</v>
      </c>
      <c r="B969" s="201" t="s">
        <v>83</v>
      </c>
      <c r="C969" s="224" t="str">
        <f>IFERROR(IF($B969="7440-47-3","Chromium and compounds",IF(B969="No CAS","",INDEX('DEQ Pollutant List'!$C$7:$C$614,MATCH('3. Pollutant Emissions - EF'!B969,'DEQ Pollutant List'!$B$7:$B$614,0)))),"")</f>
        <v>Arsenic and compounds</v>
      </c>
      <c r="D969" s="205"/>
      <c r="E969" s="260">
        <v>0.999</v>
      </c>
      <c r="F969" s="297" t="s">
        <v>1649</v>
      </c>
      <c r="G969" s="300" t="s">
        <v>1649</v>
      </c>
      <c r="H969" s="208" t="s">
        <v>1637</v>
      </c>
      <c r="I969" s="209" t="s">
        <v>1638</v>
      </c>
      <c r="J969" s="206"/>
      <c r="K969" s="265" t="s">
        <v>1499</v>
      </c>
      <c r="L969" s="208"/>
      <c r="M969" s="206"/>
      <c r="N969" s="210" t="s">
        <v>1499</v>
      </c>
      <c r="O969" s="208"/>
    </row>
    <row r="970" spans="1:15" s="199" customFormat="1" x14ac:dyDescent="0.25">
      <c r="A970" s="200" t="s">
        <v>1601</v>
      </c>
      <c r="B970" s="201" t="s">
        <v>117</v>
      </c>
      <c r="C970" s="224" t="str">
        <f>IFERROR(IF($B970="7440-47-3","Chromium and compounds",IF(B970="No CAS","",INDEX('DEQ Pollutant List'!$C$7:$C$614,MATCH('3. Pollutant Emissions - EF'!B970,'DEQ Pollutant List'!$B$7:$B$614,0)))),"")</f>
        <v>Beryllium and compounds</v>
      </c>
      <c r="D970" s="205"/>
      <c r="E970" s="260">
        <v>0.999</v>
      </c>
      <c r="F970" s="297" t="s">
        <v>1649</v>
      </c>
      <c r="G970" s="300" t="s">
        <v>1649</v>
      </c>
      <c r="H970" s="208" t="s">
        <v>1637</v>
      </c>
      <c r="I970" s="209" t="s">
        <v>1638</v>
      </c>
      <c r="J970" s="206"/>
      <c r="K970" s="265" t="s">
        <v>1499</v>
      </c>
      <c r="L970" s="208"/>
      <c r="M970" s="206"/>
      <c r="N970" s="210" t="s">
        <v>1499</v>
      </c>
      <c r="O970" s="208"/>
    </row>
    <row r="971" spans="1:15" s="199" customFormat="1" x14ac:dyDescent="0.25">
      <c r="A971" s="200" t="s">
        <v>1601</v>
      </c>
      <c r="B971" s="201" t="s">
        <v>167</v>
      </c>
      <c r="C971" s="224" t="str">
        <f>IFERROR(IF($B971="7440-47-3","Chromium and compounds",IF(B971="No CAS","",INDEX('DEQ Pollutant List'!$C$7:$C$614,MATCH('3. Pollutant Emissions - EF'!B971,'DEQ Pollutant List'!$B$7:$B$614,0)))),"")</f>
        <v>Cadmium and compounds</v>
      </c>
      <c r="D971" s="205"/>
      <c r="E971" s="260">
        <v>0.999</v>
      </c>
      <c r="F971" s="297" t="s">
        <v>1649</v>
      </c>
      <c r="G971" s="300" t="s">
        <v>1649</v>
      </c>
      <c r="H971" s="208" t="s">
        <v>1637</v>
      </c>
      <c r="I971" s="209" t="s">
        <v>1638</v>
      </c>
      <c r="J971" s="206"/>
      <c r="K971" s="265" t="s">
        <v>1499</v>
      </c>
      <c r="L971" s="208"/>
      <c r="M971" s="206"/>
      <c r="N971" s="210" t="s">
        <v>1499</v>
      </c>
      <c r="O971" s="208"/>
    </row>
    <row r="972" spans="1:15" s="199" customFormat="1" x14ac:dyDescent="0.25">
      <c r="A972" s="200" t="s">
        <v>1601</v>
      </c>
      <c r="B972" s="201" t="s">
        <v>1636</v>
      </c>
      <c r="C972" s="224" t="str">
        <f>IFERROR(IF($B972="7440-47-3","Chromium and compounds",IF(B972="No CAS","",INDEX('DEQ Pollutant List'!$C$7:$C$614,MATCH('3. Pollutant Emissions - EF'!B972,'DEQ Pollutant List'!$B$7:$B$614,0)))),"")</f>
        <v>Chromium and compounds</v>
      </c>
      <c r="D972" s="205"/>
      <c r="E972" s="260">
        <v>0.999</v>
      </c>
      <c r="F972" s="297">
        <v>6.6</v>
      </c>
      <c r="G972" s="300">
        <v>8</v>
      </c>
      <c r="H972" s="208" t="s">
        <v>1637</v>
      </c>
      <c r="I972" s="209" t="s">
        <v>1638</v>
      </c>
      <c r="J972" s="206"/>
      <c r="K972" s="265">
        <v>6.1006031791900776E-2</v>
      </c>
      <c r="L972" s="208"/>
      <c r="M972" s="206"/>
      <c r="N972" s="210">
        <v>2.025937128830246E-4</v>
      </c>
      <c r="O972" s="208"/>
    </row>
    <row r="973" spans="1:15" s="199" customFormat="1" x14ac:dyDescent="0.25">
      <c r="A973" s="200" t="s">
        <v>1601</v>
      </c>
      <c r="B973" s="201" t="s">
        <v>250</v>
      </c>
      <c r="C973" s="224" t="str">
        <f>IFERROR(IF($B973="7440-47-3","Chromium and compounds",IF(B973="No CAS","",INDEX('DEQ Pollutant List'!$C$7:$C$614,MATCH('3. Pollutant Emissions - EF'!B973,'DEQ Pollutant List'!$B$7:$B$614,0)))),"")</f>
        <v>Chromium VI, chromate, and dichromate particulate</v>
      </c>
      <c r="D973" s="205"/>
      <c r="E973" s="260">
        <v>0.999</v>
      </c>
      <c r="F973" s="297">
        <v>1.4999999999999999E-4</v>
      </c>
      <c r="G973" s="300">
        <v>2.0000000000000001E-4</v>
      </c>
      <c r="H973" s="208" t="s">
        <v>1637</v>
      </c>
      <c r="I973" s="209" t="s">
        <v>1638</v>
      </c>
      <c r="J973" s="206"/>
      <c r="K973" s="265">
        <v>1.3865007225431993E-6</v>
      </c>
      <c r="L973" s="208"/>
      <c r="M973" s="206"/>
      <c r="N973" s="210">
        <v>5.0648428220756156E-9</v>
      </c>
      <c r="O973" s="208"/>
    </row>
    <row r="974" spans="1:15" s="199" customFormat="1" x14ac:dyDescent="0.25">
      <c r="A974" s="200" t="s">
        <v>1601</v>
      </c>
      <c r="B974" s="201" t="s">
        <v>255</v>
      </c>
      <c r="C974" s="224" t="str">
        <f>IFERROR(IF($B974="7440-47-3","Chromium and compounds",IF(B974="No CAS","",INDEX('DEQ Pollutant List'!$C$7:$C$614,MATCH('3. Pollutant Emissions - EF'!B974,'DEQ Pollutant List'!$B$7:$B$614,0)))),"")</f>
        <v>Cobalt and compounds</v>
      </c>
      <c r="D974" s="205"/>
      <c r="E974" s="260">
        <v>0.999</v>
      </c>
      <c r="F974" s="297">
        <v>0.86</v>
      </c>
      <c r="G974" s="300">
        <v>0.86</v>
      </c>
      <c r="H974" s="208" t="s">
        <v>1637</v>
      </c>
      <c r="I974" s="209" t="s">
        <v>1638</v>
      </c>
      <c r="J974" s="206"/>
      <c r="K974" s="265">
        <v>7.9492708092476771E-3</v>
      </c>
      <c r="L974" s="208"/>
      <c r="M974" s="206"/>
      <c r="N974" s="210">
        <v>2.1778824134925147E-5</v>
      </c>
      <c r="O974" s="208"/>
    </row>
    <row r="975" spans="1:15" s="199" customFormat="1" x14ac:dyDescent="0.25">
      <c r="A975" s="200" t="s">
        <v>1601</v>
      </c>
      <c r="B975" s="201" t="s">
        <v>258</v>
      </c>
      <c r="C975" s="224" t="str">
        <f>IFERROR(IF($B975="7440-47-3","Chromium and compounds",IF(B975="No CAS","",INDEX('DEQ Pollutant List'!$C$7:$C$614,MATCH('3. Pollutant Emissions - EF'!B975,'DEQ Pollutant List'!$B$7:$B$614,0)))),"")</f>
        <v>Copper and compounds</v>
      </c>
      <c r="D975" s="205"/>
      <c r="E975" s="260">
        <v>0.999</v>
      </c>
      <c r="F975" s="297">
        <v>0.16799999999999998</v>
      </c>
      <c r="G975" s="300">
        <v>0.24000000000000002</v>
      </c>
      <c r="H975" s="208" t="s">
        <v>1637</v>
      </c>
      <c r="I975" s="209" t="s">
        <v>1638</v>
      </c>
      <c r="J975" s="206"/>
      <c r="K975" s="265">
        <v>1.5528808092483831E-3</v>
      </c>
      <c r="L975" s="208"/>
      <c r="M975" s="206"/>
      <c r="N975" s="210">
        <v>6.0778113864907388E-6</v>
      </c>
      <c r="O975" s="208"/>
    </row>
    <row r="976" spans="1:15" s="199" customFormat="1" x14ac:dyDescent="0.25">
      <c r="A976" s="200" t="s">
        <v>1601</v>
      </c>
      <c r="B976" s="201" t="s">
        <v>556</v>
      </c>
      <c r="C976" s="224" t="str">
        <f>IFERROR(IF($B976="7440-47-3","Chromium and compounds",IF(B976="No CAS","",INDEX('DEQ Pollutant List'!$C$7:$C$614,MATCH('3. Pollutant Emissions - EF'!B976,'DEQ Pollutant List'!$B$7:$B$614,0)))),"")</f>
        <v>Lead and compounds</v>
      </c>
      <c r="D976" s="205"/>
      <c r="E976" s="260">
        <v>0.999</v>
      </c>
      <c r="F976" s="297" t="s">
        <v>1649</v>
      </c>
      <c r="G976" s="300" t="s">
        <v>1649</v>
      </c>
      <c r="H976" s="208" t="s">
        <v>1637</v>
      </c>
      <c r="I976" s="209" t="s">
        <v>1638</v>
      </c>
      <c r="J976" s="206"/>
      <c r="K976" s="265" t="s">
        <v>1499</v>
      </c>
      <c r="L976" s="208"/>
      <c r="M976" s="206"/>
      <c r="N976" s="210" t="s">
        <v>1499</v>
      </c>
      <c r="O976" s="208"/>
    </row>
    <row r="977" spans="1:15" s="199" customFormat="1" x14ac:dyDescent="0.25">
      <c r="A977" s="200" t="s">
        <v>1601</v>
      </c>
      <c r="B977" s="201" t="s">
        <v>562</v>
      </c>
      <c r="C977" s="224" t="str">
        <f>IFERROR(IF($B977="7440-47-3","Chromium and compounds",IF(B977="No CAS","",INDEX('DEQ Pollutant List'!$C$7:$C$614,MATCH('3. Pollutant Emissions - EF'!B977,'DEQ Pollutant List'!$B$7:$B$614,0)))),"")</f>
        <v>Manganese and compounds</v>
      </c>
      <c r="D977" s="205"/>
      <c r="E977" s="260">
        <v>0.999</v>
      </c>
      <c r="F977" s="297">
        <v>0.2</v>
      </c>
      <c r="G977" s="300">
        <v>0.24000000000000002</v>
      </c>
      <c r="H977" s="208" t="s">
        <v>1637</v>
      </c>
      <c r="I977" s="209" t="s">
        <v>1638</v>
      </c>
      <c r="J977" s="206"/>
      <c r="K977" s="265">
        <v>1.8486676300575994E-3</v>
      </c>
      <c r="L977" s="208"/>
      <c r="M977" s="206"/>
      <c r="N977" s="210">
        <v>6.0778113864907388E-6</v>
      </c>
      <c r="O977" s="208"/>
    </row>
    <row r="978" spans="1:15" s="199" customFormat="1" x14ac:dyDescent="0.25">
      <c r="A978" s="200" t="s">
        <v>1601</v>
      </c>
      <c r="B978" s="201" t="s">
        <v>568</v>
      </c>
      <c r="C978" s="224" t="str">
        <f>IFERROR(IF($B978="7440-47-3","Chromium and compounds",IF(B978="No CAS","",INDEX('DEQ Pollutant List'!$C$7:$C$614,MATCH('3. Pollutant Emissions - EF'!B978,'DEQ Pollutant List'!$B$7:$B$614,0)))),"")</f>
        <v>Mercury and compounds</v>
      </c>
      <c r="D978" s="205"/>
      <c r="E978" s="260">
        <v>0.999</v>
      </c>
      <c r="F978" s="297" t="s">
        <v>1649</v>
      </c>
      <c r="G978" s="300" t="s">
        <v>1649</v>
      </c>
      <c r="H978" s="208" t="s">
        <v>1637</v>
      </c>
      <c r="I978" s="209" t="s">
        <v>1638</v>
      </c>
      <c r="J978" s="206"/>
      <c r="K978" s="265" t="s">
        <v>1499</v>
      </c>
      <c r="L978" s="208"/>
      <c r="M978" s="206"/>
      <c r="N978" s="210" t="s">
        <v>1499</v>
      </c>
      <c r="O978" s="208"/>
    </row>
    <row r="979" spans="1:15" s="199" customFormat="1" x14ac:dyDescent="0.25">
      <c r="A979" s="200" t="s">
        <v>1601</v>
      </c>
      <c r="B979" s="201" t="s">
        <v>634</v>
      </c>
      <c r="C979" s="224" t="str">
        <f>IFERROR(IF($B979="7440-47-3","Chromium and compounds",IF(B979="No CAS","",INDEX('DEQ Pollutant List'!$C$7:$C$614,MATCH('3. Pollutant Emissions - EF'!B979,'DEQ Pollutant List'!$B$7:$B$614,0)))),"")</f>
        <v>Nickel and compounds</v>
      </c>
      <c r="D979" s="205"/>
      <c r="E979" s="260">
        <v>0.999</v>
      </c>
      <c r="F979" s="297">
        <v>17.399999999999999</v>
      </c>
      <c r="G979" s="300">
        <v>22.000000000000004</v>
      </c>
      <c r="H979" s="208" t="s">
        <v>1637</v>
      </c>
      <c r="I979" s="209" t="s">
        <v>1638</v>
      </c>
      <c r="J979" s="206"/>
      <c r="K979" s="265">
        <v>0.16083408381501113</v>
      </c>
      <c r="L979" s="208"/>
      <c r="M979" s="206"/>
      <c r="N979" s="210">
        <v>5.5713271042831785E-4</v>
      </c>
      <c r="O979" s="208"/>
    </row>
    <row r="980" spans="1:15" s="199" customFormat="1" x14ac:dyDescent="0.25">
      <c r="A980" s="200" t="s">
        <v>1601</v>
      </c>
      <c r="B980" s="201" t="s">
        <v>1009</v>
      </c>
      <c r="C980" s="224" t="str">
        <f>IFERROR(IF($B980="7440-47-3","Chromium and compounds",IF(B980="No CAS","",INDEX('DEQ Pollutant List'!$C$7:$C$614,MATCH('3. Pollutant Emissions - EF'!B980,'DEQ Pollutant List'!$B$7:$B$614,0)))),"")</f>
        <v>Selenium and compounds</v>
      </c>
      <c r="D980" s="205"/>
      <c r="E980" s="260">
        <v>0.999</v>
      </c>
      <c r="F980" s="297" t="s">
        <v>1649</v>
      </c>
      <c r="G980" s="300" t="s">
        <v>1649</v>
      </c>
      <c r="H980" s="208" t="s">
        <v>1637</v>
      </c>
      <c r="I980" s="209" t="s">
        <v>1638</v>
      </c>
      <c r="J980" s="206"/>
      <c r="K980" s="265" t="s">
        <v>1499</v>
      </c>
      <c r="L980" s="208"/>
      <c r="M980" s="206"/>
      <c r="N980" s="210" t="s">
        <v>1499</v>
      </c>
      <c r="O980" s="208"/>
    </row>
    <row r="981" spans="1:15" x14ac:dyDescent="0.25">
      <c r="A981" s="200" t="s">
        <v>1601</v>
      </c>
      <c r="B981" s="201" t="s">
        <v>1128</v>
      </c>
      <c r="C981" s="224" t="str">
        <f>IFERROR(IF($B981="7440-47-3","Chromium and compounds",IF(B981="No CAS","",INDEX('DEQ Pollutant List'!$C$7:$C$614,MATCH('3. Pollutant Emissions - EF'!B981,'DEQ Pollutant List'!$B$7:$B$614,0)))),"")</f>
        <v>Vanadium (fume or dust)</v>
      </c>
      <c r="D981" s="205"/>
      <c r="E981" s="260">
        <v>0.999</v>
      </c>
      <c r="F981" s="297">
        <v>2.5999999999999999E-2</v>
      </c>
      <c r="G981" s="300">
        <v>2.5999999999999999E-2</v>
      </c>
      <c r="H981" s="208" t="s">
        <v>1637</v>
      </c>
      <c r="I981" s="209" t="s">
        <v>1638</v>
      </c>
      <c r="J981" s="206"/>
      <c r="K981" s="265">
        <v>2.4032679190748792E-4</v>
      </c>
      <c r="L981" s="208"/>
      <c r="M981" s="206"/>
      <c r="N981" s="210">
        <v>6.584295668698299E-7</v>
      </c>
      <c r="O981" s="208"/>
    </row>
    <row r="982" spans="1:15" x14ac:dyDescent="0.25">
      <c r="A982" s="200" t="s">
        <v>1601</v>
      </c>
      <c r="B982" s="201" t="s">
        <v>1149</v>
      </c>
      <c r="C982" s="224" t="str">
        <f>IFERROR(IF($B982="7440-47-3","Chromium and compounds",IF(B982="No CAS","",INDEX('DEQ Pollutant List'!$C$7:$C$614,MATCH('3. Pollutant Emissions - EF'!B982,'DEQ Pollutant List'!$B$7:$B$614,0)))),"")</f>
        <v>Zinc and compounds</v>
      </c>
      <c r="D982" s="205"/>
      <c r="E982" s="260">
        <v>0.999</v>
      </c>
      <c r="F982" s="297">
        <v>4.7999999999999994E-2</v>
      </c>
      <c r="G982" s="300">
        <v>7.400000000000001E-2</v>
      </c>
      <c r="H982" s="208" t="s">
        <v>1637</v>
      </c>
      <c r="I982" s="209" t="s">
        <v>1638</v>
      </c>
      <c r="J982" s="206"/>
      <c r="K982" s="265">
        <v>4.4368023121382376E-4</v>
      </c>
      <c r="L982" s="208"/>
      <c r="M982" s="206"/>
      <c r="N982" s="210">
        <v>1.8739918441679777E-6</v>
      </c>
      <c r="O982" s="208"/>
    </row>
    <row r="983" spans="1:15" x14ac:dyDescent="0.25">
      <c r="A983" s="200"/>
      <c r="B983" s="201"/>
      <c r="C983" s="224" t="str">
        <f>IFERROR(IF($B983="7440-47-3","Chromium and compounds",IF(B983="No CAS","",INDEX('DEQ Pollutant List'!$C$7:$C$614,MATCH('3. Pollutant Emissions - EF'!B983,'DEQ Pollutant List'!$B$7:$B$614,0)))),"")</f>
        <v/>
      </c>
      <c r="D983" s="205"/>
      <c r="E983" s="260"/>
      <c r="F983" s="206"/>
      <c r="G983" s="207"/>
      <c r="H983" s="208"/>
      <c r="I983" s="209"/>
      <c r="J983" s="206"/>
      <c r="K983" s="265"/>
      <c r="L983" s="208"/>
      <c r="M983" s="206"/>
      <c r="N983" s="210"/>
      <c r="O983" s="208"/>
    </row>
    <row r="984" spans="1:15" x14ac:dyDescent="0.25">
      <c r="A984" s="200" t="s">
        <v>1605</v>
      </c>
      <c r="B984" s="201" t="s">
        <v>41</v>
      </c>
      <c r="C984" s="224" t="str">
        <f>IFERROR(IF($B984="7440-47-3","Chromium and compounds",IF(B984="No CAS","",INDEX('DEQ Pollutant List'!$C$7:$C$614,MATCH('3. Pollutant Emissions - EF'!B984,'DEQ Pollutant List'!$B$7:$B$614,0)))),"")</f>
        <v>Aluminum and compounds</v>
      </c>
      <c r="D984" s="205"/>
      <c r="E984" s="260"/>
      <c r="F984" s="206">
        <v>0.01</v>
      </c>
      <c r="G984" s="207">
        <v>0.01</v>
      </c>
      <c r="H984" s="208" t="s">
        <v>1643</v>
      </c>
      <c r="I984" s="315" t="s">
        <v>1639</v>
      </c>
      <c r="J984" s="206"/>
      <c r="K984" s="265">
        <v>1.431921407634747E-2</v>
      </c>
      <c r="L984" s="208"/>
      <c r="M984" s="206"/>
      <c r="N984" s="210">
        <v>4.4431104367124903E-5</v>
      </c>
      <c r="O984" s="208"/>
    </row>
    <row r="985" spans="1:15" x14ac:dyDescent="0.25">
      <c r="A985" s="200" t="s">
        <v>1605</v>
      </c>
      <c r="B985" s="201" t="s">
        <v>83</v>
      </c>
      <c r="C985" s="224" t="str">
        <f>IFERROR(IF($B985="7440-47-3","Chromium and compounds",IF(B985="No CAS","",INDEX('DEQ Pollutant List'!$C$7:$C$614,MATCH('3. Pollutant Emissions - EF'!B985,'DEQ Pollutant List'!$B$7:$B$614,0)))),"")</f>
        <v>Arsenic and compounds</v>
      </c>
      <c r="D985" s="205"/>
      <c r="E985" s="260"/>
      <c r="F985" s="206">
        <v>0.01</v>
      </c>
      <c r="G985" s="207">
        <v>0.01</v>
      </c>
      <c r="H985" s="208" t="s">
        <v>1643</v>
      </c>
      <c r="I985" s="315" t="s">
        <v>1639</v>
      </c>
      <c r="J985" s="206"/>
      <c r="K985" s="265">
        <v>4.8496094223886033E-6</v>
      </c>
      <c r="L985" s="208"/>
      <c r="M985" s="206"/>
      <c r="N985" s="210">
        <v>1.748277757706978E-8</v>
      </c>
      <c r="O985" s="208"/>
    </row>
    <row r="986" spans="1:15" x14ac:dyDescent="0.25">
      <c r="A986" s="200" t="s">
        <v>1605</v>
      </c>
      <c r="B986" s="201" t="s">
        <v>1636</v>
      </c>
      <c r="C986" s="224" t="str">
        <f>IFERROR(IF($B986="7440-47-3","Chromium and compounds",IF(B986="No CAS","",INDEX('DEQ Pollutant List'!$C$7:$C$614,MATCH('3. Pollutant Emissions - EF'!B986,'DEQ Pollutant List'!$B$7:$B$614,0)))),"")</f>
        <v>Chromium and compounds</v>
      </c>
      <c r="D986" s="205"/>
      <c r="E986" s="260"/>
      <c r="F986" s="206">
        <v>0.01</v>
      </c>
      <c r="G986" s="207">
        <v>0.01</v>
      </c>
      <c r="H986" s="208" t="s">
        <v>1643</v>
      </c>
      <c r="I986" s="315" t="s">
        <v>1639</v>
      </c>
      <c r="J986" s="206"/>
      <c r="K986" s="265">
        <v>1.3374942921014319E-2</v>
      </c>
      <c r="L986" s="208"/>
      <c r="M986" s="206"/>
      <c r="N986" s="210">
        <v>3.7699755014360249E-5</v>
      </c>
      <c r="O986" s="208"/>
    </row>
    <row r="987" spans="1:15" x14ac:dyDescent="0.25">
      <c r="A987" s="200" t="s">
        <v>1605</v>
      </c>
      <c r="B987" s="201" t="s">
        <v>250</v>
      </c>
      <c r="C987" s="224" t="str">
        <f>IFERROR(IF($B987="7440-47-3","Chromium and compounds",IF(B987="No CAS","",INDEX('DEQ Pollutant List'!$C$7:$C$614,MATCH('3. Pollutant Emissions - EF'!B987,'DEQ Pollutant List'!$B$7:$B$614,0)))),"")</f>
        <v>Chromium VI, chromate, and dichromate particulate</v>
      </c>
      <c r="D987" s="205"/>
      <c r="E987" s="260"/>
      <c r="F987" s="206">
        <v>0.01</v>
      </c>
      <c r="G987" s="207">
        <v>0.01</v>
      </c>
      <c r="H987" s="208" t="s">
        <v>1643</v>
      </c>
      <c r="I987" s="315" t="s">
        <v>1639</v>
      </c>
      <c r="J987" s="206"/>
      <c r="K987" s="265">
        <v>4.9876643499558018E-7</v>
      </c>
      <c r="L987" s="208"/>
      <c r="M987" s="206"/>
      <c r="N987" s="210">
        <v>1.4491768787164493E-9</v>
      </c>
      <c r="O987" s="208"/>
    </row>
    <row r="988" spans="1:15" x14ac:dyDescent="0.25">
      <c r="A988" s="200" t="s">
        <v>1605</v>
      </c>
      <c r="B988" s="201" t="s">
        <v>255</v>
      </c>
      <c r="C988" s="224" t="str">
        <f>IFERROR(IF($B988="7440-47-3","Chromium and compounds",IF(B988="No CAS","",INDEX('DEQ Pollutant List'!$C$7:$C$614,MATCH('3. Pollutant Emissions - EF'!B988,'DEQ Pollutant List'!$B$7:$B$614,0)))),"")</f>
        <v>Cobalt and compounds</v>
      </c>
      <c r="D988" s="205"/>
      <c r="E988" s="260"/>
      <c r="F988" s="206">
        <v>0.01</v>
      </c>
      <c r="G988" s="207">
        <v>0.01</v>
      </c>
      <c r="H988" s="208" t="s">
        <v>1643</v>
      </c>
      <c r="I988" s="315" t="s">
        <v>1639</v>
      </c>
      <c r="J988" s="206"/>
      <c r="K988" s="265">
        <v>1.1773855406630547E-3</v>
      </c>
      <c r="L988" s="208"/>
      <c r="M988" s="206"/>
      <c r="N988" s="210">
        <v>3.2257138100357662E-6</v>
      </c>
      <c r="O988" s="208"/>
    </row>
    <row r="989" spans="1:15" x14ac:dyDescent="0.25">
      <c r="A989" s="200" t="s">
        <v>1605</v>
      </c>
      <c r="B989" s="201" t="s">
        <v>258</v>
      </c>
      <c r="C989" s="224" t="str">
        <f>IFERROR(IF($B989="7440-47-3","Chromium and compounds",IF(B989="No CAS","",INDEX('DEQ Pollutant List'!$C$7:$C$614,MATCH('3. Pollutant Emissions - EF'!B989,'DEQ Pollutant List'!$B$7:$B$614,0)))),"")</f>
        <v>Copper and compounds</v>
      </c>
      <c r="D989" s="205"/>
      <c r="E989" s="260"/>
      <c r="F989" s="206">
        <v>0.01</v>
      </c>
      <c r="G989" s="207">
        <v>0.01</v>
      </c>
      <c r="H989" s="208" t="s">
        <v>1643</v>
      </c>
      <c r="I989" s="315" t="s">
        <v>1639</v>
      </c>
      <c r="J989" s="206"/>
      <c r="K989" s="265">
        <v>5.2599913183200091E-4</v>
      </c>
      <c r="L989" s="208"/>
      <c r="M989" s="206"/>
      <c r="N989" s="210">
        <v>1.5992062872451139E-6</v>
      </c>
      <c r="O989" s="208"/>
    </row>
    <row r="990" spans="1:15" x14ac:dyDescent="0.25">
      <c r="A990" s="200" t="s">
        <v>1605</v>
      </c>
      <c r="B990" s="201" t="s">
        <v>556</v>
      </c>
      <c r="C990" s="224" t="str">
        <f>IFERROR(IF($B990="7440-47-3","Chromium and compounds",IF(B990="No CAS","",INDEX('DEQ Pollutant List'!$C$7:$C$614,MATCH('3. Pollutant Emissions - EF'!B990,'DEQ Pollutant List'!$B$7:$B$614,0)))),"")</f>
        <v>Lead and compounds</v>
      </c>
      <c r="D990" s="205"/>
      <c r="E990" s="260"/>
      <c r="F990" s="206">
        <v>0.01</v>
      </c>
      <c r="G990" s="207">
        <v>0.01</v>
      </c>
      <c r="H990" s="208" t="s">
        <v>1643</v>
      </c>
      <c r="I990" s="315" t="s">
        <v>1639</v>
      </c>
      <c r="J990" s="206"/>
      <c r="K990" s="265">
        <v>3.3476888650548535E-9</v>
      </c>
      <c r="L990" s="208"/>
      <c r="M990" s="206"/>
      <c r="N990" s="210">
        <v>1.610151722005074E-11</v>
      </c>
      <c r="O990" s="208"/>
    </row>
    <row r="991" spans="1:15" x14ac:dyDescent="0.25">
      <c r="A991" s="200" t="s">
        <v>1605</v>
      </c>
      <c r="B991" s="201" t="s">
        <v>562</v>
      </c>
      <c r="C991" s="224" t="str">
        <f>IFERROR(IF($B991="7440-47-3","Chromium and compounds",IF(B991="No CAS","",INDEX('DEQ Pollutant List'!$C$7:$C$614,MATCH('3. Pollutant Emissions - EF'!B991,'DEQ Pollutant List'!$B$7:$B$614,0)))),"")</f>
        <v>Manganese and compounds</v>
      </c>
      <c r="D991" s="205"/>
      <c r="E991" s="260"/>
      <c r="F991" s="206">
        <v>0.01</v>
      </c>
      <c r="G991" s="207">
        <v>0.01</v>
      </c>
      <c r="H991" s="208" t="s">
        <v>1643</v>
      </c>
      <c r="I991" s="315" t="s">
        <v>1639</v>
      </c>
      <c r="J991" s="206"/>
      <c r="K991" s="265">
        <v>4.0138777461104231E-4</v>
      </c>
      <c r="L991" s="208"/>
      <c r="M991" s="206"/>
      <c r="N991" s="210">
        <v>1.3895809012593821E-6</v>
      </c>
      <c r="O991" s="208"/>
    </row>
    <row r="992" spans="1:15" x14ac:dyDescent="0.25">
      <c r="A992" s="200" t="s">
        <v>1605</v>
      </c>
      <c r="B992" s="201" t="s">
        <v>634</v>
      </c>
      <c r="C992" s="224" t="str">
        <f>IFERROR(IF($B992="7440-47-3","Chromium and compounds",IF(B992="No CAS","",INDEX('DEQ Pollutant List'!$C$7:$C$614,MATCH('3. Pollutant Emissions - EF'!B992,'DEQ Pollutant List'!$B$7:$B$614,0)))),"")</f>
        <v>Nickel and compounds</v>
      </c>
      <c r="D992" s="205"/>
      <c r="E992" s="260"/>
      <c r="F992" s="206">
        <v>0.01</v>
      </c>
      <c r="G992" s="207">
        <v>0.01</v>
      </c>
      <c r="H992" s="208" t="s">
        <v>1643</v>
      </c>
      <c r="I992" s="315" t="s">
        <v>1639</v>
      </c>
      <c r="J992" s="206"/>
      <c r="K992" s="265">
        <v>3.9901426392632354E-2</v>
      </c>
      <c r="L992" s="208"/>
      <c r="M992" s="206"/>
      <c r="N992" s="210">
        <v>1.1049000476745837E-4</v>
      </c>
      <c r="O992" s="208"/>
    </row>
    <row r="993" spans="1:15" x14ac:dyDescent="0.25">
      <c r="A993" s="200" t="s">
        <v>1605</v>
      </c>
      <c r="B993" s="201" t="s">
        <v>1128</v>
      </c>
      <c r="C993" s="224" t="str">
        <f>IFERROR(IF($B993="7440-47-3","Chromium and compounds",IF(B993="No CAS","",INDEX('DEQ Pollutant List'!$C$7:$C$614,MATCH('3. Pollutant Emissions - EF'!B993,'DEQ Pollutant List'!$B$7:$B$614,0)))),"")</f>
        <v>Vanadium (fume or dust)</v>
      </c>
      <c r="D993" s="205"/>
      <c r="E993" s="260"/>
      <c r="F993" s="206">
        <v>0.01</v>
      </c>
      <c r="G993" s="207">
        <v>0.01</v>
      </c>
      <c r="H993" s="208" t="s">
        <v>1643</v>
      </c>
      <c r="I993" s="315" t="s">
        <v>1639</v>
      </c>
      <c r="J993" s="206"/>
      <c r="K993" s="265">
        <v>4.3245803761904998E-5</v>
      </c>
      <c r="L993" s="208"/>
      <c r="M993" s="206"/>
      <c r="N993" s="210">
        <v>1.3246755009718343E-7</v>
      </c>
      <c r="O993" s="208"/>
    </row>
    <row r="994" spans="1:15" x14ac:dyDescent="0.25">
      <c r="A994" s="200" t="s">
        <v>1605</v>
      </c>
      <c r="B994" s="201" t="s">
        <v>1149</v>
      </c>
      <c r="C994" s="224" t="str">
        <f>IFERROR(IF($B994="7440-47-3","Chromium and compounds",IF(B994="No CAS","",INDEX('DEQ Pollutant List'!$C$7:$C$614,MATCH('3. Pollutant Emissions - EF'!B994,'DEQ Pollutant List'!$B$7:$B$614,0)))),"")</f>
        <v>Zinc and compounds</v>
      </c>
      <c r="D994" s="205"/>
      <c r="E994" s="260"/>
      <c r="F994" s="206">
        <v>0.01</v>
      </c>
      <c r="G994" s="207">
        <v>0.01</v>
      </c>
      <c r="H994" s="208" t="s">
        <v>1643</v>
      </c>
      <c r="I994" s="315" t="s">
        <v>1639</v>
      </c>
      <c r="J994" s="206"/>
      <c r="K994" s="265">
        <v>6.0611748566282826E-5</v>
      </c>
      <c r="L994" s="208"/>
      <c r="M994" s="206"/>
      <c r="N994" s="210">
        <v>2.496233772028087E-7</v>
      </c>
      <c r="O994" s="208"/>
    </row>
    <row r="995" spans="1:15" ht="15.75" thickBot="1" x14ac:dyDescent="0.3">
      <c r="A995" s="202"/>
      <c r="B995" s="203"/>
      <c r="C995" s="204" t="str">
        <f>IFERROR(IF($B995="7440-47-3","Chromium and compounds",IF(B995="No CAS","",INDEX('DEQ Pollutant List'!$C$7:$C$614,MATCH('3. Pollutant Emissions - EF'!B995,'DEQ Pollutant List'!$B$7:$B$614,0)))),"")</f>
        <v/>
      </c>
      <c r="D995" s="218"/>
      <c r="E995" s="284"/>
      <c r="F995" s="211"/>
      <c r="G995" s="212"/>
      <c r="H995" s="213"/>
      <c r="I995" s="214"/>
      <c r="J995" s="211"/>
      <c r="K995" s="289"/>
      <c r="L995" s="213"/>
      <c r="M995" s="211"/>
      <c r="N995" s="215"/>
      <c r="O995" s="213"/>
    </row>
    <row r="996" spans="1:15" ht="15.75" thickBot="1" x14ac:dyDescent="0.3">
      <c r="A996" s="268"/>
      <c r="B996" s="269"/>
      <c r="C996" s="270"/>
      <c r="D996" s="271"/>
      <c r="E996" s="272"/>
      <c r="F996" s="270"/>
      <c r="G996" s="271"/>
      <c r="H996" s="271"/>
      <c r="I996" s="270"/>
      <c r="J996" s="271"/>
      <c r="K996" s="271"/>
      <c r="L996" s="271"/>
      <c r="M996" s="271"/>
      <c r="N996" s="271"/>
      <c r="O996" s="273"/>
    </row>
    <row r="997" spans="1:15" ht="15.75" x14ac:dyDescent="0.3">
      <c r="A997" s="200" t="s">
        <v>1608</v>
      </c>
      <c r="B997" s="201" t="s">
        <v>41</v>
      </c>
      <c r="C997" s="224" t="str">
        <f>IFERROR(IF($B997="7440-47-3","Chromium and compounds",IF(B997="No CAS","",INDEX('DEQ Pollutant List'!$C$7:$C$614,MATCH('3. Pollutant Emissions - EF'!B997,'DEQ Pollutant List'!$B$7:$B$614,0)))),"")</f>
        <v>Aluminum and compounds</v>
      </c>
      <c r="D997" s="205"/>
      <c r="E997" s="260">
        <v>0.75</v>
      </c>
      <c r="F997" s="281"/>
      <c r="G997" s="282"/>
      <c r="H997" s="233"/>
      <c r="I997" s="276"/>
      <c r="J997" s="206"/>
      <c r="K997" s="344">
        <v>0.15249712109826594</v>
      </c>
      <c r="L997" s="345"/>
      <c r="M997" s="346"/>
      <c r="N997" s="347">
        <v>4.1780033177607104E-4</v>
      </c>
      <c r="O997" s="208"/>
    </row>
    <row r="998" spans="1:15" ht="15.75" x14ac:dyDescent="0.3">
      <c r="A998" s="200" t="s">
        <v>1608</v>
      </c>
      <c r="B998" s="201" t="s">
        <v>1636</v>
      </c>
      <c r="C998" s="224" t="str">
        <f>IFERROR(IF($B998="7440-47-3","Chromium and compounds",IF(B998="No CAS","",INDEX('DEQ Pollutant List'!$C$7:$C$614,MATCH('3. Pollutant Emissions - EF'!B998,'DEQ Pollutant List'!$B$7:$B$614,0)))),"")</f>
        <v>Chromium and compounds</v>
      </c>
      <c r="D998" s="205"/>
      <c r="E998" s="260">
        <v>0.75</v>
      </c>
      <c r="F998" s="281"/>
      <c r="G998" s="282"/>
      <c r="H998" s="233"/>
      <c r="I998" s="276"/>
      <c r="J998" s="206"/>
      <c r="K998" s="344">
        <v>2.0282117106069366</v>
      </c>
      <c r="L998" s="345"/>
      <c r="M998" s="346"/>
      <c r="N998" s="347">
        <v>5.5567444126217447E-3</v>
      </c>
      <c r="O998" s="208"/>
    </row>
    <row r="999" spans="1:15" ht="15.75" x14ac:dyDescent="0.3">
      <c r="A999" s="200" t="s">
        <v>1608</v>
      </c>
      <c r="B999" s="201" t="s">
        <v>250</v>
      </c>
      <c r="C999" s="224" t="str">
        <f>IFERROR(IF($B999="7440-47-3","Chromium and compounds",IF(B999="No CAS","",INDEX('DEQ Pollutant List'!$C$7:$C$614,MATCH('3. Pollutant Emissions - EF'!B999,'DEQ Pollutant List'!$B$7:$B$614,0)))),"")</f>
        <v>Chromium VI, chromate, and dichromate particulate</v>
      </c>
      <c r="D999" s="205"/>
      <c r="E999" s="260">
        <v>0.75</v>
      </c>
      <c r="F999" s="281"/>
      <c r="G999" s="282"/>
      <c r="H999" s="233"/>
      <c r="I999" s="276"/>
      <c r="J999" s="206"/>
      <c r="K999" s="344">
        <v>0.10674798476878614</v>
      </c>
      <c r="L999" s="345"/>
      <c r="M999" s="346"/>
      <c r="N999" s="347">
        <v>2.9246023224324973E-4</v>
      </c>
      <c r="O999" s="208"/>
    </row>
    <row r="1000" spans="1:15" ht="15.75" x14ac:dyDescent="0.3">
      <c r="A1000" s="200" t="s">
        <v>1608</v>
      </c>
      <c r="B1000" s="201" t="s">
        <v>255</v>
      </c>
      <c r="C1000" s="224" t="str">
        <f>IFERROR(IF($B1000="7440-47-3","Chromium and compounds",IF(B1000="No CAS","",INDEX('DEQ Pollutant List'!$C$7:$C$614,MATCH('3. Pollutant Emissions - EF'!B1000,'DEQ Pollutant List'!$B$7:$B$614,0)))),"")</f>
        <v>Cobalt and compounds</v>
      </c>
      <c r="D1000" s="205"/>
      <c r="E1000" s="260">
        <v>0.75</v>
      </c>
      <c r="F1000" s="281"/>
      <c r="G1000" s="282"/>
      <c r="H1000" s="233"/>
      <c r="I1000" s="276"/>
      <c r="J1000" s="206"/>
      <c r="K1000" s="344">
        <v>2.0332949479768789</v>
      </c>
      <c r="L1000" s="345"/>
      <c r="M1000" s="346"/>
      <c r="N1000" s="347">
        <v>5.5706710903476141E-3</v>
      </c>
      <c r="O1000" s="208"/>
    </row>
    <row r="1001" spans="1:15" ht="15.75" x14ac:dyDescent="0.3">
      <c r="A1001" s="200" t="s">
        <v>1608</v>
      </c>
      <c r="B1001" s="201" t="s">
        <v>258</v>
      </c>
      <c r="C1001" s="224" t="str">
        <f>IFERROR(IF($B1001="7440-47-3","Chromium and compounds",IF(B1001="No CAS","",INDEX('DEQ Pollutant List'!$C$7:$C$614,MATCH('3. Pollutant Emissions - EF'!B1001,'DEQ Pollutant List'!$B$7:$B$614,0)))),"")</f>
        <v>Copper and compounds</v>
      </c>
      <c r="D1001" s="205"/>
      <c r="E1001" s="260">
        <v>0.75</v>
      </c>
      <c r="F1001" s="281"/>
      <c r="G1001" s="282"/>
      <c r="H1001" s="233"/>
      <c r="I1001" s="276"/>
      <c r="J1001" s="206"/>
      <c r="K1001" s="344">
        <v>0.35582661589595382</v>
      </c>
      <c r="L1001" s="345"/>
      <c r="M1001" s="346"/>
      <c r="N1001" s="347">
        <v>9.7486744081083242E-4</v>
      </c>
      <c r="O1001" s="208"/>
    </row>
    <row r="1002" spans="1:15" ht="15.75" x14ac:dyDescent="0.3">
      <c r="A1002" s="200" t="s">
        <v>1608</v>
      </c>
      <c r="B1002" s="201" t="s">
        <v>562</v>
      </c>
      <c r="C1002" s="224" t="str">
        <f>IFERROR(IF($B1002="7440-47-3","Chromium and compounds",IF(B1002="No CAS","",INDEX('DEQ Pollutant List'!$C$7:$C$614,MATCH('3. Pollutant Emissions - EF'!B1002,'DEQ Pollutant List'!$B$7:$B$614,0)))),"")</f>
        <v>Manganese and compounds</v>
      </c>
      <c r="D1002" s="205"/>
      <c r="E1002" s="260">
        <v>0.75</v>
      </c>
      <c r="F1002" s="281"/>
      <c r="G1002" s="282"/>
      <c r="H1002" s="233"/>
      <c r="I1002" s="276"/>
      <c r="J1002" s="206"/>
      <c r="K1002" s="344">
        <v>5.0832373699421972E-2</v>
      </c>
      <c r="L1002" s="345"/>
      <c r="M1002" s="346"/>
      <c r="N1002" s="347">
        <v>1.3926677725869033E-4</v>
      </c>
      <c r="O1002" s="208"/>
    </row>
    <row r="1003" spans="1:15" ht="16.5" thickBot="1" x14ac:dyDescent="0.35">
      <c r="A1003" s="202" t="s">
        <v>1608</v>
      </c>
      <c r="B1003" s="203" t="s">
        <v>634</v>
      </c>
      <c r="C1003" s="204" t="str">
        <f>IFERROR(IF($B1003="7440-47-3","Chromium and compounds",IF(B1003="No CAS","",INDEX('DEQ Pollutant List'!$C$7:$C$614,MATCH('3. Pollutant Emissions - EF'!B1003,'DEQ Pollutant List'!$B$7:$B$614,0)))),"")</f>
        <v>Nickel and compounds</v>
      </c>
      <c r="D1003" s="218"/>
      <c r="E1003" s="284">
        <v>0.75</v>
      </c>
      <c r="F1003" s="285"/>
      <c r="G1003" s="286"/>
      <c r="H1003" s="287"/>
      <c r="I1003" s="288"/>
      <c r="J1003" s="211"/>
      <c r="K1003" s="348">
        <v>6.608208580924857</v>
      </c>
      <c r="L1003" s="349"/>
      <c r="M1003" s="350"/>
      <c r="N1003" s="351">
        <v>1.8104681043629747E-2</v>
      </c>
      <c r="O1003" s="213"/>
    </row>
    <row r="1004" spans="1:15" ht="15.75" thickBot="1" x14ac:dyDescent="0.3">
      <c r="A1004" s="268"/>
      <c r="B1004" s="269"/>
      <c r="C1004" s="270"/>
      <c r="D1004" s="271"/>
      <c r="E1004" s="272"/>
      <c r="F1004" s="270"/>
      <c r="G1004" s="271"/>
      <c r="H1004" s="271"/>
      <c r="I1004" s="270"/>
      <c r="J1004" s="271"/>
      <c r="K1004" s="271"/>
      <c r="L1004" s="271"/>
      <c r="M1004" s="271"/>
      <c r="N1004" s="271"/>
      <c r="O1004" s="273"/>
    </row>
    <row r="1005" spans="1:15" x14ac:dyDescent="0.25">
      <c r="A1005" s="200"/>
      <c r="B1005" s="201"/>
      <c r="C1005" s="224" t="str">
        <f>IFERROR(IF($B1005="7440-47-3","Chromium and compounds",IF(B1005="No CAS","",INDEX('DEQ Pollutant List'!$C$7:$C$614,MATCH('3. Pollutant Emissions - EF'!B1005,'DEQ Pollutant List'!$B$7:$B$614,0)))),"")</f>
        <v/>
      </c>
      <c r="D1005" s="205"/>
      <c r="E1005" s="260"/>
      <c r="F1005" s="206"/>
      <c r="G1005" s="207"/>
      <c r="H1005" s="208"/>
      <c r="I1005" s="209"/>
      <c r="J1005" s="206"/>
      <c r="K1005" s="265"/>
      <c r="L1005" s="208"/>
      <c r="M1005" s="206"/>
      <c r="N1005" s="210"/>
      <c r="O1005" s="208"/>
    </row>
    <row r="1006" spans="1:15" x14ac:dyDescent="0.25">
      <c r="A1006" s="200" t="s">
        <v>1609</v>
      </c>
      <c r="B1006" s="201" t="s">
        <v>41</v>
      </c>
      <c r="C1006" s="224" t="str">
        <f>IFERROR(IF($B1006="7440-47-3","Chromium and compounds",IF(B1006="No CAS","",INDEX('DEQ Pollutant List'!$C$7:$C$614,MATCH('3. Pollutant Emissions - EF'!B1006,'DEQ Pollutant List'!$B$7:$B$614,0)))),"")</f>
        <v>Aluminum and compounds</v>
      </c>
      <c r="D1006" s="205"/>
      <c r="E1006" s="260">
        <v>0.999</v>
      </c>
      <c r="F1006" s="297">
        <v>11.399999999999999</v>
      </c>
      <c r="G1006" s="300">
        <v>11.799999999999999</v>
      </c>
      <c r="H1006" s="208" t="s">
        <v>1637</v>
      </c>
      <c r="I1006" s="209" t="s">
        <v>1638</v>
      </c>
      <c r="J1006" s="206"/>
      <c r="K1006" s="265">
        <v>0.66261530612237574</v>
      </c>
      <c r="L1006" s="208"/>
      <c r="M1006" s="206"/>
      <c r="N1006" s="210">
        <v>1.8790820985926547E-3</v>
      </c>
      <c r="O1006" s="208"/>
    </row>
    <row r="1007" spans="1:15" x14ac:dyDescent="0.25">
      <c r="A1007" s="200" t="s">
        <v>1609</v>
      </c>
      <c r="B1007" s="201" t="s">
        <v>83</v>
      </c>
      <c r="C1007" s="224" t="str">
        <f>IFERROR(IF($B1007="7440-47-3","Chromium and compounds",IF(B1007="No CAS","",INDEX('DEQ Pollutant List'!$C$7:$C$614,MATCH('3. Pollutant Emissions - EF'!B1007,'DEQ Pollutant List'!$B$7:$B$614,0)))),"")</f>
        <v>Arsenic and compounds</v>
      </c>
      <c r="D1007" s="205"/>
      <c r="E1007" s="260">
        <v>0.999</v>
      </c>
      <c r="F1007" s="297" t="s">
        <v>1649</v>
      </c>
      <c r="G1007" s="300" t="s">
        <v>1649</v>
      </c>
      <c r="H1007" s="208" t="s">
        <v>1637</v>
      </c>
      <c r="I1007" s="209" t="s">
        <v>1638</v>
      </c>
      <c r="J1007" s="206"/>
      <c r="K1007" s="265" t="s">
        <v>1499</v>
      </c>
      <c r="L1007" s="208"/>
      <c r="M1007" s="206"/>
      <c r="N1007" s="210" t="s">
        <v>1499</v>
      </c>
      <c r="O1007" s="208"/>
    </row>
    <row r="1008" spans="1:15" x14ac:dyDescent="0.25">
      <c r="A1008" s="200" t="s">
        <v>1609</v>
      </c>
      <c r="B1008" s="201" t="s">
        <v>117</v>
      </c>
      <c r="C1008" s="224" t="str">
        <f>IFERROR(IF($B1008="7440-47-3","Chromium and compounds",IF(B1008="No CAS","",INDEX('DEQ Pollutant List'!$C$7:$C$614,MATCH('3. Pollutant Emissions - EF'!B1008,'DEQ Pollutant List'!$B$7:$B$614,0)))),"")</f>
        <v>Beryllium and compounds</v>
      </c>
      <c r="D1008" s="205"/>
      <c r="E1008" s="260">
        <v>0.999</v>
      </c>
      <c r="F1008" s="297" t="s">
        <v>1649</v>
      </c>
      <c r="G1008" s="300" t="s">
        <v>1649</v>
      </c>
      <c r="H1008" s="208" t="s">
        <v>1637</v>
      </c>
      <c r="I1008" s="209" t="s">
        <v>1638</v>
      </c>
      <c r="J1008" s="206"/>
      <c r="K1008" s="265" t="s">
        <v>1499</v>
      </c>
      <c r="L1008" s="208"/>
      <c r="M1008" s="206"/>
      <c r="N1008" s="210" t="s">
        <v>1499</v>
      </c>
      <c r="O1008" s="208"/>
    </row>
    <row r="1009" spans="1:15" x14ac:dyDescent="0.25">
      <c r="A1009" s="200" t="s">
        <v>1609</v>
      </c>
      <c r="B1009" s="201" t="s">
        <v>167</v>
      </c>
      <c r="C1009" s="224" t="str">
        <f>IFERROR(IF($B1009="7440-47-3","Chromium and compounds",IF(B1009="No CAS","",INDEX('DEQ Pollutant List'!$C$7:$C$614,MATCH('3. Pollutant Emissions - EF'!B1009,'DEQ Pollutant List'!$B$7:$B$614,0)))),"")</f>
        <v>Cadmium and compounds</v>
      </c>
      <c r="D1009" s="205"/>
      <c r="E1009" s="260">
        <v>0.999</v>
      </c>
      <c r="F1009" s="297" t="s">
        <v>1649</v>
      </c>
      <c r="G1009" s="300" t="s">
        <v>1649</v>
      </c>
      <c r="H1009" s="208" t="s">
        <v>1637</v>
      </c>
      <c r="I1009" s="209" t="s">
        <v>1638</v>
      </c>
      <c r="J1009" s="206"/>
      <c r="K1009" s="265" t="s">
        <v>1499</v>
      </c>
      <c r="L1009" s="208"/>
      <c r="M1009" s="206"/>
      <c r="N1009" s="210" t="s">
        <v>1499</v>
      </c>
      <c r="O1009" s="208"/>
    </row>
    <row r="1010" spans="1:15" x14ac:dyDescent="0.25">
      <c r="A1010" s="200" t="s">
        <v>1609</v>
      </c>
      <c r="B1010" s="201" t="s">
        <v>1636</v>
      </c>
      <c r="C1010" s="224" t="str">
        <f>IFERROR(IF($B1010="7440-47-3","Chromium and compounds",IF(B1010="No CAS","",INDEX('DEQ Pollutant List'!$C$7:$C$614,MATCH('3. Pollutant Emissions - EF'!B1010,'DEQ Pollutant List'!$B$7:$B$614,0)))),"")</f>
        <v>Chromium and compounds</v>
      </c>
      <c r="D1010" s="205"/>
      <c r="E1010" s="260">
        <v>0.999</v>
      </c>
      <c r="F1010" s="297">
        <v>8.2000000000000003E-2</v>
      </c>
      <c r="G1010" s="300">
        <v>8.6000000000000007E-2</v>
      </c>
      <c r="H1010" s="208" t="s">
        <v>1637</v>
      </c>
      <c r="I1010" s="209" t="s">
        <v>1638</v>
      </c>
      <c r="J1010" s="206"/>
      <c r="K1010" s="265">
        <v>4.7661802721083177E-3</v>
      </c>
      <c r="L1010" s="208"/>
      <c r="M1010" s="206"/>
      <c r="N1010" s="210">
        <v>1.3695005125336298E-5</v>
      </c>
      <c r="O1010" s="208"/>
    </row>
    <row r="1011" spans="1:15" x14ac:dyDescent="0.25">
      <c r="A1011" s="200" t="s">
        <v>1609</v>
      </c>
      <c r="B1011" s="201" t="s">
        <v>250</v>
      </c>
      <c r="C1011" s="224" t="str">
        <f>IFERROR(IF($B1011="7440-47-3","Chromium and compounds",IF(B1011="No CAS","",INDEX('DEQ Pollutant List'!$C$7:$C$614,MATCH('3. Pollutant Emissions - EF'!B1011,'DEQ Pollutant List'!$B$7:$B$614,0)))),"")</f>
        <v>Chromium VI, chromate, and dichromate particulate</v>
      </c>
      <c r="D1011" s="205"/>
      <c r="E1011" s="260">
        <v>0.999</v>
      </c>
      <c r="F1011" s="297" t="s">
        <v>1649</v>
      </c>
      <c r="G1011" s="300" t="s">
        <v>1649</v>
      </c>
      <c r="H1011" s="208" t="s">
        <v>1637</v>
      </c>
      <c r="I1011" s="209" t="s">
        <v>1638</v>
      </c>
      <c r="J1011" s="206"/>
      <c r="K1011" s="265" t="s">
        <v>1499</v>
      </c>
      <c r="L1011" s="208"/>
      <c r="M1011" s="206"/>
      <c r="N1011" s="210" t="s">
        <v>1499</v>
      </c>
      <c r="O1011" s="208"/>
    </row>
    <row r="1012" spans="1:15" x14ac:dyDescent="0.25">
      <c r="A1012" s="200" t="s">
        <v>1609</v>
      </c>
      <c r="B1012" s="201" t="s">
        <v>255</v>
      </c>
      <c r="C1012" s="224" t="str">
        <f>IFERROR(IF($B1012="7440-47-3","Chromium and compounds",IF(B1012="No CAS","",INDEX('DEQ Pollutant List'!$C$7:$C$614,MATCH('3. Pollutant Emissions - EF'!B1012,'DEQ Pollutant List'!$B$7:$B$614,0)))),"")</f>
        <v>Cobalt and compounds</v>
      </c>
      <c r="D1012" s="205"/>
      <c r="E1012" s="260">
        <v>0.999</v>
      </c>
      <c r="F1012" s="297" t="s">
        <v>1649</v>
      </c>
      <c r="G1012" s="300" t="s">
        <v>1649</v>
      </c>
      <c r="H1012" s="208" t="s">
        <v>1637</v>
      </c>
      <c r="I1012" s="209" t="s">
        <v>1638</v>
      </c>
      <c r="J1012" s="206"/>
      <c r="K1012" s="265" t="s">
        <v>1499</v>
      </c>
      <c r="L1012" s="208"/>
      <c r="M1012" s="206"/>
      <c r="N1012" s="210" t="s">
        <v>1499</v>
      </c>
      <c r="O1012" s="208"/>
    </row>
    <row r="1013" spans="1:15" x14ac:dyDescent="0.25">
      <c r="A1013" s="200" t="s">
        <v>1609</v>
      </c>
      <c r="B1013" s="201" t="s">
        <v>258</v>
      </c>
      <c r="C1013" s="224" t="str">
        <f>IFERROR(IF($B1013="7440-47-3","Chromium and compounds",IF(B1013="No CAS","",INDEX('DEQ Pollutant List'!$C$7:$C$614,MATCH('3. Pollutant Emissions - EF'!B1013,'DEQ Pollutant List'!$B$7:$B$614,0)))),"")</f>
        <v>Copper and compounds</v>
      </c>
      <c r="D1013" s="205"/>
      <c r="E1013" s="260">
        <v>0.999</v>
      </c>
      <c r="F1013" s="297" t="s">
        <v>1649</v>
      </c>
      <c r="G1013" s="300" t="s">
        <v>1649</v>
      </c>
      <c r="H1013" s="208" t="s">
        <v>1637</v>
      </c>
      <c r="I1013" s="209" t="s">
        <v>1638</v>
      </c>
      <c r="J1013" s="206"/>
      <c r="K1013" s="265" t="s">
        <v>1499</v>
      </c>
      <c r="L1013" s="208"/>
      <c r="M1013" s="206"/>
      <c r="N1013" s="210" t="s">
        <v>1499</v>
      </c>
      <c r="O1013" s="208"/>
    </row>
    <row r="1014" spans="1:15" x14ac:dyDescent="0.25">
      <c r="A1014" s="200" t="s">
        <v>1609</v>
      </c>
      <c r="B1014" s="201" t="s">
        <v>556</v>
      </c>
      <c r="C1014" s="224" t="str">
        <f>IFERROR(IF($B1014="7440-47-3","Chromium and compounds",IF(B1014="No CAS","",INDEX('DEQ Pollutant List'!$C$7:$C$614,MATCH('3. Pollutant Emissions - EF'!B1014,'DEQ Pollutant List'!$B$7:$B$614,0)))),"")</f>
        <v>Lead and compounds</v>
      </c>
      <c r="D1014" s="205"/>
      <c r="E1014" s="260">
        <v>0.999</v>
      </c>
      <c r="F1014" s="297" t="s">
        <v>1649</v>
      </c>
      <c r="G1014" s="300" t="s">
        <v>1649</v>
      </c>
      <c r="H1014" s="208" t="s">
        <v>1637</v>
      </c>
      <c r="I1014" s="209" t="s">
        <v>1638</v>
      </c>
      <c r="J1014" s="206"/>
      <c r="K1014" s="265" t="s">
        <v>1499</v>
      </c>
      <c r="L1014" s="208"/>
      <c r="M1014" s="206"/>
      <c r="N1014" s="210" t="s">
        <v>1499</v>
      </c>
      <c r="O1014" s="208"/>
    </row>
    <row r="1015" spans="1:15" x14ac:dyDescent="0.25">
      <c r="A1015" s="200" t="s">
        <v>1609</v>
      </c>
      <c r="B1015" s="201" t="s">
        <v>562</v>
      </c>
      <c r="C1015" s="224" t="str">
        <f>IFERROR(IF($B1015="7440-47-3","Chromium and compounds",IF(B1015="No CAS","",INDEX('DEQ Pollutant List'!$C$7:$C$614,MATCH('3. Pollutant Emissions - EF'!B1015,'DEQ Pollutant List'!$B$7:$B$614,0)))),"")</f>
        <v>Manganese and compounds</v>
      </c>
      <c r="D1015" s="205"/>
      <c r="E1015" s="260">
        <v>0.999</v>
      </c>
      <c r="F1015" s="297">
        <v>0.28000000000000003</v>
      </c>
      <c r="G1015" s="300">
        <v>0.28000000000000003</v>
      </c>
      <c r="H1015" s="208" t="s">
        <v>1637</v>
      </c>
      <c r="I1015" s="209" t="s">
        <v>1638</v>
      </c>
      <c r="J1015" s="206"/>
      <c r="K1015" s="265">
        <v>1.6274761904760109E-2</v>
      </c>
      <c r="L1015" s="208"/>
      <c r="M1015" s="206"/>
      <c r="N1015" s="210">
        <v>4.4588388780164692E-5</v>
      </c>
      <c r="O1015" s="208"/>
    </row>
    <row r="1016" spans="1:15" x14ac:dyDescent="0.25">
      <c r="A1016" s="200" t="s">
        <v>1609</v>
      </c>
      <c r="B1016" s="201" t="s">
        <v>568</v>
      </c>
      <c r="C1016" s="224" t="str">
        <f>IFERROR(IF($B1016="7440-47-3","Chromium and compounds",IF(B1016="No CAS","",INDEX('DEQ Pollutant List'!$C$7:$C$614,MATCH('3. Pollutant Emissions - EF'!B1016,'DEQ Pollutant List'!$B$7:$B$614,0)))),"")</f>
        <v>Mercury and compounds</v>
      </c>
      <c r="D1016" s="205"/>
      <c r="E1016" s="260">
        <v>0.999</v>
      </c>
      <c r="F1016" s="297" t="s">
        <v>1649</v>
      </c>
      <c r="G1016" s="300" t="s">
        <v>1649</v>
      </c>
      <c r="H1016" s="208" t="s">
        <v>1637</v>
      </c>
      <c r="I1016" s="209" t="s">
        <v>1638</v>
      </c>
      <c r="J1016" s="206"/>
      <c r="K1016" s="265" t="s">
        <v>1499</v>
      </c>
      <c r="L1016" s="208"/>
      <c r="M1016" s="206"/>
      <c r="N1016" s="210" t="s">
        <v>1499</v>
      </c>
      <c r="O1016" s="208"/>
    </row>
    <row r="1017" spans="1:15" x14ac:dyDescent="0.25">
      <c r="A1017" s="200" t="s">
        <v>1609</v>
      </c>
      <c r="B1017" s="201" t="s">
        <v>634</v>
      </c>
      <c r="C1017" s="224" t="str">
        <f>IFERROR(IF($B1017="7440-47-3","Chromium and compounds",IF(B1017="No CAS","",INDEX('DEQ Pollutant List'!$C$7:$C$614,MATCH('3. Pollutant Emissions - EF'!B1017,'DEQ Pollutant List'!$B$7:$B$614,0)))),"")</f>
        <v>Nickel and compounds</v>
      </c>
      <c r="D1017" s="205"/>
      <c r="E1017" s="260">
        <v>0.999</v>
      </c>
      <c r="F1017" s="297">
        <v>4.5999999999999999E-2</v>
      </c>
      <c r="G1017" s="300">
        <v>0.05</v>
      </c>
      <c r="H1017" s="208" t="s">
        <v>1637</v>
      </c>
      <c r="I1017" s="209" t="s">
        <v>1638</v>
      </c>
      <c r="J1017" s="206"/>
      <c r="K1017" s="265">
        <v>2.6737108843534461E-3</v>
      </c>
      <c r="L1017" s="208"/>
      <c r="M1017" s="206"/>
      <c r="N1017" s="210">
        <v>7.9622122821722645E-6</v>
      </c>
      <c r="O1017" s="208"/>
    </row>
    <row r="1018" spans="1:15" x14ac:dyDescent="0.25">
      <c r="A1018" s="200" t="s">
        <v>1609</v>
      </c>
      <c r="B1018" s="201" t="s">
        <v>1009</v>
      </c>
      <c r="C1018" s="224" t="str">
        <f>IFERROR(IF($B1018="7440-47-3","Chromium and compounds",IF(B1018="No CAS","",INDEX('DEQ Pollutant List'!$C$7:$C$614,MATCH('3. Pollutant Emissions - EF'!B1018,'DEQ Pollutant List'!$B$7:$B$614,0)))),"")</f>
        <v>Selenium and compounds</v>
      </c>
      <c r="D1018" s="205"/>
      <c r="E1018" s="260">
        <v>0.999</v>
      </c>
      <c r="F1018" s="297" t="s">
        <v>1649</v>
      </c>
      <c r="G1018" s="300" t="s">
        <v>1649</v>
      </c>
      <c r="H1018" s="208" t="s">
        <v>1637</v>
      </c>
      <c r="I1018" s="209" t="s">
        <v>1638</v>
      </c>
      <c r="J1018" s="206"/>
      <c r="K1018" s="265" t="s">
        <v>1499</v>
      </c>
      <c r="L1018" s="208"/>
      <c r="M1018" s="206"/>
      <c r="N1018" s="210" t="s">
        <v>1499</v>
      </c>
      <c r="O1018" s="208"/>
    </row>
    <row r="1019" spans="1:15" x14ac:dyDescent="0.25">
      <c r="A1019" s="200" t="s">
        <v>1609</v>
      </c>
      <c r="B1019" s="201" t="s">
        <v>1128</v>
      </c>
      <c r="C1019" s="224" t="str">
        <f>IFERROR(IF($B1019="7440-47-3","Chromium and compounds",IF(B1019="No CAS","",INDEX('DEQ Pollutant List'!$C$7:$C$614,MATCH('3. Pollutant Emissions - EF'!B1019,'DEQ Pollutant List'!$B$7:$B$614,0)))),"")</f>
        <v>Vanadium (fume or dust)</v>
      </c>
      <c r="D1019" s="205"/>
      <c r="E1019" s="260">
        <v>0.999</v>
      </c>
      <c r="F1019" s="297">
        <v>1.3</v>
      </c>
      <c r="G1019" s="300">
        <v>1.82</v>
      </c>
      <c r="H1019" s="208" t="s">
        <v>1637</v>
      </c>
      <c r="I1019" s="209" t="s">
        <v>1638</v>
      </c>
      <c r="J1019" s="206"/>
      <c r="K1019" s="265">
        <v>7.5561394557814784E-2</v>
      </c>
      <c r="L1019" s="208"/>
      <c r="M1019" s="206"/>
      <c r="N1019" s="210">
        <v>2.8982452707107049E-4</v>
      </c>
      <c r="O1019" s="208"/>
    </row>
    <row r="1020" spans="1:15" x14ac:dyDescent="0.25">
      <c r="A1020" s="200" t="s">
        <v>1609</v>
      </c>
      <c r="B1020" s="201" t="s">
        <v>1149</v>
      </c>
      <c r="C1020" s="224" t="str">
        <f>IFERROR(IF($B1020="7440-47-3","Chromium and compounds",IF(B1020="No CAS","",INDEX('DEQ Pollutant List'!$C$7:$C$614,MATCH('3. Pollutant Emissions - EF'!B1020,'DEQ Pollutant List'!$B$7:$B$614,0)))),"")</f>
        <v>Zinc and compounds</v>
      </c>
      <c r="D1020" s="205"/>
      <c r="E1020" s="260">
        <v>0.999</v>
      </c>
      <c r="F1020" s="297">
        <v>9.4000000000000014E-2</v>
      </c>
      <c r="G1020" s="300">
        <v>0.128</v>
      </c>
      <c r="H1020" s="208" t="s">
        <v>1637</v>
      </c>
      <c r="I1020" s="209" t="s">
        <v>1638</v>
      </c>
      <c r="J1020" s="206"/>
      <c r="K1020" s="265">
        <v>5.4636700680266081E-3</v>
      </c>
      <c r="L1020" s="208"/>
      <c r="M1020" s="206"/>
      <c r="N1020" s="210">
        <v>2.0383263442360999E-5</v>
      </c>
      <c r="O1020" s="208"/>
    </row>
    <row r="1021" spans="1:15" x14ac:dyDescent="0.25">
      <c r="A1021" s="200"/>
      <c r="B1021" s="201"/>
      <c r="C1021" s="224" t="str">
        <f>IFERROR(IF($B1021="7440-47-3","Chromium and compounds",IF(B1021="No CAS","",INDEX('DEQ Pollutant List'!$C$7:$C$614,MATCH('3. Pollutant Emissions - EF'!B1021,'DEQ Pollutant List'!$B$7:$B$614,0)))),"")</f>
        <v/>
      </c>
      <c r="D1021" s="205"/>
      <c r="E1021" s="260"/>
      <c r="F1021" s="297"/>
      <c r="G1021" s="300"/>
      <c r="H1021" s="208"/>
      <c r="I1021" s="209"/>
      <c r="J1021" s="206"/>
      <c r="K1021" s="265"/>
      <c r="L1021" s="208"/>
      <c r="M1021" s="206"/>
      <c r="N1021" s="210"/>
      <c r="O1021" s="208"/>
    </row>
    <row r="1022" spans="1:15" x14ac:dyDescent="0.25">
      <c r="A1022" s="200" t="s">
        <v>1613</v>
      </c>
      <c r="B1022" s="201" t="s">
        <v>41</v>
      </c>
      <c r="C1022" s="224" t="str">
        <f>IFERROR(IF($B1022="7440-47-3","Chromium and compounds",IF(B1022="No CAS","",INDEX('DEQ Pollutant List'!$C$7:$C$614,MATCH('3. Pollutant Emissions - EF'!B1022,'DEQ Pollutant List'!$B$7:$B$614,0)))),"")</f>
        <v>Aluminum and compounds</v>
      </c>
      <c r="D1022" s="205"/>
      <c r="E1022" s="260">
        <v>0.999</v>
      </c>
      <c r="F1022" s="297">
        <v>62</v>
      </c>
      <c r="G1022" s="300">
        <v>64</v>
      </c>
      <c r="H1022" s="208" t="s">
        <v>1637</v>
      </c>
      <c r="I1022" s="209" t="s">
        <v>1638</v>
      </c>
      <c r="J1022" s="206"/>
      <c r="K1022" s="265">
        <v>0.36187755102036823</v>
      </c>
      <c r="L1022" s="208"/>
      <c r="M1022" s="206"/>
      <c r="N1022" s="210">
        <v>1.023427453172937E-3</v>
      </c>
      <c r="O1022" s="208"/>
    </row>
    <row r="1023" spans="1:15" x14ac:dyDescent="0.25">
      <c r="A1023" s="200" t="s">
        <v>1613</v>
      </c>
      <c r="B1023" s="201" t="s">
        <v>83</v>
      </c>
      <c r="C1023" s="224" t="str">
        <f>IFERROR(IF($B1023="7440-47-3","Chromium and compounds",IF(B1023="No CAS","",INDEX('DEQ Pollutant List'!$C$7:$C$614,MATCH('3. Pollutant Emissions - EF'!B1023,'DEQ Pollutant List'!$B$7:$B$614,0)))),"")</f>
        <v>Arsenic and compounds</v>
      </c>
      <c r="D1023" s="205"/>
      <c r="E1023" s="260">
        <v>0.999</v>
      </c>
      <c r="F1023" s="297">
        <v>1.7600000000000001E-2</v>
      </c>
      <c r="G1023" s="300">
        <v>1.9400000000000001E-2</v>
      </c>
      <c r="H1023" s="208" t="s">
        <v>1637</v>
      </c>
      <c r="I1023" s="209" t="s">
        <v>1638</v>
      </c>
      <c r="J1023" s="206"/>
      <c r="K1023" s="265">
        <v>1.0272653061223357E-4</v>
      </c>
      <c r="L1023" s="208"/>
      <c r="M1023" s="206"/>
      <c r="N1023" s="210">
        <v>3.1022644674304659E-7</v>
      </c>
      <c r="O1023" s="208"/>
    </row>
    <row r="1024" spans="1:15" x14ac:dyDescent="0.25">
      <c r="A1024" s="200" t="s">
        <v>1613</v>
      </c>
      <c r="B1024" s="201" t="s">
        <v>117</v>
      </c>
      <c r="C1024" s="224" t="str">
        <f>IFERROR(IF($B1024="7440-47-3","Chromium and compounds",IF(B1024="No CAS","",INDEX('DEQ Pollutant List'!$C$7:$C$614,MATCH('3. Pollutant Emissions - EF'!B1024,'DEQ Pollutant List'!$B$7:$B$614,0)))),"")</f>
        <v>Beryllium and compounds</v>
      </c>
      <c r="D1024" s="205"/>
      <c r="E1024" s="260">
        <v>0.999</v>
      </c>
      <c r="F1024" s="297" t="s">
        <v>1649</v>
      </c>
      <c r="G1024" s="300" t="s">
        <v>1649</v>
      </c>
      <c r="H1024" s="208" t="s">
        <v>1637</v>
      </c>
      <c r="I1024" s="209" t="s">
        <v>1638</v>
      </c>
      <c r="J1024" s="206"/>
      <c r="K1024" s="265" t="s">
        <v>1499</v>
      </c>
      <c r="L1024" s="208"/>
      <c r="M1024" s="206"/>
      <c r="N1024" s="210" t="s">
        <v>1499</v>
      </c>
      <c r="O1024" s="208"/>
    </row>
    <row r="1025" spans="1:15" x14ac:dyDescent="0.25">
      <c r="A1025" s="200" t="s">
        <v>1613</v>
      </c>
      <c r="B1025" s="201" t="s">
        <v>167</v>
      </c>
      <c r="C1025" s="224" t="str">
        <f>IFERROR(IF($B1025="7440-47-3","Chromium and compounds",IF(B1025="No CAS","",INDEX('DEQ Pollutant List'!$C$7:$C$614,MATCH('3. Pollutant Emissions - EF'!B1025,'DEQ Pollutant List'!$B$7:$B$614,0)))),"")</f>
        <v>Cadmium and compounds</v>
      </c>
      <c r="D1025" s="205"/>
      <c r="E1025" s="260">
        <v>0.999</v>
      </c>
      <c r="F1025" s="297" t="s">
        <v>1649</v>
      </c>
      <c r="G1025" s="300" t="s">
        <v>1649</v>
      </c>
      <c r="H1025" s="208" t="s">
        <v>1637</v>
      </c>
      <c r="I1025" s="209" t="s">
        <v>1638</v>
      </c>
      <c r="J1025" s="206"/>
      <c r="K1025" s="265" t="s">
        <v>1499</v>
      </c>
      <c r="L1025" s="208"/>
      <c r="M1025" s="206"/>
      <c r="N1025" s="210" t="s">
        <v>1499</v>
      </c>
      <c r="O1025" s="208"/>
    </row>
    <row r="1026" spans="1:15" x14ac:dyDescent="0.25">
      <c r="A1026" s="200" t="s">
        <v>1613</v>
      </c>
      <c r="B1026" s="201" t="s">
        <v>1636</v>
      </c>
      <c r="C1026" s="224" t="str">
        <f>IFERROR(IF($B1026="7440-47-3","Chromium and compounds",IF(B1026="No CAS","",INDEX('DEQ Pollutant List'!$C$7:$C$614,MATCH('3. Pollutant Emissions - EF'!B1026,'DEQ Pollutant List'!$B$7:$B$614,0)))),"")</f>
        <v>Chromium and compounds</v>
      </c>
      <c r="D1026" s="205"/>
      <c r="E1026" s="260">
        <v>0.999</v>
      </c>
      <c r="F1026" s="297">
        <v>0.72</v>
      </c>
      <c r="G1026" s="300">
        <v>0.9</v>
      </c>
      <c r="H1026" s="208" t="s">
        <v>1637</v>
      </c>
      <c r="I1026" s="209" t="s">
        <v>1638</v>
      </c>
      <c r="J1026" s="206"/>
      <c r="K1026" s="265">
        <v>4.2024489795913725E-3</v>
      </c>
      <c r="L1026" s="208"/>
      <c r="M1026" s="206"/>
      <c r="N1026" s="210">
        <v>1.4391948560244427E-5</v>
      </c>
      <c r="O1026" s="208"/>
    </row>
    <row r="1027" spans="1:15" x14ac:dyDescent="0.25">
      <c r="A1027" s="200" t="s">
        <v>1613</v>
      </c>
      <c r="B1027" s="201" t="s">
        <v>250</v>
      </c>
      <c r="C1027" s="224" t="str">
        <f>IFERROR(IF($B1027="7440-47-3","Chromium and compounds",IF(B1027="No CAS","",INDEX('DEQ Pollutant List'!$C$7:$C$614,MATCH('3. Pollutant Emissions - EF'!B1027,'DEQ Pollutant List'!$B$7:$B$614,0)))),"")</f>
        <v>Chromium VI, chromate, and dichromate particulate</v>
      </c>
      <c r="D1027" s="205"/>
      <c r="E1027" s="260">
        <v>0.999</v>
      </c>
      <c r="F1027" s="297" t="s">
        <v>1649</v>
      </c>
      <c r="G1027" s="300" t="s">
        <v>1649</v>
      </c>
      <c r="H1027" s="208" t="s">
        <v>1637</v>
      </c>
      <c r="I1027" s="209" t="s">
        <v>1638</v>
      </c>
      <c r="J1027" s="206"/>
      <c r="K1027" s="265" t="s">
        <v>1499</v>
      </c>
      <c r="L1027" s="208"/>
      <c r="M1027" s="206"/>
      <c r="N1027" s="210" t="s">
        <v>1499</v>
      </c>
      <c r="O1027" s="208"/>
    </row>
    <row r="1028" spans="1:15" x14ac:dyDescent="0.25">
      <c r="A1028" s="200" t="s">
        <v>1613</v>
      </c>
      <c r="B1028" s="201" t="s">
        <v>255</v>
      </c>
      <c r="C1028" s="224" t="str">
        <f>IFERROR(IF($B1028="7440-47-3","Chromium and compounds",IF(B1028="No CAS","",INDEX('DEQ Pollutant List'!$C$7:$C$614,MATCH('3. Pollutant Emissions - EF'!B1028,'DEQ Pollutant List'!$B$7:$B$614,0)))),"")</f>
        <v>Cobalt and compounds</v>
      </c>
      <c r="D1028" s="205"/>
      <c r="E1028" s="260">
        <v>0.999</v>
      </c>
      <c r="F1028" s="297">
        <v>0.21999999999999997</v>
      </c>
      <c r="G1028" s="300">
        <v>0.21999999999999997</v>
      </c>
      <c r="H1028" s="208" t="s">
        <v>1637</v>
      </c>
      <c r="I1028" s="209" t="s">
        <v>1638</v>
      </c>
      <c r="J1028" s="206"/>
      <c r="K1028" s="265">
        <v>1.2840816326529195E-3</v>
      </c>
      <c r="L1028" s="208"/>
      <c r="M1028" s="206"/>
      <c r="N1028" s="210">
        <v>3.5180318702819707E-6</v>
      </c>
      <c r="O1028" s="208"/>
    </row>
    <row r="1029" spans="1:15" x14ac:dyDescent="0.25">
      <c r="A1029" s="200" t="s">
        <v>1613</v>
      </c>
      <c r="B1029" s="201" t="s">
        <v>258</v>
      </c>
      <c r="C1029" s="224" t="str">
        <f>IFERROR(IF($B1029="7440-47-3","Chromium and compounds",IF(B1029="No CAS","",INDEX('DEQ Pollutant List'!$C$7:$C$614,MATCH('3. Pollutant Emissions - EF'!B1029,'DEQ Pollutant List'!$B$7:$B$614,0)))),"")</f>
        <v>Copper and compounds</v>
      </c>
      <c r="D1029" s="205"/>
      <c r="E1029" s="260">
        <v>0.999</v>
      </c>
      <c r="F1029" s="297">
        <v>0.21999999999999997</v>
      </c>
      <c r="G1029" s="300">
        <v>0.24000000000000002</v>
      </c>
      <c r="H1029" s="208" t="s">
        <v>1637</v>
      </c>
      <c r="I1029" s="209" t="s">
        <v>1638</v>
      </c>
      <c r="J1029" s="206"/>
      <c r="K1029" s="265">
        <v>1.2840816326529195E-3</v>
      </c>
      <c r="L1029" s="208"/>
      <c r="M1029" s="206"/>
      <c r="N1029" s="210">
        <v>3.8378529493985142E-6</v>
      </c>
      <c r="O1029" s="208"/>
    </row>
    <row r="1030" spans="1:15" x14ac:dyDescent="0.25">
      <c r="A1030" s="200" t="s">
        <v>1613</v>
      </c>
      <c r="B1030" s="201" t="s">
        <v>556</v>
      </c>
      <c r="C1030" s="224" t="str">
        <f>IFERROR(IF($B1030="7440-47-3","Chromium and compounds",IF(B1030="No CAS","",INDEX('DEQ Pollutant List'!$C$7:$C$614,MATCH('3. Pollutant Emissions - EF'!B1030,'DEQ Pollutant List'!$B$7:$B$614,0)))),"")</f>
        <v>Lead and compounds</v>
      </c>
      <c r="D1030" s="205"/>
      <c r="E1030" s="260">
        <v>0.999</v>
      </c>
      <c r="F1030" s="297">
        <v>0.08</v>
      </c>
      <c r="G1030" s="300">
        <v>9.1999999999999998E-2</v>
      </c>
      <c r="H1030" s="208" t="s">
        <v>1637</v>
      </c>
      <c r="I1030" s="209" t="s">
        <v>1638</v>
      </c>
      <c r="J1030" s="206"/>
      <c r="K1030" s="265">
        <v>4.6693877551015259E-4</v>
      </c>
      <c r="L1030" s="208"/>
      <c r="M1030" s="206"/>
      <c r="N1030" s="210">
        <v>1.4711769639360969E-6</v>
      </c>
      <c r="O1030" s="208"/>
    </row>
    <row r="1031" spans="1:15" x14ac:dyDescent="0.25">
      <c r="A1031" s="200" t="s">
        <v>1613</v>
      </c>
      <c r="B1031" s="201" t="s">
        <v>562</v>
      </c>
      <c r="C1031" s="224" t="str">
        <f>IFERROR(IF($B1031="7440-47-3","Chromium and compounds",IF(B1031="No CAS","",INDEX('DEQ Pollutant List'!$C$7:$C$614,MATCH('3. Pollutant Emissions - EF'!B1031,'DEQ Pollutant List'!$B$7:$B$614,0)))),"")</f>
        <v>Manganese and compounds</v>
      </c>
      <c r="D1031" s="205"/>
      <c r="E1031" s="260">
        <v>0.999</v>
      </c>
      <c r="F1031" s="297">
        <v>0.24000000000000002</v>
      </c>
      <c r="G1031" s="300">
        <v>0.24000000000000002</v>
      </c>
      <c r="H1031" s="208" t="s">
        <v>1637</v>
      </c>
      <c r="I1031" s="209" t="s">
        <v>1638</v>
      </c>
      <c r="J1031" s="206"/>
      <c r="K1031" s="265">
        <v>1.4008163265304579E-3</v>
      </c>
      <c r="L1031" s="208"/>
      <c r="M1031" s="206"/>
      <c r="N1031" s="210">
        <v>3.8378529493985142E-6</v>
      </c>
      <c r="O1031" s="208"/>
    </row>
    <row r="1032" spans="1:15" x14ac:dyDescent="0.25">
      <c r="A1032" s="200" t="s">
        <v>1613</v>
      </c>
      <c r="B1032" s="201" t="s">
        <v>568</v>
      </c>
      <c r="C1032" s="224" t="str">
        <f>IFERROR(IF($B1032="7440-47-3","Chromium and compounds",IF(B1032="No CAS","",INDEX('DEQ Pollutant List'!$C$7:$C$614,MATCH('3. Pollutant Emissions - EF'!B1032,'DEQ Pollutant List'!$B$7:$B$614,0)))),"")</f>
        <v>Mercury and compounds</v>
      </c>
      <c r="D1032" s="205"/>
      <c r="E1032" s="260">
        <v>0.999</v>
      </c>
      <c r="F1032" s="297" t="s">
        <v>1649</v>
      </c>
      <c r="G1032" s="300" t="s">
        <v>1649</v>
      </c>
      <c r="H1032" s="208" t="s">
        <v>1637</v>
      </c>
      <c r="I1032" s="209" t="s">
        <v>1638</v>
      </c>
      <c r="J1032" s="206"/>
      <c r="K1032" s="265" t="s">
        <v>1499</v>
      </c>
      <c r="L1032" s="208"/>
      <c r="M1032" s="206"/>
      <c r="N1032" s="210" t="s">
        <v>1499</v>
      </c>
      <c r="O1032" s="208"/>
    </row>
    <row r="1033" spans="1:15" x14ac:dyDescent="0.25">
      <c r="A1033" s="200" t="s">
        <v>1613</v>
      </c>
      <c r="B1033" s="201" t="s">
        <v>634</v>
      </c>
      <c r="C1033" s="224" t="str">
        <f>IFERROR(IF($B1033="7440-47-3","Chromium and compounds",IF(B1033="No CAS","",INDEX('DEQ Pollutant List'!$C$7:$C$614,MATCH('3. Pollutant Emissions - EF'!B1033,'DEQ Pollutant List'!$B$7:$B$614,0)))),"")</f>
        <v>Nickel and compounds</v>
      </c>
      <c r="D1033" s="205"/>
      <c r="E1033" s="260">
        <v>0.999</v>
      </c>
      <c r="F1033" s="297">
        <v>1.36</v>
      </c>
      <c r="G1033" s="300">
        <v>1.8599999999999999</v>
      </c>
      <c r="H1033" s="208" t="s">
        <v>1637</v>
      </c>
      <c r="I1033" s="209" t="s">
        <v>1638</v>
      </c>
      <c r="J1033" s="206"/>
      <c r="K1033" s="265">
        <v>7.9379591836725941E-3</v>
      </c>
      <c r="L1033" s="208"/>
      <c r="M1033" s="206"/>
      <c r="N1033" s="210">
        <v>2.9743360357838485E-5</v>
      </c>
      <c r="O1033" s="208"/>
    </row>
    <row r="1034" spans="1:15" x14ac:dyDescent="0.25">
      <c r="A1034" s="200" t="s">
        <v>1613</v>
      </c>
      <c r="B1034" s="201" t="s">
        <v>1009</v>
      </c>
      <c r="C1034" s="224" t="str">
        <f>IFERROR(IF($B1034="7440-47-3","Chromium and compounds",IF(B1034="No CAS","",INDEX('DEQ Pollutant List'!$C$7:$C$614,MATCH('3. Pollutant Emissions - EF'!B1034,'DEQ Pollutant List'!$B$7:$B$614,0)))),"")</f>
        <v>Selenium and compounds</v>
      </c>
      <c r="D1034" s="205"/>
      <c r="E1034" s="260">
        <v>0.999</v>
      </c>
      <c r="F1034" s="297">
        <v>1.0399999999999998</v>
      </c>
      <c r="G1034" s="300">
        <v>1.1399999999999999</v>
      </c>
      <c r="H1034" s="208" t="s">
        <v>1637</v>
      </c>
      <c r="I1034" s="209" t="s">
        <v>1638</v>
      </c>
      <c r="J1034" s="206"/>
      <c r="K1034" s="265">
        <v>6.0702040816319825E-3</v>
      </c>
      <c r="L1034" s="208"/>
      <c r="M1034" s="206"/>
      <c r="N1034" s="210">
        <v>1.8229801509642942E-5</v>
      </c>
      <c r="O1034" s="208"/>
    </row>
    <row r="1035" spans="1:15" x14ac:dyDescent="0.25">
      <c r="A1035" s="200" t="s">
        <v>1613</v>
      </c>
      <c r="B1035" s="201" t="s">
        <v>1128</v>
      </c>
      <c r="C1035" s="224" t="str">
        <f>IFERROR(IF($B1035="7440-47-3","Chromium and compounds",IF(B1035="No CAS","",INDEX('DEQ Pollutant List'!$C$7:$C$614,MATCH('3. Pollutant Emissions - EF'!B1035,'DEQ Pollutant List'!$B$7:$B$614,0)))),"")</f>
        <v>Vanadium (fume or dust)</v>
      </c>
      <c r="D1035" s="205"/>
      <c r="E1035" s="260">
        <v>0.999</v>
      </c>
      <c r="F1035" s="297">
        <v>15.8</v>
      </c>
      <c r="G1035" s="300">
        <v>20</v>
      </c>
      <c r="H1035" s="208" t="s">
        <v>1637</v>
      </c>
      <c r="I1035" s="209" t="s">
        <v>1638</v>
      </c>
      <c r="J1035" s="206"/>
      <c r="K1035" s="265">
        <v>9.2220408163255135E-2</v>
      </c>
      <c r="L1035" s="208"/>
      <c r="M1035" s="206"/>
      <c r="N1035" s="210">
        <v>3.1982107911654288E-4</v>
      </c>
      <c r="O1035" s="208"/>
    </row>
    <row r="1036" spans="1:15" x14ac:dyDescent="0.25">
      <c r="A1036" s="200" t="s">
        <v>1613</v>
      </c>
      <c r="B1036" s="201" t="s">
        <v>1149</v>
      </c>
      <c r="C1036" s="224" t="str">
        <f>IFERROR(IF($B1036="7440-47-3","Chromium and compounds",IF(B1036="No CAS","",INDEX('DEQ Pollutant List'!$C$7:$C$614,MATCH('3. Pollutant Emissions - EF'!B1036,'DEQ Pollutant List'!$B$7:$B$614,0)))),"")</f>
        <v>Zinc and compounds</v>
      </c>
      <c r="D1036" s="205"/>
      <c r="E1036" s="260">
        <v>0.999</v>
      </c>
      <c r="F1036" s="297">
        <v>1.58</v>
      </c>
      <c r="G1036" s="300">
        <v>1.6</v>
      </c>
      <c r="H1036" s="208" t="s">
        <v>1637</v>
      </c>
      <c r="I1036" s="209" t="s">
        <v>1638</v>
      </c>
      <c r="J1036" s="206"/>
      <c r="K1036" s="265">
        <v>9.2220408163255149E-3</v>
      </c>
      <c r="L1036" s="208"/>
      <c r="M1036" s="206"/>
      <c r="N1036" s="210">
        <v>2.5585686329323428E-5</v>
      </c>
      <c r="O1036" s="208"/>
    </row>
    <row r="1037" spans="1:15" x14ac:dyDescent="0.25">
      <c r="A1037" s="200"/>
      <c r="B1037" s="201"/>
      <c r="C1037" s="224" t="str">
        <f>IFERROR(IF($B1037="7440-47-3","Chromium and compounds",IF(B1037="No CAS","",INDEX('DEQ Pollutant List'!$C$7:$C$614,MATCH('3. Pollutant Emissions - EF'!B1037,'DEQ Pollutant List'!$B$7:$B$614,0)))),"")</f>
        <v/>
      </c>
      <c r="D1037" s="205"/>
      <c r="E1037" s="260"/>
      <c r="F1037" s="206"/>
      <c r="G1037" s="207"/>
      <c r="H1037" s="208"/>
      <c r="I1037" s="209"/>
      <c r="J1037" s="206"/>
      <c r="K1037" s="265"/>
      <c r="L1037" s="208"/>
      <c r="M1037" s="206"/>
      <c r="N1037" s="210"/>
      <c r="O1037" s="208"/>
    </row>
    <row r="1038" spans="1:15" x14ac:dyDescent="0.25">
      <c r="A1038" s="200" t="s">
        <v>1616</v>
      </c>
      <c r="B1038" s="201" t="s">
        <v>41</v>
      </c>
      <c r="C1038" s="224" t="str">
        <f>IFERROR(IF($B1038="7440-47-3","Chromium and compounds",IF(B1038="No CAS","",INDEX('DEQ Pollutant List'!$C$7:$C$614,MATCH('3. Pollutant Emissions - EF'!B1038,'DEQ Pollutant List'!$B$7:$B$614,0)))),"")</f>
        <v>Aluminum and compounds</v>
      </c>
      <c r="D1038" s="205"/>
      <c r="E1038" s="260"/>
      <c r="F1038" s="206">
        <v>0.01</v>
      </c>
      <c r="G1038" s="207">
        <v>0.01</v>
      </c>
      <c r="H1038" s="208" t="s">
        <v>1643</v>
      </c>
      <c r="I1038" s="315" t="s">
        <v>1639</v>
      </c>
      <c r="J1038" s="206"/>
      <c r="K1038" s="265">
        <v>1.0244928571427439E-2</v>
      </c>
      <c r="L1038" s="208"/>
      <c r="M1038" s="206"/>
      <c r="N1038" s="210">
        <v>2.9025095517655919E-5</v>
      </c>
      <c r="O1038" s="208"/>
    </row>
    <row r="1039" spans="1:15" x14ac:dyDescent="0.25">
      <c r="A1039" s="200" t="s">
        <v>1616</v>
      </c>
      <c r="B1039" s="201" t="s">
        <v>83</v>
      </c>
      <c r="C1039" s="224" t="str">
        <f>IFERROR(IF($B1039="7440-47-3","Chromium and compounds",IF(B1039="No CAS","",INDEX('DEQ Pollutant List'!$C$7:$C$614,MATCH('3. Pollutant Emissions - EF'!B1039,'DEQ Pollutant List'!$B$7:$B$614,0)))),"")</f>
        <v>Arsenic and compounds</v>
      </c>
      <c r="D1039" s="205"/>
      <c r="E1039" s="260"/>
      <c r="F1039" s="206">
        <v>0.01</v>
      </c>
      <c r="G1039" s="207">
        <v>0.01</v>
      </c>
      <c r="H1039" s="208" t="s">
        <v>1643</v>
      </c>
      <c r="I1039" s="315" t="s">
        <v>1639</v>
      </c>
      <c r="J1039" s="206"/>
      <c r="K1039" s="265">
        <v>1.0272653061223357E-6</v>
      </c>
      <c r="L1039" s="208"/>
      <c r="M1039" s="206"/>
      <c r="N1039" s="210">
        <v>3.1022644674304658E-9</v>
      </c>
      <c r="O1039" s="208"/>
    </row>
    <row r="1040" spans="1:15" x14ac:dyDescent="0.25">
      <c r="A1040" s="200" t="s">
        <v>1616</v>
      </c>
      <c r="B1040" s="201" t="s">
        <v>1636</v>
      </c>
      <c r="C1040" s="224" t="str">
        <f>IFERROR(IF($B1040="7440-47-3","Chromium and compounds",IF(B1040="No CAS","",INDEX('DEQ Pollutant List'!$C$7:$C$614,MATCH('3. Pollutant Emissions - EF'!B1040,'DEQ Pollutant List'!$B$7:$B$614,0)))),"")</f>
        <v>Chromium and compounds</v>
      </c>
      <c r="D1040" s="205"/>
      <c r="E1040" s="260"/>
      <c r="F1040" s="206">
        <v>0.01</v>
      </c>
      <c r="G1040" s="207">
        <v>0.01</v>
      </c>
      <c r="H1040" s="208" t="s">
        <v>1643</v>
      </c>
      <c r="I1040" s="315" t="s">
        <v>1639</v>
      </c>
      <c r="J1040" s="206"/>
      <c r="K1040" s="265">
        <v>8.9686292516996907E-5</v>
      </c>
      <c r="L1040" s="208"/>
      <c r="M1040" s="206"/>
      <c r="N1040" s="210">
        <v>2.8086953685580727E-7</v>
      </c>
      <c r="O1040" s="208"/>
    </row>
    <row r="1041" spans="1:15" x14ac:dyDescent="0.25">
      <c r="A1041" s="200" t="s">
        <v>1616</v>
      </c>
      <c r="B1041" s="201" t="s">
        <v>255</v>
      </c>
      <c r="C1041" s="224" t="str">
        <f>IFERROR(IF($B1041="7440-47-3","Chromium and compounds",IF(B1041="No CAS","",INDEX('DEQ Pollutant List'!$C$7:$C$614,MATCH('3. Pollutant Emissions - EF'!B1041,'DEQ Pollutant List'!$B$7:$B$614,0)))),"")</f>
        <v>Cobalt and compounds</v>
      </c>
      <c r="D1041" s="205"/>
      <c r="E1041" s="260"/>
      <c r="F1041" s="206">
        <v>0.01</v>
      </c>
      <c r="G1041" s="207">
        <v>0.01</v>
      </c>
      <c r="H1041" s="208" t="s">
        <v>1643</v>
      </c>
      <c r="I1041" s="315" t="s">
        <v>1639</v>
      </c>
      <c r="J1041" s="206"/>
      <c r="K1041" s="265">
        <v>1.2840816326529195E-5</v>
      </c>
      <c r="L1041" s="208"/>
      <c r="M1041" s="206"/>
      <c r="N1041" s="210">
        <v>3.5180318702819709E-8</v>
      </c>
      <c r="O1041" s="208"/>
    </row>
    <row r="1042" spans="1:15" x14ac:dyDescent="0.25">
      <c r="A1042" s="200" t="s">
        <v>1616</v>
      </c>
      <c r="B1042" s="201" t="s">
        <v>258</v>
      </c>
      <c r="C1042" s="224" t="str">
        <f>IFERROR(IF($B1042="7440-47-3","Chromium and compounds",IF(B1042="No CAS","",INDEX('DEQ Pollutant List'!$C$7:$C$614,MATCH('3. Pollutant Emissions - EF'!B1042,'DEQ Pollutant List'!$B$7:$B$614,0)))),"")</f>
        <v>Copper and compounds</v>
      </c>
      <c r="D1042" s="205"/>
      <c r="E1042" s="260"/>
      <c r="F1042" s="206">
        <v>0.01</v>
      </c>
      <c r="G1042" s="207">
        <v>0.01</v>
      </c>
      <c r="H1042" s="208" t="s">
        <v>1643</v>
      </c>
      <c r="I1042" s="315" t="s">
        <v>1639</v>
      </c>
      <c r="J1042" s="206"/>
      <c r="K1042" s="265">
        <v>1.2840816326529195E-5</v>
      </c>
      <c r="L1042" s="208"/>
      <c r="M1042" s="206"/>
      <c r="N1042" s="210">
        <v>3.8378529493985143E-8</v>
      </c>
      <c r="O1042" s="208"/>
    </row>
    <row r="1043" spans="1:15" x14ac:dyDescent="0.25">
      <c r="A1043" s="200" t="s">
        <v>1616</v>
      </c>
      <c r="B1043" s="201" t="s">
        <v>556</v>
      </c>
      <c r="C1043" s="224" t="str">
        <f>IFERROR(IF($B1043="7440-47-3","Chromium and compounds",IF(B1043="No CAS","",INDEX('DEQ Pollutant List'!$C$7:$C$614,MATCH('3. Pollutant Emissions - EF'!B1043,'DEQ Pollutant List'!$B$7:$B$614,0)))),"")</f>
        <v>Lead and compounds</v>
      </c>
      <c r="D1043" s="205"/>
      <c r="E1043" s="260"/>
      <c r="F1043" s="206">
        <v>0.01</v>
      </c>
      <c r="G1043" s="207">
        <v>0.01</v>
      </c>
      <c r="H1043" s="208" t="s">
        <v>1643</v>
      </c>
      <c r="I1043" s="315" t="s">
        <v>1639</v>
      </c>
      <c r="J1043" s="206"/>
      <c r="K1043" s="265">
        <v>4.6693877551015257E-6</v>
      </c>
      <c r="L1043" s="208"/>
      <c r="M1043" s="206"/>
      <c r="N1043" s="210">
        <v>1.471176963936097E-8</v>
      </c>
      <c r="O1043" s="208"/>
    </row>
    <row r="1044" spans="1:15" x14ac:dyDescent="0.25">
      <c r="A1044" s="200" t="s">
        <v>1616</v>
      </c>
      <c r="B1044" s="201" t="s">
        <v>562</v>
      </c>
      <c r="C1044" s="224" t="str">
        <f>IFERROR(IF($B1044="7440-47-3","Chromium and compounds",IF(B1044="No CAS","",INDEX('DEQ Pollutant List'!$C$7:$C$614,MATCH('3. Pollutant Emissions - EF'!B1044,'DEQ Pollutant List'!$B$7:$B$614,0)))),"")</f>
        <v>Manganese and compounds</v>
      </c>
      <c r="D1044" s="205"/>
      <c r="E1044" s="260"/>
      <c r="F1044" s="206">
        <v>0.01</v>
      </c>
      <c r="G1044" s="207">
        <v>0.01</v>
      </c>
      <c r="H1044" s="208" t="s">
        <v>1643</v>
      </c>
      <c r="I1044" s="315" t="s">
        <v>1639</v>
      </c>
      <c r="J1044" s="206"/>
      <c r="K1044" s="265">
        <v>1.7675578231290568E-4</v>
      </c>
      <c r="L1044" s="208"/>
      <c r="M1044" s="206"/>
      <c r="N1044" s="210">
        <v>4.8426241729563208E-7</v>
      </c>
      <c r="O1044" s="208"/>
    </row>
    <row r="1045" spans="1:15" x14ac:dyDescent="0.25">
      <c r="A1045" s="200" t="s">
        <v>1616</v>
      </c>
      <c r="B1045" s="201" t="s">
        <v>634</v>
      </c>
      <c r="C1045" s="224" t="str">
        <f>IFERROR(IF($B1045="7440-47-3","Chromium and compounds",IF(B1045="No CAS","",INDEX('DEQ Pollutant List'!$C$7:$C$614,MATCH('3. Pollutant Emissions - EF'!B1045,'DEQ Pollutant List'!$B$7:$B$614,0)))),"")</f>
        <v>Nickel and compounds</v>
      </c>
      <c r="D1045" s="205"/>
      <c r="E1045" s="260"/>
      <c r="F1045" s="206">
        <v>0.01</v>
      </c>
      <c r="G1045" s="207">
        <v>0.01</v>
      </c>
      <c r="H1045" s="208" t="s">
        <v>1643</v>
      </c>
      <c r="I1045" s="315" t="s">
        <v>1639</v>
      </c>
      <c r="J1045" s="206"/>
      <c r="K1045" s="265">
        <v>1.0611670068026041E-4</v>
      </c>
      <c r="L1045" s="208"/>
      <c r="M1045" s="206"/>
      <c r="N1045" s="210">
        <v>3.7705572640010747E-7</v>
      </c>
      <c r="O1045" s="208"/>
    </row>
    <row r="1046" spans="1:15" x14ac:dyDescent="0.25">
      <c r="A1046" s="200" t="s">
        <v>1616</v>
      </c>
      <c r="B1046" s="201" t="s">
        <v>1009</v>
      </c>
      <c r="C1046" s="224" t="str">
        <f>IFERROR(IF($B1046="7440-47-3","Chromium and compounds",IF(B1046="No CAS","",INDEX('DEQ Pollutant List'!$C$7:$C$614,MATCH('3. Pollutant Emissions - EF'!B1046,'DEQ Pollutant List'!$B$7:$B$614,0)))),"")</f>
        <v>Selenium and compounds</v>
      </c>
      <c r="D1046" s="205"/>
      <c r="E1046" s="260"/>
      <c r="F1046" s="206">
        <v>0.01</v>
      </c>
      <c r="G1046" s="207">
        <v>0.01</v>
      </c>
      <c r="H1046" s="208" t="s">
        <v>1643</v>
      </c>
      <c r="I1046" s="315" t="s">
        <v>1639</v>
      </c>
      <c r="J1046" s="206"/>
      <c r="K1046" s="265">
        <v>6.0702040816319829E-5</v>
      </c>
      <c r="L1046" s="208"/>
      <c r="M1046" s="206"/>
      <c r="N1046" s="210">
        <v>1.8229801509642942E-7</v>
      </c>
      <c r="O1046" s="208"/>
    </row>
    <row r="1047" spans="1:15" x14ac:dyDescent="0.25">
      <c r="A1047" s="200" t="s">
        <v>1616</v>
      </c>
      <c r="B1047" s="201" t="s">
        <v>1128</v>
      </c>
      <c r="C1047" s="224" t="str">
        <f>IFERROR(IF($B1047="7440-47-3","Chromium and compounds",IF(B1047="No CAS","",INDEX('DEQ Pollutant List'!$C$7:$C$614,MATCH('3. Pollutant Emissions - EF'!B1047,'DEQ Pollutant List'!$B$7:$B$614,0)))),"")</f>
        <v>Vanadium (fume or dust)</v>
      </c>
      <c r="D1047" s="205"/>
      <c r="E1047" s="260"/>
      <c r="F1047" s="206">
        <v>0.01</v>
      </c>
      <c r="G1047" s="207">
        <v>0.01</v>
      </c>
      <c r="H1047" s="208" t="s">
        <v>1643</v>
      </c>
      <c r="I1047" s="315" t="s">
        <v>1639</v>
      </c>
      <c r="J1047" s="206"/>
      <c r="K1047" s="265">
        <v>1.6778180272106992E-3</v>
      </c>
      <c r="L1047" s="208"/>
      <c r="M1047" s="206"/>
      <c r="N1047" s="210">
        <v>6.0964560618761342E-6</v>
      </c>
      <c r="O1047" s="208"/>
    </row>
    <row r="1048" spans="1:15" x14ac:dyDescent="0.25">
      <c r="A1048" s="200" t="s">
        <v>1616</v>
      </c>
      <c r="B1048" s="201" t="s">
        <v>1149</v>
      </c>
      <c r="C1048" s="224" t="str">
        <f>IFERROR(IF($B1048="7440-47-3","Chromium and compounds",IF(B1048="No CAS","",INDEX('DEQ Pollutant List'!$C$7:$C$614,MATCH('3. Pollutant Emissions - EF'!B1048,'DEQ Pollutant List'!$B$7:$B$614,0)))),"")</f>
        <v>Zinc and compounds</v>
      </c>
      <c r="D1048" s="205"/>
      <c r="E1048" s="260"/>
      <c r="F1048" s="206">
        <v>0.01</v>
      </c>
      <c r="G1048" s="207">
        <v>0.01</v>
      </c>
      <c r="H1048" s="208" t="s">
        <v>1643</v>
      </c>
      <c r="I1048" s="315" t="s">
        <v>1639</v>
      </c>
      <c r="J1048" s="206"/>
      <c r="K1048" s="265">
        <v>1.4685710884352124E-4</v>
      </c>
      <c r="L1048" s="208"/>
      <c r="M1048" s="206"/>
      <c r="N1048" s="210">
        <v>4.5968949771684429E-7</v>
      </c>
      <c r="O1048" s="208"/>
    </row>
    <row r="1049" spans="1:15" x14ac:dyDescent="0.25">
      <c r="A1049" s="200"/>
      <c r="B1049" s="201"/>
      <c r="C1049" s="224" t="str">
        <f>IFERROR(IF($B1049="7440-47-3","Chromium and compounds",IF(B1049="No CAS","",INDEX('DEQ Pollutant List'!$C$7:$C$614,MATCH('3. Pollutant Emissions - EF'!B1049,'DEQ Pollutant List'!$B$7:$B$614,0)))),"")</f>
        <v/>
      </c>
      <c r="D1049" s="205"/>
      <c r="E1049" s="260"/>
      <c r="F1049" s="206"/>
      <c r="G1049" s="207"/>
      <c r="H1049" s="208"/>
      <c r="I1049" s="209"/>
      <c r="J1049" s="206"/>
      <c r="K1049" s="265"/>
      <c r="L1049" s="208"/>
      <c r="M1049" s="206"/>
      <c r="N1049" s="210"/>
      <c r="O1049" s="208"/>
    </row>
    <row r="1050" spans="1:15" ht="15.75" x14ac:dyDescent="0.3">
      <c r="A1050" s="200" t="s">
        <v>1618</v>
      </c>
      <c r="B1050" s="259" t="s">
        <v>41</v>
      </c>
      <c r="C1050" s="224" t="str">
        <f>IFERROR(IF($B1050="7440-47-3","Chromium and compounds",IF(B1050="No CAS","",INDEX('DEQ Pollutant List'!$C$7:$C$614,MATCH('3. Pollutant Emissions - EF'!B1050,'DEQ Pollutant List'!$B$7:$B$614,0)))),"")</f>
        <v>Aluminum and compounds</v>
      </c>
      <c r="D1050" s="205"/>
      <c r="E1050" s="260"/>
      <c r="F1050" s="261">
        <v>1.8309999999999999E-3</v>
      </c>
      <c r="G1050" s="262">
        <v>1.8309999999999999E-3</v>
      </c>
      <c r="H1050" s="263" t="s">
        <v>1640</v>
      </c>
      <c r="I1050" s="316" t="s">
        <v>1641</v>
      </c>
      <c r="J1050" s="206"/>
      <c r="K1050" s="265">
        <v>0.92282399999999998</v>
      </c>
      <c r="L1050" s="208"/>
      <c r="M1050" s="206"/>
      <c r="N1050" s="210">
        <v>2.5282849315068491E-3</v>
      </c>
      <c r="O1050" s="208"/>
    </row>
    <row r="1051" spans="1:15" ht="15.75" x14ac:dyDescent="0.3">
      <c r="A1051" s="200" t="s">
        <v>1618</v>
      </c>
      <c r="B1051" s="259" t="s">
        <v>77</v>
      </c>
      <c r="C1051" s="224" t="str">
        <f>IFERROR(IF($B1051="7440-47-3","Chromium and compounds",IF(B1051="No CAS","",INDEX('DEQ Pollutant List'!$C$7:$C$614,MATCH('3. Pollutant Emissions - EF'!B1051,'DEQ Pollutant List'!$B$7:$B$614,0)))),"")</f>
        <v>Antimony and compounds</v>
      </c>
      <c r="D1051" s="205"/>
      <c r="E1051" s="260"/>
      <c r="F1051" s="261">
        <v>2.9099999999999999E-5</v>
      </c>
      <c r="G1051" s="262">
        <v>2.9099999999999999E-5</v>
      </c>
      <c r="H1051" s="263" t="s">
        <v>1640</v>
      </c>
      <c r="I1051" s="316" t="s">
        <v>1641</v>
      </c>
      <c r="J1051" s="206"/>
      <c r="K1051" s="265">
        <v>1.46664E-2</v>
      </c>
      <c r="L1051" s="208"/>
      <c r="M1051" s="206"/>
      <c r="N1051" s="210">
        <v>4.0181917808219176E-5</v>
      </c>
      <c r="O1051" s="208"/>
    </row>
    <row r="1052" spans="1:15" ht="15.75" x14ac:dyDescent="0.3">
      <c r="A1052" s="200" t="s">
        <v>1618</v>
      </c>
      <c r="B1052" s="259" t="s">
        <v>83</v>
      </c>
      <c r="C1052" s="224" t="str">
        <f>IFERROR(IF($B1052="7440-47-3","Chromium and compounds",IF(B1052="No CAS","",INDEX('DEQ Pollutant List'!$C$7:$C$614,MATCH('3. Pollutant Emissions - EF'!B1052,'DEQ Pollutant List'!$B$7:$B$614,0)))),"")</f>
        <v>Arsenic and compounds</v>
      </c>
      <c r="D1052" s="205"/>
      <c r="E1052" s="260"/>
      <c r="F1052" s="261" t="s">
        <v>1649</v>
      </c>
      <c r="G1052" s="262" t="s">
        <v>1649</v>
      </c>
      <c r="H1052" s="263" t="s">
        <v>1640</v>
      </c>
      <c r="I1052" s="316" t="s">
        <v>1641</v>
      </c>
      <c r="J1052" s="206"/>
      <c r="K1052" s="265" t="s">
        <v>1499</v>
      </c>
      <c r="L1052" s="208"/>
      <c r="M1052" s="206"/>
      <c r="N1052" s="210" t="s">
        <v>1499</v>
      </c>
      <c r="O1052" s="208"/>
    </row>
    <row r="1053" spans="1:15" ht="15.75" x14ac:dyDescent="0.3">
      <c r="A1053" s="200" t="s">
        <v>1618</v>
      </c>
      <c r="B1053" s="259" t="s">
        <v>99</v>
      </c>
      <c r="C1053" s="224" t="str">
        <f>IFERROR(IF($B1053="7440-47-3","Chromium and compounds",IF(B1053="No CAS","",INDEX('DEQ Pollutant List'!$C$7:$C$614,MATCH('3. Pollutant Emissions - EF'!B1053,'DEQ Pollutant List'!$B$7:$B$614,0)))),"")</f>
        <v>Barium and compounds</v>
      </c>
      <c r="D1053" s="205"/>
      <c r="E1053" s="260"/>
      <c r="F1053" s="261">
        <v>0</v>
      </c>
      <c r="G1053" s="262">
        <v>0</v>
      </c>
      <c r="H1053" s="263" t="s">
        <v>1640</v>
      </c>
      <c r="I1053" s="316" t="s">
        <v>1641</v>
      </c>
      <c r="J1053" s="206"/>
      <c r="K1053" s="265" t="s">
        <v>1499</v>
      </c>
      <c r="L1053" s="208"/>
      <c r="M1053" s="206"/>
      <c r="N1053" s="210" t="s">
        <v>1499</v>
      </c>
      <c r="O1053" s="208"/>
    </row>
    <row r="1054" spans="1:15" ht="15.75" x14ac:dyDescent="0.3">
      <c r="A1054" s="200" t="s">
        <v>1618</v>
      </c>
      <c r="B1054" s="259" t="s">
        <v>117</v>
      </c>
      <c r="C1054" s="224" t="str">
        <f>IFERROR(IF($B1054="7440-47-3","Chromium and compounds",IF(B1054="No CAS","",INDEX('DEQ Pollutant List'!$C$7:$C$614,MATCH('3. Pollutant Emissions - EF'!B1054,'DEQ Pollutant List'!$B$7:$B$614,0)))),"")</f>
        <v>Beryllium and compounds</v>
      </c>
      <c r="D1054" s="205"/>
      <c r="E1054" s="260"/>
      <c r="F1054" s="261" t="s">
        <v>1649</v>
      </c>
      <c r="G1054" s="262" t="s">
        <v>1649</v>
      </c>
      <c r="H1054" s="263" t="s">
        <v>1640</v>
      </c>
      <c r="I1054" s="316" t="s">
        <v>1641</v>
      </c>
      <c r="J1054" s="206"/>
      <c r="K1054" s="265" t="s">
        <v>1499</v>
      </c>
      <c r="L1054" s="208"/>
      <c r="M1054" s="206"/>
      <c r="N1054" s="210" t="s">
        <v>1499</v>
      </c>
      <c r="O1054" s="208"/>
    </row>
    <row r="1055" spans="1:15" ht="15.75" x14ac:dyDescent="0.3">
      <c r="A1055" s="200" t="s">
        <v>1618</v>
      </c>
      <c r="B1055" s="259" t="s">
        <v>167</v>
      </c>
      <c r="C1055" s="224" t="str">
        <f>IFERROR(IF($B1055="7440-47-3","Chromium and compounds",IF(B1055="No CAS","",INDEX('DEQ Pollutant List'!$C$7:$C$614,MATCH('3. Pollutant Emissions - EF'!B1055,'DEQ Pollutant List'!$B$7:$B$614,0)))),"")</f>
        <v>Cadmium and compounds</v>
      </c>
      <c r="D1055" s="205"/>
      <c r="E1055" s="260"/>
      <c r="F1055" s="261">
        <v>8.4519999999999997E-6</v>
      </c>
      <c r="G1055" s="262">
        <v>8.4519999999999997E-6</v>
      </c>
      <c r="H1055" s="263" t="s">
        <v>1640</v>
      </c>
      <c r="I1055" s="316" t="s">
        <v>1641</v>
      </c>
      <c r="J1055" s="206"/>
      <c r="K1055" s="265">
        <v>4.2598079999999995E-3</v>
      </c>
      <c r="L1055" s="208"/>
      <c r="M1055" s="206"/>
      <c r="N1055" s="210">
        <v>1.1670706849315069E-5</v>
      </c>
      <c r="O1055" s="208"/>
    </row>
    <row r="1056" spans="1:15" ht="15.75" x14ac:dyDescent="0.3">
      <c r="A1056" s="200" t="s">
        <v>1618</v>
      </c>
      <c r="B1056" s="259" t="s">
        <v>1636</v>
      </c>
      <c r="C1056" s="224" t="str">
        <f>IFERROR(IF($B1056="7440-47-3","Chromium and compounds",IF(B1056="No CAS","",INDEX('DEQ Pollutant List'!$C$7:$C$614,MATCH('3. Pollutant Emissions - EF'!B1056,'DEQ Pollutant List'!$B$7:$B$614,0)))),"")</f>
        <v>Chromium and compounds</v>
      </c>
      <c r="D1056" s="205"/>
      <c r="E1056" s="260"/>
      <c r="F1056" s="261">
        <v>2.7340999999999997E-4</v>
      </c>
      <c r="G1056" s="262">
        <v>2.7340999999999997E-4</v>
      </c>
      <c r="H1056" s="263" t="s">
        <v>1640</v>
      </c>
      <c r="I1056" s="316" t="s">
        <v>1641</v>
      </c>
      <c r="J1056" s="206"/>
      <c r="K1056" s="265">
        <v>0.13779863999999997</v>
      </c>
      <c r="L1056" s="208"/>
      <c r="M1056" s="206"/>
      <c r="N1056" s="210">
        <v>3.7753052054794519E-4</v>
      </c>
      <c r="O1056" s="208"/>
    </row>
    <row r="1057" spans="1:15" ht="15.75" x14ac:dyDescent="0.3">
      <c r="A1057" s="200" t="s">
        <v>1618</v>
      </c>
      <c r="B1057" s="259" t="s">
        <v>255</v>
      </c>
      <c r="C1057" s="224" t="str">
        <f>IFERROR(IF($B1057="7440-47-3","Chromium and compounds",IF(B1057="No CAS","",INDEX('DEQ Pollutant List'!$C$7:$C$614,MATCH('3. Pollutant Emissions - EF'!B1057,'DEQ Pollutant List'!$B$7:$B$614,0)))),"")</f>
        <v>Cobalt and compounds</v>
      </c>
      <c r="D1057" s="205"/>
      <c r="E1057" s="260"/>
      <c r="F1057" s="261">
        <v>0</v>
      </c>
      <c r="G1057" s="262">
        <v>0</v>
      </c>
      <c r="H1057" s="263" t="s">
        <v>1640</v>
      </c>
      <c r="I1057" s="316" t="s">
        <v>1641</v>
      </c>
      <c r="J1057" s="206"/>
      <c r="K1057" s="265" t="s">
        <v>1499</v>
      </c>
      <c r="L1057" s="208"/>
      <c r="M1057" s="206"/>
      <c r="N1057" s="210" t="s">
        <v>1499</v>
      </c>
      <c r="O1057" s="208"/>
    </row>
    <row r="1058" spans="1:15" ht="15.75" x14ac:dyDescent="0.3">
      <c r="A1058" s="200" t="s">
        <v>1618</v>
      </c>
      <c r="B1058" s="259" t="s">
        <v>258</v>
      </c>
      <c r="C1058" s="224" t="str">
        <f>IFERROR(IF($B1058="7440-47-3","Chromium and compounds",IF(B1058="No CAS","",INDEX('DEQ Pollutant List'!$C$7:$C$614,MATCH('3. Pollutant Emissions - EF'!B1058,'DEQ Pollutant List'!$B$7:$B$614,0)))),"")</f>
        <v>Copper and compounds</v>
      </c>
      <c r="D1058" s="205"/>
      <c r="E1058" s="260"/>
      <c r="F1058" s="261">
        <v>8.9500000000000007E-5</v>
      </c>
      <c r="G1058" s="262">
        <v>8.9500000000000007E-5</v>
      </c>
      <c r="H1058" s="263" t="s">
        <v>1640</v>
      </c>
      <c r="I1058" s="316" t="s">
        <v>1641</v>
      </c>
      <c r="J1058" s="206"/>
      <c r="K1058" s="265">
        <v>4.5108000000000002E-2</v>
      </c>
      <c r="L1058" s="208"/>
      <c r="M1058" s="206"/>
      <c r="N1058" s="210">
        <v>1.2358356164383563E-4</v>
      </c>
      <c r="O1058" s="208"/>
    </row>
    <row r="1059" spans="1:15" ht="15.75" x14ac:dyDescent="0.3">
      <c r="A1059" s="200" t="s">
        <v>1618</v>
      </c>
      <c r="B1059" s="259" t="s">
        <v>556</v>
      </c>
      <c r="C1059" s="224" t="str">
        <f>IFERROR(IF($B1059="7440-47-3","Chromium and compounds",IF(B1059="No CAS","",INDEX('DEQ Pollutant List'!$C$7:$C$614,MATCH('3. Pollutant Emissions - EF'!B1059,'DEQ Pollutant List'!$B$7:$B$614,0)))),"")</f>
        <v>Lead and compounds</v>
      </c>
      <c r="D1059" s="205"/>
      <c r="E1059" s="260"/>
      <c r="F1059" s="261">
        <v>1.192E-4</v>
      </c>
      <c r="G1059" s="262">
        <v>1.192E-4</v>
      </c>
      <c r="H1059" s="263" t="s">
        <v>1640</v>
      </c>
      <c r="I1059" s="316" t="s">
        <v>1641</v>
      </c>
      <c r="J1059" s="206"/>
      <c r="K1059" s="265">
        <v>6.00768E-2</v>
      </c>
      <c r="L1059" s="208"/>
      <c r="M1059" s="206"/>
      <c r="N1059" s="210">
        <v>1.6459397260273973E-4</v>
      </c>
      <c r="O1059" s="208"/>
    </row>
    <row r="1060" spans="1:15" ht="15.75" x14ac:dyDescent="0.3">
      <c r="A1060" s="200" t="s">
        <v>1618</v>
      </c>
      <c r="B1060" s="259" t="s">
        <v>562</v>
      </c>
      <c r="C1060" s="224" t="str">
        <f>IFERROR(IF($B1060="7440-47-3","Chromium and compounds",IF(B1060="No CAS","",INDEX('DEQ Pollutant List'!$C$7:$C$614,MATCH('3. Pollutant Emissions - EF'!B1060,'DEQ Pollutant List'!$B$7:$B$614,0)))),"")</f>
        <v>Manganese and compounds</v>
      </c>
      <c r="D1060" s="205"/>
      <c r="E1060" s="260"/>
      <c r="F1060" s="261">
        <v>3.0299999999999998E-5</v>
      </c>
      <c r="G1060" s="262">
        <v>3.0299999999999998E-5</v>
      </c>
      <c r="H1060" s="263" t="s">
        <v>1640</v>
      </c>
      <c r="I1060" s="316" t="s">
        <v>1641</v>
      </c>
      <c r="J1060" s="206"/>
      <c r="K1060" s="265">
        <v>1.5271199999999999E-2</v>
      </c>
      <c r="L1060" s="208"/>
      <c r="M1060" s="206"/>
      <c r="N1060" s="210">
        <v>4.1838904109589043E-5</v>
      </c>
      <c r="O1060" s="208"/>
    </row>
    <row r="1061" spans="1:15" ht="15.75" x14ac:dyDescent="0.3">
      <c r="A1061" s="200" t="s">
        <v>1618</v>
      </c>
      <c r="B1061" s="259" t="s">
        <v>568</v>
      </c>
      <c r="C1061" s="224" t="str">
        <f>IFERROR(IF($B1061="7440-47-3","Chromium and compounds",IF(B1061="No CAS","",INDEX('DEQ Pollutant List'!$C$7:$C$614,MATCH('3. Pollutant Emissions - EF'!B1061,'DEQ Pollutant List'!$B$7:$B$614,0)))),"")</f>
        <v>Mercury and compounds</v>
      </c>
      <c r="D1061" s="205"/>
      <c r="E1061" s="260"/>
      <c r="F1061" s="261">
        <v>0</v>
      </c>
      <c r="G1061" s="262">
        <v>0</v>
      </c>
      <c r="H1061" s="263" t="s">
        <v>1640</v>
      </c>
      <c r="I1061" s="316" t="s">
        <v>1641</v>
      </c>
      <c r="J1061" s="206"/>
      <c r="K1061" s="265" t="s">
        <v>1499</v>
      </c>
      <c r="L1061" s="208"/>
      <c r="M1061" s="206"/>
      <c r="N1061" s="210" t="s">
        <v>1499</v>
      </c>
      <c r="O1061" s="208"/>
    </row>
    <row r="1062" spans="1:15" ht="15.75" x14ac:dyDescent="0.3">
      <c r="A1062" s="200" t="s">
        <v>1618</v>
      </c>
      <c r="B1062" s="259" t="s">
        <v>634</v>
      </c>
      <c r="C1062" s="224" t="str">
        <f>IFERROR(IF($B1062="7440-47-3","Chromium and compounds",IF(B1062="No CAS","",INDEX('DEQ Pollutant List'!$C$7:$C$614,MATCH('3. Pollutant Emissions - EF'!B1062,'DEQ Pollutant List'!$B$7:$B$614,0)))),"")</f>
        <v>Nickel and compounds</v>
      </c>
      <c r="D1062" s="205"/>
      <c r="E1062" s="260"/>
      <c r="F1062" s="261">
        <v>3.7699999999999995E-5</v>
      </c>
      <c r="G1062" s="262">
        <v>3.7699999999999995E-5</v>
      </c>
      <c r="H1062" s="263" t="s">
        <v>1640</v>
      </c>
      <c r="I1062" s="316" t="s">
        <v>1641</v>
      </c>
      <c r="J1062" s="206"/>
      <c r="K1062" s="265">
        <v>1.9000799999999998E-2</v>
      </c>
      <c r="L1062" s="208"/>
      <c r="M1062" s="206"/>
      <c r="N1062" s="210">
        <v>5.2056986301369859E-5</v>
      </c>
      <c r="O1062" s="208"/>
    </row>
    <row r="1063" spans="1:15" ht="15.75" x14ac:dyDescent="0.3">
      <c r="A1063" s="200" t="s">
        <v>1618</v>
      </c>
      <c r="B1063" s="259" t="s">
        <v>1281</v>
      </c>
      <c r="C1063" s="224" t="str">
        <f>IFERROR(IF($B1063="7440-47-3","Chromium and compounds",IF(B1063="No CAS","",INDEX('DEQ Pollutant List'!$C$7:$C$614,MATCH('3. Pollutant Emissions - EF'!B1063,'DEQ Pollutant List'!$B$7:$B$614,0)))),"")</f>
        <v>Phosphorus and compounds</v>
      </c>
      <c r="D1063" s="205"/>
      <c r="E1063" s="260"/>
      <c r="F1063" s="261">
        <v>0</v>
      </c>
      <c r="G1063" s="262">
        <v>0</v>
      </c>
      <c r="H1063" s="263" t="s">
        <v>1640</v>
      </c>
      <c r="I1063" s="316" t="s">
        <v>1641</v>
      </c>
      <c r="J1063" s="206"/>
      <c r="K1063" s="265" t="s">
        <v>1499</v>
      </c>
      <c r="L1063" s="208"/>
      <c r="M1063" s="206"/>
      <c r="N1063" s="210" t="s">
        <v>1499</v>
      </c>
      <c r="O1063" s="208"/>
    </row>
    <row r="1064" spans="1:15" ht="15.75" x14ac:dyDescent="0.3">
      <c r="A1064" s="200" t="s">
        <v>1618</v>
      </c>
      <c r="B1064" s="259" t="s">
        <v>1009</v>
      </c>
      <c r="C1064" s="224" t="str">
        <f>IFERROR(IF($B1064="7440-47-3","Chromium and compounds",IF(B1064="No CAS","",INDEX('DEQ Pollutant List'!$C$7:$C$614,MATCH('3. Pollutant Emissions - EF'!B1064,'DEQ Pollutant List'!$B$7:$B$614,0)))),"")</f>
        <v>Selenium and compounds</v>
      </c>
      <c r="D1064" s="205"/>
      <c r="E1064" s="260"/>
      <c r="F1064" s="261" t="s">
        <v>1649</v>
      </c>
      <c r="G1064" s="262" t="s">
        <v>1649</v>
      </c>
      <c r="H1064" s="263" t="s">
        <v>1640</v>
      </c>
      <c r="I1064" s="316" t="s">
        <v>1641</v>
      </c>
      <c r="J1064" s="206"/>
      <c r="K1064" s="265" t="s">
        <v>1499</v>
      </c>
      <c r="L1064" s="208"/>
      <c r="M1064" s="206"/>
      <c r="N1064" s="210" t="s">
        <v>1499</v>
      </c>
      <c r="O1064" s="208"/>
    </row>
    <row r="1065" spans="1:15" ht="15.75" x14ac:dyDescent="0.3">
      <c r="A1065" s="200" t="s">
        <v>1618</v>
      </c>
      <c r="B1065" s="259" t="s">
        <v>1015</v>
      </c>
      <c r="C1065" s="224" t="str">
        <f>IFERROR(IF($B1065="7440-47-3","Chromium and compounds",IF(B1065="No CAS","",INDEX('DEQ Pollutant List'!$C$7:$C$614,MATCH('3. Pollutant Emissions - EF'!B1065,'DEQ Pollutant List'!$B$7:$B$614,0)))),"")</f>
        <v>Silver and compounds</v>
      </c>
      <c r="D1065" s="205"/>
      <c r="E1065" s="260"/>
      <c r="F1065" s="261" t="s">
        <v>1649</v>
      </c>
      <c r="G1065" s="262" t="s">
        <v>1649</v>
      </c>
      <c r="H1065" s="263" t="s">
        <v>1640</v>
      </c>
      <c r="I1065" s="316" t="s">
        <v>1641</v>
      </c>
      <c r="J1065" s="206"/>
      <c r="K1065" s="265" t="s">
        <v>1499</v>
      </c>
      <c r="L1065" s="208"/>
      <c r="M1065" s="206"/>
      <c r="N1065" s="210" t="s">
        <v>1499</v>
      </c>
      <c r="O1065" s="208"/>
    </row>
    <row r="1066" spans="1:15" ht="15.75" x14ac:dyDescent="0.3">
      <c r="A1066" s="200" t="s">
        <v>1618</v>
      </c>
      <c r="B1066" s="259" t="s">
        <v>1051</v>
      </c>
      <c r="C1066" s="224" t="str">
        <f>IFERROR(IF($B1066="7440-47-3","Chromium and compounds",IF(B1066="No CAS","",INDEX('DEQ Pollutant List'!$C$7:$C$614,MATCH('3. Pollutant Emissions - EF'!B1066,'DEQ Pollutant List'!$B$7:$B$614,0)))),"")</f>
        <v>Thallium and compounds</v>
      </c>
      <c r="D1066" s="205"/>
      <c r="E1066" s="260"/>
      <c r="F1066" s="261" t="s">
        <v>1649</v>
      </c>
      <c r="G1066" s="262" t="s">
        <v>1649</v>
      </c>
      <c r="H1066" s="263" t="s">
        <v>1640</v>
      </c>
      <c r="I1066" s="316" t="s">
        <v>1641</v>
      </c>
      <c r="J1066" s="206"/>
      <c r="K1066" s="265" t="s">
        <v>1499</v>
      </c>
      <c r="L1066" s="208"/>
      <c r="M1066" s="206"/>
      <c r="N1066" s="210" t="s">
        <v>1499</v>
      </c>
      <c r="O1066" s="208"/>
    </row>
    <row r="1067" spans="1:15" ht="15.75" x14ac:dyDescent="0.3">
      <c r="A1067" s="200" t="s">
        <v>1618</v>
      </c>
      <c r="B1067" s="259" t="s">
        <v>1128</v>
      </c>
      <c r="C1067" s="224" t="str">
        <f>IFERROR(IF($B1067="7440-47-3","Chromium and compounds",IF(B1067="No CAS","",INDEX('DEQ Pollutant List'!$C$7:$C$614,MATCH('3. Pollutant Emissions - EF'!B1067,'DEQ Pollutant List'!$B$7:$B$614,0)))),"")</f>
        <v>Vanadium (fume or dust)</v>
      </c>
      <c r="D1067" s="205"/>
      <c r="E1067" s="260"/>
      <c r="F1067" s="261" t="s">
        <v>1649</v>
      </c>
      <c r="G1067" s="262" t="s">
        <v>1649</v>
      </c>
      <c r="H1067" s="263" t="s">
        <v>1640</v>
      </c>
      <c r="I1067" s="316" t="s">
        <v>1641</v>
      </c>
      <c r="J1067" s="206"/>
      <c r="K1067" s="265" t="s">
        <v>1499</v>
      </c>
      <c r="L1067" s="208"/>
      <c r="M1067" s="206"/>
      <c r="N1067" s="210" t="s">
        <v>1499</v>
      </c>
      <c r="O1067" s="208"/>
    </row>
    <row r="1068" spans="1:15" ht="15.75" x14ac:dyDescent="0.3">
      <c r="A1068" s="200" t="s">
        <v>1618</v>
      </c>
      <c r="B1068" s="259" t="s">
        <v>1149</v>
      </c>
      <c r="C1068" s="224" t="str">
        <f>IFERROR(IF($B1068="7440-47-3","Chromium and compounds",IF(B1068="No CAS","",INDEX('DEQ Pollutant List'!$C$7:$C$614,MATCH('3. Pollutant Emissions - EF'!B1068,'DEQ Pollutant List'!$B$7:$B$614,0)))),"")</f>
        <v>Zinc and compounds</v>
      </c>
      <c r="D1068" s="205"/>
      <c r="E1068" s="260"/>
      <c r="F1068" s="261">
        <v>0</v>
      </c>
      <c r="G1068" s="262">
        <v>0</v>
      </c>
      <c r="H1068" s="263" t="s">
        <v>1640</v>
      </c>
      <c r="I1068" s="316" t="s">
        <v>1641</v>
      </c>
      <c r="J1068" s="206"/>
      <c r="K1068" s="265" t="s">
        <v>1499</v>
      </c>
      <c r="L1068" s="208"/>
      <c r="M1068" s="206"/>
      <c r="N1068" s="210" t="s">
        <v>1499</v>
      </c>
      <c r="O1068" s="208"/>
    </row>
    <row r="1069" spans="1:15" ht="15.75" thickBot="1" x14ac:dyDescent="0.3">
      <c r="A1069" s="200"/>
      <c r="B1069" s="201"/>
      <c r="C1069" s="224" t="str">
        <f>IFERROR(IF($B1069="7440-47-3","Chromium and compounds",IF(B1069="No CAS","",INDEX('DEQ Pollutant List'!$C$7:$C$614,MATCH('3. Pollutant Emissions - EF'!B1069,'DEQ Pollutant List'!$B$7:$B$614,0)))),"")</f>
        <v/>
      </c>
      <c r="D1069" s="205"/>
      <c r="E1069" s="260"/>
      <c r="F1069" s="206"/>
      <c r="G1069" s="207"/>
      <c r="H1069" s="208"/>
      <c r="I1069" s="209"/>
      <c r="J1069" s="206"/>
      <c r="K1069" s="265"/>
      <c r="L1069" s="208"/>
      <c r="M1069" s="206"/>
      <c r="N1069" s="210"/>
      <c r="O1069" s="208"/>
    </row>
    <row r="1070" spans="1:15" ht="15.75" thickBot="1" x14ac:dyDescent="0.3">
      <c r="A1070" s="268"/>
      <c r="B1070" s="269"/>
      <c r="C1070" s="270"/>
      <c r="D1070" s="271"/>
      <c r="E1070" s="272"/>
      <c r="F1070" s="270"/>
      <c r="G1070" s="271"/>
      <c r="H1070" s="271"/>
      <c r="I1070" s="270"/>
      <c r="J1070" s="271"/>
      <c r="K1070" s="271"/>
      <c r="L1070" s="271"/>
      <c r="M1070" s="271"/>
      <c r="N1070" s="271"/>
      <c r="O1070" s="273"/>
    </row>
    <row r="1071" spans="1:15" ht="15.75" x14ac:dyDescent="0.3">
      <c r="A1071" s="200" t="s">
        <v>1620</v>
      </c>
      <c r="B1071" s="201" t="s">
        <v>41</v>
      </c>
      <c r="C1071" s="224" t="str">
        <f>IFERROR(IF($B1071="7440-47-3","Chromium and compounds",IF(B1071="No CAS","",INDEX('DEQ Pollutant List'!$C$7:$C$614,MATCH('3. Pollutant Emissions - EF'!B1071,'DEQ Pollutant List'!$B$7:$B$614,0)))),"")</f>
        <v>Aluminum and compounds</v>
      </c>
      <c r="D1071" s="205"/>
      <c r="E1071" s="260"/>
      <c r="F1071" s="281"/>
      <c r="G1071" s="282"/>
      <c r="H1071" s="233"/>
      <c r="I1071" s="276"/>
      <c r="J1071" s="206"/>
      <c r="K1071" s="265">
        <v>1.4223563046647241E-2</v>
      </c>
      <c r="L1071" s="208"/>
      <c r="M1071" s="206"/>
      <c r="N1071" s="210">
        <v>1.9999470825512219E-4</v>
      </c>
      <c r="O1071" s="208"/>
    </row>
    <row r="1072" spans="1:15" ht="15.75" x14ac:dyDescent="0.3">
      <c r="A1072" s="200" t="s">
        <v>1620</v>
      </c>
      <c r="B1072" s="201" t="s">
        <v>1636</v>
      </c>
      <c r="C1072" s="224" t="str">
        <f>IFERROR(IF($B1072="7440-47-3","Chromium and compounds",IF(B1072="No CAS","",INDEX('DEQ Pollutant List'!$C$7:$C$614,MATCH('3. Pollutant Emissions - EF'!B1072,'DEQ Pollutant List'!$B$7:$B$614,0)))),"")</f>
        <v>Chromium and compounds</v>
      </c>
      <c r="D1072" s="205"/>
      <c r="E1072" s="260"/>
      <c r="F1072" s="281"/>
      <c r="G1072" s="282"/>
      <c r="H1072" s="233"/>
      <c r="I1072" s="276"/>
      <c r="J1072" s="206"/>
      <c r="K1072" s="265">
        <v>2.2563039358600623E-6</v>
      </c>
      <c r="L1072" s="208"/>
      <c r="M1072" s="206"/>
      <c r="N1072" s="210">
        <v>5.4544011342306101E-7</v>
      </c>
      <c r="O1072" s="208"/>
    </row>
    <row r="1073" spans="1:15" ht="15.75" x14ac:dyDescent="0.3">
      <c r="A1073" s="200" t="s">
        <v>1620</v>
      </c>
      <c r="B1073" s="201" t="s">
        <v>250</v>
      </c>
      <c r="C1073" s="224" t="str">
        <f>IFERROR(IF($B1073="7440-47-3","Chromium and compounds",IF(B1073="No CAS","",INDEX('DEQ Pollutant List'!$C$7:$C$614,MATCH('3. Pollutant Emissions - EF'!B1073,'DEQ Pollutant List'!$B$7:$B$614,0)))),"")</f>
        <v>Chromium VI, chromate, and dichromate particulate</v>
      </c>
      <c r="D1073" s="205"/>
      <c r="E1073" s="260"/>
      <c r="F1073" s="281"/>
      <c r="G1073" s="282"/>
      <c r="H1073" s="233"/>
      <c r="I1073" s="276"/>
      <c r="J1073" s="206"/>
      <c r="K1073" s="265">
        <v>4.339046030500116E-9</v>
      </c>
      <c r="L1073" s="208"/>
      <c r="M1073" s="206"/>
      <c r="N1073" s="210">
        <v>1.048923295044347E-9</v>
      </c>
      <c r="O1073" s="208"/>
    </row>
    <row r="1074" spans="1:15" ht="15.75" x14ac:dyDescent="0.3">
      <c r="A1074" s="200" t="s">
        <v>1620</v>
      </c>
      <c r="B1074" s="201" t="s">
        <v>258</v>
      </c>
      <c r="C1074" s="224" t="str">
        <f>IFERROR(IF($B1074="7440-47-3","Chromium and compounds",IF(B1074="No CAS","",INDEX('DEQ Pollutant List'!$C$7:$C$614,MATCH('3. Pollutant Emissions - EF'!B1074,'DEQ Pollutant List'!$B$7:$B$614,0)))),"")</f>
        <v>Copper and compounds</v>
      </c>
      <c r="D1074" s="205"/>
      <c r="E1074" s="260"/>
      <c r="F1074" s="281"/>
      <c r="G1074" s="282"/>
      <c r="H1074" s="233"/>
      <c r="I1074" s="276"/>
      <c r="J1074" s="206"/>
      <c r="K1074" s="265">
        <v>1.7032882653061238E-6</v>
      </c>
      <c r="L1074" s="208"/>
      <c r="M1074" s="206"/>
      <c r="N1074" s="210">
        <v>6.0604457047006729E-7</v>
      </c>
      <c r="O1074" s="208"/>
    </row>
    <row r="1075" spans="1:15" ht="15.75" x14ac:dyDescent="0.3">
      <c r="A1075" s="200" t="s">
        <v>1620</v>
      </c>
      <c r="B1075" s="201" t="s">
        <v>626</v>
      </c>
      <c r="C1075" s="224" t="str">
        <f>IFERROR(IF($B1075="7440-47-3","Chromium and compounds",IF(B1075="No CAS","",INDEX('DEQ Pollutant List'!$C$7:$C$614,MATCH('3. Pollutant Emissions - EF'!B1075,'DEQ Pollutant List'!$B$7:$B$614,0)))),"")</f>
        <v>Molybdenum trioxide</v>
      </c>
      <c r="D1075" s="205"/>
      <c r="E1075" s="260"/>
      <c r="F1075" s="281"/>
      <c r="G1075" s="282"/>
      <c r="H1075" s="233"/>
      <c r="I1075" s="276"/>
      <c r="J1075" s="206"/>
      <c r="K1075" s="265">
        <v>2.0572182944606447E-5</v>
      </c>
      <c r="L1075" s="208"/>
      <c r="M1075" s="206"/>
      <c r="N1075" s="210">
        <v>3.6362674228204066E-7</v>
      </c>
      <c r="O1075" s="208"/>
    </row>
    <row r="1076" spans="1:15" ht="15.75" x14ac:dyDescent="0.3">
      <c r="A1076" s="200" t="s">
        <v>1620</v>
      </c>
      <c r="B1076" s="201" t="s">
        <v>634</v>
      </c>
      <c r="C1076" s="224" t="str">
        <f>IFERROR(IF($B1076="7440-47-3","Chromium and compounds",IF(B1076="No CAS","",INDEX('DEQ Pollutant List'!$C$7:$C$614,MATCH('3. Pollutant Emissions - EF'!B1076,'DEQ Pollutant List'!$B$7:$B$614,0)))),"")</f>
        <v>Nickel and compounds</v>
      </c>
      <c r="D1076" s="205"/>
      <c r="E1076" s="260"/>
      <c r="F1076" s="281"/>
      <c r="G1076" s="282"/>
      <c r="H1076" s="233"/>
      <c r="I1076" s="276"/>
      <c r="J1076" s="206"/>
      <c r="K1076" s="265">
        <v>6.4371024052478187E-5</v>
      </c>
      <c r="L1076" s="208"/>
      <c r="M1076" s="206"/>
      <c r="N1076" s="210">
        <v>2.9393161667798267E-7</v>
      </c>
      <c r="O1076" s="208"/>
    </row>
    <row r="1077" spans="1:15" ht="15.75" x14ac:dyDescent="0.3">
      <c r="A1077" s="200" t="s">
        <v>1620</v>
      </c>
      <c r="B1077" s="201" t="s">
        <v>636</v>
      </c>
      <c r="C1077" s="224" t="str">
        <f>IFERROR(IF($B1077="7440-47-3","Chromium and compounds",IF(B1077="No CAS","",INDEX('DEQ Pollutant List'!$C$7:$C$614,MATCH('3. Pollutant Emissions - EF'!B1077,'DEQ Pollutant List'!$B$7:$B$614,0)))),"")</f>
        <v>Nickel oxide</v>
      </c>
      <c r="D1077" s="205"/>
      <c r="E1077" s="260"/>
      <c r="F1077" s="281"/>
      <c r="G1077" s="282"/>
      <c r="H1077" s="233"/>
      <c r="I1077" s="276"/>
      <c r="J1077" s="206"/>
      <c r="K1077" s="265">
        <v>1.9908564139941723E-6</v>
      </c>
      <c r="L1077" s="208"/>
      <c r="M1077" s="206"/>
      <c r="N1077" s="210">
        <v>9.0906685570510178E-9</v>
      </c>
      <c r="O1077" s="208"/>
    </row>
    <row r="1078" spans="1:15" ht="16.5" thickBot="1" x14ac:dyDescent="0.35">
      <c r="A1078" s="202" t="s">
        <v>1620</v>
      </c>
      <c r="B1078" s="203" t="s">
        <v>1128</v>
      </c>
      <c r="C1078" s="204" t="str">
        <f>IFERROR(IF($B1078="7440-47-3","Chromium and compounds",IF(B1078="No CAS","",INDEX('DEQ Pollutant List'!$C$7:$C$614,MATCH('3. Pollutant Emissions - EF'!B1078,'DEQ Pollutant List'!$B$7:$B$614,0)))),"")</f>
        <v>Vanadium (fume or dust)</v>
      </c>
      <c r="D1078" s="218"/>
      <c r="E1078" s="284"/>
      <c r="F1078" s="285"/>
      <c r="G1078" s="286"/>
      <c r="H1078" s="287"/>
      <c r="I1078" s="288"/>
      <c r="J1078" s="211"/>
      <c r="K1078" s="289">
        <v>8.5385619533527753E-3</v>
      </c>
      <c r="L1078" s="213"/>
      <c r="M1078" s="211"/>
      <c r="N1078" s="215">
        <v>2.4544805104037723E-5</v>
      </c>
      <c r="O1078" s="213"/>
    </row>
    <row r="1079" spans="1:15" ht="15.75" thickBot="1" x14ac:dyDescent="0.3">
      <c r="A1079" s="268"/>
      <c r="B1079" s="269"/>
      <c r="C1079" s="270"/>
      <c r="D1079" s="271"/>
      <c r="E1079" s="272"/>
      <c r="F1079" s="270"/>
      <c r="G1079" s="271"/>
      <c r="H1079" s="271"/>
      <c r="I1079" s="270"/>
      <c r="J1079" s="271"/>
      <c r="K1079" s="271"/>
      <c r="L1079" s="271"/>
      <c r="M1079" s="271"/>
      <c r="N1079" s="271"/>
      <c r="O1079" s="273"/>
    </row>
    <row r="1080" spans="1:15" ht="15.75" thickBot="1" x14ac:dyDescent="0.3">
      <c r="A1080" s="200"/>
      <c r="B1080" s="201"/>
      <c r="C1080" s="224" t="str">
        <f>IFERROR(IF($B1080="7440-47-3","Chromium and compounds",IF(B1080="No CAS","",INDEX('DEQ Pollutant List'!$C$7:$C$614,MATCH('3. Pollutant Emissions - EF'!B1080,'DEQ Pollutant List'!$B$7:$B$614,0)))),"")</f>
        <v/>
      </c>
      <c r="D1080" s="205"/>
      <c r="E1080" s="260"/>
      <c r="F1080" s="206"/>
      <c r="G1080" s="207"/>
      <c r="H1080" s="208"/>
      <c r="I1080" s="209"/>
      <c r="J1080" s="206"/>
      <c r="K1080" s="265"/>
      <c r="L1080" s="208"/>
      <c r="M1080" s="206"/>
      <c r="N1080" s="210"/>
      <c r="O1080" s="208"/>
    </row>
    <row r="1081" spans="1:15" ht="15.75" thickBot="1" x14ac:dyDescent="0.3">
      <c r="A1081" s="268"/>
      <c r="B1081" s="269"/>
      <c r="C1081" s="270"/>
      <c r="D1081" s="271"/>
      <c r="E1081" s="272"/>
      <c r="F1081" s="270"/>
      <c r="G1081" s="271"/>
      <c r="H1081" s="271"/>
      <c r="I1081" s="270"/>
      <c r="J1081" s="271"/>
      <c r="K1081" s="271"/>
      <c r="L1081" s="271"/>
      <c r="M1081" s="271"/>
      <c r="N1081" s="271"/>
      <c r="O1081" s="273"/>
    </row>
    <row r="1082" spans="1:15" ht="15.75" x14ac:dyDescent="0.3">
      <c r="A1082" s="200" t="s">
        <v>1622</v>
      </c>
      <c r="B1082" s="201" t="s">
        <v>41</v>
      </c>
      <c r="C1082" s="224" t="str">
        <f>IFERROR(IF($B1082="7440-47-3","Chromium and compounds",IF(B1082="No CAS","",INDEX('DEQ Pollutant List'!$C$7:$C$614,MATCH('3. Pollutant Emissions - EF'!B1082,'DEQ Pollutant List'!$B$7:$B$614,0)))),"")</f>
        <v>Aluminum and compounds</v>
      </c>
      <c r="D1082" s="205"/>
      <c r="E1082" s="260"/>
      <c r="F1082" s="281"/>
      <c r="G1082" s="282"/>
      <c r="H1082" s="233"/>
      <c r="I1082" s="276"/>
      <c r="J1082" s="206"/>
      <c r="K1082" s="338">
        <v>0.85464606413994182</v>
      </c>
      <c r="L1082" s="339"/>
      <c r="M1082" s="340"/>
      <c r="N1082" s="338">
        <v>2.3414960661368271E-3</v>
      </c>
      <c r="O1082" s="208"/>
    </row>
    <row r="1083" spans="1:15" ht="15.75" x14ac:dyDescent="0.3">
      <c r="A1083" s="200" t="s">
        <v>1622</v>
      </c>
      <c r="B1083" s="201" t="s">
        <v>1636</v>
      </c>
      <c r="C1083" s="224" t="str">
        <f>IFERROR(IF($B1083="7440-47-3","Chromium and compounds",IF(B1083="No CAS","",INDEX('DEQ Pollutant List'!$C$7:$C$614,MATCH('3. Pollutant Emissions - EF'!B1083,'DEQ Pollutant List'!$B$7:$B$614,0)))),"")</f>
        <v>Chromium and compounds</v>
      </c>
      <c r="D1083" s="205"/>
      <c r="E1083" s="260"/>
      <c r="F1083" s="281"/>
      <c r="G1083" s="282"/>
      <c r="H1083" s="233"/>
      <c r="I1083" s="276"/>
      <c r="J1083" s="206"/>
      <c r="K1083" s="338">
        <v>2.4357412827988334</v>
      </c>
      <c r="L1083" s="339"/>
      <c r="M1083" s="340"/>
      <c r="N1083" s="338">
        <v>6.6732637884899561E-3</v>
      </c>
      <c r="O1083" s="208"/>
    </row>
    <row r="1084" spans="1:15" ht="15.75" x14ac:dyDescent="0.3">
      <c r="A1084" s="200" t="s">
        <v>1622</v>
      </c>
      <c r="B1084" s="201" t="s">
        <v>250</v>
      </c>
      <c r="C1084" s="224" t="str">
        <f>IFERROR(IF($B1084="7440-47-3","Chromium and compounds",IF(B1084="No CAS","",INDEX('DEQ Pollutant List'!$C$7:$C$614,MATCH('3. Pollutant Emissions - EF'!B1084,'DEQ Pollutant List'!$B$7:$B$614,0)))),"")</f>
        <v>Chromium VI, chromate, and dichromate particulate</v>
      </c>
      <c r="D1084" s="205"/>
      <c r="E1084" s="260"/>
      <c r="F1084" s="281"/>
      <c r="G1084" s="282"/>
      <c r="H1084" s="233"/>
      <c r="I1084" s="276"/>
      <c r="J1084" s="206"/>
      <c r="K1084" s="338">
        <v>0.12819690962099123</v>
      </c>
      <c r="L1084" s="339"/>
      <c r="M1084" s="340"/>
      <c r="N1084" s="338">
        <v>3.5122440992052398E-4</v>
      </c>
      <c r="O1084" s="208"/>
    </row>
    <row r="1085" spans="1:15" ht="16.5" thickBot="1" x14ac:dyDescent="0.35">
      <c r="A1085" s="202" t="s">
        <v>1622</v>
      </c>
      <c r="B1085" s="203" t="s">
        <v>1128</v>
      </c>
      <c r="C1085" s="204" t="str">
        <f>IFERROR(IF($B1085="7440-47-3","Chromium and compounds",IF(B1085="No CAS","",INDEX('DEQ Pollutant List'!$C$7:$C$614,MATCH('3. Pollutant Emissions - EF'!B1085,'DEQ Pollutant List'!$B$7:$B$614,0)))),"")</f>
        <v>Vanadium (fume or dust)</v>
      </c>
      <c r="D1085" s="218"/>
      <c r="E1085" s="284"/>
      <c r="F1085" s="285"/>
      <c r="G1085" s="286"/>
      <c r="H1085" s="287"/>
      <c r="I1085" s="288"/>
      <c r="J1085" s="211"/>
      <c r="K1085" s="341">
        <v>5.2703173955296405</v>
      </c>
      <c r="L1085" s="342"/>
      <c r="M1085" s="343"/>
      <c r="N1085" s="341">
        <v>1.4439225741177101E-2</v>
      </c>
      <c r="O1085" s="213"/>
    </row>
    <row r="1086" spans="1:15" ht="15.75" thickBot="1" x14ac:dyDescent="0.3">
      <c r="A1086" s="268"/>
      <c r="B1086" s="269"/>
      <c r="C1086" s="270"/>
      <c r="D1086" s="271"/>
      <c r="E1086" s="272"/>
      <c r="F1086" s="270"/>
      <c r="G1086" s="271"/>
      <c r="H1086" s="271"/>
      <c r="I1086" s="270"/>
      <c r="J1086" s="271"/>
      <c r="K1086" s="271"/>
      <c r="L1086" s="271"/>
      <c r="M1086" s="271"/>
      <c r="N1086" s="271"/>
      <c r="O1086" s="273"/>
    </row>
    <row r="1087" spans="1:15" ht="15.75" thickBot="1" x14ac:dyDescent="0.3">
      <c r="A1087" s="200"/>
      <c r="B1087" s="201"/>
      <c r="C1087" s="224" t="str">
        <f>IFERROR(IF($B1087="7440-47-3","Chromium and compounds",IF(B1087="No CAS","",INDEX('DEQ Pollutant List'!$C$7:$C$614,MATCH('3. Pollutant Emissions - EF'!B1087,'DEQ Pollutant List'!$B$7:$B$614,0)))),"")</f>
        <v/>
      </c>
      <c r="D1087" s="205"/>
      <c r="E1087" s="260"/>
      <c r="F1087" s="206"/>
      <c r="G1087" s="207"/>
      <c r="H1087" s="208"/>
      <c r="I1087" s="209"/>
      <c r="J1087" s="206"/>
      <c r="K1087" s="210"/>
      <c r="L1087" s="208"/>
      <c r="M1087" s="206"/>
      <c r="N1087" s="210"/>
      <c r="O1087" s="208"/>
    </row>
    <row r="1088" spans="1:15" ht="15.75" thickBot="1" x14ac:dyDescent="0.3">
      <c r="A1088" s="268"/>
      <c r="B1088" s="269"/>
      <c r="C1088" s="270"/>
      <c r="D1088" s="271"/>
      <c r="E1088" s="272"/>
      <c r="F1088" s="270"/>
      <c r="G1088" s="271"/>
      <c r="H1088" s="271"/>
      <c r="I1088" s="270"/>
      <c r="J1088" s="271"/>
      <c r="K1088" s="271"/>
      <c r="L1088" s="271"/>
      <c r="M1088" s="271"/>
      <c r="N1088" s="271"/>
      <c r="O1088" s="273"/>
    </row>
    <row r="1089" spans="1:15" ht="15.75" x14ac:dyDescent="0.3">
      <c r="A1089" s="200" t="s">
        <v>1623</v>
      </c>
      <c r="B1089" s="201" t="s">
        <v>534</v>
      </c>
      <c r="C1089" s="224" t="str">
        <f>IFERROR(IF($B1089="7440-47-3","Chromium and compounds",IF(B1089="No CAS","",INDEX('DEQ Pollutant List'!$C$7:$C$614,MATCH('3. Pollutant Emissions - EF'!B1089,'DEQ Pollutant List'!$B$7:$B$614,0)))),"")</f>
        <v>Hydrogen fluoride</v>
      </c>
      <c r="D1089" s="205"/>
      <c r="E1089" s="260"/>
      <c r="F1089" s="281"/>
      <c r="G1089" s="282"/>
      <c r="H1089" s="233"/>
      <c r="I1089" s="292"/>
      <c r="J1089" s="206"/>
      <c r="K1089" s="210">
        <v>510.12332979163551</v>
      </c>
      <c r="L1089" s="208"/>
      <c r="M1089" s="206"/>
      <c r="N1089" s="311">
        <v>1.3975981638127002</v>
      </c>
      <c r="O1089" s="208"/>
    </row>
    <row r="1090" spans="1:15" ht="16.5" thickBot="1" x14ac:dyDescent="0.35">
      <c r="A1090" s="202" t="s">
        <v>1623</v>
      </c>
      <c r="B1090" s="203" t="s">
        <v>664</v>
      </c>
      <c r="C1090" s="204" t="str">
        <f>IFERROR(IF($B1090="7440-47-3","Chromium and compounds",IF(B1090="No CAS","",INDEX('DEQ Pollutant List'!$C$7:$C$614,MATCH('3. Pollutant Emissions - EF'!B1090,'DEQ Pollutant List'!$B$7:$B$614,0)))),"")</f>
        <v>Nitric acid</v>
      </c>
      <c r="D1090" s="218"/>
      <c r="E1090" s="284"/>
      <c r="F1090" s="306"/>
      <c r="G1090" s="307"/>
      <c r="H1090" s="287"/>
      <c r="I1090" s="293"/>
      <c r="J1090" s="211"/>
      <c r="K1090" s="215">
        <v>1096.1008615022808</v>
      </c>
      <c r="L1090" s="213"/>
      <c r="M1090" s="211"/>
      <c r="N1090" s="312">
        <v>3.0030160589103585</v>
      </c>
      <c r="O1090" s="213"/>
    </row>
    <row r="1091" spans="1:15" ht="15.75" thickBot="1" x14ac:dyDescent="0.3">
      <c r="A1091" s="268"/>
      <c r="B1091" s="269"/>
      <c r="C1091" s="270"/>
      <c r="D1091" s="271"/>
      <c r="E1091" s="272"/>
      <c r="F1091" s="270"/>
      <c r="G1091" s="271"/>
      <c r="H1091" s="271"/>
      <c r="I1091" s="270"/>
      <c r="J1091" s="271"/>
      <c r="K1091" s="271"/>
      <c r="L1091" s="271"/>
      <c r="M1091" s="271"/>
      <c r="N1091" s="271"/>
      <c r="O1091" s="273"/>
    </row>
    <row r="1092" spans="1:15" ht="15.75" thickBot="1" x14ac:dyDescent="0.3">
      <c r="A1092" s="200"/>
      <c r="B1092" s="201"/>
      <c r="C1092" s="224" t="str">
        <f>IFERROR(IF($B1092="7440-47-3","Chromium and compounds",IF(B1092="No CAS","",INDEX('DEQ Pollutant List'!$C$7:$C$614,MATCH('3. Pollutant Emissions - EF'!B1092,'DEQ Pollutant List'!$B$7:$B$614,0)))),"")</f>
        <v/>
      </c>
      <c r="D1092" s="205"/>
      <c r="E1092" s="260"/>
      <c r="F1092" s="206"/>
      <c r="G1092" s="207"/>
      <c r="H1092" s="208"/>
      <c r="I1092" s="209"/>
      <c r="J1092" s="206"/>
      <c r="K1092" s="210"/>
      <c r="L1092" s="208"/>
      <c r="M1092" s="206"/>
      <c r="N1092" s="210"/>
      <c r="O1092" s="208"/>
    </row>
    <row r="1093" spans="1:15" ht="15.75" thickBot="1" x14ac:dyDescent="0.3">
      <c r="A1093" s="268"/>
      <c r="B1093" s="269"/>
      <c r="C1093" s="270"/>
      <c r="D1093" s="271"/>
      <c r="E1093" s="272"/>
      <c r="F1093" s="270"/>
      <c r="G1093" s="271"/>
      <c r="H1093" s="271"/>
      <c r="I1093" s="270"/>
      <c r="J1093" s="271"/>
      <c r="K1093" s="271"/>
      <c r="L1093" s="271"/>
      <c r="M1093" s="271"/>
      <c r="N1093" s="271"/>
      <c r="O1093" s="273"/>
    </row>
    <row r="1094" spans="1:15" ht="15.75" x14ac:dyDescent="0.3">
      <c r="A1094" s="200" t="s">
        <v>1625</v>
      </c>
      <c r="B1094" s="201" t="s">
        <v>41</v>
      </c>
      <c r="C1094" s="224" t="str">
        <f>IFERROR(IF($B1094="7440-47-3","Chromium and compounds",IF(B1094="No CAS","",INDEX('DEQ Pollutant List'!$C$7:$C$614,MATCH('3. Pollutant Emissions - EF'!B1094,'DEQ Pollutant List'!$B$7:$B$614,0)))),"")</f>
        <v>Aluminum and compounds</v>
      </c>
      <c r="D1094" s="205"/>
      <c r="E1094" s="260"/>
      <c r="F1094" s="281"/>
      <c r="G1094" s="282"/>
      <c r="H1094" s="233"/>
      <c r="I1094" s="276"/>
      <c r="J1094" s="206"/>
      <c r="K1094" s="338">
        <v>8.908072303207E-2</v>
      </c>
      <c r="L1094" s="339"/>
      <c r="M1094" s="340"/>
      <c r="N1094" s="338">
        <v>2.4405677543032876E-4</v>
      </c>
      <c r="O1094" s="208"/>
    </row>
    <row r="1095" spans="1:15" ht="15.75" x14ac:dyDescent="0.3">
      <c r="A1095" s="200" t="s">
        <v>1625</v>
      </c>
      <c r="B1095" s="201" t="s">
        <v>1636</v>
      </c>
      <c r="C1095" s="224" t="str">
        <f>IFERROR(IF($B1095="7440-47-3","Chromium and compounds",IF(B1095="No CAS","",INDEX('DEQ Pollutant List'!$C$7:$C$614,MATCH('3. Pollutant Emissions - EF'!B1095,'DEQ Pollutant List'!$B$7:$B$614,0)))),"")</f>
        <v>Chromium and compounds</v>
      </c>
      <c r="D1095" s="205"/>
      <c r="E1095" s="260"/>
      <c r="F1095" s="281"/>
      <c r="G1095" s="282"/>
      <c r="H1095" s="233"/>
      <c r="I1095" s="276"/>
      <c r="J1095" s="206"/>
      <c r="K1095" s="338">
        <v>0.2538800606413994</v>
      </c>
      <c r="L1095" s="339"/>
      <c r="M1095" s="340"/>
      <c r="N1095" s="338">
        <v>6.9556180997643676E-4</v>
      </c>
      <c r="O1095" s="208"/>
    </row>
    <row r="1096" spans="1:15" ht="15.75" x14ac:dyDescent="0.3">
      <c r="A1096" s="200" t="s">
        <v>1625</v>
      </c>
      <c r="B1096" s="201" t="s">
        <v>250</v>
      </c>
      <c r="C1096" s="224" t="str">
        <f>IFERROR(IF($B1096="7440-47-3","Chromium and compounds",IF(B1096="No CAS","",INDEX('DEQ Pollutant List'!$C$7:$C$614,MATCH('3. Pollutant Emissions - EF'!B1096,'DEQ Pollutant List'!$B$7:$B$614,0)))),"")</f>
        <v>Chromium VI, chromate, and dichromate particulate</v>
      </c>
      <c r="D1096" s="205"/>
      <c r="E1096" s="260"/>
      <c r="F1096" s="281"/>
      <c r="G1096" s="282"/>
      <c r="H1096" s="233"/>
      <c r="I1096" s="276"/>
      <c r="J1096" s="206"/>
      <c r="K1096" s="338">
        <v>1.3362108454810496E-2</v>
      </c>
      <c r="L1096" s="339"/>
      <c r="M1096" s="340"/>
      <c r="N1096" s="338">
        <v>3.6608516314549308E-5</v>
      </c>
      <c r="O1096" s="208"/>
    </row>
    <row r="1097" spans="1:15" ht="16.5" thickBot="1" x14ac:dyDescent="0.35">
      <c r="A1097" s="200" t="s">
        <v>1625</v>
      </c>
      <c r="B1097" s="203" t="s">
        <v>1128</v>
      </c>
      <c r="C1097" s="204" t="str">
        <f>IFERROR(IF($B1097="7440-47-3","Chromium and compounds",IF(B1097="No CAS","",INDEX('DEQ Pollutant List'!$C$7:$C$614,MATCH('3. Pollutant Emissions - EF'!B1097,'DEQ Pollutant List'!$B$7:$B$614,0)))),"")</f>
        <v>Vanadium (fume or dust)</v>
      </c>
      <c r="D1097" s="218"/>
      <c r="E1097" s="284"/>
      <c r="F1097" s="285"/>
      <c r="G1097" s="286"/>
      <c r="H1097" s="287"/>
      <c r="I1097" s="288"/>
      <c r="J1097" s="211"/>
      <c r="K1097" s="341">
        <v>0.54933112536443163</v>
      </c>
      <c r="L1097" s="342"/>
      <c r="M1097" s="343"/>
      <c r="N1097" s="341">
        <v>1.5050167818203605E-3</v>
      </c>
      <c r="O1097" s="213"/>
    </row>
    <row r="1098" spans="1:15" ht="15.75" thickBot="1" x14ac:dyDescent="0.3">
      <c r="A1098" s="268"/>
      <c r="B1098" s="269"/>
      <c r="C1098" s="270"/>
      <c r="D1098" s="271"/>
      <c r="E1098" s="272"/>
      <c r="F1098" s="270"/>
      <c r="G1098" s="271"/>
      <c r="H1098" s="271"/>
      <c r="I1098" s="270"/>
      <c r="J1098" s="271"/>
      <c r="K1098" s="271"/>
      <c r="L1098" s="271"/>
      <c r="M1098" s="271"/>
      <c r="N1098" s="271"/>
      <c r="O1098" s="273"/>
    </row>
    <row r="1099" spans="1:15" x14ac:dyDescent="0.25">
      <c r="A1099" s="200"/>
      <c r="B1099" s="201"/>
      <c r="C1099" s="224" t="str">
        <f>IFERROR(IF($B1099="7440-47-3","Chromium and compounds",IF(B1099="No CAS","",INDEX('DEQ Pollutant List'!$C$7:$C$614,MATCH('3. Pollutant Emissions - EF'!B1099,'DEQ Pollutant List'!$B$7:$B$614,0)))),"")</f>
        <v/>
      </c>
      <c r="D1099" s="205"/>
      <c r="E1099" s="260"/>
      <c r="F1099" s="206"/>
      <c r="G1099" s="207"/>
      <c r="H1099" s="208"/>
      <c r="I1099" s="209"/>
      <c r="J1099" s="206"/>
      <c r="K1099" s="210"/>
      <c r="L1099" s="208"/>
      <c r="M1099" s="206"/>
      <c r="N1099" s="210"/>
      <c r="O1099" s="208"/>
    </row>
    <row r="1100" spans="1:15" x14ac:dyDescent="0.25">
      <c r="A1100" s="200" t="s">
        <v>1626</v>
      </c>
      <c r="B1100" s="201" t="s">
        <v>15</v>
      </c>
      <c r="C1100" s="224" t="str">
        <f>IFERROR(IF($B1100="7440-47-3","Chromium and compounds",IF(B1100="No CAS","",INDEX('DEQ Pollutant List'!$C$7:$C$614,MATCH('3. Pollutant Emissions - EF'!B1100,'DEQ Pollutant List'!$B$7:$B$614,0)))),"")</f>
        <v>Acetaldehyde</v>
      </c>
      <c r="D1100" s="205"/>
      <c r="E1100" s="260"/>
      <c r="F1100" s="206">
        <v>4.3E-3</v>
      </c>
      <c r="G1100" s="207">
        <v>4.3E-3</v>
      </c>
      <c r="H1100" s="208" t="s">
        <v>1644</v>
      </c>
      <c r="I1100" s="209" t="s">
        <v>1645</v>
      </c>
      <c r="J1100" s="206"/>
      <c r="K1100" s="210">
        <v>4.6195085581475208</v>
      </c>
      <c r="L1100" s="208"/>
      <c r="M1100" s="206"/>
      <c r="N1100" s="210">
        <v>1.2656187830541151E-2</v>
      </c>
      <c r="O1100" s="208"/>
    </row>
    <row r="1101" spans="1:15" x14ac:dyDescent="0.25">
      <c r="A1101" s="200" t="s">
        <v>1626</v>
      </c>
      <c r="B1101" s="201" t="s">
        <v>25</v>
      </c>
      <c r="C1101" s="224" t="str">
        <f>IFERROR(IF($B1101="7440-47-3","Chromium and compounds",IF(B1101="No CAS","",INDEX('DEQ Pollutant List'!$C$7:$C$614,MATCH('3. Pollutant Emissions - EF'!B1101,'DEQ Pollutant List'!$B$7:$B$614,0)))),"")</f>
        <v>Acrolein</v>
      </c>
      <c r="D1101" s="205"/>
      <c r="E1101" s="260"/>
      <c r="F1101" s="206">
        <v>2.7000000000000001E-3</v>
      </c>
      <c r="G1101" s="207">
        <v>2.7000000000000001E-3</v>
      </c>
      <c r="H1101" s="208" t="s">
        <v>1644</v>
      </c>
      <c r="I1101" s="209" t="s">
        <v>1645</v>
      </c>
      <c r="J1101" s="206"/>
      <c r="K1101" s="210">
        <v>2.9006216527903037</v>
      </c>
      <c r="L1101" s="208"/>
      <c r="M1101" s="206"/>
      <c r="N1101" s="210">
        <v>7.9469086377816529E-3</v>
      </c>
      <c r="O1101" s="208"/>
    </row>
    <row r="1102" spans="1:15" x14ac:dyDescent="0.25">
      <c r="A1102" s="200" t="s">
        <v>1626</v>
      </c>
      <c r="B1102" s="201" t="s">
        <v>101</v>
      </c>
      <c r="C1102" s="224" t="str">
        <f>IFERROR(IF($B1102="7440-47-3","Chromium and compounds",IF(B1102="No CAS","",INDEX('DEQ Pollutant List'!$C$7:$C$614,MATCH('3. Pollutant Emissions - EF'!B1102,'DEQ Pollutant List'!$B$7:$B$614,0)))),"")</f>
        <v>Benzene</v>
      </c>
      <c r="D1102" s="205"/>
      <c r="E1102" s="260"/>
      <c r="F1102" s="206">
        <v>8.0000000000000002E-3</v>
      </c>
      <c r="G1102" s="207">
        <v>8.0000000000000002E-3</v>
      </c>
      <c r="H1102" s="208" t="s">
        <v>1644</v>
      </c>
      <c r="I1102" s="209" t="s">
        <v>1645</v>
      </c>
      <c r="J1102" s="206"/>
      <c r="K1102" s="210">
        <v>8.5944345267860847</v>
      </c>
      <c r="L1102" s="208"/>
      <c r="M1102" s="206"/>
      <c r="N1102" s="210">
        <v>2.3546395963797491E-2</v>
      </c>
      <c r="O1102" s="208"/>
    </row>
    <row r="1103" spans="1:15" x14ac:dyDescent="0.25">
      <c r="A1103" s="200" t="s">
        <v>1626</v>
      </c>
      <c r="B1103" s="201" t="s">
        <v>444</v>
      </c>
      <c r="C1103" s="224" t="str">
        <f>IFERROR(IF($B1103="7440-47-3","Chromium and compounds",IF(B1103="No CAS","",INDEX('DEQ Pollutant List'!$C$7:$C$614,MATCH('3. Pollutant Emissions - EF'!B1103,'DEQ Pollutant List'!$B$7:$B$614,0)))),"")</f>
        <v>Ethyl benzene</v>
      </c>
      <c r="D1103" s="205"/>
      <c r="E1103" s="260"/>
      <c r="F1103" s="206">
        <v>9.4999999999999998E-3</v>
      </c>
      <c r="G1103" s="207">
        <v>9.4999999999999998E-3</v>
      </c>
      <c r="H1103" s="208" t="s">
        <v>1644</v>
      </c>
      <c r="I1103" s="209" t="s">
        <v>1645</v>
      </c>
      <c r="J1103" s="206"/>
      <c r="K1103" s="210">
        <v>10.205891000558475</v>
      </c>
      <c r="L1103" s="208"/>
      <c r="M1103" s="206"/>
      <c r="N1103" s="210">
        <v>2.7961345207009519E-2</v>
      </c>
      <c r="O1103" s="208"/>
    </row>
    <row r="1104" spans="1:15" x14ac:dyDescent="0.25">
      <c r="A1104" s="200" t="s">
        <v>1626</v>
      </c>
      <c r="B1104" s="201" t="s">
        <v>481</v>
      </c>
      <c r="C1104" s="224" t="str">
        <f>IFERROR(IF($B1104="7440-47-3","Chromium and compounds",IF(B1104="No CAS","",INDEX('DEQ Pollutant List'!$C$7:$C$614,MATCH('3. Pollutant Emissions - EF'!B1104,'DEQ Pollutant List'!$B$7:$B$614,0)))),"")</f>
        <v>Formaldehyde</v>
      </c>
      <c r="D1104" s="205"/>
      <c r="E1104" s="260"/>
      <c r="F1104" s="206">
        <v>1.7000000000000001E-2</v>
      </c>
      <c r="G1104" s="207">
        <v>1.7000000000000001E-2</v>
      </c>
      <c r="H1104" s="208" t="s">
        <v>1644</v>
      </c>
      <c r="I1104" s="209" t="s">
        <v>1645</v>
      </c>
      <c r="J1104" s="206"/>
      <c r="K1104" s="210">
        <v>18.263173369420432</v>
      </c>
      <c r="L1104" s="208"/>
      <c r="M1104" s="206"/>
      <c r="N1104" s="210">
        <v>5.0036091423069667E-2</v>
      </c>
      <c r="O1104" s="208"/>
    </row>
    <row r="1105" spans="1:15" x14ac:dyDescent="0.25">
      <c r="A1105" s="200" t="s">
        <v>1626</v>
      </c>
      <c r="B1105" s="201" t="s">
        <v>524</v>
      </c>
      <c r="C1105" s="224" t="str">
        <f>IFERROR(IF($B1105="7440-47-3","Chromium and compounds",IF(B1105="No CAS","",INDEX('DEQ Pollutant List'!$C$7:$C$614,MATCH('3. Pollutant Emissions - EF'!B1105,'DEQ Pollutant List'!$B$7:$B$614,0)))),"")</f>
        <v>Hexane</v>
      </c>
      <c r="D1105" s="205"/>
      <c r="E1105" s="260"/>
      <c r="F1105" s="206">
        <v>6.3E-3</v>
      </c>
      <c r="G1105" s="207">
        <v>6.3E-3</v>
      </c>
      <c r="H1105" s="208" t="s">
        <v>1644</v>
      </c>
      <c r="I1105" s="209" t="s">
        <v>1645</v>
      </c>
      <c r="J1105" s="206"/>
      <c r="K1105" s="210">
        <v>6.768117189844042</v>
      </c>
      <c r="L1105" s="208"/>
      <c r="M1105" s="206"/>
      <c r="N1105" s="210">
        <v>1.8542786821490524E-2</v>
      </c>
      <c r="O1105" s="208"/>
    </row>
    <row r="1106" spans="1:15" x14ac:dyDescent="0.25">
      <c r="A1106" s="200" t="s">
        <v>1626</v>
      </c>
      <c r="B1106" s="201" t="s">
        <v>981</v>
      </c>
      <c r="C1106" s="224" t="str">
        <f>IFERROR(IF($B1106="7440-47-3","Chromium and compounds",IF(B1106="No CAS","",INDEX('DEQ Pollutant List'!$C$7:$C$614,MATCH('3. Pollutant Emissions - EF'!B1106,'DEQ Pollutant List'!$B$7:$B$614,0)))),"")</f>
        <v>Propylene</v>
      </c>
      <c r="D1106" s="205"/>
      <c r="E1106" s="260"/>
      <c r="F1106" s="206">
        <v>0.53</v>
      </c>
      <c r="G1106" s="207">
        <v>0.53</v>
      </c>
      <c r="H1106" s="208" t="s">
        <v>1644</v>
      </c>
      <c r="I1106" s="209" t="s">
        <v>1646</v>
      </c>
      <c r="J1106" s="206"/>
      <c r="K1106" s="210">
        <v>569.38128739957813</v>
      </c>
      <c r="L1106" s="208"/>
      <c r="M1106" s="206"/>
      <c r="N1106" s="210">
        <v>1.5599487326015837</v>
      </c>
      <c r="O1106" s="208"/>
    </row>
    <row r="1107" spans="1:15" x14ac:dyDescent="0.25">
      <c r="A1107" s="200" t="s">
        <v>1626</v>
      </c>
      <c r="B1107" s="201" t="s">
        <v>1061</v>
      </c>
      <c r="C1107" s="224" t="str">
        <f>IFERROR(IF($B1107="7440-47-3","Chromium and compounds",IF(B1107="No CAS","",INDEX('DEQ Pollutant List'!$C$7:$C$614,MATCH('3. Pollutant Emissions - EF'!B1107,'DEQ Pollutant List'!$B$7:$B$614,0)))),"")</f>
        <v>Toluene</v>
      </c>
      <c r="D1107" s="205"/>
      <c r="E1107" s="260"/>
      <c r="F1107" s="206">
        <v>3.6600000000000001E-2</v>
      </c>
      <c r="G1107" s="207">
        <v>3.6600000000000001E-2</v>
      </c>
      <c r="H1107" s="208" t="s">
        <v>1644</v>
      </c>
      <c r="I1107" s="209" t="s">
        <v>1645</v>
      </c>
      <c r="J1107" s="206"/>
      <c r="K1107" s="210">
        <v>39.31953796004634</v>
      </c>
      <c r="L1107" s="208"/>
      <c r="M1107" s="206"/>
      <c r="N1107" s="210">
        <v>0.10772476153437352</v>
      </c>
      <c r="O1107" s="208"/>
    </row>
    <row r="1108" spans="1:15" x14ac:dyDescent="0.25">
      <c r="A1108" s="200" t="s">
        <v>1626</v>
      </c>
      <c r="B1108" s="201" t="s">
        <v>1144</v>
      </c>
      <c r="C1108" s="224" t="str">
        <f>IFERROR(IF($B1108="7440-47-3","Chromium and compounds",IF(B1108="No CAS","",INDEX('DEQ Pollutant List'!$C$7:$C$614,MATCH('3. Pollutant Emissions - EF'!B1108,'DEQ Pollutant List'!$B$7:$B$614,0)))),"")</f>
        <v>Xylene (mixture), including m-xylene, o-xylene, p-xylene</v>
      </c>
      <c r="D1108" s="205"/>
      <c r="E1108" s="260"/>
      <c r="F1108" s="206">
        <v>2.7199999999999998E-2</v>
      </c>
      <c r="G1108" s="207">
        <v>2.7199999999999998E-2</v>
      </c>
      <c r="H1108" s="208" t="s">
        <v>1644</v>
      </c>
      <c r="I1108" s="209" t="s">
        <v>1645</v>
      </c>
      <c r="J1108" s="206"/>
      <c r="K1108" s="210">
        <v>29.221077391072686</v>
      </c>
      <c r="L1108" s="208"/>
      <c r="M1108" s="206"/>
      <c r="N1108" s="210">
        <v>8.0057746276911465E-2</v>
      </c>
      <c r="O1108" s="208"/>
    </row>
    <row r="1109" spans="1:15" x14ac:dyDescent="0.25">
      <c r="A1109" s="200" t="s">
        <v>1626</v>
      </c>
      <c r="B1109" s="201" t="s">
        <v>1384</v>
      </c>
      <c r="C1109" s="224" t="str">
        <f>IFERROR(IF($B1109="7440-47-3","Chromium and compounds",IF(B1109="No CAS","",INDEX('DEQ Pollutant List'!$C$7:$C$614,MATCH('3. Pollutant Emissions - EF'!B1109,'DEQ Pollutant List'!$B$7:$B$614,0)))),"")</f>
        <v>Polycyclic aromatic hydrocarbons (PAHs)</v>
      </c>
      <c r="D1109" s="205"/>
      <c r="E1109" s="260"/>
      <c r="F1109" s="206">
        <v>1E-4</v>
      </c>
      <c r="G1109" s="207">
        <v>1E-4</v>
      </c>
      <c r="H1109" s="208" t="s">
        <v>1644</v>
      </c>
      <c r="I1109" s="209" t="s">
        <v>1645</v>
      </c>
      <c r="J1109" s="206"/>
      <c r="K1109" s="210">
        <v>0.10743043158482606</v>
      </c>
      <c r="L1109" s="208"/>
      <c r="M1109" s="206"/>
      <c r="N1109" s="210">
        <v>2.9432994954746862E-4</v>
      </c>
      <c r="O1109" s="208"/>
    </row>
    <row r="1110" spans="1:15" x14ac:dyDescent="0.25">
      <c r="A1110" s="200" t="s">
        <v>1626</v>
      </c>
      <c r="B1110" s="201" t="s">
        <v>875</v>
      </c>
      <c r="C1110" s="224" t="str">
        <f>IFERROR(IF($B1110="7440-47-3","Chromium and compounds",IF(B1110="No CAS","",INDEX('DEQ Pollutant List'!$C$7:$C$614,MATCH('3. Pollutant Emissions - EF'!B1110,'DEQ Pollutant List'!$B$7:$B$614,0)))),"")</f>
        <v>Acenaphthene</v>
      </c>
      <c r="D1110" s="205"/>
      <c r="E1110" s="260"/>
      <c r="F1110" s="206">
        <v>1.7999999999999999E-6</v>
      </c>
      <c r="G1110" s="207">
        <v>1.7999999999999999E-6</v>
      </c>
      <c r="H1110" s="208" t="s">
        <v>1644</v>
      </c>
      <c r="I1110" s="209" t="s">
        <v>1647</v>
      </c>
      <c r="J1110" s="206"/>
      <c r="K1110" s="210">
        <v>1.9337477685268689E-3</v>
      </c>
      <c r="L1110" s="208"/>
      <c r="M1110" s="206"/>
      <c r="N1110" s="210">
        <v>5.2979390918544353E-6</v>
      </c>
      <c r="O1110" s="208"/>
    </row>
    <row r="1111" spans="1:15" x14ac:dyDescent="0.25">
      <c r="A1111" s="200" t="s">
        <v>1626</v>
      </c>
      <c r="B1111" s="201" t="s">
        <v>877</v>
      </c>
      <c r="C1111" s="224" t="str">
        <f>IFERROR(IF($B1111="7440-47-3","Chromium and compounds",IF(B1111="No CAS","",INDEX('DEQ Pollutant List'!$C$7:$C$614,MATCH('3. Pollutant Emissions - EF'!B1111,'DEQ Pollutant List'!$B$7:$B$614,0)))),"")</f>
        <v>Acenaphthylene</v>
      </c>
      <c r="D1111" s="205"/>
      <c r="E1111" s="260"/>
      <c r="F1111" s="206">
        <v>1.7999999999999999E-6</v>
      </c>
      <c r="G1111" s="207">
        <v>1.7999999999999999E-6</v>
      </c>
      <c r="H1111" s="208" t="s">
        <v>1644</v>
      </c>
      <c r="I1111" s="209" t="s">
        <v>1647</v>
      </c>
      <c r="J1111" s="206"/>
      <c r="K1111" s="210">
        <v>1.9337477685268689E-3</v>
      </c>
      <c r="L1111" s="208"/>
      <c r="M1111" s="206"/>
      <c r="N1111" s="210">
        <v>5.2979390918544353E-6</v>
      </c>
      <c r="O1111" s="208"/>
    </row>
    <row r="1112" spans="1:15" x14ac:dyDescent="0.25">
      <c r="A1112" s="200" t="s">
        <v>1626</v>
      </c>
      <c r="B1112" s="201" t="s">
        <v>879</v>
      </c>
      <c r="C1112" s="224" t="str">
        <f>IFERROR(IF($B1112="7440-47-3","Chromium and compounds",IF(B1112="No CAS","",INDEX('DEQ Pollutant List'!$C$7:$C$614,MATCH('3. Pollutant Emissions - EF'!B1112,'DEQ Pollutant List'!$B$7:$B$614,0)))),"")</f>
        <v>Anthracene</v>
      </c>
      <c r="D1112" s="205"/>
      <c r="E1112" s="260"/>
      <c r="F1112" s="206">
        <v>2.3999999999999999E-6</v>
      </c>
      <c r="G1112" s="207">
        <v>2.3999999999999999E-6</v>
      </c>
      <c r="H1112" s="208" t="s">
        <v>1644</v>
      </c>
      <c r="I1112" s="209" t="s">
        <v>1647</v>
      </c>
      <c r="J1112" s="206"/>
      <c r="K1112" s="210">
        <v>2.5783303580358252E-3</v>
      </c>
      <c r="L1112" s="208"/>
      <c r="M1112" s="206"/>
      <c r="N1112" s="210">
        <v>7.0639187891392468E-6</v>
      </c>
      <c r="O1112" s="208"/>
    </row>
    <row r="1113" spans="1:15" x14ac:dyDescent="0.25">
      <c r="A1113" s="200" t="s">
        <v>1626</v>
      </c>
      <c r="B1113" s="201" t="s">
        <v>883</v>
      </c>
      <c r="C1113" s="224" t="str">
        <f>IFERROR(IF($B1113="7440-47-3","Chromium and compounds",IF(B1113="No CAS","",INDEX('DEQ Pollutant List'!$C$7:$C$614,MATCH('3. Pollutant Emissions - EF'!B1113,'DEQ Pollutant List'!$B$7:$B$614,0)))),"")</f>
        <v>Benz[a]anthracene</v>
      </c>
      <c r="D1113" s="205"/>
      <c r="E1113" s="260"/>
      <c r="F1113" s="206">
        <v>1.7999999999999999E-6</v>
      </c>
      <c r="G1113" s="207">
        <v>1.7999999999999999E-6</v>
      </c>
      <c r="H1113" s="208" t="s">
        <v>1644</v>
      </c>
      <c r="I1113" s="209" t="s">
        <v>1647</v>
      </c>
      <c r="J1113" s="206"/>
      <c r="K1113" s="210">
        <v>1.9337477685268689E-3</v>
      </c>
      <c r="L1113" s="208"/>
      <c r="M1113" s="206"/>
      <c r="N1113" s="210">
        <v>5.2979390918544353E-6</v>
      </c>
      <c r="O1113" s="208"/>
    </row>
    <row r="1114" spans="1:15" x14ac:dyDescent="0.25">
      <c r="A1114" s="200" t="s">
        <v>1626</v>
      </c>
      <c r="B1114" s="201" t="s">
        <v>885</v>
      </c>
      <c r="C1114" s="224" t="str">
        <f>IFERROR(IF($B1114="7440-47-3","Chromium and compounds",IF(B1114="No CAS","",INDEX('DEQ Pollutant List'!$C$7:$C$614,MATCH('3. Pollutant Emissions - EF'!B1114,'DEQ Pollutant List'!$B$7:$B$614,0)))),"")</f>
        <v>Benzo[a]pyrene</v>
      </c>
      <c r="D1114" s="205"/>
      <c r="E1114" s="260"/>
      <c r="F1114" s="206">
        <v>1.1999999999999999E-6</v>
      </c>
      <c r="G1114" s="207">
        <v>1.1999999999999999E-6</v>
      </c>
      <c r="H1114" s="208" t="s">
        <v>1644</v>
      </c>
      <c r="I1114" s="209" t="s">
        <v>1645</v>
      </c>
      <c r="J1114" s="206"/>
      <c r="K1114" s="210">
        <v>1.2891651790179126E-3</v>
      </c>
      <c r="L1114" s="208"/>
      <c r="M1114" s="206"/>
      <c r="N1114" s="210">
        <v>3.5319593945696234E-6</v>
      </c>
      <c r="O1114" s="208"/>
    </row>
    <row r="1115" spans="1:15" x14ac:dyDescent="0.25">
      <c r="A1115" s="200" t="s">
        <v>1626</v>
      </c>
      <c r="B1115" s="201" t="s">
        <v>887</v>
      </c>
      <c r="C1115" s="224" t="str">
        <f>IFERROR(IF($B1115="7440-47-3","Chromium and compounds",IF(B1115="No CAS","",INDEX('DEQ Pollutant List'!$C$7:$C$614,MATCH('3. Pollutant Emissions - EF'!B1115,'DEQ Pollutant List'!$B$7:$B$614,0)))),"")</f>
        <v>Benzo[b]fluoranthene</v>
      </c>
      <c r="D1115" s="205"/>
      <c r="E1115" s="260"/>
      <c r="F1115" s="206">
        <v>1.7999999999999999E-6</v>
      </c>
      <c r="G1115" s="207">
        <v>1.7999999999999999E-6</v>
      </c>
      <c r="H1115" s="208" t="s">
        <v>1644</v>
      </c>
      <c r="I1115" s="209" t="s">
        <v>1647</v>
      </c>
      <c r="J1115" s="206"/>
      <c r="K1115" s="210">
        <v>1.9337477685268689E-3</v>
      </c>
      <c r="L1115" s="208"/>
      <c r="M1115" s="206"/>
      <c r="N1115" s="210">
        <v>5.2979390918544353E-6</v>
      </c>
      <c r="O1115" s="208"/>
    </row>
    <row r="1116" spans="1:15" x14ac:dyDescent="0.25">
      <c r="A1116" s="200" t="s">
        <v>1626</v>
      </c>
      <c r="B1116" s="201" t="s">
        <v>893</v>
      </c>
      <c r="C1116" s="224" t="str">
        <f>IFERROR(IF($B1116="7440-47-3","Chromium and compounds",IF(B1116="No CAS","",INDEX('DEQ Pollutant List'!$C$7:$C$614,MATCH('3. Pollutant Emissions - EF'!B1116,'DEQ Pollutant List'!$B$7:$B$614,0)))),"")</f>
        <v>Benzo[g,h,i]perylene</v>
      </c>
      <c r="D1116" s="205"/>
      <c r="E1116" s="260"/>
      <c r="F1116" s="206">
        <v>1.1999999999999999E-6</v>
      </c>
      <c r="G1116" s="207">
        <v>1.1999999999999999E-6</v>
      </c>
      <c r="H1116" s="208" t="s">
        <v>1644</v>
      </c>
      <c r="I1116" s="209" t="s">
        <v>1647</v>
      </c>
      <c r="J1116" s="206"/>
      <c r="K1116" s="210">
        <v>1.2891651790179126E-3</v>
      </c>
      <c r="L1116" s="208"/>
      <c r="M1116" s="206"/>
      <c r="N1116" s="210">
        <v>3.5319593945696234E-6</v>
      </c>
      <c r="O1116" s="208"/>
    </row>
    <row r="1117" spans="1:15" x14ac:dyDescent="0.25">
      <c r="A1117" s="200" t="s">
        <v>1626</v>
      </c>
      <c r="B1117" s="201" t="s">
        <v>897</v>
      </c>
      <c r="C1117" s="224" t="str">
        <f>IFERROR(IF($B1117="7440-47-3","Chromium and compounds",IF(B1117="No CAS","",INDEX('DEQ Pollutant List'!$C$7:$C$614,MATCH('3. Pollutant Emissions - EF'!B1117,'DEQ Pollutant List'!$B$7:$B$614,0)))),"")</f>
        <v>Benzo[k]fluoranthene</v>
      </c>
      <c r="D1117" s="205"/>
      <c r="E1117" s="260"/>
      <c r="F1117" s="206">
        <v>1.7999999999999999E-6</v>
      </c>
      <c r="G1117" s="207">
        <v>1.7999999999999999E-6</v>
      </c>
      <c r="H1117" s="208" t="s">
        <v>1644</v>
      </c>
      <c r="I1117" s="209" t="s">
        <v>1647</v>
      </c>
      <c r="J1117" s="206"/>
      <c r="K1117" s="210">
        <v>1.9337477685268689E-3</v>
      </c>
      <c r="L1117" s="208"/>
      <c r="M1117" s="206"/>
      <c r="N1117" s="210">
        <v>5.2979390918544353E-6</v>
      </c>
      <c r="O1117" s="208"/>
    </row>
    <row r="1118" spans="1:15" x14ac:dyDescent="0.25">
      <c r="A1118" s="200" t="s">
        <v>1626</v>
      </c>
      <c r="B1118" s="201" t="s">
        <v>901</v>
      </c>
      <c r="C1118" s="224" t="str">
        <f>IFERROR(IF($B1118="7440-47-3","Chromium and compounds",IF(B1118="No CAS","",INDEX('DEQ Pollutant List'!$C$7:$C$614,MATCH('3. Pollutant Emissions - EF'!B1118,'DEQ Pollutant List'!$B$7:$B$614,0)))),"")</f>
        <v>Chrysene</v>
      </c>
      <c r="D1118" s="205"/>
      <c r="E1118" s="260"/>
      <c r="F1118" s="206">
        <v>1.7999999999999999E-6</v>
      </c>
      <c r="G1118" s="207">
        <v>1.7999999999999999E-6</v>
      </c>
      <c r="H1118" s="208" t="s">
        <v>1644</v>
      </c>
      <c r="I1118" s="209" t="s">
        <v>1647</v>
      </c>
      <c r="J1118" s="206"/>
      <c r="K1118" s="210">
        <v>1.9337477685268689E-3</v>
      </c>
      <c r="L1118" s="208"/>
      <c r="M1118" s="206"/>
      <c r="N1118" s="210">
        <v>5.2979390918544353E-6</v>
      </c>
      <c r="O1118" s="208"/>
    </row>
    <row r="1119" spans="1:15" x14ac:dyDescent="0.25">
      <c r="A1119" s="200" t="s">
        <v>1626</v>
      </c>
      <c r="B1119" s="201" t="s">
        <v>911</v>
      </c>
      <c r="C1119" s="224" t="str">
        <f>IFERROR(IF($B1119="7440-47-3","Chromium and compounds",IF(B1119="No CAS","",INDEX('DEQ Pollutant List'!$C$7:$C$614,MATCH('3. Pollutant Emissions - EF'!B1119,'DEQ Pollutant List'!$B$7:$B$614,0)))),"")</f>
        <v>Dibenz[a,h]anthracene</v>
      </c>
      <c r="D1119" s="205"/>
      <c r="E1119" s="260"/>
      <c r="F1119" s="206">
        <v>1.1999999999999999E-6</v>
      </c>
      <c r="G1119" s="207">
        <v>1.1999999999999999E-6</v>
      </c>
      <c r="H1119" s="208" t="s">
        <v>1644</v>
      </c>
      <c r="I1119" s="209" t="s">
        <v>1647</v>
      </c>
      <c r="J1119" s="206"/>
      <c r="K1119" s="210">
        <v>1.2891651790179126E-3</v>
      </c>
      <c r="L1119" s="208"/>
      <c r="M1119" s="206"/>
      <c r="N1119" s="210">
        <v>3.5319593945696234E-6</v>
      </c>
      <c r="O1119" s="208"/>
    </row>
    <row r="1120" spans="1:15" x14ac:dyDescent="0.25">
      <c r="A1120" s="200" t="s">
        <v>1626</v>
      </c>
      <c r="B1120" s="201" t="s">
        <v>923</v>
      </c>
      <c r="C1120" s="224" t="str">
        <f>IFERROR(IF($B1120="7440-47-3","Chromium and compounds",IF(B1120="No CAS","",INDEX('DEQ Pollutant List'!$C$7:$C$614,MATCH('3. Pollutant Emissions - EF'!B1120,'DEQ Pollutant List'!$B$7:$B$614,0)))),"")</f>
        <v>Fluoranthene</v>
      </c>
      <c r="D1120" s="205"/>
      <c r="E1120" s="260"/>
      <c r="F1120" s="206">
        <v>3.0000000000000001E-6</v>
      </c>
      <c r="G1120" s="207">
        <v>3.0000000000000001E-6</v>
      </c>
      <c r="H1120" s="208" t="s">
        <v>1644</v>
      </c>
      <c r="I1120" s="209" t="s">
        <v>1647</v>
      </c>
      <c r="J1120" s="206"/>
      <c r="K1120" s="210">
        <v>3.2229129475447819E-3</v>
      </c>
      <c r="L1120" s="208"/>
      <c r="M1120" s="206"/>
      <c r="N1120" s="210">
        <v>8.8298984864240583E-6</v>
      </c>
      <c r="O1120" s="208"/>
    </row>
    <row r="1121" spans="1:15" x14ac:dyDescent="0.25">
      <c r="A1121" s="200" t="s">
        <v>1626</v>
      </c>
      <c r="B1121" s="201" t="s">
        <v>925</v>
      </c>
      <c r="C1121" s="224" t="str">
        <f>IFERROR(IF($B1121="7440-47-3","Chromium and compounds",IF(B1121="No CAS","",INDEX('DEQ Pollutant List'!$C$7:$C$614,MATCH('3. Pollutant Emissions - EF'!B1121,'DEQ Pollutant List'!$B$7:$B$614,0)))),"")</f>
        <v>Fluorene</v>
      </c>
      <c r="D1121" s="205"/>
      <c r="E1121" s="260"/>
      <c r="F1121" s="206">
        <v>2.7999999999999999E-6</v>
      </c>
      <c r="G1121" s="207">
        <v>2.7999999999999999E-6</v>
      </c>
      <c r="H1121" s="208" t="s">
        <v>1644</v>
      </c>
      <c r="I1121" s="209" t="s">
        <v>1647</v>
      </c>
      <c r="J1121" s="206"/>
      <c r="K1121" s="210">
        <v>3.0080520843751295E-3</v>
      </c>
      <c r="L1121" s="208"/>
      <c r="M1121" s="206"/>
      <c r="N1121" s="210">
        <v>8.2412385873291209E-6</v>
      </c>
      <c r="O1121" s="208"/>
    </row>
    <row r="1122" spans="1:15" x14ac:dyDescent="0.25">
      <c r="A1122" s="200" t="s">
        <v>1626</v>
      </c>
      <c r="B1122" s="201" t="s">
        <v>927</v>
      </c>
      <c r="C1122" s="224" t="str">
        <f>IFERROR(IF($B1122="7440-47-3","Chromium and compounds",IF(B1122="No CAS","",INDEX('DEQ Pollutant List'!$C$7:$C$614,MATCH('3. Pollutant Emissions - EF'!B1122,'DEQ Pollutant List'!$B$7:$B$614,0)))),"")</f>
        <v>Indeno[1,2,3-cd]pyrene</v>
      </c>
      <c r="D1122" s="205"/>
      <c r="E1122" s="260"/>
      <c r="F1122" s="206">
        <v>1.7999999999999999E-6</v>
      </c>
      <c r="G1122" s="207">
        <v>1.7999999999999999E-6</v>
      </c>
      <c r="H1122" s="208" t="s">
        <v>1644</v>
      </c>
      <c r="I1122" s="209" t="s">
        <v>1647</v>
      </c>
      <c r="J1122" s="206"/>
      <c r="K1122" s="210">
        <v>1.9337477685268689E-3</v>
      </c>
      <c r="L1122" s="208"/>
      <c r="M1122" s="206"/>
      <c r="N1122" s="210">
        <v>5.2979390918544353E-6</v>
      </c>
      <c r="O1122" s="208"/>
    </row>
    <row r="1123" spans="1:15" x14ac:dyDescent="0.25">
      <c r="A1123" s="200" t="s">
        <v>1626</v>
      </c>
      <c r="B1123" s="201" t="s">
        <v>929</v>
      </c>
      <c r="C1123" s="224" t="str">
        <f>IFERROR(IF($B1123="7440-47-3","Chromium and compounds",IF(B1123="No CAS","",INDEX('DEQ Pollutant List'!$C$7:$C$614,MATCH('3. Pollutant Emissions - EF'!B1123,'DEQ Pollutant List'!$B$7:$B$614,0)))),"")</f>
        <v>2-Methyl naphthalene</v>
      </c>
      <c r="D1123" s="205"/>
      <c r="E1123" s="260"/>
      <c r="F1123" s="206">
        <v>2.4000000000000001E-5</v>
      </c>
      <c r="G1123" s="207">
        <v>2.4000000000000001E-5</v>
      </c>
      <c r="H1123" s="208" t="s">
        <v>1644</v>
      </c>
      <c r="I1123" s="209" t="s">
        <v>1647</v>
      </c>
      <c r="J1123" s="206"/>
      <c r="K1123" s="210">
        <v>2.5783303580358255E-2</v>
      </c>
      <c r="L1123" s="208"/>
      <c r="M1123" s="206"/>
      <c r="N1123" s="210">
        <v>7.0639187891392467E-5</v>
      </c>
      <c r="O1123" s="208"/>
    </row>
    <row r="1124" spans="1:15" x14ac:dyDescent="0.25">
      <c r="A1124" s="200" t="s">
        <v>1626</v>
      </c>
      <c r="B1124" s="201" t="s">
        <v>933</v>
      </c>
      <c r="C1124" s="224" t="str">
        <f>IFERROR(IF($B1124="7440-47-3","Chromium and compounds",IF(B1124="No CAS","",INDEX('DEQ Pollutant List'!$C$7:$C$614,MATCH('3. Pollutant Emissions - EF'!B1124,'DEQ Pollutant List'!$B$7:$B$614,0)))),"")</f>
        <v>Phenanthrene</v>
      </c>
      <c r="D1124" s="205"/>
      <c r="E1124" s="260"/>
      <c r="F1124" s="206">
        <v>1.7E-5</v>
      </c>
      <c r="G1124" s="207">
        <v>1.7E-5</v>
      </c>
      <c r="H1124" s="208" t="s">
        <v>1644</v>
      </c>
      <c r="I1124" s="209" t="s">
        <v>1647</v>
      </c>
      <c r="J1124" s="206"/>
      <c r="K1124" s="210">
        <v>1.8263173369420429E-2</v>
      </c>
      <c r="L1124" s="208"/>
      <c r="M1124" s="206"/>
      <c r="N1124" s="210">
        <v>5.0036091423069669E-5</v>
      </c>
      <c r="O1124" s="208"/>
    </row>
    <row r="1125" spans="1:15" x14ac:dyDescent="0.25">
      <c r="A1125" s="200" t="s">
        <v>1626</v>
      </c>
      <c r="B1125" s="201" t="s">
        <v>935</v>
      </c>
      <c r="C1125" s="224" t="str">
        <f>IFERROR(IF($B1125="7440-47-3","Chromium and compounds",IF(B1125="No CAS","",INDEX('DEQ Pollutant List'!$C$7:$C$614,MATCH('3. Pollutant Emissions - EF'!B1125,'DEQ Pollutant List'!$B$7:$B$614,0)))),"")</f>
        <v>Pyrene</v>
      </c>
      <c r="D1125" s="205"/>
      <c r="E1125" s="260"/>
      <c r="F1125" s="206">
        <v>5.0000000000000004E-6</v>
      </c>
      <c r="G1125" s="207">
        <v>5.0000000000000004E-6</v>
      </c>
      <c r="H1125" s="208" t="s">
        <v>1644</v>
      </c>
      <c r="I1125" s="209" t="s">
        <v>1647</v>
      </c>
      <c r="J1125" s="206"/>
      <c r="K1125" s="210">
        <v>5.3715215792413031E-3</v>
      </c>
      <c r="L1125" s="208"/>
      <c r="M1125" s="206"/>
      <c r="N1125" s="210">
        <v>1.4716497477373433E-5</v>
      </c>
      <c r="O1125" s="208"/>
    </row>
    <row r="1126" spans="1:15" x14ac:dyDescent="0.25">
      <c r="A1126" s="200" t="s">
        <v>1626</v>
      </c>
      <c r="B1126" s="201" t="s">
        <v>943</v>
      </c>
      <c r="C1126" s="224" t="str">
        <f>IFERROR(IF($B1126="7440-47-3","Chromium and compounds",IF(B1126="No CAS","",INDEX('DEQ Pollutant List'!$C$7:$C$614,MATCH('3. Pollutant Emissions - EF'!B1126,'DEQ Pollutant List'!$B$7:$B$614,0)))),"")</f>
        <v>7,12-Dimethylbenz[a]anthracene</v>
      </c>
      <c r="D1126" s="205"/>
      <c r="E1126" s="260"/>
      <c r="F1126" s="206">
        <v>1.5999999999999999E-5</v>
      </c>
      <c r="G1126" s="207">
        <v>1.5999999999999999E-5</v>
      </c>
      <c r="H1126" s="208" t="s">
        <v>1644</v>
      </c>
      <c r="I1126" s="209" t="s">
        <v>1647</v>
      </c>
      <c r="J1126" s="206"/>
      <c r="K1126" s="210">
        <v>1.7188869053572167E-2</v>
      </c>
      <c r="L1126" s="208"/>
      <c r="M1126" s="206"/>
      <c r="N1126" s="210">
        <v>4.7092791927594975E-5</v>
      </c>
      <c r="O1126" s="208"/>
    </row>
    <row r="1127" spans="1:15" x14ac:dyDescent="0.25">
      <c r="A1127" s="200" t="s">
        <v>1626</v>
      </c>
      <c r="B1127" s="201" t="s">
        <v>949</v>
      </c>
      <c r="C1127" s="224" t="str">
        <f>IFERROR(IF($B1127="7440-47-3","Chromium and compounds",IF(B1127="No CAS","",INDEX('DEQ Pollutant List'!$C$7:$C$614,MATCH('3. Pollutant Emissions - EF'!B1127,'DEQ Pollutant List'!$B$7:$B$614,0)))),"")</f>
        <v>3-Methylcholanthrene</v>
      </c>
      <c r="D1127" s="205"/>
      <c r="E1127" s="260"/>
      <c r="F1127" s="206">
        <v>1.7999999999999999E-6</v>
      </c>
      <c r="G1127" s="207">
        <v>1.7999999999999999E-6</v>
      </c>
      <c r="H1127" s="208" t="s">
        <v>1644</v>
      </c>
      <c r="I1127" s="209" t="s">
        <v>1647</v>
      </c>
      <c r="J1127" s="206"/>
      <c r="K1127" s="210">
        <v>1.9337477685268689E-3</v>
      </c>
      <c r="L1127" s="208"/>
      <c r="M1127" s="206"/>
      <c r="N1127" s="210">
        <v>5.2979390918544353E-6</v>
      </c>
      <c r="O1127" s="208"/>
    </row>
    <row r="1128" spans="1:15" x14ac:dyDescent="0.25">
      <c r="A1128" s="200" t="s">
        <v>1626</v>
      </c>
      <c r="B1128" s="201" t="s">
        <v>632</v>
      </c>
      <c r="C1128" s="224" t="str">
        <f>IFERROR(IF($B1128="7440-47-3","Chromium and compounds",IF(B1128="No CAS","",INDEX('DEQ Pollutant List'!$C$7:$C$614,MATCH('3. Pollutant Emissions - EF'!B1128,'DEQ Pollutant List'!$B$7:$B$614,0)))),"")</f>
        <v>Naphthalene</v>
      </c>
      <c r="D1128" s="205"/>
      <c r="E1128" s="260"/>
      <c r="F1128" s="206">
        <v>2.9999999999999997E-4</v>
      </c>
      <c r="G1128" s="207">
        <v>2.9999999999999997E-4</v>
      </c>
      <c r="H1128" s="208" t="s">
        <v>1644</v>
      </c>
      <c r="I1128" s="209" t="s">
        <v>1645</v>
      </c>
      <c r="J1128" s="206"/>
      <c r="K1128" s="210">
        <v>0.32229129475447815</v>
      </c>
      <c r="L1128" s="208"/>
      <c r="M1128" s="206"/>
      <c r="N1128" s="210">
        <v>8.8298984864240585E-4</v>
      </c>
      <c r="O1128" s="208"/>
    </row>
    <row r="1129" spans="1:15" x14ac:dyDescent="0.25">
      <c r="A1129" s="200" t="s">
        <v>1626</v>
      </c>
      <c r="B1129" s="201" t="s">
        <v>63</v>
      </c>
      <c r="C1129" s="224" t="str">
        <f>IFERROR(IF($B1129="7440-47-3","Chromium and compounds",IF(B1129="No CAS","",INDEX('DEQ Pollutant List'!$C$7:$C$614,MATCH('3. Pollutant Emissions - EF'!B1129,'DEQ Pollutant List'!$B$7:$B$614,0)))),"")</f>
        <v>Ammonia</v>
      </c>
      <c r="D1129" s="205"/>
      <c r="E1129" s="260"/>
      <c r="F1129" s="206">
        <v>18</v>
      </c>
      <c r="G1129" s="207">
        <v>18</v>
      </c>
      <c r="H1129" s="208" t="s">
        <v>1644</v>
      </c>
      <c r="I1129" s="209" t="s">
        <v>1645</v>
      </c>
      <c r="J1129" s="206"/>
      <c r="K1129" s="210">
        <v>19337.477685268692</v>
      </c>
      <c r="L1129" s="208"/>
      <c r="M1129" s="206"/>
      <c r="N1129" s="210">
        <v>52.979390918544354</v>
      </c>
      <c r="O1129" s="208"/>
    </row>
    <row r="1130" spans="1:15" x14ac:dyDescent="0.25">
      <c r="A1130" s="200" t="s">
        <v>1626</v>
      </c>
      <c r="B1130" s="201" t="s">
        <v>626</v>
      </c>
      <c r="C1130" s="224" t="str">
        <f>IFERROR(IF($B1130="7440-47-3","Chromium and compounds",IF(B1130="No CAS","",INDEX('DEQ Pollutant List'!$C$7:$C$614,MATCH('3. Pollutant Emissions - EF'!B1130,'DEQ Pollutant List'!$B$7:$B$614,0)))),"")</f>
        <v>Molybdenum trioxide</v>
      </c>
      <c r="D1130" s="205"/>
      <c r="E1130" s="260"/>
      <c r="F1130" s="206">
        <v>1.65E-3</v>
      </c>
      <c r="G1130" s="207">
        <v>1.65E-3</v>
      </c>
      <c r="H1130" s="208" t="s">
        <v>1644</v>
      </c>
      <c r="I1130" s="209" t="s">
        <v>1645</v>
      </c>
      <c r="J1130" s="206"/>
      <c r="K1130" s="210">
        <v>1.7726021211496299</v>
      </c>
      <c r="L1130" s="208"/>
      <c r="M1130" s="206"/>
      <c r="N1130" s="210">
        <v>4.8564441675332326E-3</v>
      </c>
      <c r="O1130" s="208"/>
    </row>
    <row r="1131" spans="1:15" x14ac:dyDescent="0.25">
      <c r="A1131" s="200" t="s">
        <v>1626</v>
      </c>
      <c r="B1131" s="201" t="s">
        <v>77</v>
      </c>
      <c r="C1131" s="224" t="str">
        <f>IFERROR(IF($B1131="7440-47-3","Chromium and compounds",IF(B1131="No CAS","",INDEX('DEQ Pollutant List'!$C$7:$C$614,MATCH('3. Pollutant Emissions - EF'!B1131,'DEQ Pollutant List'!$B$7:$B$614,0)))),"")</f>
        <v>Antimony and compounds</v>
      </c>
      <c r="D1131" s="205"/>
      <c r="E1131" s="260"/>
      <c r="F1131" s="206">
        <v>2.0000000000000001E-4</v>
      </c>
      <c r="G1131" s="207">
        <v>2.0000000000000001E-4</v>
      </c>
      <c r="H1131" s="208" t="s">
        <v>1644</v>
      </c>
      <c r="I1131" s="209" t="s">
        <v>1645</v>
      </c>
      <c r="J1131" s="206"/>
      <c r="K1131" s="210">
        <v>0.21486086316965211</v>
      </c>
      <c r="L1131" s="208"/>
      <c r="M1131" s="206"/>
      <c r="N1131" s="210">
        <v>5.8865989909493723E-4</v>
      </c>
      <c r="O1131" s="208"/>
    </row>
    <row r="1132" spans="1:15" x14ac:dyDescent="0.25">
      <c r="A1132" s="200" t="s">
        <v>1626</v>
      </c>
      <c r="B1132" s="201" t="s">
        <v>83</v>
      </c>
      <c r="C1132" s="224" t="str">
        <f>IFERROR(IF($B1132="7440-47-3","Chromium and compounds",IF(B1132="No CAS","",INDEX('DEQ Pollutant List'!$C$7:$C$614,MATCH('3. Pollutant Emissions - EF'!B1132,'DEQ Pollutant List'!$B$7:$B$614,0)))),"")</f>
        <v>Arsenic and compounds</v>
      </c>
      <c r="D1132" s="205"/>
      <c r="E1132" s="260"/>
      <c r="F1132" s="206">
        <v>2.0000000000000001E-4</v>
      </c>
      <c r="G1132" s="207">
        <v>2.0000000000000001E-4</v>
      </c>
      <c r="H1132" s="208" t="s">
        <v>1644</v>
      </c>
      <c r="I1132" s="209" t="s">
        <v>1645</v>
      </c>
      <c r="J1132" s="206"/>
      <c r="K1132" s="210">
        <v>0.21486086316965211</v>
      </c>
      <c r="L1132" s="208"/>
      <c r="M1132" s="206"/>
      <c r="N1132" s="210">
        <v>5.8865989909493723E-4</v>
      </c>
      <c r="O1132" s="208"/>
    </row>
    <row r="1133" spans="1:15" x14ac:dyDescent="0.25">
      <c r="A1133" s="200" t="s">
        <v>1626</v>
      </c>
      <c r="B1133" s="201" t="s">
        <v>99</v>
      </c>
      <c r="C1133" s="224" t="str">
        <f>IFERROR(IF($B1133="7440-47-3","Chromium and compounds",IF(B1133="No CAS","",INDEX('DEQ Pollutant List'!$C$7:$C$614,MATCH('3. Pollutant Emissions - EF'!B1133,'DEQ Pollutant List'!$B$7:$B$614,0)))),"")</f>
        <v>Barium and compounds</v>
      </c>
      <c r="D1133" s="205"/>
      <c r="E1133" s="260"/>
      <c r="F1133" s="206">
        <v>4.4000000000000003E-3</v>
      </c>
      <c r="G1133" s="207">
        <v>4.4000000000000003E-3</v>
      </c>
      <c r="H1133" s="208" t="s">
        <v>1644</v>
      </c>
      <c r="I1133" s="209" t="s">
        <v>1645</v>
      </c>
      <c r="J1133" s="206"/>
      <c r="K1133" s="210">
        <v>4.7269389897323464</v>
      </c>
      <c r="L1133" s="208"/>
      <c r="M1133" s="206"/>
      <c r="N1133" s="210">
        <v>1.295051778008862E-2</v>
      </c>
      <c r="O1133" s="208"/>
    </row>
    <row r="1134" spans="1:15" x14ac:dyDescent="0.25">
      <c r="A1134" s="200" t="s">
        <v>1626</v>
      </c>
      <c r="B1134" s="201" t="s">
        <v>117</v>
      </c>
      <c r="C1134" s="224" t="str">
        <f>IFERROR(IF($B1134="7440-47-3","Chromium and compounds",IF(B1134="No CAS","",INDEX('DEQ Pollutant List'!$C$7:$C$614,MATCH('3. Pollutant Emissions - EF'!B1134,'DEQ Pollutant List'!$B$7:$B$614,0)))),"")</f>
        <v>Beryllium and compounds</v>
      </c>
      <c r="D1134" s="205"/>
      <c r="E1134" s="260"/>
      <c r="F1134" s="206">
        <v>1.2E-5</v>
      </c>
      <c r="G1134" s="207">
        <v>1.2E-5</v>
      </c>
      <c r="H1134" s="208" t="s">
        <v>1644</v>
      </c>
      <c r="I1134" s="209" t="s">
        <v>1645</v>
      </c>
      <c r="J1134" s="206"/>
      <c r="K1134" s="210">
        <v>1.2891651790179127E-2</v>
      </c>
      <c r="L1134" s="208"/>
      <c r="M1134" s="206"/>
      <c r="N1134" s="210">
        <v>3.5319593945696233E-5</v>
      </c>
      <c r="O1134" s="208"/>
    </row>
    <row r="1135" spans="1:15" x14ac:dyDescent="0.25">
      <c r="A1135" s="200" t="s">
        <v>1626</v>
      </c>
      <c r="B1135" s="201" t="s">
        <v>167</v>
      </c>
      <c r="C1135" s="224" t="str">
        <f>IFERROR(IF($B1135="7440-47-3","Chromium and compounds",IF(B1135="No CAS","",INDEX('DEQ Pollutant List'!$C$7:$C$614,MATCH('3. Pollutant Emissions - EF'!B1135,'DEQ Pollutant List'!$B$7:$B$614,0)))),"")</f>
        <v>Cadmium and compounds</v>
      </c>
      <c r="D1135" s="205"/>
      <c r="E1135" s="260"/>
      <c r="F1135" s="206">
        <v>1.1000000000000001E-3</v>
      </c>
      <c r="G1135" s="207">
        <v>1.1000000000000001E-3</v>
      </c>
      <c r="H1135" s="208" t="s">
        <v>1644</v>
      </c>
      <c r="I1135" s="209" t="s">
        <v>1645</v>
      </c>
      <c r="J1135" s="206"/>
      <c r="K1135" s="210">
        <v>1.1817347474330866</v>
      </c>
      <c r="L1135" s="208"/>
      <c r="M1135" s="206"/>
      <c r="N1135" s="210">
        <v>3.2376294450221551E-3</v>
      </c>
      <c r="O1135" s="208"/>
    </row>
    <row r="1136" spans="1:15" x14ac:dyDescent="0.25">
      <c r="A1136" s="200" t="s">
        <v>1626</v>
      </c>
      <c r="B1136" s="201" t="s">
        <v>1636</v>
      </c>
      <c r="C1136" s="224" t="str">
        <f>IFERROR(IF($B1136="7440-47-3","Chromium and compounds",IF(B1136="No CAS","",INDEX('DEQ Pollutant List'!$C$7:$C$614,MATCH('3. Pollutant Emissions - EF'!B1136,'DEQ Pollutant List'!$B$7:$B$614,0)))),"")</f>
        <v>Chromium and compounds</v>
      </c>
      <c r="D1136" s="205"/>
      <c r="E1136" s="260"/>
      <c r="F1136" s="206">
        <v>1.4E-3</v>
      </c>
      <c r="G1136" s="207">
        <v>1.4E-3</v>
      </c>
      <c r="H1136" s="208" t="s">
        <v>1644</v>
      </c>
      <c r="I1136" s="209" t="s">
        <v>1648</v>
      </c>
      <c r="J1136" s="206"/>
      <c r="K1136" s="210">
        <v>1.5040260421875649</v>
      </c>
      <c r="L1136" s="208"/>
      <c r="M1136" s="206"/>
      <c r="N1136" s="210">
        <v>4.1206192936645604E-3</v>
      </c>
      <c r="O1136" s="208"/>
    </row>
    <row r="1137" spans="1:15" x14ac:dyDescent="0.25">
      <c r="A1137" s="200" t="s">
        <v>1626</v>
      </c>
      <c r="B1137" s="201" t="s">
        <v>250</v>
      </c>
      <c r="C1137" s="224" t="str">
        <f>IFERROR(IF($B1137="7440-47-3","Chromium and compounds",IF(B1137="No CAS","",INDEX('DEQ Pollutant List'!$C$7:$C$614,MATCH('3. Pollutant Emissions - EF'!B1137,'DEQ Pollutant List'!$B$7:$B$614,0)))),"")</f>
        <v>Chromium VI, chromate, and dichromate particulate</v>
      </c>
      <c r="D1137" s="205"/>
      <c r="E1137" s="260"/>
      <c r="F1137" s="206">
        <v>1.4E-3</v>
      </c>
      <c r="G1137" s="207">
        <v>1.4E-3</v>
      </c>
      <c r="H1137" s="208" t="s">
        <v>1644</v>
      </c>
      <c r="I1137" s="209" t="s">
        <v>1645</v>
      </c>
      <c r="J1137" s="206"/>
      <c r="K1137" s="210">
        <v>1.5040260421875649</v>
      </c>
      <c r="L1137" s="208"/>
      <c r="M1137" s="206"/>
      <c r="N1137" s="210">
        <v>4.1206192936645604E-3</v>
      </c>
      <c r="O1137" s="208"/>
    </row>
    <row r="1138" spans="1:15" x14ac:dyDescent="0.25">
      <c r="A1138" s="200" t="s">
        <v>1626</v>
      </c>
      <c r="B1138" s="201" t="s">
        <v>255</v>
      </c>
      <c r="C1138" s="224" t="str">
        <f>IFERROR(IF($B1138="7440-47-3","Chromium and compounds",IF(B1138="No CAS","",INDEX('DEQ Pollutant List'!$C$7:$C$614,MATCH('3. Pollutant Emissions - EF'!B1138,'DEQ Pollutant List'!$B$7:$B$614,0)))),"")</f>
        <v>Cobalt and compounds</v>
      </c>
      <c r="D1138" s="205"/>
      <c r="E1138" s="260"/>
      <c r="F1138" s="206">
        <v>8.3999999999999995E-5</v>
      </c>
      <c r="G1138" s="207">
        <v>8.3999999999999995E-5</v>
      </c>
      <c r="H1138" s="208" t="s">
        <v>1644</v>
      </c>
      <c r="I1138" s="209" t="s">
        <v>1645</v>
      </c>
      <c r="J1138" s="206"/>
      <c r="K1138" s="210">
        <v>9.0241562531253885E-2</v>
      </c>
      <c r="L1138" s="208"/>
      <c r="M1138" s="206"/>
      <c r="N1138" s="210">
        <v>2.4723715761987362E-4</v>
      </c>
      <c r="O1138" s="208"/>
    </row>
    <row r="1139" spans="1:15" x14ac:dyDescent="0.25">
      <c r="A1139" s="200" t="s">
        <v>1626</v>
      </c>
      <c r="B1139" s="201" t="s">
        <v>258</v>
      </c>
      <c r="C1139" s="224" t="str">
        <f>IFERROR(IF($B1139="7440-47-3","Chromium and compounds",IF(B1139="No CAS","",INDEX('DEQ Pollutant List'!$C$7:$C$614,MATCH('3. Pollutant Emissions - EF'!B1139,'DEQ Pollutant List'!$B$7:$B$614,0)))),"")</f>
        <v>Copper and compounds</v>
      </c>
      <c r="D1139" s="205"/>
      <c r="E1139" s="260"/>
      <c r="F1139" s="206">
        <v>8.4999999999999995E-4</v>
      </c>
      <c r="G1139" s="207">
        <v>8.4999999999999995E-4</v>
      </c>
      <c r="H1139" s="208" t="s">
        <v>1644</v>
      </c>
      <c r="I1139" s="209" t="s">
        <v>1645</v>
      </c>
      <c r="J1139" s="206"/>
      <c r="K1139" s="210">
        <v>0.91315866847102145</v>
      </c>
      <c r="L1139" s="208"/>
      <c r="M1139" s="206"/>
      <c r="N1139" s="210">
        <v>2.5018045711534833E-3</v>
      </c>
      <c r="O1139" s="208"/>
    </row>
    <row r="1140" spans="1:15" x14ac:dyDescent="0.25">
      <c r="A1140" s="200" t="s">
        <v>1626</v>
      </c>
      <c r="B1140" s="201" t="s">
        <v>556</v>
      </c>
      <c r="C1140" s="224" t="str">
        <f>IFERROR(IF($B1140="7440-47-3","Chromium and compounds",IF(B1140="No CAS","",INDEX('DEQ Pollutant List'!$C$7:$C$614,MATCH('3. Pollutant Emissions - EF'!B1140,'DEQ Pollutant List'!$B$7:$B$614,0)))),"")</f>
        <v>Lead and compounds</v>
      </c>
      <c r="D1140" s="205"/>
      <c r="E1140" s="260"/>
      <c r="F1140" s="206">
        <v>5.0000000000000001E-4</v>
      </c>
      <c r="G1140" s="207">
        <v>5.0000000000000001E-4</v>
      </c>
      <c r="H1140" s="208" t="s">
        <v>1644</v>
      </c>
      <c r="I1140" s="209" t="s">
        <v>1645</v>
      </c>
      <c r="J1140" s="206"/>
      <c r="K1140" s="210">
        <v>0.53715215792413029</v>
      </c>
      <c r="L1140" s="208"/>
      <c r="M1140" s="206"/>
      <c r="N1140" s="210">
        <v>1.4716497477373432E-3</v>
      </c>
      <c r="O1140" s="208"/>
    </row>
    <row r="1141" spans="1:15" x14ac:dyDescent="0.25">
      <c r="A1141" s="200" t="s">
        <v>1626</v>
      </c>
      <c r="B1141" s="201" t="s">
        <v>562</v>
      </c>
      <c r="C1141" s="224" t="str">
        <f>IFERROR(IF($B1141="7440-47-3","Chromium and compounds",IF(B1141="No CAS","",INDEX('DEQ Pollutant List'!$C$7:$C$614,MATCH('3. Pollutant Emissions - EF'!B1141,'DEQ Pollutant List'!$B$7:$B$614,0)))),"")</f>
        <v>Manganese and compounds</v>
      </c>
      <c r="D1141" s="205"/>
      <c r="E1141" s="260"/>
      <c r="F1141" s="206">
        <v>3.8000000000000002E-4</v>
      </c>
      <c r="G1141" s="207">
        <v>3.8000000000000002E-4</v>
      </c>
      <c r="H1141" s="208" t="s">
        <v>1644</v>
      </c>
      <c r="I1141" s="209" t="s">
        <v>1645</v>
      </c>
      <c r="J1141" s="206"/>
      <c r="K1141" s="210">
        <v>0.40823564002233903</v>
      </c>
      <c r="L1141" s="208"/>
      <c r="M1141" s="206"/>
      <c r="N1141" s="210">
        <v>1.1184538082803809E-3</v>
      </c>
      <c r="O1141" s="208"/>
    </row>
    <row r="1142" spans="1:15" x14ac:dyDescent="0.25">
      <c r="A1142" s="200" t="s">
        <v>1626</v>
      </c>
      <c r="B1142" s="201" t="s">
        <v>568</v>
      </c>
      <c r="C1142" s="224" t="str">
        <f>IFERROR(IF($B1142="7440-47-3","Chromium and compounds",IF(B1142="No CAS","",INDEX('DEQ Pollutant List'!$C$7:$C$614,MATCH('3. Pollutant Emissions - EF'!B1142,'DEQ Pollutant List'!$B$7:$B$614,0)))),"")</f>
        <v>Mercury and compounds</v>
      </c>
      <c r="D1142" s="205"/>
      <c r="E1142" s="260"/>
      <c r="F1142" s="206">
        <v>2.5999999999999998E-4</v>
      </c>
      <c r="G1142" s="207">
        <v>2.5999999999999998E-4</v>
      </c>
      <c r="H1142" s="208" t="s">
        <v>1644</v>
      </c>
      <c r="I1142" s="209" t="s">
        <v>1645</v>
      </c>
      <c r="J1142" s="206"/>
      <c r="K1142" s="210">
        <v>0.27931912212054771</v>
      </c>
      <c r="L1142" s="208"/>
      <c r="M1142" s="206"/>
      <c r="N1142" s="210">
        <v>7.6525786882341836E-4</v>
      </c>
      <c r="O1142" s="208"/>
    </row>
    <row r="1143" spans="1:15" x14ac:dyDescent="0.25">
      <c r="A1143" s="200" t="s">
        <v>1626</v>
      </c>
      <c r="B1143" s="201" t="s">
        <v>634</v>
      </c>
      <c r="C1143" s="224" t="str">
        <f>IFERROR(IF($B1143="7440-47-3","Chromium and compounds",IF(B1143="No CAS","",INDEX('DEQ Pollutant List'!$C$7:$C$614,MATCH('3. Pollutant Emissions - EF'!B1143,'DEQ Pollutant List'!$B$7:$B$614,0)))),"")</f>
        <v>Nickel and compounds</v>
      </c>
      <c r="D1143" s="205"/>
      <c r="E1143" s="260"/>
      <c r="F1143" s="206">
        <v>2.0999999999999999E-3</v>
      </c>
      <c r="G1143" s="207">
        <v>2.0999999999999999E-3</v>
      </c>
      <c r="H1143" s="208" t="s">
        <v>1644</v>
      </c>
      <c r="I1143" s="209" t="s">
        <v>1645</v>
      </c>
      <c r="J1143" s="206"/>
      <c r="K1143" s="210">
        <v>2.2560390632813472</v>
      </c>
      <c r="L1143" s="208"/>
      <c r="M1143" s="206"/>
      <c r="N1143" s="210">
        <v>6.1809289404968406E-3</v>
      </c>
      <c r="O1143" s="208"/>
    </row>
    <row r="1144" spans="1:15" x14ac:dyDescent="0.25">
      <c r="A1144" s="200" t="s">
        <v>1626</v>
      </c>
      <c r="B1144" s="201" t="s">
        <v>1009</v>
      </c>
      <c r="C1144" s="224" t="str">
        <f>IFERROR(IF($B1144="7440-47-3","Chromium and compounds",IF(B1144="No CAS","",INDEX('DEQ Pollutant List'!$C$7:$C$614,MATCH('3. Pollutant Emissions - EF'!B1144,'DEQ Pollutant List'!$B$7:$B$614,0)))),"")</f>
        <v>Selenium and compounds</v>
      </c>
      <c r="D1144" s="205"/>
      <c r="E1144" s="260"/>
      <c r="F1144" s="206">
        <v>2.4000000000000001E-5</v>
      </c>
      <c r="G1144" s="207">
        <v>2.4000000000000001E-5</v>
      </c>
      <c r="H1144" s="208" t="s">
        <v>1644</v>
      </c>
      <c r="I1144" s="209" t="s">
        <v>1645</v>
      </c>
      <c r="J1144" s="206"/>
      <c r="K1144" s="210">
        <v>2.5783303580358255E-2</v>
      </c>
      <c r="L1144" s="208"/>
      <c r="M1144" s="206"/>
      <c r="N1144" s="210">
        <v>7.0639187891392467E-5</v>
      </c>
      <c r="O1144" s="208"/>
    </row>
    <row r="1145" spans="1:15" x14ac:dyDescent="0.25">
      <c r="A1145" s="200" t="s">
        <v>1626</v>
      </c>
      <c r="B1145" s="201" t="s">
        <v>1128</v>
      </c>
      <c r="C1145" s="224" t="str">
        <f>IFERROR(IF($B1145="7440-47-3","Chromium and compounds",IF(B1145="No CAS","",INDEX('DEQ Pollutant List'!$C$7:$C$614,MATCH('3. Pollutant Emissions - EF'!B1145,'DEQ Pollutant List'!$B$7:$B$614,0)))),"")</f>
        <v>Vanadium (fume or dust)</v>
      </c>
      <c r="D1145" s="205"/>
      <c r="E1145" s="260"/>
      <c r="F1145" s="206">
        <v>2.3E-3</v>
      </c>
      <c r="G1145" s="207">
        <v>2.3E-3</v>
      </c>
      <c r="H1145" s="208" t="s">
        <v>1644</v>
      </c>
      <c r="I1145" s="209" t="s">
        <v>1645</v>
      </c>
      <c r="J1145" s="206"/>
      <c r="K1145" s="210">
        <v>2.4708999264509992</v>
      </c>
      <c r="L1145" s="208"/>
      <c r="M1145" s="206"/>
      <c r="N1145" s="210">
        <v>6.769588839591778E-3</v>
      </c>
      <c r="O1145" s="208"/>
    </row>
    <row r="1146" spans="1:15" x14ac:dyDescent="0.25">
      <c r="A1146" s="200" t="s">
        <v>1626</v>
      </c>
      <c r="B1146" s="201" t="s">
        <v>1149</v>
      </c>
      <c r="C1146" s="224" t="str">
        <f>IFERROR(IF($B1146="7440-47-3","Chromium and compounds",IF(B1146="No CAS","",INDEX('DEQ Pollutant List'!$C$7:$C$614,MATCH('3. Pollutant Emissions - EF'!B1146,'DEQ Pollutant List'!$B$7:$B$614,0)))),"")</f>
        <v>Zinc and compounds</v>
      </c>
      <c r="D1146" s="205"/>
      <c r="E1146" s="260"/>
      <c r="F1146" s="206">
        <v>2.9000000000000001E-2</v>
      </c>
      <c r="G1146" s="207">
        <v>2.9000000000000001E-2</v>
      </c>
      <c r="H1146" s="208" t="s">
        <v>1644</v>
      </c>
      <c r="I1146" s="209" t="s">
        <v>1645</v>
      </c>
      <c r="J1146" s="206"/>
      <c r="K1146" s="210">
        <v>31.154825159599557</v>
      </c>
      <c r="L1146" s="208"/>
      <c r="M1146" s="206"/>
      <c r="N1146" s="210">
        <v>8.5355685368765907E-2</v>
      </c>
      <c r="O1146" s="208"/>
    </row>
    <row r="1147" spans="1:15" x14ac:dyDescent="0.25">
      <c r="A1147" s="200"/>
      <c r="B1147" s="327"/>
      <c r="C1147" s="224" t="str">
        <f>IFERROR(IF($B1147="7440-47-3","Chromium and compounds",IF(B1147="No CAS","",INDEX('DEQ Pollutant List'!$C$7:$C$614,MATCH('3. Pollutant Emissions - EF'!B1147,'DEQ Pollutant List'!$B$7:$B$614,0)))),"")</f>
        <v/>
      </c>
      <c r="D1147" s="205"/>
      <c r="E1147" s="260"/>
      <c r="F1147" s="206"/>
      <c r="G1147" s="207"/>
      <c r="H1147" s="208"/>
      <c r="I1147" s="209"/>
      <c r="J1147" s="206"/>
      <c r="K1147" s="210"/>
      <c r="L1147" s="208"/>
      <c r="M1147" s="206"/>
      <c r="N1147" s="210"/>
      <c r="O1147" s="208"/>
    </row>
    <row r="1148" spans="1:15" x14ac:dyDescent="0.25">
      <c r="A1148" s="200" t="s">
        <v>1630</v>
      </c>
      <c r="B1148" s="201" t="s">
        <v>15</v>
      </c>
      <c r="C1148" s="224" t="str">
        <f>IFERROR(IF($B1148="7440-47-3","Chromium and compounds",IF(B1148="No CAS","",INDEX('DEQ Pollutant List'!$C$7:$C$614,MATCH('3. Pollutant Emissions - EF'!B1148,'DEQ Pollutant List'!$B$7:$B$614,0)))),"")</f>
        <v>Acetaldehyde</v>
      </c>
      <c r="D1148" s="205"/>
      <c r="E1148" s="260"/>
      <c r="F1148" s="206">
        <v>4.3E-3</v>
      </c>
      <c r="G1148" s="207">
        <v>4.3E-3</v>
      </c>
      <c r="H1148" s="208" t="s">
        <v>1644</v>
      </c>
      <c r="I1148" s="209" t="s">
        <v>1645</v>
      </c>
      <c r="J1148" s="206"/>
      <c r="K1148" s="210">
        <v>0.13991430523631709</v>
      </c>
      <c r="L1148" s="208"/>
      <c r="M1148" s="206"/>
      <c r="N1148" s="210">
        <v>3.8332686366114268E-4</v>
      </c>
      <c r="O1148" s="208"/>
    </row>
    <row r="1149" spans="1:15" x14ac:dyDescent="0.25">
      <c r="A1149" s="200" t="s">
        <v>1630</v>
      </c>
      <c r="B1149" s="201" t="s">
        <v>25</v>
      </c>
      <c r="C1149" s="224" t="str">
        <f>IFERROR(IF($B1149="7440-47-3","Chromium and compounds",IF(B1149="No CAS","",INDEX('DEQ Pollutant List'!$C$7:$C$614,MATCH('3. Pollutant Emissions - EF'!B1149,'DEQ Pollutant List'!$B$7:$B$614,0)))),"")</f>
        <v>Acrolein</v>
      </c>
      <c r="D1149" s="205"/>
      <c r="E1149" s="260"/>
      <c r="F1149" s="206">
        <v>2.7000000000000001E-3</v>
      </c>
      <c r="G1149" s="207">
        <v>2.7000000000000001E-3</v>
      </c>
      <c r="H1149" s="208" t="s">
        <v>1644</v>
      </c>
      <c r="I1149" s="209" t="s">
        <v>1645</v>
      </c>
      <c r="J1149" s="206"/>
      <c r="K1149" s="210">
        <v>8.78531684041991E-2</v>
      </c>
      <c r="L1149" s="208"/>
      <c r="M1149" s="206"/>
      <c r="N1149" s="210">
        <v>2.406936120662989E-4</v>
      </c>
      <c r="O1149" s="208"/>
    </row>
    <row r="1150" spans="1:15" x14ac:dyDescent="0.25">
      <c r="A1150" s="200" t="s">
        <v>1630</v>
      </c>
      <c r="B1150" s="201" t="s">
        <v>101</v>
      </c>
      <c r="C1150" s="224" t="str">
        <f>IFERROR(IF($B1150="7440-47-3","Chromium and compounds",IF(B1150="No CAS","",INDEX('DEQ Pollutant List'!$C$7:$C$614,MATCH('3. Pollutant Emissions - EF'!B1150,'DEQ Pollutant List'!$B$7:$B$614,0)))),"")</f>
        <v>Benzene</v>
      </c>
      <c r="D1150" s="205"/>
      <c r="E1150" s="260"/>
      <c r="F1150" s="206">
        <v>8.0000000000000002E-3</v>
      </c>
      <c r="G1150" s="207">
        <v>8.0000000000000002E-3</v>
      </c>
      <c r="H1150" s="208" t="s">
        <v>1644</v>
      </c>
      <c r="I1150" s="209" t="s">
        <v>1645</v>
      </c>
      <c r="J1150" s="206"/>
      <c r="K1150" s="210">
        <v>0.26030568416058991</v>
      </c>
      <c r="L1150" s="208"/>
      <c r="M1150" s="206"/>
      <c r="N1150" s="210">
        <v>7.1316625797421902E-4</v>
      </c>
      <c r="O1150" s="208"/>
    </row>
    <row r="1151" spans="1:15" x14ac:dyDescent="0.25">
      <c r="A1151" s="200" t="s">
        <v>1630</v>
      </c>
      <c r="B1151" s="201" t="s">
        <v>444</v>
      </c>
      <c r="C1151" s="224" t="str">
        <f>IFERROR(IF($B1151="7440-47-3","Chromium and compounds",IF(B1151="No CAS","",INDEX('DEQ Pollutant List'!$C$7:$C$614,MATCH('3. Pollutant Emissions - EF'!B1151,'DEQ Pollutant List'!$B$7:$B$614,0)))),"")</f>
        <v>Ethyl benzene</v>
      </c>
      <c r="D1151" s="205"/>
      <c r="E1151" s="260"/>
      <c r="F1151" s="206">
        <v>9.4999999999999998E-3</v>
      </c>
      <c r="G1151" s="207">
        <v>9.4999999999999998E-3</v>
      </c>
      <c r="H1151" s="208" t="s">
        <v>1644</v>
      </c>
      <c r="I1151" s="209" t="s">
        <v>1645</v>
      </c>
      <c r="J1151" s="206"/>
      <c r="K1151" s="210">
        <v>0.30911299994070052</v>
      </c>
      <c r="L1151" s="208"/>
      <c r="M1151" s="206"/>
      <c r="N1151" s="210">
        <v>8.4688493134438497E-4</v>
      </c>
      <c r="O1151" s="208"/>
    </row>
    <row r="1152" spans="1:15" x14ac:dyDescent="0.25">
      <c r="A1152" s="200" t="s">
        <v>1630</v>
      </c>
      <c r="B1152" s="201" t="s">
        <v>481</v>
      </c>
      <c r="C1152" s="224" t="str">
        <f>IFERROR(IF($B1152="7440-47-3","Chromium and compounds",IF(B1152="No CAS","",INDEX('DEQ Pollutant List'!$C$7:$C$614,MATCH('3. Pollutant Emissions - EF'!B1152,'DEQ Pollutant List'!$B$7:$B$614,0)))),"")</f>
        <v>Formaldehyde</v>
      </c>
      <c r="D1152" s="205"/>
      <c r="E1152" s="260"/>
      <c r="F1152" s="206">
        <v>1.7000000000000001E-2</v>
      </c>
      <c r="G1152" s="207">
        <v>1.7000000000000001E-2</v>
      </c>
      <c r="H1152" s="208" t="s">
        <v>1644</v>
      </c>
      <c r="I1152" s="209" t="s">
        <v>1645</v>
      </c>
      <c r="J1152" s="206"/>
      <c r="K1152" s="210">
        <v>0.5531495788412536</v>
      </c>
      <c r="L1152" s="208"/>
      <c r="M1152" s="206"/>
      <c r="N1152" s="210">
        <v>1.5154782981952155E-3</v>
      </c>
      <c r="O1152" s="208"/>
    </row>
    <row r="1153" spans="1:15" x14ac:dyDescent="0.25">
      <c r="A1153" s="200" t="s">
        <v>1630</v>
      </c>
      <c r="B1153" s="201" t="s">
        <v>524</v>
      </c>
      <c r="C1153" s="224" t="str">
        <f>IFERROR(IF($B1153="7440-47-3","Chromium and compounds",IF(B1153="No CAS","",INDEX('DEQ Pollutant List'!$C$7:$C$614,MATCH('3. Pollutant Emissions - EF'!B1153,'DEQ Pollutant List'!$B$7:$B$614,0)))),"")</f>
        <v>Hexane</v>
      </c>
      <c r="D1153" s="205"/>
      <c r="E1153" s="260"/>
      <c r="F1153" s="206">
        <v>6.3E-3</v>
      </c>
      <c r="G1153" s="207">
        <v>6.3E-3</v>
      </c>
      <c r="H1153" s="208" t="s">
        <v>1644</v>
      </c>
      <c r="I1153" s="209" t="s">
        <v>1645</v>
      </c>
      <c r="J1153" s="206"/>
      <c r="K1153" s="210">
        <v>0.20499072627646456</v>
      </c>
      <c r="L1153" s="208"/>
      <c r="M1153" s="206"/>
      <c r="N1153" s="210">
        <v>5.6161842815469741E-4</v>
      </c>
      <c r="O1153" s="208"/>
    </row>
    <row r="1154" spans="1:15" x14ac:dyDescent="0.25">
      <c r="A1154" s="200" t="s">
        <v>1630</v>
      </c>
      <c r="B1154" s="201" t="s">
        <v>981</v>
      </c>
      <c r="C1154" s="224" t="str">
        <f>IFERROR(IF($B1154="7440-47-3","Chromium and compounds",IF(B1154="No CAS","",INDEX('DEQ Pollutant List'!$C$7:$C$614,MATCH('3. Pollutant Emissions - EF'!B1154,'DEQ Pollutant List'!$B$7:$B$614,0)))),"")</f>
        <v>Propylene</v>
      </c>
      <c r="D1154" s="205"/>
      <c r="E1154" s="260"/>
      <c r="F1154" s="206">
        <v>0.53</v>
      </c>
      <c r="G1154" s="207">
        <v>0.53</v>
      </c>
      <c r="H1154" s="208" t="s">
        <v>1644</v>
      </c>
      <c r="I1154" s="209" t="s">
        <v>1646</v>
      </c>
      <c r="J1154" s="206"/>
      <c r="K1154" s="210">
        <v>17.245251575639085</v>
      </c>
      <c r="L1154" s="208"/>
      <c r="M1154" s="206"/>
      <c r="N1154" s="210">
        <v>4.724726459079201E-2</v>
      </c>
      <c r="O1154" s="208"/>
    </row>
    <row r="1155" spans="1:15" x14ac:dyDescent="0.25">
      <c r="A1155" s="200" t="s">
        <v>1630</v>
      </c>
      <c r="B1155" s="201" t="s">
        <v>1061</v>
      </c>
      <c r="C1155" s="224" t="str">
        <f>IFERROR(IF($B1155="7440-47-3","Chromium and compounds",IF(B1155="No CAS","",INDEX('DEQ Pollutant List'!$C$7:$C$614,MATCH('3. Pollutant Emissions - EF'!B1155,'DEQ Pollutant List'!$B$7:$B$614,0)))),"")</f>
        <v>Toluene</v>
      </c>
      <c r="D1155" s="205"/>
      <c r="E1155" s="260"/>
      <c r="F1155" s="206">
        <v>3.6600000000000001E-2</v>
      </c>
      <c r="G1155" s="207">
        <v>3.6600000000000001E-2</v>
      </c>
      <c r="H1155" s="208" t="s">
        <v>1644</v>
      </c>
      <c r="I1155" s="209" t="s">
        <v>1645</v>
      </c>
      <c r="J1155" s="206"/>
      <c r="K1155" s="210">
        <v>1.190898505034699</v>
      </c>
      <c r="L1155" s="208"/>
      <c r="M1155" s="206"/>
      <c r="N1155" s="210">
        <v>3.2627356302320516E-3</v>
      </c>
      <c r="O1155" s="208"/>
    </row>
    <row r="1156" spans="1:15" x14ac:dyDescent="0.25">
      <c r="A1156" s="200" t="s">
        <v>1630</v>
      </c>
      <c r="B1156" s="201" t="s">
        <v>1144</v>
      </c>
      <c r="C1156" s="224" t="str">
        <f>IFERROR(IF($B1156="7440-47-3","Chromium and compounds",IF(B1156="No CAS","",INDEX('DEQ Pollutant List'!$C$7:$C$614,MATCH('3. Pollutant Emissions - EF'!B1156,'DEQ Pollutant List'!$B$7:$B$614,0)))),"")</f>
        <v>Xylene (mixture), including m-xylene, o-xylene, p-xylene</v>
      </c>
      <c r="D1156" s="205"/>
      <c r="E1156" s="260"/>
      <c r="F1156" s="206">
        <v>2.7199999999999998E-2</v>
      </c>
      <c r="G1156" s="207">
        <v>2.7199999999999998E-2</v>
      </c>
      <c r="H1156" s="208" t="s">
        <v>1644</v>
      </c>
      <c r="I1156" s="209" t="s">
        <v>1645</v>
      </c>
      <c r="J1156" s="206"/>
      <c r="K1156" s="210">
        <v>0.88503932614600567</v>
      </c>
      <c r="L1156" s="208"/>
      <c r="M1156" s="206"/>
      <c r="N1156" s="210">
        <v>2.4247652771123445E-3</v>
      </c>
      <c r="O1156" s="208"/>
    </row>
    <row r="1157" spans="1:15" x14ac:dyDescent="0.25">
      <c r="A1157" s="200" t="s">
        <v>1630</v>
      </c>
      <c r="B1157" s="201" t="s">
        <v>1384</v>
      </c>
      <c r="C1157" s="224" t="str">
        <f>IFERROR(IF($B1157="7440-47-3","Chromium and compounds",IF(B1157="No CAS","",INDEX('DEQ Pollutant List'!$C$7:$C$614,MATCH('3. Pollutant Emissions - EF'!B1157,'DEQ Pollutant List'!$B$7:$B$614,0)))),"")</f>
        <v>Polycyclic aromatic hydrocarbons (PAHs)</v>
      </c>
      <c r="D1157" s="205"/>
      <c r="E1157" s="260"/>
      <c r="F1157" s="206">
        <v>1E-4</v>
      </c>
      <c r="G1157" s="207">
        <v>1E-4</v>
      </c>
      <c r="H1157" s="208" t="s">
        <v>1644</v>
      </c>
      <c r="I1157" s="209" t="s">
        <v>1645</v>
      </c>
      <c r="J1157" s="206"/>
      <c r="K1157" s="210">
        <v>3.2538210520073742E-3</v>
      </c>
      <c r="L1157" s="208"/>
      <c r="M1157" s="206"/>
      <c r="N1157" s="210">
        <v>8.9145782246777381E-6</v>
      </c>
      <c r="O1157" s="208"/>
    </row>
    <row r="1158" spans="1:15" x14ac:dyDescent="0.25">
      <c r="A1158" s="200" t="s">
        <v>1630</v>
      </c>
      <c r="B1158" s="201" t="s">
        <v>875</v>
      </c>
      <c r="C1158" s="224" t="str">
        <f>IFERROR(IF($B1158="7440-47-3","Chromium and compounds",IF(B1158="No CAS","",INDEX('DEQ Pollutant List'!$C$7:$C$614,MATCH('3. Pollutant Emissions - EF'!B1158,'DEQ Pollutant List'!$B$7:$B$614,0)))),"")</f>
        <v>Acenaphthene</v>
      </c>
      <c r="D1158" s="205"/>
      <c r="E1158" s="260"/>
      <c r="F1158" s="206">
        <v>1.7999999999999999E-6</v>
      </c>
      <c r="G1158" s="207">
        <v>1.7999999999999999E-6</v>
      </c>
      <c r="H1158" s="208" t="s">
        <v>1644</v>
      </c>
      <c r="I1158" s="209" t="s">
        <v>1647</v>
      </c>
      <c r="J1158" s="206"/>
      <c r="K1158" s="210">
        <v>5.856877893613273E-5</v>
      </c>
      <c r="L1158" s="208"/>
      <c r="M1158" s="206"/>
      <c r="N1158" s="210">
        <v>1.6046240804419926E-7</v>
      </c>
      <c r="O1158" s="208"/>
    </row>
    <row r="1159" spans="1:15" x14ac:dyDescent="0.25">
      <c r="A1159" s="200" t="s">
        <v>1630</v>
      </c>
      <c r="B1159" s="201" t="s">
        <v>877</v>
      </c>
      <c r="C1159" s="224" t="str">
        <f>IFERROR(IF($B1159="7440-47-3","Chromium and compounds",IF(B1159="No CAS","",INDEX('DEQ Pollutant List'!$C$7:$C$614,MATCH('3. Pollutant Emissions - EF'!B1159,'DEQ Pollutant List'!$B$7:$B$614,0)))),"")</f>
        <v>Acenaphthylene</v>
      </c>
      <c r="D1159" s="205"/>
      <c r="E1159" s="260"/>
      <c r="F1159" s="206">
        <v>1.7999999999999999E-6</v>
      </c>
      <c r="G1159" s="207">
        <v>1.7999999999999999E-6</v>
      </c>
      <c r="H1159" s="208" t="s">
        <v>1644</v>
      </c>
      <c r="I1159" s="209" t="s">
        <v>1647</v>
      </c>
      <c r="J1159" s="206"/>
      <c r="K1159" s="210">
        <v>5.856877893613273E-5</v>
      </c>
      <c r="L1159" s="208"/>
      <c r="M1159" s="206"/>
      <c r="N1159" s="210">
        <v>1.6046240804419926E-7</v>
      </c>
      <c r="O1159" s="208"/>
    </row>
    <row r="1160" spans="1:15" x14ac:dyDescent="0.25">
      <c r="A1160" s="200" t="s">
        <v>1630</v>
      </c>
      <c r="B1160" s="201" t="s">
        <v>879</v>
      </c>
      <c r="C1160" s="224" t="str">
        <f>IFERROR(IF($B1160="7440-47-3","Chromium and compounds",IF(B1160="No CAS","",INDEX('DEQ Pollutant List'!$C$7:$C$614,MATCH('3. Pollutant Emissions - EF'!B1160,'DEQ Pollutant List'!$B$7:$B$614,0)))),"")</f>
        <v>Anthracene</v>
      </c>
      <c r="D1160" s="205"/>
      <c r="E1160" s="260"/>
      <c r="F1160" s="206">
        <v>2.3999999999999999E-6</v>
      </c>
      <c r="G1160" s="207">
        <v>2.3999999999999999E-6</v>
      </c>
      <c r="H1160" s="208" t="s">
        <v>1644</v>
      </c>
      <c r="I1160" s="209" t="s">
        <v>1647</v>
      </c>
      <c r="J1160" s="206"/>
      <c r="K1160" s="210">
        <v>7.8091705248176978E-5</v>
      </c>
      <c r="L1160" s="208"/>
      <c r="M1160" s="206"/>
      <c r="N1160" s="210">
        <v>2.1394987739226568E-7</v>
      </c>
      <c r="O1160" s="208"/>
    </row>
    <row r="1161" spans="1:15" x14ac:dyDescent="0.25">
      <c r="A1161" s="200" t="s">
        <v>1630</v>
      </c>
      <c r="B1161" s="201" t="s">
        <v>883</v>
      </c>
      <c r="C1161" s="224" t="str">
        <f>IFERROR(IF($B1161="7440-47-3","Chromium and compounds",IF(B1161="No CAS","",INDEX('DEQ Pollutant List'!$C$7:$C$614,MATCH('3. Pollutant Emissions - EF'!B1161,'DEQ Pollutant List'!$B$7:$B$614,0)))),"")</f>
        <v>Benz[a]anthracene</v>
      </c>
      <c r="D1161" s="205"/>
      <c r="E1161" s="260"/>
      <c r="F1161" s="206">
        <v>1.7999999999999999E-6</v>
      </c>
      <c r="G1161" s="207">
        <v>1.7999999999999999E-6</v>
      </c>
      <c r="H1161" s="208" t="s">
        <v>1644</v>
      </c>
      <c r="I1161" s="209" t="s">
        <v>1647</v>
      </c>
      <c r="J1161" s="206"/>
      <c r="K1161" s="210">
        <v>5.856877893613273E-5</v>
      </c>
      <c r="L1161" s="208"/>
      <c r="M1161" s="206"/>
      <c r="N1161" s="210">
        <v>1.6046240804419926E-7</v>
      </c>
      <c r="O1161" s="208"/>
    </row>
    <row r="1162" spans="1:15" x14ac:dyDescent="0.25">
      <c r="A1162" s="200" t="s">
        <v>1630</v>
      </c>
      <c r="B1162" s="201" t="s">
        <v>885</v>
      </c>
      <c r="C1162" s="224" t="str">
        <f>IFERROR(IF($B1162="7440-47-3","Chromium and compounds",IF(B1162="No CAS","",INDEX('DEQ Pollutant List'!$C$7:$C$614,MATCH('3. Pollutant Emissions - EF'!B1162,'DEQ Pollutant List'!$B$7:$B$614,0)))),"")</f>
        <v>Benzo[a]pyrene</v>
      </c>
      <c r="D1162" s="205"/>
      <c r="E1162" s="260"/>
      <c r="F1162" s="206">
        <v>1.1999999999999999E-6</v>
      </c>
      <c r="G1162" s="207">
        <v>1.1999999999999999E-6</v>
      </c>
      <c r="H1162" s="208" t="s">
        <v>1644</v>
      </c>
      <c r="I1162" s="209" t="s">
        <v>1645</v>
      </c>
      <c r="J1162" s="206"/>
      <c r="K1162" s="210">
        <v>3.9045852624088489E-5</v>
      </c>
      <c r="L1162" s="208"/>
      <c r="M1162" s="206"/>
      <c r="N1162" s="210">
        <v>1.0697493869613284E-7</v>
      </c>
      <c r="O1162" s="208"/>
    </row>
    <row r="1163" spans="1:15" x14ac:dyDescent="0.25">
      <c r="A1163" s="200" t="s">
        <v>1630</v>
      </c>
      <c r="B1163" s="201" t="s">
        <v>887</v>
      </c>
      <c r="C1163" s="224" t="str">
        <f>IFERROR(IF($B1163="7440-47-3","Chromium and compounds",IF(B1163="No CAS","",INDEX('DEQ Pollutant List'!$C$7:$C$614,MATCH('3. Pollutant Emissions - EF'!B1163,'DEQ Pollutant List'!$B$7:$B$614,0)))),"")</f>
        <v>Benzo[b]fluoranthene</v>
      </c>
      <c r="D1163" s="205"/>
      <c r="E1163" s="260"/>
      <c r="F1163" s="206">
        <v>1.7999999999999999E-6</v>
      </c>
      <c r="G1163" s="207">
        <v>1.7999999999999999E-6</v>
      </c>
      <c r="H1163" s="208" t="s">
        <v>1644</v>
      </c>
      <c r="I1163" s="209" t="s">
        <v>1647</v>
      </c>
      <c r="J1163" s="206"/>
      <c r="K1163" s="210">
        <v>5.856877893613273E-5</v>
      </c>
      <c r="L1163" s="208"/>
      <c r="M1163" s="206"/>
      <c r="N1163" s="210">
        <v>1.6046240804419926E-7</v>
      </c>
      <c r="O1163" s="208"/>
    </row>
    <row r="1164" spans="1:15" x14ac:dyDescent="0.25">
      <c r="A1164" s="200" t="s">
        <v>1630</v>
      </c>
      <c r="B1164" s="201" t="s">
        <v>893</v>
      </c>
      <c r="C1164" s="224" t="str">
        <f>IFERROR(IF($B1164="7440-47-3","Chromium and compounds",IF(B1164="No CAS","",INDEX('DEQ Pollutant List'!$C$7:$C$614,MATCH('3. Pollutant Emissions - EF'!B1164,'DEQ Pollutant List'!$B$7:$B$614,0)))),"")</f>
        <v>Benzo[g,h,i]perylene</v>
      </c>
      <c r="D1164" s="205"/>
      <c r="E1164" s="260"/>
      <c r="F1164" s="206">
        <v>1.1999999999999999E-6</v>
      </c>
      <c r="G1164" s="207">
        <v>1.1999999999999999E-6</v>
      </c>
      <c r="H1164" s="208" t="s">
        <v>1644</v>
      </c>
      <c r="I1164" s="209" t="s">
        <v>1647</v>
      </c>
      <c r="J1164" s="206"/>
      <c r="K1164" s="210">
        <v>3.9045852624088489E-5</v>
      </c>
      <c r="L1164" s="208"/>
      <c r="M1164" s="206"/>
      <c r="N1164" s="210">
        <v>1.0697493869613284E-7</v>
      </c>
      <c r="O1164" s="208"/>
    </row>
    <row r="1165" spans="1:15" x14ac:dyDescent="0.25">
      <c r="A1165" s="200" t="s">
        <v>1630</v>
      </c>
      <c r="B1165" s="201" t="s">
        <v>897</v>
      </c>
      <c r="C1165" s="224" t="str">
        <f>IFERROR(IF($B1165="7440-47-3","Chromium and compounds",IF(B1165="No CAS","",INDEX('DEQ Pollutant List'!$C$7:$C$614,MATCH('3. Pollutant Emissions - EF'!B1165,'DEQ Pollutant List'!$B$7:$B$614,0)))),"")</f>
        <v>Benzo[k]fluoranthene</v>
      </c>
      <c r="D1165" s="205"/>
      <c r="E1165" s="260"/>
      <c r="F1165" s="206">
        <v>1.7999999999999999E-6</v>
      </c>
      <c r="G1165" s="207">
        <v>1.7999999999999999E-6</v>
      </c>
      <c r="H1165" s="208" t="s">
        <v>1644</v>
      </c>
      <c r="I1165" s="209" t="s">
        <v>1647</v>
      </c>
      <c r="J1165" s="206"/>
      <c r="K1165" s="210">
        <v>5.856877893613273E-5</v>
      </c>
      <c r="L1165" s="208"/>
      <c r="M1165" s="206"/>
      <c r="N1165" s="210">
        <v>1.6046240804419926E-7</v>
      </c>
      <c r="O1165" s="208"/>
    </row>
    <row r="1166" spans="1:15" x14ac:dyDescent="0.25">
      <c r="A1166" s="200" t="s">
        <v>1630</v>
      </c>
      <c r="B1166" s="201" t="s">
        <v>901</v>
      </c>
      <c r="C1166" s="224" t="str">
        <f>IFERROR(IF($B1166="7440-47-3","Chromium and compounds",IF(B1166="No CAS","",INDEX('DEQ Pollutant List'!$C$7:$C$614,MATCH('3. Pollutant Emissions - EF'!B1166,'DEQ Pollutant List'!$B$7:$B$614,0)))),"")</f>
        <v>Chrysene</v>
      </c>
      <c r="D1166" s="205"/>
      <c r="E1166" s="260"/>
      <c r="F1166" s="206">
        <v>1.7999999999999999E-6</v>
      </c>
      <c r="G1166" s="207">
        <v>1.7999999999999999E-6</v>
      </c>
      <c r="H1166" s="208" t="s">
        <v>1644</v>
      </c>
      <c r="I1166" s="209" t="s">
        <v>1647</v>
      </c>
      <c r="J1166" s="206"/>
      <c r="K1166" s="210">
        <v>5.856877893613273E-5</v>
      </c>
      <c r="L1166" s="208"/>
      <c r="M1166" s="206"/>
      <c r="N1166" s="210">
        <v>1.6046240804419926E-7</v>
      </c>
      <c r="O1166" s="208"/>
    </row>
    <row r="1167" spans="1:15" x14ac:dyDescent="0.25">
      <c r="A1167" s="200" t="s">
        <v>1630</v>
      </c>
      <c r="B1167" s="201" t="s">
        <v>911</v>
      </c>
      <c r="C1167" s="224" t="str">
        <f>IFERROR(IF($B1167="7440-47-3","Chromium and compounds",IF(B1167="No CAS","",INDEX('DEQ Pollutant List'!$C$7:$C$614,MATCH('3. Pollutant Emissions - EF'!B1167,'DEQ Pollutant List'!$B$7:$B$614,0)))),"")</f>
        <v>Dibenz[a,h]anthracene</v>
      </c>
      <c r="D1167" s="205"/>
      <c r="E1167" s="260"/>
      <c r="F1167" s="206">
        <v>1.1999999999999999E-6</v>
      </c>
      <c r="G1167" s="207">
        <v>1.1999999999999999E-6</v>
      </c>
      <c r="H1167" s="208" t="s">
        <v>1644</v>
      </c>
      <c r="I1167" s="209" t="s">
        <v>1647</v>
      </c>
      <c r="J1167" s="206"/>
      <c r="K1167" s="210">
        <v>3.9045852624088489E-5</v>
      </c>
      <c r="L1167" s="208"/>
      <c r="M1167" s="206"/>
      <c r="N1167" s="210">
        <v>1.0697493869613284E-7</v>
      </c>
      <c r="O1167" s="208"/>
    </row>
    <row r="1168" spans="1:15" x14ac:dyDescent="0.25">
      <c r="A1168" s="200" t="s">
        <v>1630</v>
      </c>
      <c r="B1168" s="201" t="s">
        <v>923</v>
      </c>
      <c r="C1168" s="224" t="str">
        <f>IFERROR(IF($B1168="7440-47-3","Chromium and compounds",IF(B1168="No CAS","",INDEX('DEQ Pollutant List'!$C$7:$C$614,MATCH('3. Pollutant Emissions - EF'!B1168,'DEQ Pollutant List'!$B$7:$B$614,0)))),"")</f>
        <v>Fluoranthene</v>
      </c>
      <c r="D1168" s="205"/>
      <c r="E1168" s="260"/>
      <c r="F1168" s="206">
        <v>3.0000000000000001E-6</v>
      </c>
      <c r="G1168" s="207">
        <v>3.0000000000000001E-6</v>
      </c>
      <c r="H1168" s="208" t="s">
        <v>1644</v>
      </c>
      <c r="I1168" s="209" t="s">
        <v>1647</v>
      </c>
      <c r="J1168" s="206"/>
      <c r="K1168" s="210">
        <v>9.7614631560221225E-5</v>
      </c>
      <c r="L1168" s="208"/>
      <c r="M1168" s="206"/>
      <c r="N1168" s="210">
        <v>2.6743734674033213E-7</v>
      </c>
      <c r="O1168" s="208"/>
    </row>
    <row r="1169" spans="1:15" x14ac:dyDescent="0.25">
      <c r="A1169" s="200" t="s">
        <v>1630</v>
      </c>
      <c r="B1169" s="201" t="s">
        <v>925</v>
      </c>
      <c r="C1169" s="224" t="str">
        <f>IFERROR(IF($B1169="7440-47-3","Chromium and compounds",IF(B1169="No CAS","",INDEX('DEQ Pollutant List'!$C$7:$C$614,MATCH('3. Pollutant Emissions - EF'!B1169,'DEQ Pollutant List'!$B$7:$B$614,0)))),"")</f>
        <v>Fluorene</v>
      </c>
      <c r="D1169" s="205"/>
      <c r="E1169" s="260"/>
      <c r="F1169" s="206">
        <v>2.7999999999999999E-6</v>
      </c>
      <c r="G1169" s="207">
        <v>2.7999999999999999E-6</v>
      </c>
      <c r="H1169" s="208" t="s">
        <v>1644</v>
      </c>
      <c r="I1169" s="209" t="s">
        <v>1647</v>
      </c>
      <c r="J1169" s="206"/>
      <c r="K1169" s="210">
        <v>9.1106989456206467E-5</v>
      </c>
      <c r="L1169" s="208"/>
      <c r="M1169" s="206"/>
      <c r="N1169" s="210">
        <v>2.4960819029097664E-7</v>
      </c>
      <c r="O1169" s="208"/>
    </row>
    <row r="1170" spans="1:15" x14ac:dyDescent="0.25">
      <c r="A1170" s="200" t="s">
        <v>1630</v>
      </c>
      <c r="B1170" s="201" t="s">
        <v>927</v>
      </c>
      <c r="C1170" s="224" t="str">
        <f>IFERROR(IF($B1170="7440-47-3","Chromium and compounds",IF(B1170="No CAS","",INDEX('DEQ Pollutant List'!$C$7:$C$614,MATCH('3. Pollutant Emissions - EF'!B1170,'DEQ Pollutant List'!$B$7:$B$614,0)))),"")</f>
        <v>Indeno[1,2,3-cd]pyrene</v>
      </c>
      <c r="D1170" s="205"/>
      <c r="E1170" s="260"/>
      <c r="F1170" s="206">
        <v>1.7999999999999999E-6</v>
      </c>
      <c r="G1170" s="207">
        <v>1.7999999999999999E-6</v>
      </c>
      <c r="H1170" s="208" t="s">
        <v>1644</v>
      </c>
      <c r="I1170" s="209" t="s">
        <v>1647</v>
      </c>
      <c r="J1170" s="206"/>
      <c r="K1170" s="210">
        <v>5.856877893613273E-5</v>
      </c>
      <c r="L1170" s="208"/>
      <c r="M1170" s="206"/>
      <c r="N1170" s="210">
        <v>1.6046240804419926E-7</v>
      </c>
      <c r="O1170" s="208"/>
    </row>
    <row r="1171" spans="1:15" x14ac:dyDescent="0.25">
      <c r="A1171" s="200" t="s">
        <v>1630</v>
      </c>
      <c r="B1171" s="201" t="s">
        <v>929</v>
      </c>
      <c r="C1171" s="224" t="str">
        <f>IFERROR(IF($B1171="7440-47-3","Chromium and compounds",IF(B1171="No CAS","",INDEX('DEQ Pollutant List'!$C$7:$C$614,MATCH('3. Pollutant Emissions - EF'!B1171,'DEQ Pollutant List'!$B$7:$B$614,0)))),"")</f>
        <v>2-Methyl naphthalene</v>
      </c>
      <c r="D1171" s="205"/>
      <c r="E1171" s="260"/>
      <c r="F1171" s="206">
        <v>2.4000000000000001E-5</v>
      </c>
      <c r="G1171" s="207">
        <v>2.4000000000000001E-5</v>
      </c>
      <c r="H1171" s="208" t="s">
        <v>1644</v>
      </c>
      <c r="I1171" s="209" t="s">
        <v>1647</v>
      </c>
      <c r="J1171" s="206"/>
      <c r="K1171" s="210">
        <v>7.809170524817698E-4</v>
      </c>
      <c r="L1171" s="208"/>
      <c r="M1171" s="206"/>
      <c r="N1171" s="210">
        <v>2.139498773922657E-6</v>
      </c>
      <c r="O1171" s="208"/>
    </row>
    <row r="1172" spans="1:15" x14ac:dyDescent="0.25">
      <c r="A1172" s="200" t="s">
        <v>1630</v>
      </c>
      <c r="B1172" s="201" t="s">
        <v>933</v>
      </c>
      <c r="C1172" s="224" t="str">
        <f>IFERROR(IF($B1172="7440-47-3","Chromium and compounds",IF(B1172="No CAS","",INDEX('DEQ Pollutant List'!$C$7:$C$614,MATCH('3. Pollutant Emissions - EF'!B1172,'DEQ Pollutant List'!$B$7:$B$614,0)))),"")</f>
        <v>Phenanthrene</v>
      </c>
      <c r="D1172" s="205"/>
      <c r="E1172" s="260"/>
      <c r="F1172" s="206">
        <v>1.7E-5</v>
      </c>
      <c r="G1172" s="207">
        <v>1.7E-5</v>
      </c>
      <c r="H1172" s="208" t="s">
        <v>1644</v>
      </c>
      <c r="I1172" s="209" t="s">
        <v>1647</v>
      </c>
      <c r="J1172" s="206"/>
      <c r="K1172" s="210">
        <v>5.5314957884125353E-4</v>
      </c>
      <c r="L1172" s="208"/>
      <c r="M1172" s="206"/>
      <c r="N1172" s="210">
        <v>1.5154782981952152E-6</v>
      </c>
      <c r="O1172" s="208"/>
    </row>
    <row r="1173" spans="1:15" x14ac:dyDescent="0.25">
      <c r="A1173" s="200" t="s">
        <v>1630</v>
      </c>
      <c r="B1173" s="201" t="s">
        <v>935</v>
      </c>
      <c r="C1173" s="224" t="str">
        <f>IFERROR(IF($B1173="7440-47-3","Chromium and compounds",IF(B1173="No CAS","",INDEX('DEQ Pollutant List'!$C$7:$C$614,MATCH('3. Pollutant Emissions - EF'!B1173,'DEQ Pollutant List'!$B$7:$B$614,0)))),"")</f>
        <v>Pyrene</v>
      </c>
      <c r="D1173" s="205"/>
      <c r="E1173" s="260"/>
      <c r="F1173" s="206">
        <v>5.0000000000000004E-6</v>
      </c>
      <c r="G1173" s="207">
        <v>5.0000000000000004E-6</v>
      </c>
      <c r="H1173" s="208" t="s">
        <v>1644</v>
      </c>
      <c r="I1173" s="209" t="s">
        <v>1647</v>
      </c>
      <c r="J1173" s="206"/>
      <c r="K1173" s="210">
        <v>1.6269105260036871E-4</v>
      </c>
      <c r="L1173" s="208"/>
      <c r="M1173" s="206"/>
      <c r="N1173" s="210">
        <v>4.457289112338869E-7</v>
      </c>
      <c r="O1173" s="208"/>
    </row>
    <row r="1174" spans="1:15" x14ac:dyDescent="0.25">
      <c r="A1174" s="200" t="s">
        <v>1630</v>
      </c>
      <c r="B1174" s="201" t="s">
        <v>943</v>
      </c>
      <c r="C1174" s="224" t="str">
        <f>IFERROR(IF($B1174="7440-47-3","Chromium and compounds",IF(B1174="No CAS","",INDEX('DEQ Pollutant List'!$C$7:$C$614,MATCH('3. Pollutant Emissions - EF'!B1174,'DEQ Pollutant List'!$B$7:$B$614,0)))),"")</f>
        <v>7,12-Dimethylbenz[a]anthracene</v>
      </c>
      <c r="D1174" s="205"/>
      <c r="E1174" s="260"/>
      <c r="F1174" s="206">
        <v>1.5999999999999999E-5</v>
      </c>
      <c r="G1174" s="207">
        <v>1.5999999999999999E-5</v>
      </c>
      <c r="H1174" s="208" t="s">
        <v>1644</v>
      </c>
      <c r="I1174" s="209" t="s">
        <v>1647</v>
      </c>
      <c r="J1174" s="206"/>
      <c r="K1174" s="210">
        <v>5.206113683211798E-4</v>
      </c>
      <c r="L1174" s="208"/>
      <c r="M1174" s="206"/>
      <c r="N1174" s="210">
        <v>1.4263325159484379E-6</v>
      </c>
      <c r="O1174" s="208"/>
    </row>
    <row r="1175" spans="1:15" x14ac:dyDescent="0.25">
      <c r="A1175" s="200" t="s">
        <v>1630</v>
      </c>
      <c r="B1175" s="201" t="s">
        <v>949</v>
      </c>
      <c r="C1175" s="224" t="str">
        <f>IFERROR(IF($B1175="7440-47-3","Chromium and compounds",IF(B1175="No CAS","",INDEX('DEQ Pollutant List'!$C$7:$C$614,MATCH('3. Pollutant Emissions - EF'!B1175,'DEQ Pollutant List'!$B$7:$B$614,0)))),"")</f>
        <v>3-Methylcholanthrene</v>
      </c>
      <c r="D1175" s="205"/>
      <c r="E1175" s="260"/>
      <c r="F1175" s="206">
        <v>1.7999999999999999E-6</v>
      </c>
      <c r="G1175" s="207">
        <v>1.7999999999999999E-6</v>
      </c>
      <c r="H1175" s="208" t="s">
        <v>1644</v>
      </c>
      <c r="I1175" s="209" t="s">
        <v>1647</v>
      </c>
      <c r="J1175" s="206"/>
      <c r="K1175" s="210">
        <v>5.856877893613273E-5</v>
      </c>
      <c r="L1175" s="208"/>
      <c r="M1175" s="206"/>
      <c r="N1175" s="210">
        <v>1.6046240804419926E-7</v>
      </c>
      <c r="O1175" s="208"/>
    </row>
    <row r="1176" spans="1:15" x14ac:dyDescent="0.25">
      <c r="A1176" s="200" t="s">
        <v>1630</v>
      </c>
      <c r="B1176" s="201" t="s">
        <v>632</v>
      </c>
      <c r="C1176" s="224" t="str">
        <f>IFERROR(IF($B1176="7440-47-3","Chromium and compounds",IF(B1176="No CAS","",INDEX('DEQ Pollutant List'!$C$7:$C$614,MATCH('3. Pollutant Emissions - EF'!B1176,'DEQ Pollutant List'!$B$7:$B$614,0)))),"")</f>
        <v>Naphthalene</v>
      </c>
      <c r="D1176" s="205"/>
      <c r="E1176" s="260"/>
      <c r="F1176" s="206">
        <v>2.9999999999999997E-4</v>
      </c>
      <c r="G1176" s="207">
        <v>2.9999999999999997E-4</v>
      </c>
      <c r="H1176" s="208" t="s">
        <v>1644</v>
      </c>
      <c r="I1176" s="209" t="s">
        <v>1645</v>
      </c>
      <c r="J1176" s="206"/>
      <c r="K1176" s="210">
        <v>9.7614631560221203E-3</v>
      </c>
      <c r="L1176" s="208"/>
      <c r="M1176" s="206"/>
      <c r="N1176" s="210">
        <v>2.6743734674033209E-5</v>
      </c>
      <c r="O1176" s="208"/>
    </row>
    <row r="1177" spans="1:15" x14ac:dyDescent="0.25">
      <c r="A1177" s="200" t="s">
        <v>1630</v>
      </c>
      <c r="B1177" s="201" t="s">
        <v>63</v>
      </c>
      <c r="C1177" s="224" t="str">
        <f>IFERROR(IF($B1177="7440-47-3","Chromium and compounds",IF(B1177="No CAS","",INDEX('DEQ Pollutant List'!$C$7:$C$614,MATCH('3. Pollutant Emissions - EF'!B1177,'DEQ Pollutant List'!$B$7:$B$614,0)))),"")</f>
        <v>Ammonia</v>
      </c>
      <c r="D1177" s="205"/>
      <c r="E1177" s="260"/>
      <c r="F1177" s="206">
        <v>18</v>
      </c>
      <c r="G1177" s="207">
        <v>18</v>
      </c>
      <c r="H1177" s="208" t="s">
        <v>1644</v>
      </c>
      <c r="I1177" s="209" t="s">
        <v>1645</v>
      </c>
      <c r="J1177" s="206"/>
      <c r="K1177" s="210">
        <v>585.6877893613273</v>
      </c>
      <c r="L1177" s="208"/>
      <c r="M1177" s="206"/>
      <c r="N1177" s="210">
        <v>1.6046240804419927</v>
      </c>
      <c r="O1177" s="208"/>
    </row>
    <row r="1178" spans="1:15" x14ac:dyDescent="0.25">
      <c r="A1178" s="200" t="s">
        <v>1630</v>
      </c>
      <c r="B1178" s="201" t="s">
        <v>626</v>
      </c>
      <c r="C1178" s="224" t="str">
        <f>IFERROR(IF($B1178="7440-47-3","Chromium and compounds",IF(B1178="No CAS","",INDEX('DEQ Pollutant List'!$C$7:$C$614,MATCH('3. Pollutant Emissions - EF'!B1178,'DEQ Pollutant List'!$B$7:$B$614,0)))),"")</f>
        <v>Molybdenum trioxide</v>
      </c>
      <c r="D1178" s="205"/>
      <c r="E1178" s="260"/>
      <c r="F1178" s="206">
        <v>1.65E-3</v>
      </c>
      <c r="G1178" s="207">
        <v>1.65E-3</v>
      </c>
      <c r="H1178" s="208" t="s">
        <v>1644</v>
      </c>
      <c r="I1178" s="209" t="s">
        <v>1645</v>
      </c>
      <c r="J1178" s="206"/>
      <c r="K1178" s="210">
        <v>5.3688047358121674E-2</v>
      </c>
      <c r="L1178" s="208"/>
      <c r="M1178" s="206"/>
      <c r="N1178" s="210">
        <v>1.4709054070718267E-4</v>
      </c>
      <c r="O1178" s="208"/>
    </row>
    <row r="1179" spans="1:15" x14ac:dyDescent="0.25">
      <c r="A1179" s="200" t="s">
        <v>1630</v>
      </c>
      <c r="B1179" s="201" t="s">
        <v>77</v>
      </c>
      <c r="C1179" s="224" t="str">
        <f>IFERROR(IF($B1179="7440-47-3","Chromium and compounds",IF(B1179="No CAS","",INDEX('DEQ Pollutant List'!$C$7:$C$614,MATCH('3. Pollutant Emissions - EF'!B1179,'DEQ Pollutant List'!$B$7:$B$614,0)))),"")</f>
        <v>Antimony and compounds</v>
      </c>
      <c r="D1179" s="205"/>
      <c r="E1179" s="260"/>
      <c r="F1179" s="206">
        <v>2.0000000000000001E-4</v>
      </c>
      <c r="G1179" s="207">
        <v>2.0000000000000001E-4</v>
      </c>
      <c r="H1179" s="208" t="s">
        <v>1644</v>
      </c>
      <c r="I1179" s="209" t="s">
        <v>1645</v>
      </c>
      <c r="J1179" s="206"/>
      <c r="K1179" s="210">
        <v>6.5076421040147483E-3</v>
      </c>
      <c r="L1179" s="208"/>
      <c r="M1179" s="206"/>
      <c r="N1179" s="210">
        <v>1.7829156449355476E-5</v>
      </c>
      <c r="O1179" s="208"/>
    </row>
    <row r="1180" spans="1:15" x14ac:dyDescent="0.25">
      <c r="A1180" s="200" t="s">
        <v>1630</v>
      </c>
      <c r="B1180" s="201" t="s">
        <v>83</v>
      </c>
      <c r="C1180" s="224" t="str">
        <f>IFERROR(IF($B1180="7440-47-3","Chromium and compounds",IF(B1180="No CAS","",INDEX('DEQ Pollutant List'!$C$7:$C$614,MATCH('3. Pollutant Emissions - EF'!B1180,'DEQ Pollutant List'!$B$7:$B$614,0)))),"")</f>
        <v>Arsenic and compounds</v>
      </c>
      <c r="D1180" s="205"/>
      <c r="E1180" s="260"/>
      <c r="F1180" s="206">
        <v>2.0000000000000001E-4</v>
      </c>
      <c r="G1180" s="207">
        <v>2.0000000000000001E-4</v>
      </c>
      <c r="H1180" s="208" t="s">
        <v>1644</v>
      </c>
      <c r="I1180" s="209" t="s">
        <v>1645</v>
      </c>
      <c r="J1180" s="206"/>
      <c r="K1180" s="210">
        <v>6.5076421040147483E-3</v>
      </c>
      <c r="L1180" s="208"/>
      <c r="M1180" s="206"/>
      <c r="N1180" s="210">
        <v>1.7829156449355476E-5</v>
      </c>
      <c r="O1180" s="208"/>
    </row>
    <row r="1181" spans="1:15" x14ac:dyDescent="0.25">
      <c r="A1181" s="200" t="s">
        <v>1630</v>
      </c>
      <c r="B1181" s="201" t="s">
        <v>99</v>
      </c>
      <c r="C1181" s="224" t="str">
        <f>IFERROR(IF($B1181="7440-47-3","Chromium and compounds",IF(B1181="No CAS","",INDEX('DEQ Pollutant List'!$C$7:$C$614,MATCH('3. Pollutant Emissions - EF'!B1181,'DEQ Pollutant List'!$B$7:$B$614,0)))),"")</f>
        <v>Barium and compounds</v>
      </c>
      <c r="D1181" s="205"/>
      <c r="E1181" s="260"/>
      <c r="F1181" s="206">
        <v>4.4000000000000003E-3</v>
      </c>
      <c r="G1181" s="207">
        <v>4.4000000000000003E-3</v>
      </c>
      <c r="H1181" s="208" t="s">
        <v>1644</v>
      </c>
      <c r="I1181" s="209" t="s">
        <v>1645</v>
      </c>
      <c r="J1181" s="206"/>
      <c r="K1181" s="210">
        <v>0.14316812628832445</v>
      </c>
      <c r="L1181" s="208"/>
      <c r="M1181" s="206"/>
      <c r="N1181" s="210">
        <v>3.9224144188582046E-4</v>
      </c>
      <c r="O1181" s="208"/>
    </row>
    <row r="1182" spans="1:15" x14ac:dyDescent="0.25">
      <c r="A1182" s="200" t="s">
        <v>1630</v>
      </c>
      <c r="B1182" s="201" t="s">
        <v>117</v>
      </c>
      <c r="C1182" s="224" t="str">
        <f>IFERROR(IF($B1182="7440-47-3","Chromium and compounds",IF(B1182="No CAS","",INDEX('DEQ Pollutant List'!$C$7:$C$614,MATCH('3. Pollutant Emissions - EF'!B1182,'DEQ Pollutant List'!$B$7:$B$614,0)))),"")</f>
        <v>Beryllium and compounds</v>
      </c>
      <c r="D1182" s="205"/>
      <c r="E1182" s="260"/>
      <c r="F1182" s="206">
        <v>1.2E-5</v>
      </c>
      <c r="G1182" s="207">
        <v>1.2E-5</v>
      </c>
      <c r="H1182" s="208" t="s">
        <v>1644</v>
      </c>
      <c r="I1182" s="209" t="s">
        <v>1645</v>
      </c>
      <c r="J1182" s="206"/>
      <c r="K1182" s="210">
        <v>3.904585262408849E-4</v>
      </c>
      <c r="L1182" s="208"/>
      <c r="M1182" s="206"/>
      <c r="N1182" s="210">
        <v>1.0697493869613285E-6</v>
      </c>
      <c r="O1182" s="208"/>
    </row>
    <row r="1183" spans="1:15" x14ac:dyDescent="0.25">
      <c r="A1183" s="200" t="s">
        <v>1630</v>
      </c>
      <c r="B1183" s="201" t="s">
        <v>167</v>
      </c>
      <c r="C1183" s="224" t="str">
        <f>IFERROR(IF($B1183="7440-47-3","Chromium and compounds",IF(B1183="No CAS","",INDEX('DEQ Pollutant List'!$C$7:$C$614,MATCH('3. Pollutant Emissions - EF'!B1183,'DEQ Pollutant List'!$B$7:$B$614,0)))),"")</f>
        <v>Cadmium and compounds</v>
      </c>
      <c r="D1183" s="205"/>
      <c r="E1183" s="260"/>
      <c r="F1183" s="206">
        <v>1.1000000000000001E-3</v>
      </c>
      <c r="G1183" s="207">
        <v>1.1000000000000001E-3</v>
      </c>
      <c r="H1183" s="208" t="s">
        <v>1644</v>
      </c>
      <c r="I1183" s="209" t="s">
        <v>1645</v>
      </c>
      <c r="J1183" s="206"/>
      <c r="K1183" s="210">
        <v>3.5792031572081114E-2</v>
      </c>
      <c r="L1183" s="208"/>
      <c r="M1183" s="206"/>
      <c r="N1183" s="210">
        <v>9.8060360471455114E-5</v>
      </c>
      <c r="O1183" s="208"/>
    </row>
    <row r="1184" spans="1:15" x14ac:dyDescent="0.25">
      <c r="A1184" s="200" t="s">
        <v>1630</v>
      </c>
      <c r="B1184" s="201" t="s">
        <v>1636</v>
      </c>
      <c r="C1184" s="224" t="str">
        <f>IFERROR(IF($B1184="7440-47-3","Chromium and compounds",IF(B1184="No CAS","",INDEX('DEQ Pollutant List'!$C$7:$C$614,MATCH('3. Pollutant Emissions - EF'!B1184,'DEQ Pollutant List'!$B$7:$B$614,0)))),"")</f>
        <v>Chromium and compounds</v>
      </c>
      <c r="D1184" s="205"/>
      <c r="E1184" s="260"/>
      <c r="F1184" s="206">
        <v>1.4E-3</v>
      </c>
      <c r="G1184" s="207">
        <v>1.4E-3</v>
      </c>
      <c r="H1184" s="208" t="s">
        <v>1644</v>
      </c>
      <c r="I1184" s="209" t="s">
        <v>1648</v>
      </c>
      <c r="J1184" s="206"/>
      <c r="K1184" s="210">
        <v>4.5553494728103237E-2</v>
      </c>
      <c r="L1184" s="208"/>
      <c r="M1184" s="206"/>
      <c r="N1184" s="210">
        <v>1.2480409514548831E-4</v>
      </c>
      <c r="O1184" s="208"/>
    </row>
    <row r="1185" spans="1:15" x14ac:dyDescent="0.25">
      <c r="A1185" s="200" t="s">
        <v>1630</v>
      </c>
      <c r="B1185" s="201" t="s">
        <v>250</v>
      </c>
      <c r="C1185" s="224" t="str">
        <f>IFERROR(IF($B1185="7440-47-3","Chromium and compounds",IF(B1185="No CAS","",INDEX('DEQ Pollutant List'!$C$7:$C$614,MATCH('3. Pollutant Emissions - EF'!B1185,'DEQ Pollutant List'!$B$7:$B$614,0)))),"")</f>
        <v>Chromium VI, chromate, and dichromate particulate</v>
      </c>
      <c r="D1185" s="205"/>
      <c r="E1185" s="260"/>
      <c r="F1185" s="206">
        <v>1.4E-3</v>
      </c>
      <c r="G1185" s="207">
        <v>1.4E-3</v>
      </c>
      <c r="H1185" s="208" t="s">
        <v>1644</v>
      </c>
      <c r="I1185" s="209" t="s">
        <v>1645</v>
      </c>
      <c r="J1185" s="206"/>
      <c r="K1185" s="210">
        <v>4.5553494728103237E-2</v>
      </c>
      <c r="L1185" s="208"/>
      <c r="M1185" s="206"/>
      <c r="N1185" s="210">
        <v>1.2480409514548831E-4</v>
      </c>
      <c r="O1185" s="208"/>
    </row>
    <row r="1186" spans="1:15" x14ac:dyDescent="0.25">
      <c r="A1186" s="200" t="s">
        <v>1630</v>
      </c>
      <c r="B1186" s="201" t="s">
        <v>255</v>
      </c>
      <c r="C1186" s="224" t="str">
        <f>IFERROR(IF($B1186="7440-47-3","Chromium and compounds",IF(B1186="No CAS","",INDEX('DEQ Pollutant List'!$C$7:$C$614,MATCH('3. Pollutant Emissions - EF'!B1186,'DEQ Pollutant List'!$B$7:$B$614,0)))),"")</f>
        <v>Cobalt and compounds</v>
      </c>
      <c r="D1186" s="205"/>
      <c r="E1186" s="260"/>
      <c r="F1186" s="206">
        <v>8.3999999999999995E-5</v>
      </c>
      <c r="G1186" s="207">
        <v>8.3999999999999995E-5</v>
      </c>
      <c r="H1186" s="208" t="s">
        <v>1644</v>
      </c>
      <c r="I1186" s="209" t="s">
        <v>1645</v>
      </c>
      <c r="J1186" s="206"/>
      <c r="K1186" s="210">
        <v>2.7332096836861939E-3</v>
      </c>
      <c r="L1186" s="208"/>
      <c r="M1186" s="206"/>
      <c r="N1186" s="210">
        <v>7.4882457087292987E-6</v>
      </c>
      <c r="O1186" s="208"/>
    </row>
    <row r="1187" spans="1:15" x14ac:dyDescent="0.25">
      <c r="A1187" s="200" t="s">
        <v>1630</v>
      </c>
      <c r="B1187" s="201" t="s">
        <v>258</v>
      </c>
      <c r="C1187" s="224" t="str">
        <f>IFERROR(IF($B1187="7440-47-3","Chromium and compounds",IF(B1187="No CAS","",INDEX('DEQ Pollutant List'!$C$7:$C$614,MATCH('3. Pollutant Emissions - EF'!B1187,'DEQ Pollutant List'!$B$7:$B$614,0)))),"")</f>
        <v>Copper and compounds</v>
      </c>
      <c r="D1187" s="205"/>
      <c r="E1187" s="260"/>
      <c r="F1187" s="206">
        <v>8.4999999999999995E-4</v>
      </c>
      <c r="G1187" s="207">
        <v>8.4999999999999995E-4</v>
      </c>
      <c r="H1187" s="208" t="s">
        <v>1644</v>
      </c>
      <c r="I1187" s="209" t="s">
        <v>1645</v>
      </c>
      <c r="J1187" s="206"/>
      <c r="K1187" s="210">
        <v>2.7657478942062677E-2</v>
      </c>
      <c r="L1187" s="208"/>
      <c r="M1187" s="206"/>
      <c r="N1187" s="210">
        <v>7.5773914909760766E-5</v>
      </c>
      <c r="O1187" s="208"/>
    </row>
    <row r="1188" spans="1:15" x14ac:dyDescent="0.25">
      <c r="A1188" s="200" t="s">
        <v>1630</v>
      </c>
      <c r="B1188" s="201" t="s">
        <v>556</v>
      </c>
      <c r="C1188" s="224" t="str">
        <f>IFERROR(IF($B1188="7440-47-3","Chromium and compounds",IF(B1188="No CAS","",INDEX('DEQ Pollutant List'!$C$7:$C$614,MATCH('3. Pollutant Emissions - EF'!B1188,'DEQ Pollutant List'!$B$7:$B$614,0)))),"")</f>
        <v>Lead and compounds</v>
      </c>
      <c r="D1188" s="205"/>
      <c r="E1188" s="260"/>
      <c r="F1188" s="206">
        <v>5.0000000000000001E-4</v>
      </c>
      <c r="G1188" s="207">
        <v>5.0000000000000001E-4</v>
      </c>
      <c r="H1188" s="208" t="s">
        <v>1644</v>
      </c>
      <c r="I1188" s="209" t="s">
        <v>1645</v>
      </c>
      <c r="J1188" s="206"/>
      <c r="K1188" s="210">
        <v>1.6269105260036869E-2</v>
      </c>
      <c r="L1188" s="208"/>
      <c r="M1188" s="206"/>
      <c r="N1188" s="210">
        <v>4.4572891123388689E-5</v>
      </c>
      <c r="O1188" s="208"/>
    </row>
    <row r="1189" spans="1:15" x14ac:dyDescent="0.25">
      <c r="A1189" s="200" t="s">
        <v>1630</v>
      </c>
      <c r="B1189" s="201" t="s">
        <v>562</v>
      </c>
      <c r="C1189" s="224" t="str">
        <f>IFERROR(IF($B1189="7440-47-3","Chromium and compounds",IF(B1189="No CAS","",INDEX('DEQ Pollutant List'!$C$7:$C$614,MATCH('3. Pollutant Emissions - EF'!B1189,'DEQ Pollutant List'!$B$7:$B$614,0)))),"")</f>
        <v>Manganese and compounds</v>
      </c>
      <c r="D1189" s="205"/>
      <c r="E1189" s="260"/>
      <c r="F1189" s="206">
        <v>3.8000000000000002E-4</v>
      </c>
      <c r="G1189" s="207">
        <v>3.8000000000000002E-4</v>
      </c>
      <c r="H1189" s="208" t="s">
        <v>1644</v>
      </c>
      <c r="I1189" s="209" t="s">
        <v>1645</v>
      </c>
      <c r="J1189" s="206"/>
      <c r="K1189" s="210">
        <v>1.2364519997628021E-2</v>
      </c>
      <c r="L1189" s="208"/>
      <c r="M1189" s="206"/>
      <c r="N1189" s="210">
        <v>3.3875397253775404E-5</v>
      </c>
      <c r="O1189" s="208"/>
    </row>
    <row r="1190" spans="1:15" x14ac:dyDescent="0.25">
      <c r="A1190" s="200" t="s">
        <v>1630</v>
      </c>
      <c r="B1190" s="201" t="s">
        <v>568</v>
      </c>
      <c r="C1190" s="224" t="str">
        <f>IFERROR(IF($B1190="7440-47-3","Chromium and compounds",IF(B1190="No CAS","",INDEX('DEQ Pollutant List'!$C$7:$C$614,MATCH('3. Pollutant Emissions - EF'!B1190,'DEQ Pollutant List'!$B$7:$B$614,0)))),"")</f>
        <v>Mercury and compounds</v>
      </c>
      <c r="D1190" s="205"/>
      <c r="E1190" s="260"/>
      <c r="F1190" s="206">
        <v>2.5999999999999998E-4</v>
      </c>
      <c r="G1190" s="207">
        <v>2.5999999999999998E-4</v>
      </c>
      <c r="H1190" s="208" t="s">
        <v>1644</v>
      </c>
      <c r="I1190" s="209" t="s">
        <v>1645</v>
      </c>
      <c r="J1190" s="206"/>
      <c r="K1190" s="210">
        <v>8.4599347352191708E-3</v>
      </c>
      <c r="L1190" s="208"/>
      <c r="M1190" s="206"/>
      <c r="N1190" s="210">
        <v>2.3177903384162115E-5</v>
      </c>
      <c r="O1190" s="208"/>
    </row>
    <row r="1191" spans="1:15" x14ac:dyDescent="0.25">
      <c r="A1191" s="200" t="s">
        <v>1630</v>
      </c>
      <c r="B1191" s="201" t="s">
        <v>634</v>
      </c>
      <c r="C1191" s="224" t="str">
        <f>IFERROR(IF($B1191="7440-47-3","Chromium and compounds",IF(B1191="No CAS","",INDEX('DEQ Pollutant List'!$C$7:$C$614,MATCH('3. Pollutant Emissions - EF'!B1191,'DEQ Pollutant List'!$B$7:$B$614,0)))),"")</f>
        <v>Nickel and compounds</v>
      </c>
      <c r="D1191" s="205"/>
      <c r="E1191" s="260"/>
      <c r="F1191" s="206">
        <v>2.0999999999999999E-3</v>
      </c>
      <c r="G1191" s="207">
        <v>2.0999999999999999E-3</v>
      </c>
      <c r="H1191" s="208" t="s">
        <v>1644</v>
      </c>
      <c r="I1191" s="209" t="s">
        <v>1645</v>
      </c>
      <c r="J1191" s="206"/>
      <c r="K1191" s="210">
        <v>6.8330242092154853E-2</v>
      </c>
      <c r="L1191" s="208"/>
      <c r="M1191" s="206"/>
      <c r="N1191" s="210">
        <v>1.8720614271823245E-4</v>
      </c>
      <c r="O1191" s="208"/>
    </row>
    <row r="1192" spans="1:15" x14ac:dyDescent="0.25">
      <c r="A1192" s="200" t="s">
        <v>1630</v>
      </c>
      <c r="B1192" s="201" t="s">
        <v>1009</v>
      </c>
      <c r="C1192" s="224" t="str">
        <f>IFERROR(IF($B1192="7440-47-3","Chromium and compounds",IF(B1192="No CAS","",INDEX('DEQ Pollutant List'!$C$7:$C$614,MATCH('3. Pollutant Emissions - EF'!B1192,'DEQ Pollutant List'!$B$7:$B$614,0)))),"")</f>
        <v>Selenium and compounds</v>
      </c>
      <c r="D1192" s="205"/>
      <c r="E1192" s="260"/>
      <c r="F1192" s="206">
        <v>2.4000000000000001E-5</v>
      </c>
      <c r="G1192" s="207">
        <v>2.4000000000000001E-5</v>
      </c>
      <c r="H1192" s="208" t="s">
        <v>1644</v>
      </c>
      <c r="I1192" s="209" t="s">
        <v>1645</v>
      </c>
      <c r="J1192" s="206"/>
      <c r="K1192" s="210">
        <v>7.809170524817698E-4</v>
      </c>
      <c r="L1192" s="208"/>
      <c r="M1192" s="206"/>
      <c r="N1192" s="210">
        <v>2.139498773922657E-6</v>
      </c>
      <c r="O1192" s="208"/>
    </row>
    <row r="1193" spans="1:15" x14ac:dyDescent="0.25">
      <c r="A1193" s="200" t="s">
        <v>1630</v>
      </c>
      <c r="B1193" s="201" t="s">
        <v>1128</v>
      </c>
      <c r="C1193" s="224" t="str">
        <f>IFERROR(IF($B1193="7440-47-3","Chromium and compounds",IF(B1193="No CAS","",INDEX('DEQ Pollutant List'!$C$7:$C$614,MATCH('3. Pollutant Emissions - EF'!B1193,'DEQ Pollutant List'!$B$7:$B$614,0)))),"")</f>
        <v>Vanadium (fume or dust)</v>
      </c>
      <c r="D1193" s="205"/>
      <c r="E1193" s="260"/>
      <c r="F1193" s="206">
        <v>2.3E-3</v>
      </c>
      <c r="G1193" s="207">
        <v>2.3E-3</v>
      </c>
      <c r="H1193" s="208" t="s">
        <v>1644</v>
      </c>
      <c r="I1193" s="209" t="s">
        <v>1645</v>
      </c>
      <c r="J1193" s="206"/>
      <c r="K1193" s="210">
        <v>7.4837884196169602E-2</v>
      </c>
      <c r="L1193" s="208"/>
      <c r="M1193" s="206"/>
      <c r="N1193" s="210">
        <v>2.0503529916758795E-4</v>
      </c>
      <c r="O1193" s="208"/>
    </row>
    <row r="1194" spans="1:15" x14ac:dyDescent="0.25">
      <c r="A1194" s="200" t="s">
        <v>1630</v>
      </c>
      <c r="B1194" s="201" t="s">
        <v>1149</v>
      </c>
      <c r="C1194" s="224" t="str">
        <f>IFERROR(IF($B1194="7440-47-3","Chromium and compounds",IF(B1194="No CAS","",INDEX('DEQ Pollutant List'!$C$7:$C$614,MATCH('3. Pollutant Emissions - EF'!B1194,'DEQ Pollutant List'!$B$7:$B$614,0)))),"")</f>
        <v>Zinc and compounds</v>
      </c>
      <c r="D1194" s="205"/>
      <c r="E1194" s="260"/>
      <c r="F1194" s="206">
        <v>2.9000000000000001E-2</v>
      </c>
      <c r="G1194" s="207">
        <v>2.9000000000000001E-2</v>
      </c>
      <c r="H1194" s="208" t="s">
        <v>1644</v>
      </c>
      <c r="I1194" s="209" t="s">
        <v>1645</v>
      </c>
      <c r="J1194" s="206"/>
      <c r="K1194" s="210">
        <v>0.94360810508213855</v>
      </c>
      <c r="L1194" s="208"/>
      <c r="M1194" s="206"/>
      <c r="N1194" s="210">
        <v>2.5852276851565438E-3</v>
      </c>
      <c r="O1194" s="208"/>
    </row>
    <row r="1195" spans="1:15" x14ac:dyDescent="0.25">
      <c r="A1195" s="200"/>
      <c r="B1195" s="201"/>
      <c r="C1195" s="224" t="str">
        <f>IFERROR(IF($B1195="7440-47-3","Chromium and compounds",IF(B1195="No CAS","",INDEX('DEQ Pollutant List'!$C$7:$C$614,MATCH('3. Pollutant Emissions - EF'!B1195,'DEQ Pollutant List'!$B$7:$B$614,0)))),"")</f>
        <v/>
      </c>
      <c r="D1195" s="205"/>
      <c r="E1195" s="260"/>
      <c r="F1195" s="206"/>
      <c r="G1195" s="207"/>
      <c r="H1195" s="208"/>
      <c r="I1195" s="209"/>
      <c r="J1195" s="206"/>
      <c r="K1195" s="210"/>
      <c r="L1195" s="208"/>
      <c r="M1195" s="206"/>
      <c r="N1195" s="210"/>
      <c r="O1195" s="208"/>
    </row>
    <row r="1196" spans="1:15" x14ac:dyDescent="0.25">
      <c r="A1196" s="200" t="s">
        <v>1632</v>
      </c>
      <c r="B1196" s="201" t="s">
        <v>15</v>
      </c>
      <c r="C1196" s="224" t="str">
        <f>IFERROR(IF($B1196="7440-47-3","Chromium and compounds",IF(B1196="No CAS","",INDEX('DEQ Pollutant List'!$C$7:$C$614,MATCH('3. Pollutant Emissions - EF'!B1196,'DEQ Pollutant List'!$B$7:$B$614,0)))),"")</f>
        <v>Acetaldehyde</v>
      </c>
      <c r="D1196" s="205"/>
      <c r="E1196" s="260"/>
      <c r="F1196" s="206">
        <v>4.3E-3</v>
      </c>
      <c r="G1196" s="207">
        <v>4.3E-3</v>
      </c>
      <c r="H1196" s="208" t="s">
        <v>1644</v>
      </c>
      <c r="I1196" s="209" t="s">
        <v>1645</v>
      </c>
      <c r="J1196" s="206"/>
      <c r="K1196" s="210">
        <v>0.22857713661616183</v>
      </c>
      <c r="L1196" s="208"/>
      <c r="M1196" s="206"/>
      <c r="N1196" s="210">
        <v>6.2623873045523784E-4</v>
      </c>
      <c r="O1196" s="208"/>
    </row>
    <row r="1197" spans="1:15" x14ac:dyDescent="0.25">
      <c r="A1197" s="200" t="s">
        <v>1632</v>
      </c>
      <c r="B1197" s="201" t="s">
        <v>25</v>
      </c>
      <c r="C1197" s="224" t="str">
        <f>IFERROR(IF($B1197="7440-47-3","Chromium and compounds",IF(B1197="No CAS","",INDEX('DEQ Pollutant List'!$C$7:$C$614,MATCH('3. Pollutant Emissions - EF'!B1197,'DEQ Pollutant List'!$B$7:$B$614,0)))),"")</f>
        <v>Acrolein</v>
      </c>
      <c r="D1197" s="205"/>
      <c r="E1197" s="260"/>
      <c r="F1197" s="206">
        <v>2.7000000000000001E-3</v>
      </c>
      <c r="G1197" s="207">
        <v>2.7000000000000001E-3</v>
      </c>
      <c r="H1197" s="208" t="s">
        <v>1644</v>
      </c>
      <c r="I1197" s="209" t="s">
        <v>1645</v>
      </c>
      <c r="J1197" s="206"/>
      <c r="K1197" s="210">
        <v>0.14352517880549695</v>
      </c>
      <c r="L1197" s="208"/>
      <c r="M1197" s="206"/>
      <c r="N1197" s="210">
        <v>3.9321966796026565E-4</v>
      </c>
      <c r="O1197" s="208"/>
    </row>
    <row r="1198" spans="1:15" x14ac:dyDescent="0.25">
      <c r="A1198" s="200" t="s">
        <v>1632</v>
      </c>
      <c r="B1198" s="201" t="s">
        <v>101</v>
      </c>
      <c r="C1198" s="224" t="str">
        <f>IFERROR(IF($B1198="7440-47-3","Chromium and compounds",IF(B1198="No CAS","",INDEX('DEQ Pollutant List'!$C$7:$C$614,MATCH('3. Pollutant Emissions - EF'!B1198,'DEQ Pollutant List'!$B$7:$B$614,0)))),"")</f>
        <v>Benzene</v>
      </c>
      <c r="D1198" s="205"/>
      <c r="E1198" s="260"/>
      <c r="F1198" s="206">
        <v>8.0000000000000002E-3</v>
      </c>
      <c r="G1198" s="207">
        <v>8.0000000000000002E-3</v>
      </c>
      <c r="H1198" s="208" t="s">
        <v>1644</v>
      </c>
      <c r="I1198" s="209" t="s">
        <v>1645</v>
      </c>
      <c r="J1198" s="206"/>
      <c r="K1198" s="210">
        <v>0.42525978905332434</v>
      </c>
      <c r="L1198" s="208"/>
      <c r="M1198" s="206"/>
      <c r="N1198" s="210">
        <v>1.1650953124748612E-3</v>
      </c>
      <c r="O1198" s="208"/>
    </row>
    <row r="1199" spans="1:15" x14ac:dyDescent="0.25">
      <c r="A1199" s="200" t="s">
        <v>1632</v>
      </c>
      <c r="B1199" s="201" t="s">
        <v>444</v>
      </c>
      <c r="C1199" s="224" t="str">
        <f>IFERROR(IF($B1199="7440-47-3","Chromium and compounds",IF(B1199="No CAS","",INDEX('DEQ Pollutant List'!$C$7:$C$614,MATCH('3. Pollutant Emissions - EF'!B1199,'DEQ Pollutant List'!$B$7:$B$614,0)))),"")</f>
        <v>Ethyl benzene</v>
      </c>
      <c r="D1199" s="205"/>
      <c r="E1199" s="260"/>
      <c r="F1199" s="206">
        <v>9.4999999999999998E-3</v>
      </c>
      <c r="G1199" s="207">
        <v>9.4999999999999998E-3</v>
      </c>
      <c r="H1199" s="208" t="s">
        <v>1644</v>
      </c>
      <c r="I1199" s="209" t="s">
        <v>1645</v>
      </c>
      <c r="J1199" s="206"/>
      <c r="K1199" s="210">
        <v>0.50499599950082263</v>
      </c>
      <c r="L1199" s="208"/>
      <c r="M1199" s="206"/>
      <c r="N1199" s="210">
        <v>1.3835506835638974E-3</v>
      </c>
      <c r="O1199" s="208"/>
    </row>
    <row r="1200" spans="1:15" x14ac:dyDescent="0.25">
      <c r="A1200" s="200" t="s">
        <v>1632</v>
      </c>
      <c r="B1200" s="201" t="s">
        <v>481</v>
      </c>
      <c r="C1200" s="224" t="str">
        <f>IFERROR(IF($B1200="7440-47-3","Chromium and compounds",IF(B1200="No CAS","",INDEX('DEQ Pollutant List'!$C$7:$C$614,MATCH('3. Pollutant Emissions - EF'!B1200,'DEQ Pollutant List'!$B$7:$B$614,0)))),"")</f>
        <v>Formaldehyde</v>
      </c>
      <c r="D1200" s="205"/>
      <c r="E1200" s="260"/>
      <c r="F1200" s="206">
        <v>1.7000000000000001E-2</v>
      </c>
      <c r="G1200" s="207">
        <v>1.7000000000000001E-2</v>
      </c>
      <c r="H1200" s="208" t="s">
        <v>1644</v>
      </c>
      <c r="I1200" s="209" t="s">
        <v>1645</v>
      </c>
      <c r="J1200" s="206"/>
      <c r="K1200" s="210">
        <v>0.90367705173831425</v>
      </c>
      <c r="L1200" s="208"/>
      <c r="M1200" s="206"/>
      <c r="N1200" s="210">
        <v>2.4758275390090799E-3</v>
      </c>
      <c r="O1200" s="208"/>
    </row>
    <row r="1201" spans="1:15" x14ac:dyDescent="0.25">
      <c r="A1201" s="200" t="s">
        <v>1632</v>
      </c>
      <c r="B1201" s="201" t="s">
        <v>524</v>
      </c>
      <c r="C1201" s="224" t="str">
        <f>IFERROR(IF($B1201="7440-47-3","Chromium and compounds",IF(B1201="No CAS","",INDEX('DEQ Pollutant List'!$C$7:$C$614,MATCH('3. Pollutant Emissions - EF'!B1201,'DEQ Pollutant List'!$B$7:$B$614,0)))),"")</f>
        <v>Hexane</v>
      </c>
      <c r="D1201" s="205"/>
      <c r="E1201" s="260"/>
      <c r="F1201" s="206">
        <v>6.3E-3</v>
      </c>
      <c r="G1201" s="207">
        <v>6.3E-3</v>
      </c>
      <c r="H1201" s="208" t="s">
        <v>1644</v>
      </c>
      <c r="I1201" s="209" t="s">
        <v>1645</v>
      </c>
      <c r="J1201" s="206"/>
      <c r="K1201" s="210">
        <v>0.33489208387949287</v>
      </c>
      <c r="L1201" s="208"/>
      <c r="M1201" s="206"/>
      <c r="N1201" s="210">
        <v>9.1751255857395314E-4</v>
      </c>
      <c r="O1201" s="208"/>
    </row>
    <row r="1202" spans="1:15" x14ac:dyDescent="0.25">
      <c r="A1202" s="200" t="s">
        <v>1632</v>
      </c>
      <c r="B1202" s="201" t="s">
        <v>981</v>
      </c>
      <c r="C1202" s="224" t="str">
        <f>IFERROR(IF($B1202="7440-47-3","Chromium and compounds",IF(B1202="No CAS","",INDEX('DEQ Pollutant List'!$C$7:$C$614,MATCH('3. Pollutant Emissions - EF'!B1202,'DEQ Pollutant List'!$B$7:$B$614,0)))),"")</f>
        <v>Propylene</v>
      </c>
      <c r="D1202" s="205"/>
      <c r="E1202" s="260"/>
      <c r="F1202" s="206">
        <v>0.53</v>
      </c>
      <c r="G1202" s="207">
        <v>0.53</v>
      </c>
      <c r="H1202" s="208" t="s">
        <v>1644</v>
      </c>
      <c r="I1202" s="209" t="s">
        <v>1646</v>
      </c>
      <c r="J1202" s="206"/>
      <c r="K1202" s="210">
        <v>28.173461024782736</v>
      </c>
      <c r="L1202" s="208"/>
      <c r="M1202" s="206"/>
      <c r="N1202" s="210">
        <v>7.718756445145955E-2</v>
      </c>
      <c r="O1202" s="208"/>
    </row>
    <row r="1203" spans="1:15" x14ac:dyDescent="0.25">
      <c r="A1203" s="200" t="s">
        <v>1632</v>
      </c>
      <c r="B1203" s="201" t="s">
        <v>1061</v>
      </c>
      <c r="C1203" s="224" t="str">
        <f>IFERROR(IF($B1203="7440-47-3","Chromium and compounds",IF(B1203="No CAS","",INDEX('DEQ Pollutant List'!$C$7:$C$614,MATCH('3. Pollutant Emissions - EF'!B1203,'DEQ Pollutant List'!$B$7:$B$614,0)))),"")</f>
        <v>Toluene</v>
      </c>
      <c r="D1203" s="205"/>
      <c r="E1203" s="260"/>
      <c r="F1203" s="206">
        <v>3.6600000000000001E-2</v>
      </c>
      <c r="G1203" s="207">
        <v>3.6600000000000001E-2</v>
      </c>
      <c r="H1203" s="208" t="s">
        <v>1644</v>
      </c>
      <c r="I1203" s="209" t="s">
        <v>1645</v>
      </c>
      <c r="J1203" s="206"/>
      <c r="K1203" s="210">
        <v>1.9455635349189588</v>
      </c>
      <c r="L1203" s="208"/>
      <c r="M1203" s="206"/>
      <c r="N1203" s="210">
        <v>5.3303110545724897E-3</v>
      </c>
      <c r="O1203" s="208"/>
    </row>
    <row r="1204" spans="1:15" x14ac:dyDescent="0.25">
      <c r="A1204" s="200" t="s">
        <v>1632</v>
      </c>
      <c r="B1204" s="201" t="s">
        <v>1144</v>
      </c>
      <c r="C1204" s="224" t="str">
        <f>IFERROR(IF($B1204="7440-47-3","Chromium and compounds",IF(B1204="No CAS","",INDEX('DEQ Pollutant List'!$C$7:$C$614,MATCH('3. Pollutant Emissions - EF'!B1204,'DEQ Pollutant List'!$B$7:$B$614,0)))),"")</f>
        <v>Xylene (mixture), including m-xylene, o-xylene, p-xylene</v>
      </c>
      <c r="D1204" s="205"/>
      <c r="E1204" s="260"/>
      <c r="F1204" s="206">
        <v>2.7199999999999998E-2</v>
      </c>
      <c r="G1204" s="207">
        <v>2.7199999999999998E-2</v>
      </c>
      <c r="H1204" s="208" t="s">
        <v>1644</v>
      </c>
      <c r="I1204" s="209" t="s">
        <v>1645</v>
      </c>
      <c r="J1204" s="206"/>
      <c r="K1204" s="210">
        <v>1.4458832827813026</v>
      </c>
      <c r="L1204" s="208"/>
      <c r="M1204" s="206"/>
      <c r="N1204" s="210">
        <v>3.9613240624145271E-3</v>
      </c>
      <c r="O1204" s="208"/>
    </row>
    <row r="1205" spans="1:15" x14ac:dyDescent="0.25">
      <c r="A1205" s="200" t="s">
        <v>1632</v>
      </c>
      <c r="B1205" s="201" t="s">
        <v>1384</v>
      </c>
      <c r="C1205" s="224" t="str">
        <f>IFERROR(IF($B1205="7440-47-3","Chromium and compounds",IF(B1205="No CAS","",INDEX('DEQ Pollutant List'!$C$7:$C$614,MATCH('3. Pollutant Emissions - EF'!B1205,'DEQ Pollutant List'!$B$7:$B$614,0)))),"")</f>
        <v>Polycyclic aromatic hydrocarbons (PAHs)</v>
      </c>
      <c r="D1205" s="205"/>
      <c r="E1205" s="260"/>
      <c r="F1205" s="206">
        <v>1E-4</v>
      </c>
      <c r="G1205" s="207">
        <v>1E-4</v>
      </c>
      <c r="H1205" s="208" t="s">
        <v>1644</v>
      </c>
      <c r="I1205" s="209" t="s">
        <v>1645</v>
      </c>
      <c r="J1205" s="206"/>
      <c r="K1205" s="210">
        <v>5.3157473631665541E-3</v>
      </c>
      <c r="L1205" s="208"/>
      <c r="M1205" s="206"/>
      <c r="N1205" s="210">
        <v>1.4563691405935764E-5</v>
      </c>
      <c r="O1205" s="208"/>
    </row>
    <row r="1206" spans="1:15" x14ac:dyDescent="0.25">
      <c r="A1206" s="200" t="s">
        <v>1632</v>
      </c>
      <c r="B1206" s="201" t="s">
        <v>875</v>
      </c>
      <c r="C1206" s="224" t="str">
        <f>IFERROR(IF($B1206="7440-47-3","Chromium and compounds",IF(B1206="No CAS","",INDEX('DEQ Pollutant List'!$C$7:$C$614,MATCH('3. Pollutant Emissions - EF'!B1206,'DEQ Pollutant List'!$B$7:$B$614,0)))),"")</f>
        <v>Acenaphthene</v>
      </c>
      <c r="D1206" s="205"/>
      <c r="E1206" s="260"/>
      <c r="F1206" s="206">
        <v>1.7999999999999999E-6</v>
      </c>
      <c r="G1206" s="207">
        <v>1.7999999999999999E-6</v>
      </c>
      <c r="H1206" s="208" t="s">
        <v>1644</v>
      </c>
      <c r="I1206" s="209" t="s">
        <v>1647</v>
      </c>
      <c r="J1206" s="206"/>
      <c r="K1206" s="210">
        <v>9.5683452536997972E-5</v>
      </c>
      <c r="L1206" s="208"/>
      <c r="M1206" s="206"/>
      <c r="N1206" s="210">
        <v>2.6214644530684374E-7</v>
      </c>
      <c r="O1206" s="208"/>
    </row>
    <row r="1207" spans="1:15" x14ac:dyDescent="0.25">
      <c r="A1207" s="200" t="s">
        <v>1632</v>
      </c>
      <c r="B1207" s="201" t="s">
        <v>877</v>
      </c>
      <c r="C1207" s="224" t="str">
        <f>IFERROR(IF($B1207="7440-47-3","Chromium and compounds",IF(B1207="No CAS","",INDEX('DEQ Pollutant List'!$C$7:$C$614,MATCH('3. Pollutant Emissions - EF'!B1207,'DEQ Pollutant List'!$B$7:$B$614,0)))),"")</f>
        <v>Acenaphthylene</v>
      </c>
      <c r="D1207" s="205"/>
      <c r="E1207" s="260"/>
      <c r="F1207" s="206">
        <v>1.7999999999999999E-6</v>
      </c>
      <c r="G1207" s="207">
        <v>1.7999999999999999E-6</v>
      </c>
      <c r="H1207" s="208" t="s">
        <v>1644</v>
      </c>
      <c r="I1207" s="209" t="s">
        <v>1647</v>
      </c>
      <c r="J1207" s="206"/>
      <c r="K1207" s="210">
        <v>9.5683452536997972E-5</v>
      </c>
      <c r="L1207" s="208"/>
      <c r="M1207" s="206"/>
      <c r="N1207" s="210">
        <v>2.6214644530684374E-7</v>
      </c>
      <c r="O1207" s="208"/>
    </row>
    <row r="1208" spans="1:15" x14ac:dyDescent="0.25">
      <c r="A1208" s="200" t="s">
        <v>1632</v>
      </c>
      <c r="B1208" s="201" t="s">
        <v>879</v>
      </c>
      <c r="C1208" s="224" t="str">
        <f>IFERROR(IF($B1208="7440-47-3","Chromium and compounds",IF(B1208="No CAS","",INDEX('DEQ Pollutant List'!$C$7:$C$614,MATCH('3. Pollutant Emissions - EF'!B1208,'DEQ Pollutant List'!$B$7:$B$614,0)))),"")</f>
        <v>Anthracene</v>
      </c>
      <c r="D1208" s="205"/>
      <c r="E1208" s="260"/>
      <c r="F1208" s="206">
        <v>2.3999999999999999E-6</v>
      </c>
      <c r="G1208" s="207">
        <v>2.3999999999999999E-6</v>
      </c>
      <c r="H1208" s="208" t="s">
        <v>1644</v>
      </c>
      <c r="I1208" s="209" t="s">
        <v>1647</v>
      </c>
      <c r="J1208" s="206"/>
      <c r="K1208" s="210">
        <v>1.2757793671599728E-4</v>
      </c>
      <c r="L1208" s="208"/>
      <c r="M1208" s="206"/>
      <c r="N1208" s="210">
        <v>3.4952859374245832E-7</v>
      </c>
      <c r="O1208" s="208"/>
    </row>
    <row r="1209" spans="1:15" x14ac:dyDescent="0.25">
      <c r="A1209" s="200" t="s">
        <v>1632</v>
      </c>
      <c r="B1209" s="201" t="s">
        <v>883</v>
      </c>
      <c r="C1209" s="224" t="str">
        <f>IFERROR(IF($B1209="7440-47-3","Chromium and compounds",IF(B1209="No CAS","",INDEX('DEQ Pollutant List'!$C$7:$C$614,MATCH('3. Pollutant Emissions - EF'!B1209,'DEQ Pollutant List'!$B$7:$B$614,0)))),"")</f>
        <v>Benz[a]anthracene</v>
      </c>
      <c r="D1209" s="205"/>
      <c r="E1209" s="260"/>
      <c r="F1209" s="206">
        <v>1.7999999999999999E-6</v>
      </c>
      <c r="G1209" s="207">
        <v>1.7999999999999999E-6</v>
      </c>
      <c r="H1209" s="208" t="s">
        <v>1644</v>
      </c>
      <c r="I1209" s="209" t="s">
        <v>1647</v>
      </c>
      <c r="J1209" s="206"/>
      <c r="K1209" s="210">
        <v>9.5683452536997972E-5</v>
      </c>
      <c r="L1209" s="208"/>
      <c r="M1209" s="206"/>
      <c r="N1209" s="210">
        <v>2.6214644530684374E-7</v>
      </c>
      <c r="O1209" s="208"/>
    </row>
    <row r="1210" spans="1:15" x14ac:dyDescent="0.25">
      <c r="A1210" s="200" t="s">
        <v>1632</v>
      </c>
      <c r="B1210" s="201" t="s">
        <v>885</v>
      </c>
      <c r="C1210" s="224" t="str">
        <f>IFERROR(IF($B1210="7440-47-3","Chromium and compounds",IF(B1210="No CAS","",INDEX('DEQ Pollutant List'!$C$7:$C$614,MATCH('3. Pollutant Emissions - EF'!B1210,'DEQ Pollutant List'!$B$7:$B$614,0)))),"")</f>
        <v>Benzo[a]pyrene</v>
      </c>
      <c r="D1210" s="205"/>
      <c r="E1210" s="260"/>
      <c r="F1210" s="206">
        <v>1.1999999999999999E-6</v>
      </c>
      <c r="G1210" s="207">
        <v>1.1999999999999999E-6</v>
      </c>
      <c r="H1210" s="208" t="s">
        <v>1644</v>
      </c>
      <c r="I1210" s="209" t="s">
        <v>1645</v>
      </c>
      <c r="J1210" s="206"/>
      <c r="K1210" s="210">
        <v>6.3788968357998639E-5</v>
      </c>
      <c r="L1210" s="208"/>
      <c r="M1210" s="206"/>
      <c r="N1210" s="210">
        <v>1.7476429687122916E-7</v>
      </c>
      <c r="O1210" s="208"/>
    </row>
    <row r="1211" spans="1:15" x14ac:dyDescent="0.25">
      <c r="A1211" s="200" t="s">
        <v>1632</v>
      </c>
      <c r="B1211" s="201" t="s">
        <v>887</v>
      </c>
      <c r="C1211" s="224" t="str">
        <f>IFERROR(IF($B1211="7440-47-3","Chromium and compounds",IF(B1211="No CAS","",INDEX('DEQ Pollutant List'!$C$7:$C$614,MATCH('3. Pollutant Emissions - EF'!B1211,'DEQ Pollutant List'!$B$7:$B$614,0)))),"")</f>
        <v>Benzo[b]fluoranthene</v>
      </c>
      <c r="D1211" s="205"/>
      <c r="E1211" s="260"/>
      <c r="F1211" s="206">
        <v>1.7999999999999999E-6</v>
      </c>
      <c r="G1211" s="207">
        <v>1.7999999999999999E-6</v>
      </c>
      <c r="H1211" s="208" t="s">
        <v>1644</v>
      </c>
      <c r="I1211" s="209" t="s">
        <v>1647</v>
      </c>
      <c r="J1211" s="206"/>
      <c r="K1211" s="210">
        <v>9.5683452536997972E-5</v>
      </c>
      <c r="L1211" s="208"/>
      <c r="M1211" s="206"/>
      <c r="N1211" s="210">
        <v>2.6214644530684374E-7</v>
      </c>
      <c r="O1211" s="208"/>
    </row>
    <row r="1212" spans="1:15" x14ac:dyDescent="0.25">
      <c r="A1212" s="200" t="s">
        <v>1632</v>
      </c>
      <c r="B1212" s="201" t="s">
        <v>893</v>
      </c>
      <c r="C1212" s="224" t="str">
        <f>IFERROR(IF($B1212="7440-47-3","Chromium and compounds",IF(B1212="No CAS","",INDEX('DEQ Pollutant List'!$C$7:$C$614,MATCH('3. Pollutant Emissions - EF'!B1212,'DEQ Pollutant List'!$B$7:$B$614,0)))),"")</f>
        <v>Benzo[g,h,i]perylene</v>
      </c>
      <c r="D1212" s="205"/>
      <c r="E1212" s="260"/>
      <c r="F1212" s="206">
        <v>1.1999999999999999E-6</v>
      </c>
      <c r="G1212" s="207">
        <v>1.1999999999999999E-6</v>
      </c>
      <c r="H1212" s="208" t="s">
        <v>1644</v>
      </c>
      <c r="I1212" s="209" t="s">
        <v>1647</v>
      </c>
      <c r="J1212" s="206"/>
      <c r="K1212" s="210">
        <v>6.3788968357998639E-5</v>
      </c>
      <c r="L1212" s="208"/>
      <c r="M1212" s="206"/>
      <c r="N1212" s="210">
        <v>1.7476429687122916E-7</v>
      </c>
      <c r="O1212" s="208"/>
    </row>
    <row r="1213" spans="1:15" x14ac:dyDescent="0.25">
      <c r="A1213" s="200" t="s">
        <v>1632</v>
      </c>
      <c r="B1213" s="201" t="s">
        <v>897</v>
      </c>
      <c r="C1213" s="224" t="str">
        <f>IFERROR(IF($B1213="7440-47-3","Chromium and compounds",IF(B1213="No CAS","",INDEX('DEQ Pollutant List'!$C$7:$C$614,MATCH('3. Pollutant Emissions - EF'!B1213,'DEQ Pollutant List'!$B$7:$B$614,0)))),"")</f>
        <v>Benzo[k]fluoranthene</v>
      </c>
      <c r="D1213" s="205"/>
      <c r="E1213" s="260"/>
      <c r="F1213" s="206">
        <v>1.7999999999999999E-6</v>
      </c>
      <c r="G1213" s="207">
        <v>1.7999999999999999E-6</v>
      </c>
      <c r="H1213" s="208" t="s">
        <v>1644</v>
      </c>
      <c r="I1213" s="209" t="s">
        <v>1647</v>
      </c>
      <c r="J1213" s="206"/>
      <c r="K1213" s="210">
        <v>9.5683452536997972E-5</v>
      </c>
      <c r="L1213" s="208"/>
      <c r="M1213" s="206"/>
      <c r="N1213" s="210">
        <v>2.6214644530684374E-7</v>
      </c>
      <c r="O1213" s="208"/>
    </row>
    <row r="1214" spans="1:15" x14ac:dyDescent="0.25">
      <c r="A1214" s="200" t="s">
        <v>1632</v>
      </c>
      <c r="B1214" s="201" t="s">
        <v>901</v>
      </c>
      <c r="C1214" s="224" t="str">
        <f>IFERROR(IF($B1214="7440-47-3","Chromium and compounds",IF(B1214="No CAS","",INDEX('DEQ Pollutant List'!$C$7:$C$614,MATCH('3. Pollutant Emissions - EF'!B1214,'DEQ Pollutant List'!$B$7:$B$614,0)))),"")</f>
        <v>Chrysene</v>
      </c>
      <c r="D1214" s="205"/>
      <c r="E1214" s="260"/>
      <c r="F1214" s="206">
        <v>1.7999999999999999E-6</v>
      </c>
      <c r="G1214" s="207">
        <v>1.7999999999999999E-6</v>
      </c>
      <c r="H1214" s="208" t="s">
        <v>1644</v>
      </c>
      <c r="I1214" s="209" t="s">
        <v>1647</v>
      </c>
      <c r="J1214" s="206"/>
      <c r="K1214" s="210">
        <v>9.5683452536997972E-5</v>
      </c>
      <c r="L1214" s="208"/>
      <c r="M1214" s="206"/>
      <c r="N1214" s="210">
        <v>2.6214644530684374E-7</v>
      </c>
      <c r="O1214" s="208"/>
    </row>
    <row r="1215" spans="1:15" x14ac:dyDescent="0.25">
      <c r="A1215" s="200" t="s">
        <v>1632</v>
      </c>
      <c r="B1215" s="201" t="s">
        <v>911</v>
      </c>
      <c r="C1215" s="224" t="str">
        <f>IFERROR(IF($B1215="7440-47-3","Chromium and compounds",IF(B1215="No CAS","",INDEX('DEQ Pollutant List'!$C$7:$C$614,MATCH('3. Pollutant Emissions - EF'!B1215,'DEQ Pollutant List'!$B$7:$B$614,0)))),"")</f>
        <v>Dibenz[a,h]anthracene</v>
      </c>
      <c r="D1215" s="205"/>
      <c r="E1215" s="260"/>
      <c r="F1215" s="206">
        <v>1.1999999999999999E-6</v>
      </c>
      <c r="G1215" s="207">
        <v>1.1999999999999999E-6</v>
      </c>
      <c r="H1215" s="208" t="s">
        <v>1644</v>
      </c>
      <c r="I1215" s="209" t="s">
        <v>1647</v>
      </c>
      <c r="J1215" s="206"/>
      <c r="K1215" s="210">
        <v>6.3788968357998639E-5</v>
      </c>
      <c r="L1215" s="208"/>
      <c r="M1215" s="206"/>
      <c r="N1215" s="210">
        <v>1.7476429687122916E-7</v>
      </c>
      <c r="O1215" s="208"/>
    </row>
    <row r="1216" spans="1:15" x14ac:dyDescent="0.25">
      <c r="A1216" s="200" t="s">
        <v>1632</v>
      </c>
      <c r="B1216" s="201" t="s">
        <v>923</v>
      </c>
      <c r="C1216" s="224" t="str">
        <f>IFERROR(IF($B1216="7440-47-3","Chromium and compounds",IF(B1216="No CAS","",INDEX('DEQ Pollutant List'!$C$7:$C$614,MATCH('3. Pollutant Emissions - EF'!B1216,'DEQ Pollutant List'!$B$7:$B$614,0)))),"")</f>
        <v>Fluoranthene</v>
      </c>
      <c r="D1216" s="205"/>
      <c r="E1216" s="260"/>
      <c r="F1216" s="206">
        <v>3.0000000000000001E-6</v>
      </c>
      <c r="G1216" s="207">
        <v>3.0000000000000001E-6</v>
      </c>
      <c r="H1216" s="208" t="s">
        <v>1644</v>
      </c>
      <c r="I1216" s="209" t="s">
        <v>1647</v>
      </c>
      <c r="J1216" s="206"/>
      <c r="K1216" s="210">
        <v>1.5947242089499661E-4</v>
      </c>
      <c r="L1216" s="208"/>
      <c r="M1216" s="206"/>
      <c r="N1216" s="210">
        <v>4.3691074217807291E-7</v>
      </c>
      <c r="O1216" s="208"/>
    </row>
    <row r="1217" spans="1:15" x14ac:dyDescent="0.25">
      <c r="A1217" s="200" t="s">
        <v>1632</v>
      </c>
      <c r="B1217" s="201" t="s">
        <v>925</v>
      </c>
      <c r="C1217" s="224" t="str">
        <f>IFERROR(IF($B1217="7440-47-3","Chromium and compounds",IF(B1217="No CAS","",INDEX('DEQ Pollutant List'!$C$7:$C$614,MATCH('3. Pollutant Emissions - EF'!B1217,'DEQ Pollutant List'!$B$7:$B$614,0)))),"")</f>
        <v>Fluorene</v>
      </c>
      <c r="D1217" s="205"/>
      <c r="E1217" s="260"/>
      <c r="F1217" s="206">
        <v>2.7999999999999999E-6</v>
      </c>
      <c r="G1217" s="207">
        <v>2.7999999999999999E-6</v>
      </c>
      <c r="H1217" s="208" t="s">
        <v>1644</v>
      </c>
      <c r="I1217" s="209" t="s">
        <v>1647</v>
      </c>
      <c r="J1217" s="206"/>
      <c r="K1217" s="210">
        <v>1.4884092616866351E-4</v>
      </c>
      <c r="L1217" s="208"/>
      <c r="M1217" s="206"/>
      <c r="N1217" s="210">
        <v>4.0778335936620138E-7</v>
      </c>
      <c r="O1217" s="208"/>
    </row>
    <row r="1218" spans="1:15" x14ac:dyDescent="0.25">
      <c r="A1218" s="200" t="s">
        <v>1632</v>
      </c>
      <c r="B1218" s="201" t="s">
        <v>927</v>
      </c>
      <c r="C1218" s="224" t="str">
        <f>IFERROR(IF($B1218="7440-47-3","Chromium and compounds",IF(B1218="No CAS","",INDEX('DEQ Pollutant List'!$C$7:$C$614,MATCH('3. Pollutant Emissions - EF'!B1218,'DEQ Pollutant List'!$B$7:$B$614,0)))),"")</f>
        <v>Indeno[1,2,3-cd]pyrene</v>
      </c>
      <c r="D1218" s="205"/>
      <c r="E1218" s="260"/>
      <c r="F1218" s="206">
        <v>1.7999999999999999E-6</v>
      </c>
      <c r="G1218" s="207">
        <v>1.7999999999999999E-6</v>
      </c>
      <c r="H1218" s="208" t="s">
        <v>1644</v>
      </c>
      <c r="I1218" s="209" t="s">
        <v>1647</v>
      </c>
      <c r="J1218" s="206"/>
      <c r="K1218" s="210">
        <v>9.5683452536997972E-5</v>
      </c>
      <c r="L1218" s="208"/>
      <c r="M1218" s="206"/>
      <c r="N1218" s="210">
        <v>2.6214644530684374E-7</v>
      </c>
      <c r="O1218" s="208"/>
    </row>
    <row r="1219" spans="1:15" x14ac:dyDescent="0.25">
      <c r="A1219" s="200" t="s">
        <v>1632</v>
      </c>
      <c r="B1219" s="201" t="s">
        <v>929</v>
      </c>
      <c r="C1219" s="224" t="str">
        <f>IFERROR(IF($B1219="7440-47-3","Chromium and compounds",IF(B1219="No CAS","",INDEX('DEQ Pollutant List'!$C$7:$C$614,MATCH('3. Pollutant Emissions - EF'!B1219,'DEQ Pollutant List'!$B$7:$B$614,0)))),"")</f>
        <v>2-Methyl naphthalene</v>
      </c>
      <c r="D1219" s="205"/>
      <c r="E1219" s="260"/>
      <c r="F1219" s="206">
        <v>2.4000000000000001E-5</v>
      </c>
      <c r="G1219" s="207">
        <v>2.4000000000000001E-5</v>
      </c>
      <c r="H1219" s="208" t="s">
        <v>1644</v>
      </c>
      <c r="I1219" s="209" t="s">
        <v>1647</v>
      </c>
      <c r="J1219" s="206"/>
      <c r="K1219" s="210">
        <v>1.2757793671599729E-3</v>
      </c>
      <c r="L1219" s="208"/>
      <c r="M1219" s="206"/>
      <c r="N1219" s="210">
        <v>3.4952859374245832E-6</v>
      </c>
      <c r="O1219" s="208"/>
    </row>
    <row r="1220" spans="1:15" x14ac:dyDescent="0.25">
      <c r="A1220" s="200" t="s">
        <v>1632</v>
      </c>
      <c r="B1220" s="201" t="s">
        <v>933</v>
      </c>
      <c r="C1220" s="224" t="str">
        <f>IFERROR(IF($B1220="7440-47-3","Chromium and compounds",IF(B1220="No CAS","",INDEX('DEQ Pollutant List'!$C$7:$C$614,MATCH('3. Pollutant Emissions - EF'!B1220,'DEQ Pollutant List'!$B$7:$B$614,0)))),"")</f>
        <v>Phenanthrene</v>
      </c>
      <c r="D1220" s="205"/>
      <c r="E1220" s="260"/>
      <c r="F1220" s="206">
        <v>1.7E-5</v>
      </c>
      <c r="G1220" s="207">
        <v>1.7E-5</v>
      </c>
      <c r="H1220" s="208" t="s">
        <v>1644</v>
      </c>
      <c r="I1220" s="209" t="s">
        <v>1647</v>
      </c>
      <c r="J1220" s="206"/>
      <c r="K1220" s="210">
        <v>9.0367705173831413E-4</v>
      </c>
      <c r="L1220" s="208"/>
      <c r="M1220" s="206"/>
      <c r="N1220" s="210">
        <v>2.4758275390090799E-6</v>
      </c>
      <c r="O1220" s="208"/>
    </row>
    <row r="1221" spans="1:15" x14ac:dyDescent="0.25">
      <c r="A1221" s="200" t="s">
        <v>1632</v>
      </c>
      <c r="B1221" s="201" t="s">
        <v>935</v>
      </c>
      <c r="C1221" s="224" t="str">
        <f>IFERROR(IF($B1221="7440-47-3","Chromium and compounds",IF(B1221="No CAS","",INDEX('DEQ Pollutant List'!$C$7:$C$614,MATCH('3. Pollutant Emissions - EF'!B1221,'DEQ Pollutant List'!$B$7:$B$614,0)))),"")</f>
        <v>Pyrene</v>
      </c>
      <c r="D1221" s="205"/>
      <c r="E1221" s="260"/>
      <c r="F1221" s="206">
        <v>5.0000000000000004E-6</v>
      </c>
      <c r="G1221" s="207">
        <v>5.0000000000000004E-6</v>
      </c>
      <c r="H1221" s="208" t="s">
        <v>1644</v>
      </c>
      <c r="I1221" s="209" t="s">
        <v>1647</v>
      </c>
      <c r="J1221" s="206"/>
      <c r="K1221" s="210">
        <v>2.6578736815832774E-4</v>
      </c>
      <c r="L1221" s="208"/>
      <c r="M1221" s="206"/>
      <c r="N1221" s="210">
        <v>7.2818457029678828E-7</v>
      </c>
      <c r="O1221" s="208"/>
    </row>
    <row r="1222" spans="1:15" x14ac:dyDescent="0.25">
      <c r="A1222" s="200" t="s">
        <v>1632</v>
      </c>
      <c r="B1222" s="201" t="s">
        <v>943</v>
      </c>
      <c r="C1222" s="224" t="str">
        <f>IFERROR(IF($B1222="7440-47-3","Chromium and compounds",IF(B1222="No CAS","",INDEX('DEQ Pollutant List'!$C$7:$C$614,MATCH('3. Pollutant Emissions - EF'!B1222,'DEQ Pollutant List'!$B$7:$B$614,0)))),"")</f>
        <v>7,12-Dimethylbenz[a]anthracene</v>
      </c>
      <c r="D1222" s="205"/>
      <c r="E1222" s="260"/>
      <c r="F1222" s="206">
        <v>1.5999999999999999E-5</v>
      </c>
      <c r="G1222" s="207">
        <v>1.5999999999999999E-5</v>
      </c>
      <c r="H1222" s="208" t="s">
        <v>1644</v>
      </c>
      <c r="I1222" s="209" t="s">
        <v>1647</v>
      </c>
      <c r="J1222" s="206"/>
      <c r="K1222" s="210">
        <v>8.5051957810664859E-4</v>
      </c>
      <c r="L1222" s="208"/>
      <c r="M1222" s="206"/>
      <c r="N1222" s="210">
        <v>2.3301906249497222E-6</v>
      </c>
      <c r="O1222" s="208"/>
    </row>
    <row r="1223" spans="1:15" x14ac:dyDescent="0.25">
      <c r="A1223" s="200" t="s">
        <v>1632</v>
      </c>
      <c r="B1223" s="201" t="s">
        <v>949</v>
      </c>
      <c r="C1223" s="224" t="str">
        <f>IFERROR(IF($B1223="7440-47-3","Chromium and compounds",IF(B1223="No CAS","",INDEX('DEQ Pollutant List'!$C$7:$C$614,MATCH('3. Pollutant Emissions - EF'!B1223,'DEQ Pollutant List'!$B$7:$B$614,0)))),"")</f>
        <v>3-Methylcholanthrene</v>
      </c>
      <c r="D1223" s="205"/>
      <c r="E1223" s="260"/>
      <c r="F1223" s="206">
        <v>1.7999999999999999E-6</v>
      </c>
      <c r="G1223" s="207">
        <v>1.7999999999999999E-6</v>
      </c>
      <c r="H1223" s="208" t="s">
        <v>1644</v>
      </c>
      <c r="I1223" s="209" t="s">
        <v>1647</v>
      </c>
      <c r="J1223" s="206"/>
      <c r="K1223" s="210">
        <v>9.5683452536997972E-5</v>
      </c>
      <c r="L1223" s="208"/>
      <c r="M1223" s="206"/>
      <c r="N1223" s="210">
        <v>2.6214644530684374E-7</v>
      </c>
      <c r="O1223" s="208"/>
    </row>
    <row r="1224" spans="1:15" s="199" customFormat="1" x14ac:dyDescent="0.25">
      <c r="A1224" s="200" t="s">
        <v>1632</v>
      </c>
      <c r="B1224" s="201" t="s">
        <v>632</v>
      </c>
      <c r="C1224" s="224" t="str">
        <f>IFERROR(IF($B1224="7440-47-3","Chromium and compounds",IF(B1224="No CAS","",INDEX('DEQ Pollutant List'!$C$7:$C$614,MATCH('3. Pollutant Emissions - EF'!B1224,'DEQ Pollutant List'!$B$7:$B$614,0)))),"")</f>
        <v>Naphthalene</v>
      </c>
      <c r="D1224" s="205"/>
      <c r="E1224" s="260"/>
      <c r="F1224" s="206">
        <v>2.9999999999999997E-4</v>
      </c>
      <c r="G1224" s="207">
        <v>2.9999999999999997E-4</v>
      </c>
      <c r="H1224" s="208" t="s">
        <v>1644</v>
      </c>
      <c r="I1224" s="209" t="s">
        <v>1645</v>
      </c>
      <c r="J1224" s="206"/>
      <c r="K1224" s="210">
        <v>1.5947242089499662E-2</v>
      </c>
      <c r="L1224" s="208"/>
      <c r="M1224" s="206"/>
      <c r="N1224" s="210">
        <v>4.3691074217807287E-5</v>
      </c>
      <c r="O1224" s="208"/>
    </row>
    <row r="1225" spans="1:15" s="199" customFormat="1" x14ac:dyDescent="0.25">
      <c r="A1225" s="200" t="s">
        <v>1632</v>
      </c>
      <c r="B1225" s="201" t="s">
        <v>63</v>
      </c>
      <c r="C1225" s="224" t="str">
        <f>IFERROR(IF($B1225="7440-47-3","Chromium and compounds",IF(B1225="No CAS","",INDEX('DEQ Pollutant List'!$C$7:$C$614,MATCH('3. Pollutant Emissions - EF'!B1225,'DEQ Pollutant List'!$B$7:$B$614,0)))),"")</f>
        <v>Ammonia</v>
      </c>
      <c r="D1225" s="205"/>
      <c r="E1225" s="260"/>
      <c r="F1225" s="206">
        <v>18</v>
      </c>
      <c r="G1225" s="207">
        <v>18</v>
      </c>
      <c r="H1225" s="208" t="s">
        <v>1644</v>
      </c>
      <c r="I1225" s="209" t="s">
        <v>1645</v>
      </c>
      <c r="J1225" s="206"/>
      <c r="K1225" s="210">
        <v>956.8345253699797</v>
      </c>
      <c r="L1225" s="208"/>
      <c r="M1225" s="206"/>
      <c r="N1225" s="210">
        <v>2.6214644530684375</v>
      </c>
      <c r="O1225" s="208"/>
    </row>
    <row r="1226" spans="1:15" s="199" customFormat="1" x14ac:dyDescent="0.25">
      <c r="A1226" s="200" t="s">
        <v>1632</v>
      </c>
      <c r="B1226" s="201" t="s">
        <v>626</v>
      </c>
      <c r="C1226" s="224" t="str">
        <f>IFERROR(IF($B1226="7440-47-3","Chromium and compounds",IF(B1226="No CAS","",INDEX('DEQ Pollutant List'!$C$7:$C$614,MATCH('3. Pollutant Emissions - EF'!B1226,'DEQ Pollutant List'!$B$7:$B$614,0)))),"")</f>
        <v>Molybdenum trioxide</v>
      </c>
      <c r="D1226" s="205"/>
      <c r="E1226" s="260"/>
      <c r="F1226" s="206">
        <v>1.65E-3</v>
      </c>
      <c r="G1226" s="207">
        <v>1.65E-3</v>
      </c>
      <c r="H1226" s="208" t="s">
        <v>1644</v>
      </c>
      <c r="I1226" s="209" t="s">
        <v>1645</v>
      </c>
      <c r="J1226" s="206"/>
      <c r="K1226" s="210">
        <v>8.7709831492248133E-2</v>
      </c>
      <c r="L1226" s="208"/>
      <c r="M1226" s="206"/>
      <c r="N1226" s="210">
        <v>2.403009081979401E-4</v>
      </c>
      <c r="O1226" s="208"/>
    </row>
    <row r="1227" spans="1:15" s="199" customFormat="1" x14ac:dyDescent="0.25">
      <c r="A1227" s="200" t="s">
        <v>1632</v>
      </c>
      <c r="B1227" s="201" t="s">
        <v>77</v>
      </c>
      <c r="C1227" s="224" t="str">
        <f>IFERROR(IF($B1227="7440-47-3","Chromium and compounds",IF(B1227="No CAS","",INDEX('DEQ Pollutant List'!$C$7:$C$614,MATCH('3. Pollutant Emissions - EF'!B1227,'DEQ Pollutant List'!$B$7:$B$614,0)))),"")</f>
        <v>Antimony and compounds</v>
      </c>
      <c r="D1227" s="205"/>
      <c r="E1227" s="260"/>
      <c r="F1227" s="206">
        <v>2.0000000000000001E-4</v>
      </c>
      <c r="G1227" s="207">
        <v>2.0000000000000001E-4</v>
      </c>
      <c r="H1227" s="208" t="s">
        <v>1644</v>
      </c>
      <c r="I1227" s="209" t="s">
        <v>1645</v>
      </c>
      <c r="J1227" s="206"/>
      <c r="K1227" s="210">
        <v>1.0631494726333108E-2</v>
      </c>
      <c r="L1227" s="208"/>
      <c r="M1227" s="206"/>
      <c r="N1227" s="210">
        <v>2.9127382811871528E-5</v>
      </c>
      <c r="O1227" s="208"/>
    </row>
    <row r="1228" spans="1:15" s="199" customFormat="1" x14ac:dyDescent="0.25">
      <c r="A1228" s="200" t="s">
        <v>1632</v>
      </c>
      <c r="B1228" s="201" t="s">
        <v>83</v>
      </c>
      <c r="C1228" s="224" t="str">
        <f>IFERROR(IF($B1228="7440-47-3","Chromium and compounds",IF(B1228="No CAS","",INDEX('DEQ Pollutant List'!$C$7:$C$614,MATCH('3. Pollutant Emissions - EF'!B1228,'DEQ Pollutant List'!$B$7:$B$614,0)))),"")</f>
        <v>Arsenic and compounds</v>
      </c>
      <c r="D1228" s="205"/>
      <c r="E1228" s="260"/>
      <c r="F1228" s="206">
        <v>2.0000000000000001E-4</v>
      </c>
      <c r="G1228" s="207">
        <v>2.0000000000000001E-4</v>
      </c>
      <c r="H1228" s="208" t="s">
        <v>1644</v>
      </c>
      <c r="I1228" s="209" t="s">
        <v>1645</v>
      </c>
      <c r="J1228" s="206"/>
      <c r="K1228" s="210">
        <v>1.0631494726333108E-2</v>
      </c>
      <c r="L1228" s="208"/>
      <c r="M1228" s="206"/>
      <c r="N1228" s="210">
        <v>2.9127382811871528E-5</v>
      </c>
      <c r="O1228" s="208"/>
    </row>
    <row r="1229" spans="1:15" s="199" customFormat="1" x14ac:dyDescent="0.25">
      <c r="A1229" s="200" t="s">
        <v>1632</v>
      </c>
      <c r="B1229" s="201" t="s">
        <v>99</v>
      </c>
      <c r="C1229" s="224" t="str">
        <f>IFERROR(IF($B1229="7440-47-3","Chromium and compounds",IF(B1229="No CAS","",INDEX('DEQ Pollutant List'!$C$7:$C$614,MATCH('3. Pollutant Emissions - EF'!B1229,'DEQ Pollutant List'!$B$7:$B$614,0)))),"")</f>
        <v>Barium and compounds</v>
      </c>
      <c r="D1229" s="205"/>
      <c r="E1229" s="260"/>
      <c r="F1229" s="206">
        <v>4.4000000000000003E-3</v>
      </c>
      <c r="G1229" s="207">
        <v>4.4000000000000003E-3</v>
      </c>
      <c r="H1229" s="208" t="s">
        <v>1644</v>
      </c>
      <c r="I1229" s="209" t="s">
        <v>1645</v>
      </c>
      <c r="J1229" s="206"/>
      <c r="K1229" s="210">
        <v>0.23389288397932839</v>
      </c>
      <c r="L1229" s="208"/>
      <c r="M1229" s="206"/>
      <c r="N1229" s="210">
        <v>6.4080242186117359E-4</v>
      </c>
      <c r="O1229" s="208"/>
    </row>
    <row r="1230" spans="1:15" s="199" customFormat="1" x14ac:dyDescent="0.25">
      <c r="A1230" s="200" t="s">
        <v>1632</v>
      </c>
      <c r="B1230" s="201" t="s">
        <v>117</v>
      </c>
      <c r="C1230" s="224" t="str">
        <f>IFERROR(IF($B1230="7440-47-3","Chromium and compounds",IF(B1230="No CAS","",INDEX('DEQ Pollutant List'!$C$7:$C$614,MATCH('3. Pollutant Emissions - EF'!B1230,'DEQ Pollutant List'!$B$7:$B$614,0)))),"")</f>
        <v>Beryllium and compounds</v>
      </c>
      <c r="D1230" s="205"/>
      <c r="E1230" s="260"/>
      <c r="F1230" s="206">
        <v>1.2E-5</v>
      </c>
      <c r="G1230" s="207">
        <v>1.2E-5</v>
      </c>
      <c r="H1230" s="208" t="s">
        <v>1644</v>
      </c>
      <c r="I1230" s="209" t="s">
        <v>1645</v>
      </c>
      <c r="J1230" s="206"/>
      <c r="K1230" s="210">
        <v>6.3788968357998644E-4</v>
      </c>
      <c r="L1230" s="208"/>
      <c r="M1230" s="206"/>
      <c r="N1230" s="210">
        <v>1.7476429687122916E-6</v>
      </c>
      <c r="O1230" s="208"/>
    </row>
    <row r="1231" spans="1:15" s="199" customFormat="1" x14ac:dyDescent="0.25">
      <c r="A1231" s="200" t="s">
        <v>1632</v>
      </c>
      <c r="B1231" s="201" t="s">
        <v>167</v>
      </c>
      <c r="C1231" s="224" t="str">
        <f>IFERROR(IF($B1231="7440-47-3","Chromium and compounds",IF(B1231="No CAS","",INDEX('DEQ Pollutant List'!$C$7:$C$614,MATCH('3. Pollutant Emissions - EF'!B1231,'DEQ Pollutant List'!$B$7:$B$614,0)))),"")</f>
        <v>Cadmium and compounds</v>
      </c>
      <c r="D1231" s="205"/>
      <c r="E1231" s="260"/>
      <c r="F1231" s="206">
        <v>1.1000000000000001E-3</v>
      </c>
      <c r="G1231" s="207">
        <v>1.1000000000000001E-3</v>
      </c>
      <c r="H1231" s="208" t="s">
        <v>1644</v>
      </c>
      <c r="I1231" s="209" t="s">
        <v>1645</v>
      </c>
      <c r="J1231" s="206"/>
      <c r="K1231" s="210">
        <v>5.8473220994832098E-2</v>
      </c>
      <c r="L1231" s="208"/>
      <c r="M1231" s="206"/>
      <c r="N1231" s="210">
        <v>1.602006054652934E-4</v>
      </c>
      <c r="O1231" s="208"/>
    </row>
    <row r="1232" spans="1:15" s="199" customFormat="1" x14ac:dyDescent="0.25">
      <c r="A1232" s="200" t="s">
        <v>1632</v>
      </c>
      <c r="B1232" s="201" t="s">
        <v>1636</v>
      </c>
      <c r="C1232" s="224" t="str">
        <f>IFERROR(IF($B1232="7440-47-3","Chromium and compounds",IF(B1232="No CAS","",INDEX('DEQ Pollutant List'!$C$7:$C$614,MATCH('3. Pollutant Emissions - EF'!B1232,'DEQ Pollutant List'!$B$7:$B$614,0)))),"")</f>
        <v>Chromium and compounds</v>
      </c>
      <c r="D1232" s="205"/>
      <c r="E1232" s="260"/>
      <c r="F1232" s="206">
        <v>1.4E-3</v>
      </c>
      <c r="G1232" s="207">
        <v>1.4E-3</v>
      </c>
      <c r="H1232" s="208" t="s">
        <v>1644</v>
      </c>
      <c r="I1232" s="209" t="s">
        <v>1648</v>
      </c>
      <c r="J1232" s="206"/>
      <c r="K1232" s="210">
        <v>7.4420463084331756E-2</v>
      </c>
      <c r="L1232" s="208"/>
      <c r="M1232" s="206"/>
      <c r="N1232" s="210">
        <v>2.038916796831007E-4</v>
      </c>
      <c r="O1232" s="208"/>
    </row>
    <row r="1233" spans="1:15" x14ac:dyDescent="0.25">
      <c r="A1233" s="200" t="s">
        <v>1632</v>
      </c>
      <c r="B1233" s="201" t="s">
        <v>250</v>
      </c>
      <c r="C1233" s="224" t="str">
        <f>IFERROR(IF($B1233="7440-47-3","Chromium and compounds",IF(B1233="No CAS","",INDEX('DEQ Pollutant List'!$C$7:$C$614,MATCH('3. Pollutant Emissions - EF'!B1233,'DEQ Pollutant List'!$B$7:$B$614,0)))),"")</f>
        <v>Chromium VI, chromate, and dichromate particulate</v>
      </c>
      <c r="D1233" s="205"/>
      <c r="E1233" s="260"/>
      <c r="F1233" s="206">
        <v>1.4E-3</v>
      </c>
      <c r="G1233" s="207">
        <v>1.4E-3</v>
      </c>
      <c r="H1233" s="208" t="s">
        <v>1644</v>
      </c>
      <c r="I1233" s="209" t="s">
        <v>1645</v>
      </c>
      <c r="J1233" s="206"/>
      <c r="K1233" s="210">
        <v>7.4420463084331756E-2</v>
      </c>
      <c r="L1233" s="208"/>
      <c r="M1233" s="206"/>
      <c r="N1233" s="210">
        <v>2.038916796831007E-4</v>
      </c>
      <c r="O1233" s="208"/>
    </row>
    <row r="1234" spans="1:15" x14ac:dyDescent="0.25">
      <c r="A1234" s="200" t="s">
        <v>1632</v>
      </c>
      <c r="B1234" s="201" t="s">
        <v>255</v>
      </c>
      <c r="C1234" s="224" t="str">
        <f>IFERROR(IF($B1234="7440-47-3","Chromium and compounds",IF(B1234="No CAS","",INDEX('DEQ Pollutant List'!$C$7:$C$614,MATCH('3. Pollutant Emissions - EF'!B1234,'DEQ Pollutant List'!$B$7:$B$614,0)))),"")</f>
        <v>Cobalt and compounds</v>
      </c>
      <c r="D1234" s="205"/>
      <c r="E1234" s="260"/>
      <c r="F1234" s="206">
        <v>8.3999999999999995E-5</v>
      </c>
      <c r="G1234" s="207">
        <v>8.3999999999999995E-5</v>
      </c>
      <c r="H1234" s="208" t="s">
        <v>1644</v>
      </c>
      <c r="I1234" s="209" t="s">
        <v>1645</v>
      </c>
      <c r="J1234" s="206"/>
      <c r="K1234" s="210">
        <v>4.4652277850599047E-3</v>
      </c>
      <c r="L1234" s="208"/>
      <c r="M1234" s="206"/>
      <c r="N1234" s="210">
        <v>1.223350078098604E-5</v>
      </c>
      <c r="O1234" s="208"/>
    </row>
    <row r="1235" spans="1:15" x14ac:dyDescent="0.25">
      <c r="A1235" s="200" t="s">
        <v>1632</v>
      </c>
      <c r="B1235" s="201" t="s">
        <v>258</v>
      </c>
      <c r="C1235" s="224" t="str">
        <f>IFERROR(IF($B1235="7440-47-3","Chromium and compounds",IF(B1235="No CAS","",INDEX('DEQ Pollutant List'!$C$7:$C$614,MATCH('3. Pollutant Emissions - EF'!B1235,'DEQ Pollutant List'!$B$7:$B$614,0)))),"")</f>
        <v>Copper and compounds</v>
      </c>
      <c r="D1235" s="205"/>
      <c r="E1235" s="260"/>
      <c r="F1235" s="206">
        <v>8.4999999999999995E-4</v>
      </c>
      <c r="G1235" s="207">
        <v>8.4999999999999995E-4</v>
      </c>
      <c r="H1235" s="208" t="s">
        <v>1644</v>
      </c>
      <c r="I1235" s="209" t="s">
        <v>1645</v>
      </c>
      <c r="J1235" s="206"/>
      <c r="K1235" s="210">
        <v>4.5183852586915707E-2</v>
      </c>
      <c r="L1235" s="208"/>
      <c r="M1235" s="206"/>
      <c r="N1235" s="210">
        <v>1.2379137695045397E-4</v>
      </c>
      <c r="O1235" s="208"/>
    </row>
    <row r="1236" spans="1:15" x14ac:dyDescent="0.25">
      <c r="A1236" s="200" t="s">
        <v>1632</v>
      </c>
      <c r="B1236" s="201" t="s">
        <v>556</v>
      </c>
      <c r="C1236" s="224" t="str">
        <f>IFERROR(IF($B1236="7440-47-3","Chromium and compounds",IF(B1236="No CAS","",INDEX('DEQ Pollutant List'!$C$7:$C$614,MATCH('3. Pollutant Emissions - EF'!B1236,'DEQ Pollutant List'!$B$7:$B$614,0)))),"")</f>
        <v>Lead and compounds</v>
      </c>
      <c r="D1236" s="205"/>
      <c r="E1236" s="260"/>
      <c r="F1236" s="206">
        <v>5.0000000000000001E-4</v>
      </c>
      <c r="G1236" s="207">
        <v>5.0000000000000001E-4</v>
      </c>
      <c r="H1236" s="208" t="s">
        <v>1644</v>
      </c>
      <c r="I1236" s="209" t="s">
        <v>1645</v>
      </c>
      <c r="J1236" s="206"/>
      <c r="K1236" s="210">
        <v>2.6578736815832772E-2</v>
      </c>
      <c r="L1236" s="208"/>
      <c r="M1236" s="206"/>
      <c r="N1236" s="210">
        <v>7.2818457029678825E-5</v>
      </c>
      <c r="O1236" s="208"/>
    </row>
    <row r="1237" spans="1:15" x14ac:dyDescent="0.25">
      <c r="A1237" s="200" t="s">
        <v>1632</v>
      </c>
      <c r="B1237" s="201" t="s">
        <v>562</v>
      </c>
      <c r="C1237" s="224" t="str">
        <f>IFERROR(IF($B1237="7440-47-3","Chromium and compounds",IF(B1237="No CAS","",INDEX('DEQ Pollutant List'!$C$7:$C$614,MATCH('3. Pollutant Emissions - EF'!B1237,'DEQ Pollutant List'!$B$7:$B$614,0)))),"")</f>
        <v>Manganese and compounds</v>
      </c>
      <c r="D1237" s="205"/>
      <c r="E1237" s="260"/>
      <c r="F1237" s="206">
        <v>3.8000000000000002E-4</v>
      </c>
      <c r="G1237" s="207">
        <v>3.8000000000000002E-4</v>
      </c>
      <c r="H1237" s="208" t="s">
        <v>1644</v>
      </c>
      <c r="I1237" s="209" t="s">
        <v>1645</v>
      </c>
      <c r="J1237" s="206"/>
      <c r="K1237" s="210">
        <v>2.0199839980032906E-2</v>
      </c>
      <c r="L1237" s="208"/>
      <c r="M1237" s="206"/>
      <c r="N1237" s="210">
        <v>5.5342027342555906E-5</v>
      </c>
      <c r="O1237" s="208"/>
    </row>
    <row r="1238" spans="1:15" x14ac:dyDescent="0.25">
      <c r="A1238" s="200" t="s">
        <v>1632</v>
      </c>
      <c r="B1238" s="201" t="s">
        <v>568</v>
      </c>
      <c r="C1238" s="224" t="str">
        <f>IFERROR(IF($B1238="7440-47-3","Chromium and compounds",IF(B1238="No CAS","",INDEX('DEQ Pollutant List'!$C$7:$C$614,MATCH('3. Pollutant Emissions - EF'!B1238,'DEQ Pollutant List'!$B$7:$B$614,0)))),"")</f>
        <v>Mercury and compounds</v>
      </c>
      <c r="D1238" s="205"/>
      <c r="E1238" s="260"/>
      <c r="F1238" s="206">
        <v>2.5999999999999998E-4</v>
      </c>
      <c r="G1238" s="207">
        <v>2.5999999999999998E-4</v>
      </c>
      <c r="H1238" s="208" t="s">
        <v>1644</v>
      </c>
      <c r="I1238" s="209" t="s">
        <v>1645</v>
      </c>
      <c r="J1238" s="206"/>
      <c r="K1238" s="210">
        <v>1.3820943144233039E-2</v>
      </c>
      <c r="L1238" s="208"/>
      <c r="M1238" s="206"/>
      <c r="N1238" s="210">
        <v>3.786559765543298E-5</v>
      </c>
      <c r="O1238" s="208"/>
    </row>
    <row r="1239" spans="1:15" x14ac:dyDescent="0.25">
      <c r="A1239" s="200" t="s">
        <v>1632</v>
      </c>
      <c r="B1239" s="201" t="s">
        <v>634</v>
      </c>
      <c r="C1239" s="224" t="str">
        <f>IFERROR(IF($B1239="7440-47-3","Chromium and compounds",IF(B1239="No CAS","",INDEX('DEQ Pollutant List'!$C$7:$C$614,MATCH('3. Pollutant Emissions - EF'!B1239,'DEQ Pollutant List'!$B$7:$B$614,0)))),"")</f>
        <v>Nickel and compounds</v>
      </c>
      <c r="D1239" s="205"/>
      <c r="E1239" s="260"/>
      <c r="F1239" s="206">
        <v>2.0999999999999999E-3</v>
      </c>
      <c r="G1239" s="207">
        <v>2.0999999999999999E-3</v>
      </c>
      <c r="H1239" s="208" t="s">
        <v>1644</v>
      </c>
      <c r="I1239" s="209" t="s">
        <v>1645</v>
      </c>
      <c r="J1239" s="206"/>
      <c r="K1239" s="210">
        <v>0.11163069462649762</v>
      </c>
      <c r="L1239" s="208"/>
      <c r="M1239" s="206"/>
      <c r="N1239" s="210">
        <v>3.0583751952465099E-4</v>
      </c>
      <c r="O1239" s="208"/>
    </row>
    <row r="1240" spans="1:15" x14ac:dyDescent="0.25">
      <c r="A1240" s="200" t="s">
        <v>1632</v>
      </c>
      <c r="B1240" s="201" t="s">
        <v>1009</v>
      </c>
      <c r="C1240" s="224" t="str">
        <f>IFERROR(IF($B1240="7440-47-3","Chromium and compounds",IF(B1240="No CAS","",INDEX('DEQ Pollutant List'!$C$7:$C$614,MATCH('3. Pollutant Emissions - EF'!B1240,'DEQ Pollutant List'!$B$7:$B$614,0)))),"")</f>
        <v>Selenium and compounds</v>
      </c>
      <c r="D1240" s="205"/>
      <c r="E1240" s="260"/>
      <c r="F1240" s="206">
        <v>2.4000000000000001E-5</v>
      </c>
      <c r="G1240" s="207">
        <v>2.4000000000000001E-5</v>
      </c>
      <c r="H1240" s="208" t="s">
        <v>1644</v>
      </c>
      <c r="I1240" s="209" t="s">
        <v>1645</v>
      </c>
      <c r="J1240" s="206"/>
      <c r="K1240" s="210">
        <v>1.2757793671599729E-3</v>
      </c>
      <c r="L1240" s="208"/>
      <c r="M1240" s="206"/>
      <c r="N1240" s="210">
        <v>3.4952859374245832E-6</v>
      </c>
      <c r="O1240" s="208"/>
    </row>
    <row r="1241" spans="1:15" x14ac:dyDescent="0.25">
      <c r="A1241" s="200" t="s">
        <v>1632</v>
      </c>
      <c r="B1241" s="201" t="s">
        <v>1128</v>
      </c>
      <c r="C1241" s="224" t="str">
        <f>IFERROR(IF($B1241="7440-47-3","Chromium and compounds",IF(B1241="No CAS","",INDEX('DEQ Pollutant List'!$C$7:$C$614,MATCH('3. Pollutant Emissions - EF'!B1241,'DEQ Pollutant List'!$B$7:$B$614,0)))),"")</f>
        <v>Vanadium (fume or dust)</v>
      </c>
      <c r="D1241" s="205"/>
      <c r="E1241" s="260"/>
      <c r="F1241" s="206">
        <v>2.3E-3</v>
      </c>
      <c r="G1241" s="207">
        <v>2.3E-3</v>
      </c>
      <c r="H1241" s="208" t="s">
        <v>1644</v>
      </c>
      <c r="I1241" s="209" t="s">
        <v>1645</v>
      </c>
      <c r="J1241" s="206"/>
      <c r="K1241" s="210">
        <v>0.12226218935283074</v>
      </c>
      <c r="L1241" s="208"/>
      <c r="M1241" s="206"/>
      <c r="N1241" s="210">
        <v>3.3496490233652255E-4</v>
      </c>
      <c r="O1241" s="208"/>
    </row>
    <row r="1242" spans="1:15" ht="15.75" thickBot="1" x14ac:dyDescent="0.3">
      <c r="A1242" s="200" t="s">
        <v>1632</v>
      </c>
      <c r="B1242" s="201" t="s">
        <v>1149</v>
      </c>
      <c r="C1242" s="224" t="str">
        <f>IFERROR(IF($B1242="7440-47-3","Chromium and compounds",IF(B1242="No CAS","",INDEX('DEQ Pollutant List'!$C$7:$C$614,MATCH('3. Pollutant Emissions - EF'!B1242,'DEQ Pollutant List'!$B$7:$B$614,0)))),"")</f>
        <v>Zinc and compounds</v>
      </c>
      <c r="D1242" s="205"/>
      <c r="E1242" s="260"/>
      <c r="F1242" s="206">
        <v>2.9000000000000001E-2</v>
      </c>
      <c r="G1242" s="207">
        <v>2.9000000000000001E-2</v>
      </c>
      <c r="H1242" s="208" t="s">
        <v>1644</v>
      </c>
      <c r="I1242" s="209" t="s">
        <v>1645</v>
      </c>
      <c r="J1242" s="206"/>
      <c r="K1242" s="210">
        <v>1.5415667353183007</v>
      </c>
      <c r="L1242" s="208"/>
      <c r="M1242" s="206"/>
      <c r="N1242" s="210">
        <v>4.2234705077213719E-3</v>
      </c>
      <c r="O1242" s="208"/>
    </row>
    <row r="1243" spans="1:15" x14ac:dyDescent="0.25">
      <c r="A1243" s="465" t="s">
        <v>1226</v>
      </c>
      <c r="B1243" s="466"/>
      <c r="C1243" s="466"/>
      <c r="D1243" s="466"/>
      <c r="E1243" s="466"/>
      <c r="F1243" s="466"/>
      <c r="G1243" s="466"/>
      <c r="H1243" s="466"/>
      <c r="I1243" s="466"/>
      <c r="J1243" s="466"/>
      <c r="K1243" s="466"/>
      <c r="L1243" s="466"/>
      <c r="M1243" s="466"/>
      <c r="N1243" s="466"/>
      <c r="O1243" s="467"/>
    </row>
    <row r="1244" spans="1:15" x14ac:dyDescent="0.25">
      <c r="A1244" s="468"/>
      <c r="B1244" s="469"/>
      <c r="C1244" s="469"/>
      <c r="D1244" s="469"/>
      <c r="E1244" s="469"/>
      <c r="F1244" s="469"/>
      <c r="G1244" s="469"/>
      <c r="H1244" s="469"/>
      <c r="I1244" s="469"/>
      <c r="J1244" s="469"/>
      <c r="K1244" s="469"/>
      <c r="L1244" s="469"/>
      <c r="M1244" s="469"/>
      <c r="N1244" s="469"/>
      <c r="O1244" s="470"/>
    </row>
    <row r="1245" spans="1:15" ht="15.75" thickBot="1" x14ac:dyDescent="0.3">
      <c r="A1245" s="471"/>
      <c r="B1245" s="472"/>
      <c r="C1245" s="472"/>
      <c r="D1245" s="472"/>
      <c r="E1245" s="472"/>
      <c r="F1245" s="472"/>
      <c r="G1245" s="472"/>
      <c r="H1245" s="472"/>
      <c r="I1245" s="472"/>
      <c r="J1245" s="472"/>
      <c r="K1245" s="472"/>
      <c r="L1245" s="472"/>
      <c r="M1245" s="472"/>
      <c r="N1245" s="472"/>
      <c r="O1245" s="473"/>
    </row>
  </sheetData>
  <sheetProtection algorithmName="SHA-512" hashValue="IqEZUhKJJz2xsn+ZJJqHAuvGZDihs+FQc7W+7cA1SsRZvF2fPexnGS7Bvb4ugaNSTqkTnW/xfqbCbBbrrj7HHA==" saltValue="DuVoYS1EEdRAIw11YvuyAQ==" spinCount="100000" sheet="1" objects="1" scenarios="1" insertRows="0"/>
  <mergeCells count="11">
    <mergeCell ref="J9:O9"/>
    <mergeCell ref="F10:I10"/>
    <mergeCell ref="A1243:O1245"/>
    <mergeCell ref="A10:A12"/>
    <mergeCell ref="E10:E12"/>
    <mergeCell ref="B10:D11"/>
    <mergeCell ref="F11:G11"/>
    <mergeCell ref="H11:H12"/>
    <mergeCell ref="I11:I12"/>
    <mergeCell ref="J10:L11"/>
    <mergeCell ref="M10:O11"/>
  </mergeCells>
  <conditionalFormatting sqref="D13:D15">
    <cfRule type="containsBlanks" dxfId="170" priority="168">
      <formula>LEN(TRIM(D13))=0</formula>
    </cfRule>
  </conditionalFormatting>
  <conditionalFormatting sqref="C13:C15">
    <cfRule type="expression" dxfId="169" priority="166">
      <formula>SUMPRODUCT(--ISNUMBER(SEARCH(HAPs,C13)))&gt;0</formula>
    </cfRule>
  </conditionalFormatting>
  <conditionalFormatting sqref="D63:D65 D83:D85 D94:D105 D153 D868:D917 D919:D922 D928:D933 D1069 D161:D177 D188 D598 D49:D60 D67 D69:D80 D87 D89:D91 D107 D109:D126 D128 D130:D147 D149 D179:D182 D190:D195 D197 D200:D206 D208 D210:D216 D218 D220:D221 D223:D278 D462:D469 D484:D545 D565 D567:D576 D578 D580:D586 D600 D602:D606 D608:D640 D642:D646 D648:D651 D653 D655:D660 D662 D664:D671 D673 D675:D676 D794:D797 D799 D801:D808 D810 D812:D813 D815:D865 D924 D935:D995 D997:D1003 D1005:D1048 D1071:D1078 D1080 D1082:D1085 D1087 D1089:D1090 D1092 D1094:D1097 D1099:D1242 D281:D460 D678:D792 D16 D21:D47">
    <cfRule type="containsBlanks" dxfId="168" priority="165">
      <formula>LEN(TRIM(D16))=0</formula>
    </cfRule>
  </conditionalFormatting>
  <conditionalFormatting sqref="C63:C65 C83:C85 C94:C105 C153 C281:C285 C868:C917 C919:C922 C928:C933 C1069 C161:C177 C188 C598 C49:C60 C67 C69:C80 C87 C89:C91 C107 C109:C126 C128 C130:C147 C149 C179:C182 C190:C195 C197 C200:C206 C208 C210:C216 C218 C220:C221 C223:C278 C462:C469 C484:C545 C565 C567:C576 C578 C580:C586 C600 C602:C606 C608:C640 C642:C646 C648:C651 C653 C655:C660 C662 C664:C671 C673 C675:C676 C794:C797 C799 C801:C808 C810 C812:C813 C815:C865 C924 C935:C995 C997:C1003 C1005:C1048 C1071:C1078 C1080 C1082:C1085 C1087 C1089:C1090 C1092 C1094:C1097 C1099:C1242 C288:C460 C678:C792 C16 C21:C47">
    <cfRule type="expression" dxfId="167" priority="164">
      <formula>SUMPRODUCT(--ISNUMBER(SEARCH(HAPs,C16)))&gt;0</formula>
    </cfRule>
  </conditionalFormatting>
  <conditionalFormatting sqref="C286:C287">
    <cfRule type="expression" dxfId="166" priority="163">
      <formula>SUMPRODUCT(--ISNUMBER(SEARCH(HAPs,C286)))&gt;0</formula>
    </cfRule>
  </conditionalFormatting>
  <conditionalFormatting sqref="D62">
    <cfRule type="containsBlanks" dxfId="165" priority="162">
      <formula>LEN(TRIM(D62))=0</formula>
    </cfRule>
  </conditionalFormatting>
  <conditionalFormatting sqref="C62">
    <cfRule type="expression" dxfId="164" priority="161">
      <formula>SUMPRODUCT(--ISNUMBER(SEARCH(HAPs,C62)))&gt;0</formula>
    </cfRule>
  </conditionalFormatting>
  <conditionalFormatting sqref="D61">
    <cfRule type="containsBlanks" dxfId="163" priority="160">
      <formula>LEN(TRIM(D61))=0</formula>
    </cfRule>
  </conditionalFormatting>
  <conditionalFormatting sqref="C61">
    <cfRule type="expression" dxfId="162" priority="159">
      <formula>SUMPRODUCT(--ISNUMBER(SEARCH(HAPs,C61)))&gt;0</formula>
    </cfRule>
  </conditionalFormatting>
  <conditionalFormatting sqref="D82">
    <cfRule type="containsBlanks" dxfId="161" priority="158">
      <formula>LEN(TRIM(D82))=0</formula>
    </cfRule>
  </conditionalFormatting>
  <conditionalFormatting sqref="C82">
    <cfRule type="expression" dxfId="160" priority="157">
      <formula>SUMPRODUCT(--ISNUMBER(SEARCH(HAPs,C82)))&gt;0</formula>
    </cfRule>
  </conditionalFormatting>
  <conditionalFormatting sqref="D81">
    <cfRule type="containsBlanks" dxfId="159" priority="156">
      <formula>LEN(TRIM(D81))=0</formula>
    </cfRule>
  </conditionalFormatting>
  <conditionalFormatting sqref="C81">
    <cfRule type="expression" dxfId="158" priority="155">
      <formula>SUMPRODUCT(--ISNUMBER(SEARCH(HAPs,C81)))&gt;0</formula>
    </cfRule>
  </conditionalFormatting>
  <conditionalFormatting sqref="D93">
    <cfRule type="containsBlanks" dxfId="157" priority="154">
      <formula>LEN(TRIM(D93))=0</formula>
    </cfRule>
  </conditionalFormatting>
  <conditionalFormatting sqref="C93">
    <cfRule type="expression" dxfId="156" priority="153">
      <formula>SUMPRODUCT(--ISNUMBER(SEARCH(HAPs,C93)))&gt;0</formula>
    </cfRule>
  </conditionalFormatting>
  <conditionalFormatting sqref="D92">
    <cfRule type="containsBlanks" dxfId="155" priority="152">
      <formula>LEN(TRIM(D92))=0</formula>
    </cfRule>
  </conditionalFormatting>
  <conditionalFormatting sqref="C92">
    <cfRule type="expression" dxfId="154" priority="151">
      <formula>SUMPRODUCT(--ISNUMBER(SEARCH(HAPs,C92)))&gt;0</formula>
    </cfRule>
  </conditionalFormatting>
  <conditionalFormatting sqref="D151">
    <cfRule type="containsBlanks" dxfId="153" priority="150">
      <formula>LEN(TRIM(D151))=0</formula>
    </cfRule>
  </conditionalFormatting>
  <conditionalFormatting sqref="C151">
    <cfRule type="expression" dxfId="152" priority="149">
      <formula>SUMPRODUCT(--ISNUMBER(SEARCH(HAPs,C151)))&gt;0</formula>
    </cfRule>
  </conditionalFormatting>
  <conditionalFormatting sqref="D155:D159">
    <cfRule type="containsBlanks" dxfId="151" priority="148">
      <formula>LEN(TRIM(D155))=0</formula>
    </cfRule>
  </conditionalFormatting>
  <conditionalFormatting sqref="C155:C159">
    <cfRule type="expression" dxfId="150" priority="147">
      <formula>SUMPRODUCT(--ISNUMBER(SEARCH(HAPs,C155)))&gt;0</formula>
    </cfRule>
  </conditionalFormatting>
  <conditionalFormatting sqref="D279:D280">
    <cfRule type="containsBlanks" dxfId="149" priority="146">
      <formula>LEN(TRIM(D279))=0</formula>
    </cfRule>
  </conditionalFormatting>
  <conditionalFormatting sqref="C279:C280">
    <cfRule type="expression" dxfId="148" priority="145">
      <formula>SUMPRODUCT(--ISNUMBER(SEARCH(HAPs,C279)))&gt;0</formula>
    </cfRule>
  </conditionalFormatting>
  <conditionalFormatting sqref="D461">
    <cfRule type="containsBlanks" dxfId="147" priority="144">
      <formula>LEN(TRIM(D461))=0</formula>
    </cfRule>
  </conditionalFormatting>
  <conditionalFormatting sqref="C461">
    <cfRule type="expression" dxfId="146" priority="143">
      <formula>SUMPRODUCT(--ISNUMBER(SEARCH(HAPs,C461)))&gt;0</formula>
    </cfRule>
  </conditionalFormatting>
  <conditionalFormatting sqref="D587 D589 D591:D597">
    <cfRule type="containsBlanks" dxfId="145" priority="142">
      <formula>LEN(TRIM(D587))=0</formula>
    </cfRule>
  </conditionalFormatting>
  <conditionalFormatting sqref="C587 C589 C591:C597">
    <cfRule type="expression" dxfId="144" priority="141">
      <formula>SUMPRODUCT(--ISNUMBER(SEARCH(HAPs,C587)))&gt;0</formula>
    </cfRule>
  </conditionalFormatting>
  <conditionalFormatting sqref="D866:D867">
    <cfRule type="containsBlanks" dxfId="143" priority="140">
      <formula>LEN(TRIM(D866))=0</formula>
    </cfRule>
  </conditionalFormatting>
  <conditionalFormatting sqref="C866:C867">
    <cfRule type="expression" dxfId="142" priority="139">
      <formula>SUMPRODUCT(--ISNUMBER(SEARCH(HAPs,C866)))&gt;0</formula>
    </cfRule>
  </conditionalFormatting>
  <conditionalFormatting sqref="D918">
    <cfRule type="containsBlanks" dxfId="141" priority="138">
      <formula>LEN(TRIM(D918))=0</formula>
    </cfRule>
  </conditionalFormatting>
  <conditionalFormatting sqref="C918">
    <cfRule type="expression" dxfId="140" priority="137">
      <formula>SUMPRODUCT(--ISNUMBER(SEARCH(HAPs,C918)))&gt;0</formula>
    </cfRule>
  </conditionalFormatting>
  <conditionalFormatting sqref="D925:D927">
    <cfRule type="containsBlanks" dxfId="139" priority="136">
      <formula>LEN(TRIM(D925))=0</formula>
    </cfRule>
  </conditionalFormatting>
  <conditionalFormatting sqref="C925:C927">
    <cfRule type="expression" dxfId="138" priority="135">
      <formula>SUMPRODUCT(--ISNUMBER(SEARCH(HAPs,C925)))&gt;0</formula>
    </cfRule>
  </conditionalFormatting>
  <conditionalFormatting sqref="D1049:D1068">
    <cfRule type="containsBlanks" dxfId="137" priority="134">
      <formula>LEN(TRIM(D1049))=0</formula>
    </cfRule>
  </conditionalFormatting>
  <conditionalFormatting sqref="C1049:C1068">
    <cfRule type="expression" dxfId="136" priority="133">
      <formula>SUMPRODUCT(--ISNUMBER(SEARCH(HAPs,C1049)))&gt;0</formula>
    </cfRule>
  </conditionalFormatting>
  <conditionalFormatting sqref="D184:D186">
    <cfRule type="containsBlanks" dxfId="135" priority="132">
      <formula>LEN(TRIM(D184))=0</formula>
    </cfRule>
  </conditionalFormatting>
  <conditionalFormatting sqref="C184:C186">
    <cfRule type="expression" dxfId="134" priority="131">
      <formula>SUMPRODUCT(--ISNUMBER(SEARCH(HAPs,C184)))&gt;0</formula>
    </cfRule>
  </conditionalFormatting>
  <conditionalFormatting sqref="D48">
    <cfRule type="containsBlanks" dxfId="133" priority="130">
      <formula>LEN(TRIM(D48))=0</formula>
    </cfRule>
  </conditionalFormatting>
  <conditionalFormatting sqref="C48">
    <cfRule type="expression" dxfId="132" priority="129">
      <formula>SUMPRODUCT(--ISNUMBER(SEARCH(HAPs,C48)))&gt;0</formula>
    </cfRule>
  </conditionalFormatting>
  <conditionalFormatting sqref="D66">
    <cfRule type="containsBlanks" dxfId="131" priority="128">
      <formula>LEN(TRIM(D66))=0</formula>
    </cfRule>
  </conditionalFormatting>
  <conditionalFormatting sqref="C66">
    <cfRule type="expression" dxfId="130" priority="127">
      <formula>SUMPRODUCT(--ISNUMBER(SEARCH(HAPs,C66)))&gt;0</formula>
    </cfRule>
  </conditionalFormatting>
  <conditionalFormatting sqref="D68">
    <cfRule type="containsBlanks" dxfId="129" priority="126">
      <formula>LEN(TRIM(D68))=0</formula>
    </cfRule>
  </conditionalFormatting>
  <conditionalFormatting sqref="C68">
    <cfRule type="expression" dxfId="128" priority="125">
      <formula>SUMPRODUCT(--ISNUMBER(SEARCH(HAPs,C68)))&gt;0</formula>
    </cfRule>
  </conditionalFormatting>
  <conditionalFormatting sqref="D86">
    <cfRule type="containsBlanks" dxfId="127" priority="124">
      <formula>LEN(TRIM(D86))=0</formula>
    </cfRule>
  </conditionalFormatting>
  <conditionalFormatting sqref="C86">
    <cfRule type="expression" dxfId="126" priority="123">
      <formula>SUMPRODUCT(--ISNUMBER(SEARCH(HAPs,C86)))&gt;0</formula>
    </cfRule>
  </conditionalFormatting>
  <conditionalFormatting sqref="D88">
    <cfRule type="containsBlanks" dxfId="125" priority="122">
      <formula>LEN(TRIM(D88))=0</formula>
    </cfRule>
  </conditionalFormatting>
  <conditionalFormatting sqref="C88">
    <cfRule type="expression" dxfId="124" priority="121">
      <formula>SUMPRODUCT(--ISNUMBER(SEARCH(HAPs,C88)))&gt;0</formula>
    </cfRule>
  </conditionalFormatting>
  <conditionalFormatting sqref="D106">
    <cfRule type="containsBlanks" dxfId="123" priority="120">
      <formula>LEN(TRIM(D106))=0</formula>
    </cfRule>
  </conditionalFormatting>
  <conditionalFormatting sqref="C106">
    <cfRule type="expression" dxfId="122" priority="119">
      <formula>SUMPRODUCT(--ISNUMBER(SEARCH(HAPs,C106)))&gt;0</formula>
    </cfRule>
  </conditionalFormatting>
  <conditionalFormatting sqref="D108">
    <cfRule type="containsBlanks" dxfId="121" priority="118">
      <formula>LEN(TRIM(D108))=0</formula>
    </cfRule>
  </conditionalFormatting>
  <conditionalFormatting sqref="C108">
    <cfRule type="expression" dxfId="120" priority="117">
      <formula>SUMPRODUCT(--ISNUMBER(SEARCH(HAPs,C108)))&gt;0</formula>
    </cfRule>
  </conditionalFormatting>
  <conditionalFormatting sqref="D127">
    <cfRule type="containsBlanks" dxfId="119" priority="116">
      <formula>LEN(TRIM(D127))=0</formula>
    </cfRule>
  </conditionalFormatting>
  <conditionalFormatting sqref="C127">
    <cfRule type="expression" dxfId="118" priority="115">
      <formula>SUMPRODUCT(--ISNUMBER(SEARCH(HAPs,C127)))&gt;0</formula>
    </cfRule>
  </conditionalFormatting>
  <conditionalFormatting sqref="D129">
    <cfRule type="containsBlanks" dxfId="117" priority="114">
      <formula>LEN(TRIM(D129))=0</formula>
    </cfRule>
  </conditionalFormatting>
  <conditionalFormatting sqref="C129">
    <cfRule type="expression" dxfId="116" priority="113">
      <formula>SUMPRODUCT(--ISNUMBER(SEARCH(HAPs,C129)))&gt;0</formula>
    </cfRule>
  </conditionalFormatting>
  <conditionalFormatting sqref="D148">
    <cfRule type="containsBlanks" dxfId="115" priority="112">
      <formula>LEN(TRIM(D148))=0</formula>
    </cfRule>
  </conditionalFormatting>
  <conditionalFormatting sqref="C148">
    <cfRule type="expression" dxfId="114" priority="111">
      <formula>SUMPRODUCT(--ISNUMBER(SEARCH(HAPs,C148)))&gt;0</formula>
    </cfRule>
  </conditionalFormatting>
  <conditionalFormatting sqref="D150">
    <cfRule type="containsBlanks" dxfId="113" priority="110">
      <formula>LEN(TRIM(D150))=0</formula>
    </cfRule>
  </conditionalFormatting>
  <conditionalFormatting sqref="C150">
    <cfRule type="expression" dxfId="112" priority="109">
      <formula>SUMPRODUCT(--ISNUMBER(SEARCH(HAPs,C150)))&gt;0</formula>
    </cfRule>
  </conditionalFormatting>
  <conditionalFormatting sqref="D152">
    <cfRule type="containsBlanks" dxfId="111" priority="108">
      <formula>LEN(TRIM(D152))=0</formula>
    </cfRule>
  </conditionalFormatting>
  <conditionalFormatting sqref="C152">
    <cfRule type="expression" dxfId="110" priority="107">
      <formula>SUMPRODUCT(--ISNUMBER(SEARCH(HAPs,C152)))&gt;0</formula>
    </cfRule>
  </conditionalFormatting>
  <conditionalFormatting sqref="D154">
    <cfRule type="containsBlanks" dxfId="109" priority="106">
      <formula>LEN(TRIM(D154))=0</formula>
    </cfRule>
  </conditionalFormatting>
  <conditionalFormatting sqref="C154">
    <cfRule type="expression" dxfId="108" priority="105">
      <formula>SUMPRODUCT(--ISNUMBER(SEARCH(HAPs,C154)))&gt;0</formula>
    </cfRule>
  </conditionalFormatting>
  <conditionalFormatting sqref="D160">
    <cfRule type="containsBlanks" dxfId="107" priority="104">
      <formula>LEN(TRIM(D160))=0</formula>
    </cfRule>
  </conditionalFormatting>
  <conditionalFormatting sqref="C160">
    <cfRule type="expression" dxfId="106" priority="103">
      <formula>SUMPRODUCT(--ISNUMBER(SEARCH(HAPs,C160)))&gt;0</formula>
    </cfRule>
  </conditionalFormatting>
  <conditionalFormatting sqref="D178">
    <cfRule type="containsBlanks" dxfId="105" priority="102">
      <formula>LEN(TRIM(D178))=0</formula>
    </cfRule>
  </conditionalFormatting>
  <conditionalFormatting sqref="C178">
    <cfRule type="expression" dxfId="104" priority="101">
      <formula>SUMPRODUCT(--ISNUMBER(SEARCH(HAPs,C178)))&gt;0</formula>
    </cfRule>
  </conditionalFormatting>
  <conditionalFormatting sqref="D183">
    <cfRule type="containsBlanks" dxfId="103" priority="100">
      <formula>LEN(TRIM(D183))=0</formula>
    </cfRule>
  </conditionalFormatting>
  <conditionalFormatting sqref="C183">
    <cfRule type="expression" dxfId="102" priority="99">
      <formula>SUMPRODUCT(--ISNUMBER(SEARCH(HAPs,C183)))&gt;0</formula>
    </cfRule>
  </conditionalFormatting>
  <conditionalFormatting sqref="D187">
    <cfRule type="containsBlanks" dxfId="101" priority="98">
      <formula>LEN(TRIM(D187))=0</formula>
    </cfRule>
  </conditionalFormatting>
  <conditionalFormatting sqref="C187">
    <cfRule type="expression" dxfId="100" priority="97">
      <formula>SUMPRODUCT(--ISNUMBER(SEARCH(HAPs,C187)))&gt;0</formula>
    </cfRule>
  </conditionalFormatting>
  <conditionalFormatting sqref="D189">
    <cfRule type="containsBlanks" dxfId="99" priority="96">
      <formula>LEN(TRIM(D189))=0</formula>
    </cfRule>
  </conditionalFormatting>
  <conditionalFormatting sqref="C189">
    <cfRule type="expression" dxfId="98" priority="95">
      <formula>SUMPRODUCT(--ISNUMBER(SEARCH(HAPs,C189)))&gt;0</formula>
    </cfRule>
  </conditionalFormatting>
  <conditionalFormatting sqref="D196">
    <cfRule type="containsBlanks" dxfId="97" priority="94">
      <formula>LEN(TRIM(D196))=0</formula>
    </cfRule>
  </conditionalFormatting>
  <conditionalFormatting sqref="C196">
    <cfRule type="expression" dxfId="96" priority="93">
      <formula>SUMPRODUCT(--ISNUMBER(SEARCH(HAPs,C196)))&gt;0</formula>
    </cfRule>
  </conditionalFormatting>
  <conditionalFormatting sqref="D198">
    <cfRule type="containsBlanks" dxfId="95" priority="92">
      <formula>LEN(TRIM(D198))=0</formula>
    </cfRule>
  </conditionalFormatting>
  <conditionalFormatting sqref="C198">
    <cfRule type="expression" dxfId="94" priority="91">
      <formula>SUMPRODUCT(--ISNUMBER(SEARCH(HAPs,C198)))&gt;0</formula>
    </cfRule>
  </conditionalFormatting>
  <conditionalFormatting sqref="D207">
    <cfRule type="containsBlanks" dxfId="93" priority="90">
      <formula>LEN(TRIM(D207))=0</formula>
    </cfRule>
  </conditionalFormatting>
  <conditionalFormatting sqref="C207">
    <cfRule type="expression" dxfId="92" priority="89">
      <formula>SUMPRODUCT(--ISNUMBER(SEARCH(HAPs,C207)))&gt;0</formula>
    </cfRule>
  </conditionalFormatting>
  <conditionalFormatting sqref="D209">
    <cfRule type="containsBlanks" dxfId="91" priority="88">
      <formula>LEN(TRIM(D209))=0</formula>
    </cfRule>
  </conditionalFormatting>
  <conditionalFormatting sqref="C209">
    <cfRule type="expression" dxfId="90" priority="87">
      <formula>SUMPRODUCT(--ISNUMBER(SEARCH(HAPs,C209)))&gt;0</formula>
    </cfRule>
  </conditionalFormatting>
  <conditionalFormatting sqref="D217">
    <cfRule type="containsBlanks" dxfId="89" priority="86">
      <formula>LEN(TRIM(D217))=0</formula>
    </cfRule>
  </conditionalFormatting>
  <conditionalFormatting sqref="C217">
    <cfRule type="expression" dxfId="88" priority="85">
      <formula>SUMPRODUCT(--ISNUMBER(SEARCH(HAPs,C217)))&gt;0</formula>
    </cfRule>
  </conditionalFormatting>
  <conditionalFormatting sqref="D219">
    <cfRule type="containsBlanks" dxfId="87" priority="84">
      <formula>LEN(TRIM(D219))=0</formula>
    </cfRule>
  </conditionalFormatting>
  <conditionalFormatting sqref="C219">
    <cfRule type="expression" dxfId="86" priority="83">
      <formula>SUMPRODUCT(--ISNUMBER(SEARCH(HAPs,C219)))&gt;0</formula>
    </cfRule>
  </conditionalFormatting>
  <conditionalFormatting sqref="D222">
    <cfRule type="containsBlanks" dxfId="85" priority="82">
      <formula>LEN(TRIM(D222))=0</formula>
    </cfRule>
  </conditionalFormatting>
  <conditionalFormatting sqref="C222">
    <cfRule type="expression" dxfId="84" priority="81">
      <formula>SUMPRODUCT(--ISNUMBER(SEARCH(HAPs,C222)))&gt;0</formula>
    </cfRule>
  </conditionalFormatting>
  <conditionalFormatting sqref="D566">
    <cfRule type="containsBlanks" dxfId="83" priority="80">
      <formula>LEN(TRIM(D566))=0</formula>
    </cfRule>
  </conditionalFormatting>
  <conditionalFormatting sqref="C566">
    <cfRule type="expression" dxfId="82" priority="79">
      <formula>SUMPRODUCT(--ISNUMBER(SEARCH(HAPs,C566)))&gt;0</formula>
    </cfRule>
  </conditionalFormatting>
  <conditionalFormatting sqref="D577">
    <cfRule type="containsBlanks" dxfId="81" priority="78">
      <formula>LEN(TRIM(D577))=0</formula>
    </cfRule>
  </conditionalFormatting>
  <conditionalFormatting sqref="C577">
    <cfRule type="expression" dxfId="80" priority="77">
      <formula>SUMPRODUCT(--ISNUMBER(SEARCH(HAPs,C577)))&gt;0</formula>
    </cfRule>
  </conditionalFormatting>
  <conditionalFormatting sqref="D579">
    <cfRule type="containsBlanks" dxfId="79" priority="76">
      <formula>LEN(TRIM(D579))=0</formula>
    </cfRule>
  </conditionalFormatting>
  <conditionalFormatting sqref="C579">
    <cfRule type="expression" dxfId="78" priority="75">
      <formula>SUMPRODUCT(--ISNUMBER(SEARCH(HAPs,C579)))&gt;0</formula>
    </cfRule>
  </conditionalFormatting>
  <conditionalFormatting sqref="D588">
    <cfRule type="containsBlanks" dxfId="77" priority="74">
      <formula>LEN(TRIM(D588))=0</formula>
    </cfRule>
  </conditionalFormatting>
  <conditionalFormatting sqref="C588">
    <cfRule type="expression" dxfId="76" priority="73">
      <formula>SUMPRODUCT(--ISNUMBER(SEARCH(HAPs,C588)))&gt;0</formula>
    </cfRule>
  </conditionalFormatting>
  <conditionalFormatting sqref="D590">
    <cfRule type="containsBlanks" dxfId="75" priority="72">
      <formula>LEN(TRIM(D590))=0</formula>
    </cfRule>
  </conditionalFormatting>
  <conditionalFormatting sqref="C590">
    <cfRule type="expression" dxfId="74" priority="71">
      <formula>SUMPRODUCT(--ISNUMBER(SEARCH(HAPs,C590)))&gt;0</formula>
    </cfRule>
  </conditionalFormatting>
  <conditionalFormatting sqref="D599">
    <cfRule type="containsBlanks" dxfId="73" priority="70">
      <formula>LEN(TRIM(D599))=0</formula>
    </cfRule>
  </conditionalFormatting>
  <conditionalFormatting sqref="C599">
    <cfRule type="expression" dxfId="72" priority="69">
      <formula>SUMPRODUCT(--ISNUMBER(SEARCH(HAPs,C599)))&gt;0</formula>
    </cfRule>
  </conditionalFormatting>
  <conditionalFormatting sqref="D601">
    <cfRule type="containsBlanks" dxfId="71" priority="68">
      <formula>LEN(TRIM(D601))=0</formula>
    </cfRule>
  </conditionalFormatting>
  <conditionalFormatting sqref="C601">
    <cfRule type="expression" dxfId="70" priority="67">
      <formula>SUMPRODUCT(--ISNUMBER(SEARCH(HAPs,C601)))&gt;0</formula>
    </cfRule>
  </conditionalFormatting>
  <conditionalFormatting sqref="D607">
    <cfRule type="containsBlanks" dxfId="69" priority="66">
      <formula>LEN(TRIM(D607))=0</formula>
    </cfRule>
  </conditionalFormatting>
  <conditionalFormatting sqref="C607">
    <cfRule type="expression" dxfId="68" priority="65">
      <formula>SUMPRODUCT(--ISNUMBER(SEARCH(HAPs,C607)))&gt;0</formula>
    </cfRule>
  </conditionalFormatting>
  <conditionalFormatting sqref="D641">
    <cfRule type="containsBlanks" dxfId="67" priority="64">
      <formula>LEN(TRIM(D641))=0</formula>
    </cfRule>
  </conditionalFormatting>
  <conditionalFormatting sqref="C641">
    <cfRule type="expression" dxfId="66" priority="63">
      <formula>SUMPRODUCT(--ISNUMBER(SEARCH(HAPs,C641)))&gt;0</formula>
    </cfRule>
  </conditionalFormatting>
  <conditionalFormatting sqref="D647">
    <cfRule type="containsBlanks" dxfId="65" priority="62">
      <formula>LEN(TRIM(D647))=0</formula>
    </cfRule>
  </conditionalFormatting>
  <conditionalFormatting sqref="C647">
    <cfRule type="expression" dxfId="64" priority="61">
      <formula>SUMPRODUCT(--ISNUMBER(SEARCH(HAPs,C647)))&gt;0</formula>
    </cfRule>
  </conditionalFormatting>
  <conditionalFormatting sqref="D652">
    <cfRule type="containsBlanks" dxfId="63" priority="60">
      <formula>LEN(TRIM(D652))=0</formula>
    </cfRule>
  </conditionalFormatting>
  <conditionalFormatting sqref="C652">
    <cfRule type="expression" dxfId="62" priority="59">
      <formula>SUMPRODUCT(--ISNUMBER(SEARCH(HAPs,C652)))&gt;0</formula>
    </cfRule>
  </conditionalFormatting>
  <conditionalFormatting sqref="D654">
    <cfRule type="containsBlanks" dxfId="61" priority="58">
      <formula>LEN(TRIM(D654))=0</formula>
    </cfRule>
  </conditionalFormatting>
  <conditionalFormatting sqref="C654">
    <cfRule type="expression" dxfId="60" priority="57">
      <formula>SUMPRODUCT(--ISNUMBER(SEARCH(HAPs,C654)))&gt;0</formula>
    </cfRule>
  </conditionalFormatting>
  <conditionalFormatting sqref="D661">
    <cfRule type="containsBlanks" dxfId="59" priority="56">
      <formula>LEN(TRIM(D661))=0</formula>
    </cfRule>
  </conditionalFormatting>
  <conditionalFormatting sqref="C661">
    <cfRule type="expression" dxfId="58" priority="55">
      <formula>SUMPRODUCT(--ISNUMBER(SEARCH(HAPs,C661)))&gt;0</formula>
    </cfRule>
  </conditionalFormatting>
  <conditionalFormatting sqref="D663">
    <cfRule type="containsBlanks" dxfId="57" priority="54">
      <formula>LEN(TRIM(D663))=0</formula>
    </cfRule>
  </conditionalFormatting>
  <conditionalFormatting sqref="C663">
    <cfRule type="expression" dxfId="56" priority="53">
      <formula>SUMPRODUCT(--ISNUMBER(SEARCH(HAPs,C663)))&gt;0</formula>
    </cfRule>
  </conditionalFormatting>
  <conditionalFormatting sqref="D672">
    <cfRule type="containsBlanks" dxfId="55" priority="52">
      <formula>LEN(TRIM(D672))=0</formula>
    </cfRule>
  </conditionalFormatting>
  <conditionalFormatting sqref="C672">
    <cfRule type="expression" dxfId="54" priority="51">
      <formula>SUMPRODUCT(--ISNUMBER(SEARCH(HAPs,C672)))&gt;0</formula>
    </cfRule>
  </conditionalFormatting>
  <conditionalFormatting sqref="D674">
    <cfRule type="containsBlanks" dxfId="53" priority="50">
      <formula>LEN(TRIM(D674))=0</formula>
    </cfRule>
  </conditionalFormatting>
  <conditionalFormatting sqref="C674">
    <cfRule type="expression" dxfId="52" priority="49">
      <formula>SUMPRODUCT(--ISNUMBER(SEARCH(HAPs,C674)))&gt;0</formula>
    </cfRule>
  </conditionalFormatting>
  <conditionalFormatting sqref="D677">
    <cfRule type="containsBlanks" dxfId="51" priority="48">
      <formula>LEN(TRIM(D677))=0</formula>
    </cfRule>
  </conditionalFormatting>
  <conditionalFormatting sqref="C677">
    <cfRule type="expression" dxfId="50" priority="47">
      <formula>SUMPRODUCT(--ISNUMBER(SEARCH(HAPs,C677)))&gt;0</formula>
    </cfRule>
  </conditionalFormatting>
  <conditionalFormatting sqref="D793">
    <cfRule type="containsBlanks" dxfId="49" priority="46">
      <formula>LEN(TRIM(D793))=0</formula>
    </cfRule>
  </conditionalFormatting>
  <conditionalFormatting sqref="C793">
    <cfRule type="expression" dxfId="48" priority="45">
      <formula>SUMPRODUCT(--ISNUMBER(SEARCH(HAPs,C793)))&gt;0</formula>
    </cfRule>
  </conditionalFormatting>
  <conditionalFormatting sqref="D798">
    <cfRule type="containsBlanks" dxfId="47" priority="44">
      <formula>LEN(TRIM(D798))=0</formula>
    </cfRule>
  </conditionalFormatting>
  <conditionalFormatting sqref="C798">
    <cfRule type="expression" dxfId="46" priority="43">
      <formula>SUMPRODUCT(--ISNUMBER(SEARCH(HAPs,C798)))&gt;0</formula>
    </cfRule>
  </conditionalFormatting>
  <conditionalFormatting sqref="D800">
    <cfRule type="containsBlanks" dxfId="45" priority="42">
      <formula>LEN(TRIM(D800))=0</formula>
    </cfRule>
  </conditionalFormatting>
  <conditionalFormatting sqref="C800">
    <cfRule type="expression" dxfId="44" priority="41">
      <formula>SUMPRODUCT(--ISNUMBER(SEARCH(HAPs,C800)))&gt;0</formula>
    </cfRule>
  </conditionalFormatting>
  <conditionalFormatting sqref="D809">
    <cfRule type="containsBlanks" dxfId="43" priority="40">
      <formula>LEN(TRIM(D809))=0</formula>
    </cfRule>
  </conditionalFormatting>
  <conditionalFormatting sqref="C809">
    <cfRule type="expression" dxfId="42" priority="39">
      <formula>SUMPRODUCT(--ISNUMBER(SEARCH(HAPs,C809)))&gt;0</formula>
    </cfRule>
  </conditionalFormatting>
  <conditionalFormatting sqref="D811">
    <cfRule type="containsBlanks" dxfId="41" priority="38">
      <formula>LEN(TRIM(D811))=0</formula>
    </cfRule>
  </conditionalFormatting>
  <conditionalFormatting sqref="C811">
    <cfRule type="expression" dxfId="40" priority="37">
      <formula>SUMPRODUCT(--ISNUMBER(SEARCH(HAPs,C811)))&gt;0</formula>
    </cfRule>
  </conditionalFormatting>
  <conditionalFormatting sqref="D814">
    <cfRule type="containsBlanks" dxfId="39" priority="36">
      <formula>LEN(TRIM(D814))=0</formula>
    </cfRule>
  </conditionalFormatting>
  <conditionalFormatting sqref="C814">
    <cfRule type="expression" dxfId="38" priority="35">
      <formula>SUMPRODUCT(--ISNUMBER(SEARCH(HAPs,C814)))&gt;0</formula>
    </cfRule>
  </conditionalFormatting>
  <conditionalFormatting sqref="D923">
    <cfRule type="containsBlanks" dxfId="37" priority="34">
      <formula>LEN(TRIM(D923))=0</formula>
    </cfRule>
  </conditionalFormatting>
  <conditionalFormatting sqref="C923">
    <cfRule type="expression" dxfId="36" priority="33">
      <formula>SUMPRODUCT(--ISNUMBER(SEARCH(HAPs,C923)))&gt;0</formula>
    </cfRule>
  </conditionalFormatting>
  <conditionalFormatting sqref="D934">
    <cfRule type="containsBlanks" dxfId="35" priority="32">
      <formula>LEN(TRIM(D934))=0</formula>
    </cfRule>
  </conditionalFormatting>
  <conditionalFormatting sqref="C934">
    <cfRule type="expression" dxfId="34" priority="31">
      <formula>SUMPRODUCT(--ISNUMBER(SEARCH(HAPs,C934)))&gt;0</formula>
    </cfRule>
  </conditionalFormatting>
  <conditionalFormatting sqref="D996">
    <cfRule type="containsBlanks" dxfId="33" priority="30">
      <formula>LEN(TRIM(D996))=0</formula>
    </cfRule>
  </conditionalFormatting>
  <conditionalFormatting sqref="C996">
    <cfRule type="expression" dxfId="32" priority="29">
      <formula>SUMPRODUCT(--ISNUMBER(SEARCH(HAPs,C996)))&gt;0</formula>
    </cfRule>
  </conditionalFormatting>
  <conditionalFormatting sqref="D1004">
    <cfRule type="containsBlanks" dxfId="31" priority="28">
      <formula>LEN(TRIM(D1004))=0</formula>
    </cfRule>
  </conditionalFormatting>
  <conditionalFormatting sqref="C1004">
    <cfRule type="expression" dxfId="30" priority="27">
      <formula>SUMPRODUCT(--ISNUMBER(SEARCH(HAPs,C1004)))&gt;0</formula>
    </cfRule>
  </conditionalFormatting>
  <conditionalFormatting sqref="D1070">
    <cfRule type="containsBlanks" dxfId="29" priority="26">
      <formula>LEN(TRIM(D1070))=0</formula>
    </cfRule>
  </conditionalFormatting>
  <conditionalFormatting sqref="C1070">
    <cfRule type="expression" dxfId="28" priority="25">
      <formula>SUMPRODUCT(--ISNUMBER(SEARCH(HAPs,C1070)))&gt;0</formula>
    </cfRule>
  </conditionalFormatting>
  <conditionalFormatting sqref="D1079">
    <cfRule type="containsBlanks" dxfId="27" priority="24">
      <formula>LEN(TRIM(D1079))=0</formula>
    </cfRule>
  </conditionalFormatting>
  <conditionalFormatting sqref="C1079">
    <cfRule type="expression" dxfId="26" priority="23">
      <formula>SUMPRODUCT(--ISNUMBER(SEARCH(HAPs,C1079)))&gt;0</formula>
    </cfRule>
  </conditionalFormatting>
  <conditionalFormatting sqref="D1081">
    <cfRule type="containsBlanks" dxfId="25" priority="22">
      <formula>LEN(TRIM(D1081))=0</formula>
    </cfRule>
  </conditionalFormatting>
  <conditionalFormatting sqref="C1081">
    <cfRule type="expression" dxfId="24" priority="21">
      <formula>SUMPRODUCT(--ISNUMBER(SEARCH(HAPs,C1081)))&gt;0</formula>
    </cfRule>
  </conditionalFormatting>
  <conditionalFormatting sqref="D1086">
    <cfRule type="containsBlanks" dxfId="23" priority="20">
      <formula>LEN(TRIM(D1086))=0</formula>
    </cfRule>
  </conditionalFormatting>
  <conditionalFormatting sqref="C1086">
    <cfRule type="expression" dxfId="22" priority="19">
      <formula>SUMPRODUCT(--ISNUMBER(SEARCH(HAPs,C1086)))&gt;0</formula>
    </cfRule>
  </conditionalFormatting>
  <conditionalFormatting sqref="D1088">
    <cfRule type="containsBlanks" dxfId="21" priority="18">
      <formula>LEN(TRIM(D1088))=0</formula>
    </cfRule>
  </conditionalFormatting>
  <conditionalFormatting sqref="C1088">
    <cfRule type="expression" dxfId="20" priority="17">
      <formula>SUMPRODUCT(--ISNUMBER(SEARCH(HAPs,C1088)))&gt;0</formula>
    </cfRule>
  </conditionalFormatting>
  <conditionalFormatting sqref="D1091">
    <cfRule type="containsBlanks" dxfId="19" priority="16">
      <formula>LEN(TRIM(D1091))=0</formula>
    </cfRule>
  </conditionalFormatting>
  <conditionalFormatting sqref="C1091">
    <cfRule type="expression" dxfId="18" priority="15">
      <formula>SUMPRODUCT(--ISNUMBER(SEARCH(HAPs,C1091)))&gt;0</formula>
    </cfRule>
  </conditionalFormatting>
  <conditionalFormatting sqref="D1093">
    <cfRule type="containsBlanks" dxfId="17" priority="14">
      <formula>LEN(TRIM(D1093))=0</formula>
    </cfRule>
  </conditionalFormatting>
  <conditionalFormatting sqref="C1093">
    <cfRule type="expression" dxfId="16" priority="13">
      <formula>SUMPRODUCT(--ISNUMBER(SEARCH(HAPs,C1093)))&gt;0</formula>
    </cfRule>
  </conditionalFormatting>
  <conditionalFormatting sqref="D1098">
    <cfRule type="containsBlanks" dxfId="15" priority="12">
      <formula>LEN(TRIM(D1098))=0</formula>
    </cfRule>
  </conditionalFormatting>
  <conditionalFormatting sqref="C1098">
    <cfRule type="expression" dxfId="14" priority="11">
      <formula>SUMPRODUCT(--ISNUMBER(SEARCH(HAPs,C1098)))&gt;0</formula>
    </cfRule>
  </conditionalFormatting>
  <conditionalFormatting sqref="D482:D483">
    <cfRule type="containsBlanks" dxfId="13" priority="10">
      <formula>LEN(TRIM(D482))=0</formula>
    </cfRule>
  </conditionalFormatting>
  <conditionalFormatting sqref="C482:C483">
    <cfRule type="expression" dxfId="12" priority="9">
      <formula>SUMPRODUCT(--ISNUMBER(SEARCH(HAPs,C482)))&gt;0</formula>
    </cfRule>
  </conditionalFormatting>
  <conditionalFormatting sqref="D470:D481">
    <cfRule type="containsBlanks" dxfId="11" priority="8">
      <formula>LEN(TRIM(D470))=0</formula>
    </cfRule>
  </conditionalFormatting>
  <conditionalFormatting sqref="C470:C481">
    <cfRule type="expression" dxfId="10" priority="7">
      <formula>SUMPRODUCT(--ISNUMBER(SEARCH(HAPs,C470)))&gt;0</formula>
    </cfRule>
  </conditionalFormatting>
  <conditionalFormatting sqref="D546:D564">
    <cfRule type="containsBlanks" dxfId="9" priority="6">
      <formula>LEN(TRIM(D546))=0</formula>
    </cfRule>
  </conditionalFormatting>
  <conditionalFormatting sqref="C546:C564">
    <cfRule type="expression" dxfId="8" priority="5">
      <formula>SUMPRODUCT(--ISNUMBER(SEARCH(HAPs,C546)))&gt;0</formula>
    </cfRule>
  </conditionalFormatting>
  <conditionalFormatting sqref="D17:D20">
    <cfRule type="containsBlanks" dxfId="7" priority="4">
      <formula>LEN(TRIM(D17))=0</formula>
    </cfRule>
  </conditionalFormatting>
  <conditionalFormatting sqref="C17:C20">
    <cfRule type="expression" dxfId="6" priority="3">
      <formula>SUMPRODUCT(--ISNUMBER(SEARCH(HAPs,C17)))&gt;0</formula>
    </cfRule>
  </conditionalFormatting>
  <conditionalFormatting sqref="D199">
    <cfRule type="containsBlanks" dxfId="5" priority="2">
      <formula>LEN(TRIM(D199))=0</formula>
    </cfRule>
  </conditionalFormatting>
  <conditionalFormatting sqref="C199">
    <cfRule type="expression" dxfId="4" priority="1">
      <formula>SUMPRODUCT(--ISNUMBER(SEARCH(HAPs,C199)))&gt;0</formula>
    </cfRule>
  </conditionalFormatting>
  <pageMargins left="0.7" right="0.7" top="0.75" bottom="0.75" header="0.3" footer="0.3"/>
  <pageSetup orientation="portrait" r:id="rId1"/>
  <headerFooter>
    <oddFooter>&amp;R09/03/2020</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4" id="{BBA5300A-0B80-4FC7-9B79-92EFEF1ED41C}">
            <xm:f>INDEX('DEQ Pollutant List'!D:D,MATCH(C13,'DEQ Pollutant List'!C:C,0))="Y"</xm:f>
            <x14:dxf>
              <fill>
                <patternFill>
                  <bgColor rgb="FFFFE05D"/>
                </patternFill>
              </fill>
            </x14:dxf>
          </x14:cfRule>
          <xm:sqref>C13:C15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B13:B1242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zoomScaleNormal="100" workbookViewId="0">
      <pane ySplit="12" topLeftCell="A13" activePane="bottomLeft" state="frozen"/>
      <selection pane="bottomLeft" activeCell="A16" sqref="A16"/>
    </sheetView>
  </sheetViews>
  <sheetFormatPr defaultRowHeight="15" x14ac:dyDescent="0.25"/>
  <cols>
    <col min="1" max="1" width="22.5703125" style="1" customWidth="1"/>
    <col min="2" max="2" width="60.5703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504" t="s">
        <v>1155</v>
      </c>
      <c r="B10" s="505"/>
      <c r="C10" s="505"/>
      <c r="D10" s="506"/>
      <c r="E10" s="455" t="s">
        <v>1160</v>
      </c>
      <c r="F10" s="456"/>
      <c r="G10" s="508" t="s">
        <v>1157</v>
      </c>
      <c r="H10" s="508"/>
      <c r="I10" s="508"/>
      <c r="J10" s="508"/>
      <c r="K10" s="508"/>
      <c r="L10" s="509"/>
      <c r="M10" s="507" t="s">
        <v>1158</v>
      </c>
      <c r="N10" s="508"/>
      <c r="O10" s="508"/>
      <c r="P10" s="508"/>
      <c r="Q10" s="508"/>
      <c r="R10" s="509"/>
    </row>
    <row r="11" spans="1:18" ht="20.100000000000001" customHeight="1" thickBot="1" x14ac:dyDescent="0.3">
      <c r="A11" s="502" t="s">
        <v>1273</v>
      </c>
      <c r="B11" s="480" t="s">
        <v>1153</v>
      </c>
      <c r="C11" s="512" t="s">
        <v>1177</v>
      </c>
      <c r="D11" s="510" t="s">
        <v>1154</v>
      </c>
      <c r="E11" s="453" t="s">
        <v>11</v>
      </c>
      <c r="F11" s="446" t="s">
        <v>1159</v>
      </c>
      <c r="G11" s="451" t="s">
        <v>1243</v>
      </c>
      <c r="H11" s="451"/>
      <c r="I11" s="452"/>
      <c r="J11" s="436" t="s">
        <v>1287</v>
      </c>
      <c r="K11" s="437"/>
      <c r="L11" s="438"/>
      <c r="M11" s="450" t="s">
        <v>1243</v>
      </c>
      <c r="N11" s="451"/>
      <c r="O11" s="452"/>
      <c r="P11" s="436" t="s">
        <v>1287</v>
      </c>
      <c r="Q11" s="437"/>
      <c r="R11" s="438"/>
    </row>
    <row r="12" spans="1:18" ht="45" customHeight="1" thickBot="1" x14ac:dyDescent="0.3">
      <c r="A12" s="503"/>
      <c r="B12" s="482"/>
      <c r="C12" s="513"/>
      <c r="D12" s="511"/>
      <c r="E12" s="454"/>
      <c r="F12" s="447"/>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25">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ht="15.75" thickBot="1" x14ac:dyDescent="0.3">
      <c r="A15" s="115"/>
      <c r="B15" s="116"/>
      <c r="C15" s="117"/>
      <c r="D15" s="118"/>
      <c r="E15" s="119"/>
      <c r="F15" s="120"/>
      <c r="G15" s="119"/>
      <c r="H15" s="121"/>
      <c r="I15" s="120"/>
      <c r="J15" s="119"/>
      <c r="K15" s="121"/>
      <c r="L15" s="120"/>
      <c r="M15" s="119"/>
      <c r="N15" s="121"/>
      <c r="O15" s="120"/>
      <c r="P15" s="119"/>
      <c r="Q15" s="121"/>
      <c r="R15" s="120"/>
    </row>
    <row r="16" spans="1:18" ht="15.75" thickBot="1" x14ac:dyDescent="0.3">
      <c r="A16" s="363"/>
      <c r="B16" s="364"/>
      <c r="C16" s="365"/>
      <c r="D16" s="353"/>
      <c r="E16" s="367"/>
      <c r="F16" s="365"/>
      <c r="G16" s="366"/>
      <c r="H16" s="366"/>
      <c r="I16" s="365"/>
      <c r="J16" s="366"/>
      <c r="K16" s="366"/>
      <c r="L16" s="366"/>
      <c r="M16" s="366"/>
      <c r="N16" s="366"/>
      <c r="O16" s="368"/>
      <c r="P16" s="359"/>
      <c r="Q16" s="369"/>
      <c r="R16" s="370"/>
    </row>
    <row r="17" spans="1:18" ht="15.75" x14ac:dyDescent="0.3">
      <c r="A17" s="352" t="s">
        <v>1650</v>
      </c>
      <c r="B17" s="355" t="s">
        <v>1651</v>
      </c>
      <c r="C17" s="358" t="s">
        <v>1652</v>
      </c>
      <c r="D17" s="357"/>
      <c r="E17" s="356" t="s">
        <v>1653</v>
      </c>
      <c r="F17" s="354"/>
      <c r="G17" s="360"/>
      <c r="H17" s="371"/>
      <c r="I17" s="361"/>
      <c r="J17" s="360"/>
      <c r="K17" s="371"/>
      <c r="L17" s="361"/>
      <c r="M17" s="356"/>
      <c r="N17" s="362"/>
      <c r="O17" s="354"/>
      <c r="P17" s="356"/>
      <c r="Q17" s="362"/>
      <c r="R17" s="354"/>
    </row>
    <row r="18" spans="1:18" ht="15.75" x14ac:dyDescent="0.3">
      <c r="A18" s="352" t="s">
        <v>1650</v>
      </c>
      <c r="B18" s="355" t="s">
        <v>1651</v>
      </c>
      <c r="C18" s="358" t="s">
        <v>1654</v>
      </c>
      <c r="D18" s="357"/>
      <c r="E18" s="356" t="s">
        <v>1653</v>
      </c>
      <c r="F18" s="354"/>
      <c r="G18" s="360"/>
      <c r="H18" s="371"/>
      <c r="I18" s="361"/>
      <c r="J18" s="360"/>
      <c r="K18" s="371"/>
      <c r="L18" s="361"/>
      <c r="M18" s="356"/>
      <c r="N18" s="362"/>
      <c r="O18" s="354"/>
      <c r="P18" s="356"/>
      <c r="Q18" s="362"/>
      <c r="R18" s="354"/>
    </row>
    <row r="19" spans="1:18" ht="15.75" x14ac:dyDescent="0.3">
      <c r="A19" s="352" t="s">
        <v>1655</v>
      </c>
      <c r="B19" s="355" t="s">
        <v>1656</v>
      </c>
      <c r="C19" s="358" t="s">
        <v>1657</v>
      </c>
      <c r="D19" s="357"/>
      <c r="E19" s="356" t="s">
        <v>1653</v>
      </c>
      <c r="F19" s="354"/>
      <c r="G19" s="360"/>
      <c r="H19" s="371"/>
      <c r="I19" s="361"/>
      <c r="J19" s="360"/>
      <c r="K19" s="371"/>
      <c r="L19" s="361"/>
      <c r="M19" s="356"/>
      <c r="N19" s="362"/>
      <c r="O19" s="354"/>
      <c r="P19" s="356"/>
      <c r="Q19" s="362"/>
      <c r="R19" s="354"/>
    </row>
    <row r="20" spans="1:18" ht="15.75" x14ac:dyDescent="0.3">
      <c r="A20" s="352" t="s">
        <v>1655</v>
      </c>
      <c r="B20" s="355" t="s">
        <v>1656</v>
      </c>
      <c r="C20" s="358" t="s">
        <v>1658</v>
      </c>
      <c r="D20" s="357"/>
      <c r="E20" s="356" t="s">
        <v>1653</v>
      </c>
      <c r="F20" s="354"/>
      <c r="G20" s="360"/>
      <c r="H20" s="371"/>
      <c r="I20" s="361"/>
      <c r="J20" s="360"/>
      <c r="K20" s="371"/>
      <c r="L20" s="361"/>
      <c r="M20" s="356"/>
      <c r="N20" s="362"/>
      <c r="O20" s="354"/>
      <c r="P20" s="356"/>
      <c r="Q20" s="362"/>
      <c r="R20" s="354"/>
    </row>
    <row r="21" spans="1:18" ht="15.75" x14ac:dyDescent="0.3">
      <c r="A21" s="372" t="s">
        <v>1660</v>
      </c>
      <c r="B21" s="374" t="s">
        <v>1661</v>
      </c>
      <c r="C21" s="377" t="s">
        <v>1652</v>
      </c>
      <c r="D21" s="376"/>
      <c r="E21" s="375" t="s">
        <v>1653</v>
      </c>
      <c r="F21" s="373"/>
      <c r="G21" s="379"/>
      <c r="H21" s="390"/>
      <c r="I21" s="380"/>
      <c r="J21" s="379"/>
      <c r="K21" s="390"/>
      <c r="L21" s="380"/>
      <c r="M21" s="375"/>
      <c r="N21" s="381"/>
      <c r="O21" s="373"/>
      <c r="P21" s="375"/>
      <c r="Q21" s="381"/>
      <c r="R21" s="373"/>
    </row>
    <row r="22" spans="1:18" ht="16.5" thickBot="1" x14ac:dyDescent="0.35">
      <c r="A22" s="372" t="s">
        <v>1660</v>
      </c>
      <c r="B22" s="374" t="s">
        <v>1661</v>
      </c>
      <c r="C22" s="377" t="s">
        <v>1659</v>
      </c>
      <c r="D22" s="376"/>
      <c r="E22" s="375" t="s">
        <v>1653</v>
      </c>
      <c r="F22" s="373"/>
      <c r="G22" s="379"/>
      <c r="H22" s="390"/>
      <c r="I22" s="380"/>
      <c r="J22" s="379"/>
      <c r="K22" s="390"/>
      <c r="L22" s="380"/>
      <c r="M22" s="375"/>
      <c r="N22" s="381"/>
      <c r="O22" s="373"/>
      <c r="P22" s="375"/>
      <c r="Q22" s="381"/>
      <c r="R22" s="373"/>
    </row>
    <row r="23" spans="1:18" ht="15.75" thickBot="1" x14ac:dyDescent="0.3">
      <c r="A23" s="382"/>
      <c r="B23" s="383"/>
      <c r="C23" s="384"/>
      <c r="D23" s="378"/>
      <c r="E23" s="386"/>
      <c r="F23" s="384"/>
      <c r="G23" s="385"/>
      <c r="H23" s="385"/>
      <c r="I23" s="384"/>
      <c r="J23" s="385"/>
      <c r="K23" s="385"/>
      <c r="L23" s="385"/>
      <c r="M23" s="385"/>
      <c r="N23" s="385"/>
      <c r="O23" s="387"/>
      <c r="P23" s="378"/>
      <c r="Q23" s="388"/>
      <c r="R23" s="389"/>
    </row>
    <row r="24" spans="1:18" x14ac:dyDescent="0.25">
      <c r="A24" s="59"/>
      <c r="B24" s="84"/>
      <c r="C24" s="60"/>
      <c r="D24" s="184"/>
      <c r="E24" s="183"/>
      <c r="F24" s="75"/>
      <c r="G24" s="183"/>
      <c r="H24" s="192"/>
      <c r="I24" s="75"/>
      <c r="J24" s="183"/>
      <c r="K24" s="192"/>
      <c r="L24" s="75"/>
      <c r="M24" s="183"/>
      <c r="N24" s="192"/>
      <c r="O24" s="75"/>
      <c r="P24" s="183"/>
      <c r="Q24" s="192"/>
      <c r="R24" s="75"/>
    </row>
    <row r="25" spans="1:18" x14ac:dyDescent="0.25">
      <c r="A25" s="59"/>
      <c r="B25" s="84"/>
      <c r="C25" s="60"/>
      <c r="D25" s="184"/>
      <c r="E25" s="183"/>
      <c r="F25" s="75"/>
      <c r="G25" s="183"/>
      <c r="H25" s="192"/>
      <c r="I25" s="75"/>
      <c r="J25" s="183"/>
      <c r="K25" s="192"/>
      <c r="L25" s="75"/>
      <c r="M25" s="183"/>
      <c r="N25" s="192"/>
      <c r="O25" s="75"/>
      <c r="P25" s="183"/>
      <c r="Q25" s="192"/>
      <c r="R25" s="75"/>
    </row>
    <row r="26" spans="1:18" x14ac:dyDescent="0.25">
      <c r="A26" s="59"/>
      <c r="B26" s="84"/>
      <c r="C26" s="60"/>
      <c r="D26" s="184"/>
      <c r="E26" s="183"/>
      <c r="F26" s="75"/>
      <c r="G26" s="183"/>
      <c r="H26" s="192"/>
      <c r="I26" s="75"/>
      <c r="J26" s="183"/>
      <c r="K26" s="192"/>
      <c r="L26" s="75"/>
      <c r="M26" s="183"/>
      <c r="N26" s="192"/>
      <c r="O26" s="75"/>
      <c r="P26" s="183"/>
      <c r="Q26" s="192"/>
      <c r="R26" s="75"/>
    </row>
    <row r="27" spans="1:18" x14ac:dyDescent="0.25">
      <c r="A27" s="59"/>
      <c r="B27" s="84"/>
      <c r="C27" s="60"/>
      <c r="D27" s="184"/>
      <c r="E27" s="183"/>
      <c r="F27" s="75"/>
      <c r="G27" s="183"/>
      <c r="H27" s="192"/>
      <c r="I27" s="75"/>
      <c r="J27" s="183"/>
      <c r="K27" s="192"/>
      <c r="L27" s="75"/>
      <c r="M27" s="183"/>
      <c r="N27" s="192"/>
      <c r="O27" s="75"/>
      <c r="P27" s="183"/>
      <c r="Q27" s="192"/>
      <c r="R27" s="75"/>
    </row>
    <row r="28" spans="1:18" x14ac:dyDescent="0.25">
      <c r="A28" s="59"/>
      <c r="B28" s="84"/>
      <c r="C28" s="60"/>
      <c r="D28" s="184"/>
      <c r="E28" s="183"/>
      <c r="F28" s="75"/>
      <c r="G28" s="183"/>
      <c r="H28" s="192"/>
      <c r="I28" s="75"/>
      <c r="J28" s="183"/>
      <c r="K28" s="192"/>
      <c r="L28" s="75"/>
      <c r="M28" s="183"/>
      <c r="N28" s="192"/>
      <c r="O28" s="75"/>
      <c r="P28" s="183"/>
      <c r="Q28" s="192"/>
      <c r="R28" s="75"/>
    </row>
    <row r="29" spans="1:18" x14ac:dyDescent="0.25">
      <c r="A29" s="59"/>
      <c r="B29" s="84"/>
      <c r="C29" s="60"/>
      <c r="D29" s="184"/>
      <c r="E29" s="183"/>
      <c r="F29" s="75"/>
      <c r="G29" s="183"/>
      <c r="H29" s="192"/>
      <c r="I29" s="75"/>
      <c r="J29" s="183"/>
      <c r="K29" s="192"/>
      <c r="L29" s="75"/>
      <c r="M29" s="183"/>
      <c r="N29" s="192"/>
      <c r="O29" s="75"/>
      <c r="P29" s="183"/>
      <c r="Q29" s="192"/>
      <c r="R29" s="75"/>
    </row>
    <row r="30" spans="1:18" x14ac:dyDescent="0.25">
      <c r="A30" s="59"/>
      <c r="B30" s="84"/>
      <c r="C30" s="60"/>
      <c r="D30" s="184"/>
      <c r="E30" s="183"/>
      <c r="F30" s="75"/>
      <c r="G30" s="183"/>
      <c r="H30" s="192"/>
      <c r="I30" s="75"/>
      <c r="J30" s="183"/>
      <c r="K30" s="192"/>
      <c r="L30" s="75"/>
      <c r="M30" s="183"/>
      <c r="N30" s="192"/>
      <c r="O30" s="75"/>
      <c r="P30" s="183"/>
      <c r="Q30" s="192"/>
      <c r="R30" s="75"/>
    </row>
    <row r="31" spans="1:18" x14ac:dyDescent="0.25">
      <c r="A31" s="59"/>
      <c r="B31" s="84"/>
      <c r="C31" s="60"/>
      <c r="D31" s="184"/>
      <c r="E31" s="183"/>
      <c r="F31" s="75"/>
      <c r="G31" s="183"/>
      <c r="H31" s="192"/>
      <c r="I31" s="75"/>
      <c r="J31" s="183"/>
      <c r="K31" s="192"/>
      <c r="L31" s="75"/>
      <c r="M31" s="183"/>
      <c r="N31" s="192"/>
      <c r="O31" s="75"/>
      <c r="P31" s="183"/>
      <c r="Q31" s="192"/>
      <c r="R31" s="75"/>
    </row>
    <row r="32" spans="1:18" x14ac:dyDescent="0.25">
      <c r="A32" s="59"/>
      <c r="B32" s="84"/>
      <c r="C32" s="60"/>
      <c r="D32" s="184"/>
      <c r="E32" s="183"/>
      <c r="F32" s="75"/>
      <c r="G32" s="183"/>
      <c r="H32" s="192"/>
      <c r="I32" s="75"/>
      <c r="J32" s="183"/>
      <c r="K32" s="192"/>
      <c r="L32" s="75"/>
      <c r="M32" s="183"/>
      <c r="N32" s="192"/>
      <c r="O32" s="75"/>
      <c r="P32" s="183"/>
      <c r="Q32" s="192"/>
      <c r="R32" s="75"/>
    </row>
    <row r="33" spans="1:18" x14ac:dyDescent="0.25">
      <c r="A33" s="59"/>
      <c r="B33" s="84"/>
      <c r="C33" s="60"/>
      <c r="D33" s="184"/>
      <c r="E33" s="183"/>
      <c r="F33" s="75"/>
      <c r="G33" s="183"/>
      <c r="H33" s="192"/>
      <c r="I33" s="75"/>
      <c r="J33" s="183"/>
      <c r="K33" s="192"/>
      <c r="L33" s="75"/>
      <c r="M33" s="183"/>
      <c r="N33" s="192"/>
      <c r="O33" s="75"/>
      <c r="P33" s="183"/>
      <c r="Q33" s="192"/>
      <c r="R33" s="75"/>
    </row>
    <row r="34" spans="1:18" x14ac:dyDescent="0.25">
      <c r="A34" s="59"/>
      <c r="B34" s="84"/>
      <c r="C34" s="60"/>
      <c r="D34" s="184"/>
      <c r="E34" s="183"/>
      <c r="F34" s="75"/>
      <c r="G34" s="183"/>
      <c r="H34" s="192"/>
      <c r="I34" s="75"/>
      <c r="J34" s="183"/>
      <c r="K34" s="192"/>
      <c r="L34" s="75"/>
      <c r="M34" s="183"/>
      <c r="N34" s="192"/>
      <c r="O34" s="75"/>
      <c r="P34" s="183"/>
      <c r="Q34" s="192"/>
      <c r="R34" s="75"/>
    </row>
    <row r="35" spans="1:18" x14ac:dyDescent="0.25">
      <c r="A35" s="59"/>
      <c r="B35" s="84"/>
      <c r="C35" s="60"/>
      <c r="D35" s="184"/>
      <c r="E35" s="183"/>
      <c r="F35" s="75"/>
      <c r="G35" s="183"/>
      <c r="H35" s="192"/>
      <c r="I35" s="75"/>
      <c r="J35" s="183"/>
      <c r="K35" s="192"/>
      <c r="L35" s="75"/>
      <c r="M35" s="183"/>
      <c r="N35" s="192"/>
      <c r="O35" s="75"/>
      <c r="P35" s="183"/>
      <c r="Q35" s="192"/>
      <c r="R35" s="75"/>
    </row>
    <row r="36" spans="1:18" x14ac:dyDescent="0.25">
      <c r="A36" s="59"/>
      <c r="B36" s="84"/>
      <c r="C36" s="60"/>
      <c r="D36" s="184"/>
      <c r="E36" s="183"/>
      <c r="F36" s="75"/>
      <c r="G36" s="183"/>
      <c r="H36" s="192"/>
      <c r="I36" s="75"/>
      <c r="J36" s="183"/>
      <c r="K36" s="192"/>
      <c r="L36" s="75"/>
      <c r="M36" s="183"/>
      <c r="N36" s="192"/>
      <c r="O36" s="75"/>
      <c r="P36" s="183"/>
      <c r="Q36" s="192"/>
      <c r="R36" s="75"/>
    </row>
    <row r="37" spans="1:18" x14ac:dyDescent="0.25">
      <c r="A37" s="59"/>
      <c r="B37" s="84"/>
      <c r="C37" s="60"/>
      <c r="D37" s="184"/>
      <c r="E37" s="183"/>
      <c r="F37" s="75"/>
      <c r="G37" s="183"/>
      <c r="H37" s="192"/>
      <c r="I37" s="75"/>
      <c r="J37" s="183"/>
      <c r="K37" s="192"/>
      <c r="L37" s="75"/>
      <c r="M37" s="183"/>
      <c r="N37" s="192"/>
      <c r="O37" s="75"/>
      <c r="P37" s="183"/>
      <c r="Q37" s="192"/>
      <c r="R37" s="75"/>
    </row>
    <row r="38" spans="1:18" x14ac:dyDescent="0.25">
      <c r="A38" s="59"/>
      <c r="B38" s="84"/>
      <c r="C38" s="60"/>
      <c r="D38" s="184"/>
      <c r="E38" s="183"/>
      <c r="F38" s="75"/>
      <c r="G38" s="183"/>
      <c r="H38" s="192"/>
      <c r="I38" s="75"/>
      <c r="J38" s="183"/>
      <c r="K38" s="192"/>
      <c r="L38" s="75"/>
      <c r="M38" s="183"/>
      <c r="N38" s="192"/>
      <c r="O38" s="75"/>
      <c r="P38" s="183"/>
      <c r="Q38" s="192"/>
      <c r="R38" s="75"/>
    </row>
    <row r="39" spans="1:18" x14ac:dyDescent="0.25">
      <c r="A39" s="59"/>
      <c r="B39" s="84"/>
      <c r="C39" s="60"/>
      <c r="D39" s="184"/>
      <c r="E39" s="183"/>
      <c r="F39" s="75"/>
      <c r="G39" s="183"/>
      <c r="H39" s="192"/>
      <c r="I39" s="75"/>
      <c r="J39" s="183"/>
      <c r="K39" s="192"/>
      <c r="L39" s="75"/>
      <c r="M39" s="183"/>
      <c r="N39" s="192"/>
      <c r="O39" s="75"/>
      <c r="P39" s="183"/>
      <c r="Q39" s="192"/>
      <c r="R39" s="75"/>
    </row>
    <row r="40" spans="1:18" x14ac:dyDescent="0.25">
      <c r="A40" s="59"/>
      <c r="B40" s="84"/>
      <c r="C40" s="60"/>
      <c r="D40" s="184"/>
      <c r="E40" s="183"/>
      <c r="F40" s="75"/>
      <c r="G40" s="183"/>
      <c r="H40" s="192"/>
      <c r="I40" s="75"/>
      <c r="J40" s="183"/>
      <c r="K40" s="192"/>
      <c r="L40" s="75"/>
      <c r="M40" s="183"/>
      <c r="N40" s="192"/>
      <c r="O40" s="75"/>
      <c r="P40" s="183"/>
      <c r="Q40" s="192"/>
      <c r="R40" s="75"/>
    </row>
    <row r="41" spans="1:18" x14ac:dyDescent="0.25">
      <c r="A41" s="59"/>
      <c r="B41" s="84"/>
      <c r="C41" s="60"/>
      <c r="D41" s="184"/>
      <c r="E41" s="183"/>
      <c r="F41" s="75"/>
      <c r="G41" s="183"/>
      <c r="H41" s="192"/>
      <c r="I41" s="75"/>
      <c r="J41" s="183"/>
      <c r="K41" s="192"/>
      <c r="L41" s="75"/>
      <c r="M41" s="183"/>
      <c r="N41" s="192"/>
      <c r="O41" s="75"/>
      <c r="P41" s="183"/>
      <c r="Q41" s="192"/>
      <c r="R41" s="75"/>
    </row>
    <row r="42" spans="1:18" x14ac:dyDescent="0.25">
      <c r="A42" s="59"/>
      <c r="B42" s="84"/>
      <c r="C42" s="60"/>
      <c r="D42" s="184"/>
      <c r="E42" s="183"/>
      <c r="F42" s="75"/>
      <c r="G42" s="183"/>
      <c r="H42" s="192"/>
      <c r="I42" s="75"/>
      <c r="J42" s="183"/>
      <c r="K42" s="192"/>
      <c r="L42" s="75"/>
      <c r="M42" s="183"/>
      <c r="N42" s="192"/>
      <c r="O42" s="75"/>
      <c r="P42" s="183"/>
      <c r="Q42" s="192"/>
      <c r="R42" s="75"/>
    </row>
    <row r="43" spans="1:18" x14ac:dyDescent="0.25">
      <c r="A43" s="59"/>
      <c r="B43" s="84"/>
      <c r="C43" s="60"/>
      <c r="D43" s="184"/>
      <c r="E43" s="183"/>
      <c r="F43" s="75"/>
      <c r="G43" s="183"/>
      <c r="H43" s="192"/>
      <c r="I43" s="75"/>
      <c r="J43" s="183"/>
      <c r="K43" s="192"/>
      <c r="L43" s="75"/>
      <c r="M43" s="183"/>
      <c r="N43" s="192"/>
      <c r="O43" s="75"/>
      <c r="P43" s="183"/>
      <c r="Q43" s="192"/>
      <c r="R43" s="75"/>
    </row>
    <row r="44" spans="1:18" x14ac:dyDescent="0.25">
      <c r="A44" s="59"/>
      <c r="B44" s="84"/>
      <c r="C44" s="60"/>
      <c r="D44" s="184"/>
      <c r="E44" s="183"/>
      <c r="F44" s="75"/>
      <c r="G44" s="183"/>
      <c r="H44" s="192"/>
      <c r="I44" s="75"/>
      <c r="J44" s="183"/>
      <c r="K44" s="192"/>
      <c r="L44" s="75"/>
      <c r="M44" s="183"/>
      <c r="N44" s="192"/>
      <c r="O44" s="75"/>
      <c r="P44" s="183"/>
      <c r="Q44" s="192"/>
      <c r="R44" s="75"/>
    </row>
    <row r="45" spans="1:18" x14ac:dyDescent="0.25">
      <c r="A45" s="59"/>
      <c r="B45" s="84"/>
      <c r="C45" s="60"/>
      <c r="D45" s="184"/>
      <c r="E45" s="183"/>
      <c r="F45" s="75"/>
      <c r="G45" s="183"/>
      <c r="H45" s="192"/>
      <c r="I45" s="75"/>
      <c r="J45" s="183"/>
      <c r="K45" s="192"/>
      <c r="L45" s="75"/>
      <c r="M45" s="183"/>
      <c r="N45" s="192"/>
      <c r="O45" s="75"/>
      <c r="P45" s="183"/>
      <c r="Q45" s="192"/>
      <c r="R45" s="75"/>
    </row>
    <row r="46" spans="1:18" x14ac:dyDescent="0.25">
      <c r="A46" s="59"/>
      <c r="B46" s="84"/>
      <c r="C46" s="60"/>
      <c r="D46" s="184"/>
      <c r="E46" s="183"/>
      <c r="F46" s="75"/>
      <c r="G46" s="183"/>
      <c r="H46" s="192"/>
      <c r="I46" s="75"/>
      <c r="J46" s="183"/>
      <c r="K46" s="192"/>
      <c r="L46" s="75"/>
      <c r="M46" s="183"/>
      <c r="N46" s="192"/>
      <c r="O46" s="75"/>
      <c r="P46" s="183"/>
      <c r="Q46" s="192"/>
      <c r="R46" s="75"/>
    </row>
    <row r="47" spans="1:18" x14ac:dyDescent="0.25">
      <c r="A47" s="59"/>
      <c r="B47" s="84"/>
      <c r="C47" s="60"/>
      <c r="D47" s="184"/>
      <c r="E47" s="183"/>
      <c r="F47" s="75"/>
      <c r="G47" s="183"/>
      <c r="H47" s="192"/>
      <c r="I47" s="75"/>
      <c r="J47" s="183"/>
      <c r="K47" s="192"/>
      <c r="L47" s="75"/>
      <c r="M47" s="183"/>
      <c r="N47" s="192"/>
      <c r="O47" s="75"/>
      <c r="P47" s="183"/>
      <c r="Q47" s="192"/>
      <c r="R47" s="75"/>
    </row>
    <row r="48" spans="1:18" x14ac:dyDescent="0.25">
      <c r="A48" s="59"/>
      <c r="B48" s="84"/>
      <c r="C48" s="60"/>
      <c r="D48" s="184"/>
      <c r="E48" s="183"/>
      <c r="F48" s="75"/>
      <c r="G48" s="183"/>
      <c r="H48" s="192"/>
      <c r="I48" s="75"/>
      <c r="J48" s="183"/>
      <c r="K48" s="192"/>
      <c r="L48" s="75"/>
      <c r="M48" s="183"/>
      <c r="N48" s="192"/>
      <c r="O48" s="75"/>
      <c r="P48" s="183"/>
      <c r="Q48" s="192"/>
      <c r="R48" s="75"/>
    </row>
    <row r="49" spans="1:18" x14ac:dyDescent="0.25">
      <c r="A49" s="59"/>
      <c r="B49" s="84"/>
      <c r="C49" s="60"/>
      <c r="D49" s="184"/>
      <c r="E49" s="183"/>
      <c r="F49" s="75"/>
      <c r="G49" s="183"/>
      <c r="H49" s="192"/>
      <c r="I49" s="75"/>
      <c r="J49" s="183"/>
      <c r="K49" s="192"/>
      <c r="L49" s="75"/>
      <c r="M49" s="183"/>
      <c r="N49" s="192"/>
      <c r="O49" s="75"/>
      <c r="P49" s="183"/>
      <c r="Q49" s="192"/>
      <c r="R49" s="75"/>
    </row>
    <row r="50" spans="1:18" x14ac:dyDescent="0.25">
      <c r="A50" s="59"/>
      <c r="B50" s="84"/>
      <c r="C50" s="60"/>
      <c r="D50" s="184"/>
      <c r="E50" s="183"/>
      <c r="F50" s="75"/>
      <c r="G50" s="183"/>
      <c r="H50" s="192"/>
      <c r="I50" s="75"/>
      <c r="J50" s="183"/>
      <c r="K50" s="192"/>
      <c r="L50" s="75"/>
      <c r="M50" s="183"/>
      <c r="N50" s="192"/>
      <c r="O50" s="75"/>
      <c r="P50" s="183"/>
      <c r="Q50" s="192"/>
      <c r="R50" s="75"/>
    </row>
    <row r="51" spans="1:18" x14ac:dyDescent="0.25">
      <c r="A51" s="59"/>
      <c r="B51" s="84"/>
      <c r="C51" s="60"/>
      <c r="D51" s="184"/>
      <c r="E51" s="183"/>
      <c r="F51" s="75"/>
      <c r="G51" s="183"/>
      <c r="H51" s="192"/>
      <c r="I51" s="75"/>
      <c r="J51" s="183"/>
      <c r="K51" s="192"/>
      <c r="L51" s="75"/>
      <c r="M51" s="183"/>
      <c r="N51" s="192"/>
      <c r="O51" s="75"/>
      <c r="P51" s="183"/>
      <c r="Q51" s="192"/>
      <c r="R51" s="75"/>
    </row>
    <row r="52" spans="1:18" x14ac:dyDescent="0.25">
      <c r="A52" s="59"/>
      <c r="B52" s="84"/>
      <c r="C52" s="60"/>
      <c r="D52" s="184"/>
      <c r="E52" s="183"/>
      <c r="F52" s="75"/>
      <c r="G52" s="183"/>
      <c r="H52" s="192"/>
      <c r="I52" s="75"/>
      <c r="J52" s="183"/>
      <c r="K52" s="192"/>
      <c r="L52" s="75"/>
      <c r="M52" s="183"/>
      <c r="N52" s="192"/>
      <c r="O52" s="75"/>
      <c r="P52" s="183"/>
      <c r="Q52" s="192"/>
      <c r="R52" s="75"/>
    </row>
    <row r="53" spans="1:18" x14ac:dyDescent="0.25">
      <c r="A53" s="59"/>
      <c r="B53" s="84"/>
      <c r="C53" s="60"/>
      <c r="D53" s="184"/>
      <c r="E53" s="183"/>
      <c r="F53" s="75"/>
      <c r="G53" s="183"/>
      <c r="H53" s="192"/>
      <c r="I53" s="75"/>
      <c r="J53" s="183"/>
      <c r="K53" s="192"/>
      <c r="L53" s="75"/>
      <c r="M53" s="183"/>
      <c r="N53" s="192"/>
      <c r="O53" s="75"/>
      <c r="P53" s="183"/>
      <c r="Q53" s="192"/>
      <c r="R53" s="75"/>
    </row>
    <row r="54" spans="1:18" x14ac:dyDescent="0.25">
      <c r="A54" s="59"/>
      <c r="B54" s="84"/>
      <c r="C54" s="60"/>
      <c r="D54" s="184"/>
      <c r="E54" s="183"/>
      <c r="F54" s="75"/>
      <c r="G54" s="183"/>
      <c r="H54" s="192"/>
      <c r="I54" s="75"/>
      <c r="J54" s="183"/>
      <c r="K54" s="192"/>
      <c r="L54" s="75"/>
      <c r="M54" s="183"/>
      <c r="N54" s="192"/>
      <c r="O54" s="75"/>
      <c r="P54" s="183"/>
      <c r="Q54" s="192"/>
      <c r="R54" s="75"/>
    </row>
    <row r="55" spans="1:18" x14ac:dyDescent="0.25">
      <c r="A55" s="59"/>
      <c r="B55" s="84"/>
      <c r="C55" s="60"/>
      <c r="D55" s="184"/>
      <c r="E55" s="183"/>
      <c r="F55" s="75"/>
      <c r="G55" s="183"/>
      <c r="H55" s="192"/>
      <c r="I55" s="75"/>
      <c r="J55" s="183"/>
      <c r="K55" s="192"/>
      <c r="L55" s="75"/>
      <c r="M55" s="183"/>
      <c r="N55" s="192"/>
      <c r="O55" s="75"/>
      <c r="P55" s="183"/>
      <c r="Q55" s="192"/>
      <c r="R55" s="75"/>
    </row>
    <row r="56" spans="1:18" x14ac:dyDescent="0.25">
      <c r="A56" s="59"/>
      <c r="B56" s="84"/>
      <c r="C56" s="60"/>
      <c r="D56" s="184"/>
      <c r="E56" s="183"/>
      <c r="F56" s="75"/>
      <c r="G56" s="183"/>
      <c r="H56" s="192"/>
      <c r="I56" s="75"/>
      <c r="J56" s="183"/>
      <c r="K56" s="192"/>
      <c r="L56" s="75"/>
      <c r="M56" s="183"/>
      <c r="N56" s="192"/>
      <c r="O56" s="75"/>
      <c r="P56" s="183"/>
      <c r="Q56" s="192"/>
      <c r="R56" s="75"/>
    </row>
    <row r="57" spans="1:18" x14ac:dyDescent="0.25">
      <c r="A57" s="59"/>
      <c r="B57" s="84"/>
      <c r="C57" s="60"/>
      <c r="D57" s="184"/>
      <c r="E57" s="183"/>
      <c r="F57" s="75"/>
      <c r="G57" s="183"/>
      <c r="H57" s="192"/>
      <c r="I57" s="75"/>
      <c r="J57" s="183"/>
      <c r="K57" s="192"/>
      <c r="L57" s="75"/>
      <c r="M57" s="183"/>
      <c r="N57" s="192"/>
      <c r="O57" s="75"/>
      <c r="P57" s="183"/>
      <c r="Q57" s="192"/>
      <c r="R57" s="75"/>
    </row>
    <row r="58" spans="1:18" x14ac:dyDescent="0.25">
      <c r="A58" s="59"/>
      <c r="B58" s="84"/>
      <c r="C58" s="60"/>
      <c r="D58" s="184"/>
      <c r="E58" s="183"/>
      <c r="F58" s="75"/>
      <c r="G58" s="183"/>
      <c r="H58" s="192"/>
      <c r="I58" s="75"/>
      <c r="J58" s="183"/>
      <c r="K58" s="192"/>
      <c r="L58" s="75"/>
      <c r="M58" s="183"/>
      <c r="N58" s="192"/>
      <c r="O58" s="75"/>
      <c r="P58" s="183"/>
      <c r="Q58" s="192"/>
      <c r="R58" s="75"/>
    </row>
    <row r="59" spans="1:18" x14ac:dyDescent="0.25">
      <c r="A59" s="59"/>
      <c r="B59" s="84"/>
      <c r="C59" s="60"/>
      <c r="D59" s="184"/>
      <c r="E59" s="183"/>
      <c r="F59" s="75"/>
      <c r="G59" s="183"/>
      <c r="H59" s="192"/>
      <c r="I59" s="75"/>
      <c r="J59" s="183"/>
      <c r="K59" s="192"/>
      <c r="L59" s="75"/>
      <c r="M59" s="183"/>
      <c r="N59" s="192"/>
      <c r="O59" s="75"/>
      <c r="P59" s="183"/>
      <c r="Q59" s="192"/>
      <c r="R59" s="75"/>
    </row>
    <row r="60" spans="1:18" x14ac:dyDescent="0.25">
      <c r="A60" s="59"/>
      <c r="B60" s="84"/>
      <c r="C60" s="60"/>
      <c r="D60" s="184"/>
      <c r="E60" s="183"/>
      <c r="F60" s="75"/>
      <c r="G60" s="183"/>
      <c r="H60" s="192"/>
      <c r="I60" s="75"/>
      <c r="J60" s="183"/>
      <c r="K60" s="192"/>
      <c r="L60" s="75"/>
      <c r="M60" s="183"/>
      <c r="N60" s="192"/>
      <c r="O60" s="75"/>
      <c r="P60" s="183"/>
      <c r="Q60" s="192"/>
      <c r="R60" s="75"/>
    </row>
    <row r="61" spans="1:18" x14ac:dyDescent="0.25">
      <c r="A61" s="59"/>
      <c r="B61" s="84"/>
      <c r="C61" s="60"/>
      <c r="D61" s="184"/>
      <c r="E61" s="183"/>
      <c r="F61" s="75"/>
      <c r="G61" s="183"/>
      <c r="H61" s="192"/>
      <c r="I61" s="75"/>
      <c r="J61" s="183"/>
      <c r="K61" s="192"/>
      <c r="L61" s="75"/>
      <c r="M61" s="183"/>
      <c r="N61" s="192"/>
      <c r="O61" s="75"/>
      <c r="P61" s="183"/>
      <c r="Q61" s="192"/>
      <c r="R61" s="75"/>
    </row>
    <row r="62" spans="1:18" x14ac:dyDescent="0.25">
      <c r="A62" s="59"/>
      <c r="B62" s="84"/>
      <c r="C62" s="60"/>
      <c r="D62" s="184"/>
      <c r="E62" s="183"/>
      <c r="F62" s="75"/>
      <c r="G62" s="183"/>
      <c r="H62" s="192"/>
      <c r="I62" s="75"/>
      <c r="J62" s="183"/>
      <c r="K62" s="192"/>
      <c r="L62" s="75"/>
      <c r="M62" s="183"/>
      <c r="N62" s="192"/>
      <c r="O62" s="75"/>
      <c r="P62" s="183"/>
      <c r="Q62" s="192"/>
      <c r="R62" s="75"/>
    </row>
    <row r="63" spans="1:18" x14ac:dyDescent="0.25">
      <c r="A63" s="59"/>
      <c r="B63" s="84"/>
      <c r="C63" s="60"/>
      <c r="D63" s="184"/>
      <c r="E63" s="183"/>
      <c r="F63" s="75"/>
      <c r="G63" s="183"/>
      <c r="H63" s="192"/>
      <c r="I63" s="75"/>
      <c r="J63" s="183"/>
      <c r="K63" s="192"/>
      <c r="L63" s="75"/>
      <c r="M63" s="183"/>
      <c r="N63" s="192"/>
      <c r="O63" s="75"/>
      <c r="P63" s="183"/>
      <c r="Q63" s="192"/>
      <c r="R63" s="75"/>
    </row>
    <row r="64" spans="1:18" x14ac:dyDescent="0.25">
      <c r="A64" s="59"/>
      <c r="B64" s="84"/>
      <c r="C64" s="60"/>
      <c r="D64" s="184"/>
      <c r="E64" s="183"/>
      <c r="F64" s="75"/>
      <c r="G64" s="183"/>
      <c r="H64" s="192"/>
      <c r="I64" s="75"/>
      <c r="J64" s="183"/>
      <c r="K64" s="192"/>
      <c r="L64" s="75"/>
      <c r="M64" s="183"/>
      <c r="N64" s="192"/>
      <c r="O64" s="75"/>
      <c r="P64" s="183"/>
      <c r="Q64" s="192"/>
      <c r="R64" s="75"/>
    </row>
    <row r="65" spans="1:18" x14ac:dyDescent="0.25">
      <c r="A65" s="59"/>
      <c r="B65" s="84"/>
      <c r="C65" s="60"/>
      <c r="D65" s="184"/>
      <c r="E65" s="183"/>
      <c r="F65" s="75"/>
      <c r="G65" s="183"/>
      <c r="H65" s="192"/>
      <c r="I65" s="75"/>
      <c r="J65" s="183"/>
      <c r="K65" s="192"/>
      <c r="L65" s="75"/>
      <c r="M65" s="183"/>
      <c r="N65" s="192"/>
      <c r="O65" s="75"/>
      <c r="P65" s="183"/>
      <c r="Q65" s="192"/>
      <c r="R65" s="75"/>
    </row>
    <row r="66" spans="1:18" x14ac:dyDescent="0.25">
      <c r="A66" s="59"/>
      <c r="B66" s="84"/>
      <c r="C66" s="60"/>
      <c r="D66" s="184"/>
      <c r="E66" s="183"/>
      <c r="F66" s="75"/>
      <c r="G66" s="183"/>
      <c r="H66" s="192"/>
      <c r="I66" s="75"/>
      <c r="J66" s="183"/>
      <c r="K66" s="192"/>
      <c r="L66" s="75"/>
      <c r="M66" s="183"/>
      <c r="N66" s="192"/>
      <c r="O66" s="75"/>
      <c r="P66" s="183"/>
      <c r="Q66" s="192"/>
      <c r="R66" s="75"/>
    </row>
    <row r="67" spans="1:18" x14ac:dyDescent="0.25">
      <c r="A67" s="59"/>
      <c r="B67" s="84"/>
      <c r="C67" s="60"/>
      <c r="D67" s="184"/>
      <c r="E67" s="183"/>
      <c r="F67" s="75"/>
      <c r="G67" s="183"/>
      <c r="H67" s="192"/>
      <c r="I67" s="75"/>
      <c r="J67" s="183"/>
      <c r="K67" s="192"/>
      <c r="L67" s="75"/>
      <c r="M67" s="183"/>
      <c r="N67" s="192"/>
      <c r="O67" s="75"/>
      <c r="P67" s="183"/>
      <c r="Q67" s="192"/>
      <c r="R67" s="75"/>
    </row>
    <row r="68" spans="1:18" x14ac:dyDescent="0.25">
      <c r="A68" s="59"/>
      <c r="B68" s="84"/>
      <c r="C68" s="60"/>
      <c r="D68" s="184"/>
      <c r="E68" s="183"/>
      <c r="F68" s="75"/>
      <c r="G68" s="183"/>
      <c r="H68" s="192"/>
      <c r="I68" s="75"/>
      <c r="J68" s="183"/>
      <c r="K68" s="192"/>
      <c r="L68" s="75"/>
      <c r="M68" s="183"/>
      <c r="N68" s="192"/>
      <c r="O68" s="75"/>
      <c r="P68" s="183"/>
      <c r="Q68" s="192"/>
      <c r="R68" s="75"/>
    </row>
    <row r="69" spans="1:18" x14ac:dyDescent="0.25">
      <c r="A69" s="59"/>
      <c r="B69" s="84"/>
      <c r="C69" s="60"/>
      <c r="D69" s="184"/>
      <c r="E69" s="183"/>
      <c r="F69" s="75"/>
      <c r="G69" s="183"/>
      <c r="H69" s="192"/>
      <c r="I69" s="75"/>
      <c r="J69" s="183"/>
      <c r="K69" s="192"/>
      <c r="L69" s="75"/>
      <c r="M69" s="183"/>
      <c r="N69" s="192"/>
      <c r="O69" s="75"/>
      <c r="P69" s="183"/>
      <c r="Q69" s="192"/>
      <c r="R69" s="75"/>
    </row>
    <row r="70" spans="1:18" x14ac:dyDescent="0.25">
      <c r="A70" s="59"/>
      <c r="B70" s="84"/>
      <c r="C70" s="60"/>
      <c r="D70" s="184"/>
      <c r="E70" s="183"/>
      <c r="F70" s="75"/>
      <c r="G70" s="183"/>
      <c r="H70" s="192"/>
      <c r="I70" s="75"/>
      <c r="J70" s="183"/>
      <c r="K70" s="192"/>
      <c r="L70" s="75"/>
      <c r="M70" s="183"/>
      <c r="N70" s="192"/>
      <c r="O70" s="75"/>
      <c r="P70" s="183"/>
      <c r="Q70" s="192"/>
      <c r="R70" s="75"/>
    </row>
    <row r="71" spans="1:18" x14ac:dyDescent="0.25">
      <c r="A71" s="59"/>
      <c r="B71" s="84"/>
      <c r="C71" s="60"/>
      <c r="D71" s="184"/>
      <c r="E71" s="183"/>
      <c r="F71" s="75"/>
      <c r="G71" s="183"/>
      <c r="H71" s="192"/>
      <c r="I71" s="75"/>
      <c r="J71" s="183"/>
      <c r="K71" s="192"/>
      <c r="L71" s="75"/>
      <c r="M71" s="183"/>
      <c r="N71" s="192"/>
      <c r="O71" s="75"/>
      <c r="P71" s="183"/>
      <c r="Q71" s="192"/>
      <c r="R71" s="75"/>
    </row>
    <row r="72" spans="1:18" x14ac:dyDescent="0.25">
      <c r="A72" s="59"/>
      <c r="B72" s="84"/>
      <c r="C72" s="60"/>
      <c r="D72" s="184"/>
      <c r="E72" s="183"/>
      <c r="F72" s="75"/>
      <c r="G72" s="183"/>
      <c r="H72" s="192"/>
      <c r="I72" s="75"/>
      <c r="J72" s="183"/>
      <c r="K72" s="192"/>
      <c r="L72" s="75"/>
      <c r="M72" s="183"/>
      <c r="N72" s="192"/>
      <c r="O72" s="75"/>
      <c r="P72" s="183"/>
      <c r="Q72" s="192"/>
      <c r="R72" s="75"/>
    </row>
    <row r="73" spans="1:18" x14ac:dyDescent="0.25">
      <c r="A73" s="59"/>
      <c r="B73" s="84"/>
      <c r="C73" s="60"/>
      <c r="D73" s="184"/>
      <c r="E73" s="183"/>
      <c r="F73" s="75"/>
      <c r="G73" s="183"/>
      <c r="H73" s="192"/>
      <c r="I73" s="75"/>
      <c r="J73" s="183"/>
      <c r="K73" s="192"/>
      <c r="L73" s="75"/>
      <c r="M73" s="183"/>
      <c r="N73" s="192"/>
      <c r="O73" s="75"/>
      <c r="P73" s="183"/>
      <c r="Q73" s="192"/>
      <c r="R73" s="75"/>
    </row>
    <row r="74" spans="1:18" x14ac:dyDescent="0.25">
      <c r="A74" s="59"/>
      <c r="B74" s="84"/>
      <c r="C74" s="60"/>
      <c r="D74" s="184"/>
      <c r="E74" s="183"/>
      <c r="F74" s="75"/>
      <c r="G74" s="183"/>
      <c r="H74" s="192"/>
      <c r="I74" s="75"/>
      <c r="J74" s="183"/>
      <c r="K74" s="192"/>
      <c r="L74" s="75"/>
      <c r="M74" s="183"/>
      <c r="N74" s="192"/>
      <c r="O74" s="75"/>
      <c r="P74" s="183"/>
      <c r="Q74" s="192"/>
      <c r="R74" s="75"/>
    </row>
    <row r="75" spans="1:18" x14ac:dyDescent="0.25">
      <c r="A75" s="59"/>
      <c r="B75" s="84"/>
      <c r="C75" s="60"/>
      <c r="D75" s="184"/>
      <c r="E75" s="183"/>
      <c r="F75" s="75"/>
      <c r="G75" s="183"/>
      <c r="H75" s="192"/>
      <c r="I75" s="75"/>
      <c r="J75" s="183"/>
      <c r="K75" s="192"/>
      <c r="L75" s="75"/>
      <c r="M75" s="183"/>
      <c r="N75" s="192"/>
      <c r="O75" s="75"/>
      <c r="P75" s="183"/>
      <c r="Q75" s="192"/>
      <c r="R75" s="75"/>
    </row>
    <row r="76" spans="1:18" x14ac:dyDescent="0.25">
      <c r="A76" s="59"/>
      <c r="B76" s="84"/>
      <c r="C76" s="60"/>
      <c r="D76" s="184"/>
      <c r="E76" s="183"/>
      <c r="F76" s="75"/>
      <c r="G76" s="183"/>
      <c r="H76" s="192"/>
      <c r="I76" s="75"/>
      <c r="J76" s="183"/>
      <c r="K76" s="192"/>
      <c r="L76" s="75"/>
      <c r="M76" s="183"/>
      <c r="N76" s="192"/>
      <c r="O76" s="75"/>
      <c r="P76" s="183"/>
      <c r="Q76" s="192"/>
      <c r="R76" s="75"/>
    </row>
    <row r="77" spans="1:18" x14ac:dyDescent="0.25">
      <c r="A77" s="59"/>
      <c r="B77" s="84"/>
      <c r="C77" s="60"/>
      <c r="D77" s="184"/>
      <c r="E77" s="183"/>
      <c r="F77" s="75"/>
      <c r="G77" s="183"/>
      <c r="H77" s="192"/>
      <c r="I77" s="75"/>
      <c r="J77" s="183"/>
      <c r="K77" s="192"/>
      <c r="L77" s="75"/>
      <c r="M77" s="183"/>
      <c r="N77" s="192"/>
      <c r="O77" s="75"/>
      <c r="P77" s="183"/>
      <c r="Q77" s="192"/>
      <c r="R77" s="75"/>
    </row>
    <row r="78" spans="1:18" x14ac:dyDescent="0.25">
      <c r="A78" s="59"/>
      <c r="B78" s="84"/>
      <c r="C78" s="60"/>
      <c r="D78" s="184"/>
      <c r="E78" s="183"/>
      <c r="F78" s="75"/>
      <c r="G78" s="183"/>
      <c r="H78" s="192"/>
      <c r="I78" s="75"/>
      <c r="J78" s="183"/>
      <c r="K78" s="192"/>
      <c r="L78" s="75"/>
      <c r="M78" s="183"/>
      <c r="N78" s="192"/>
      <c r="O78" s="75"/>
      <c r="P78" s="183"/>
      <c r="Q78" s="192"/>
      <c r="R78" s="75"/>
    </row>
    <row r="79" spans="1:18" x14ac:dyDescent="0.25">
      <c r="A79" s="59"/>
      <c r="B79" s="84"/>
      <c r="C79" s="60"/>
      <c r="D79" s="184"/>
      <c r="E79" s="183"/>
      <c r="F79" s="75"/>
      <c r="G79" s="183"/>
      <c r="H79" s="192"/>
      <c r="I79" s="75"/>
      <c r="J79" s="183"/>
      <c r="K79" s="192"/>
      <c r="L79" s="75"/>
      <c r="M79" s="183"/>
      <c r="N79" s="192"/>
      <c r="O79" s="75"/>
      <c r="P79" s="183"/>
      <c r="Q79" s="192"/>
      <c r="R79" s="75"/>
    </row>
    <row r="80" spans="1:18" x14ac:dyDescent="0.25">
      <c r="A80" s="59"/>
      <c r="B80" s="84"/>
      <c r="C80" s="60"/>
      <c r="D80" s="184"/>
      <c r="E80" s="183"/>
      <c r="F80" s="75"/>
      <c r="G80" s="183"/>
      <c r="H80" s="192"/>
      <c r="I80" s="75"/>
      <c r="J80" s="183"/>
      <c r="K80" s="192"/>
      <c r="L80" s="75"/>
      <c r="M80" s="183"/>
      <c r="N80" s="192"/>
      <c r="O80" s="75"/>
      <c r="P80" s="183"/>
      <c r="Q80" s="192"/>
      <c r="R80" s="75"/>
    </row>
    <row r="81" spans="1:18" x14ac:dyDescent="0.25">
      <c r="A81" s="59"/>
      <c r="B81" s="84"/>
      <c r="C81" s="60"/>
      <c r="D81" s="184"/>
      <c r="E81" s="183"/>
      <c r="F81" s="75"/>
      <c r="G81" s="183"/>
      <c r="H81" s="192"/>
      <c r="I81" s="75"/>
      <c r="J81" s="183"/>
      <c r="K81" s="192"/>
      <c r="L81" s="75"/>
      <c r="M81" s="183"/>
      <c r="N81" s="192"/>
      <c r="O81" s="75"/>
      <c r="P81" s="183"/>
      <c r="Q81" s="192"/>
      <c r="R81" s="75"/>
    </row>
    <row r="82" spans="1:18" x14ac:dyDescent="0.25">
      <c r="A82" s="59"/>
      <c r="B82" s="84"/>
      <c r="C82" s="60"/>
      <c r="D82" s="184"/>
      <c r="E82" s="183"/>
      <c r="F82" s="75"/>
      <c r="G82" s="183"/>
      <c r="H82" s="192"/>
      <c r="I82" s="75"/>
      <c r="J82" s="183"/>
      <c r="K82" s="192"/>
      <c r="L82" s="75"/>
      <c r="M82" s="183"/>
      <c r="N82" s="192"/>
      <c r="O82" s="75"/>
      <c r="P82" s="183"/>
      <c r="Q82" s="192"/>
      <c r="R82" s="75"/>
    </row>
    <row r="83" spans="1:18" x14ac:dyDescent="0.25">
      <c r="A83" s="59"/>
      <c r="B83" s="84"/>
      <c r="C83" s="60"/>
      <c r="D83" s="184"/>
      <c r="E83" s="183"/>
      <c r="F83" s="75"/>
      <c r="G83" s="183"/>
      <c r="H83" s="192"/>
      <c r="I83" s="75"/>
      <c r="J83" s="183"/>
      <c r="K83" s="192"/>
      <c r="L83" s="75"/>
      <c r="M83" s="183"/>
      <c r="N83" s="192"/>
      <c r="O83" s="75"/>
      <c r="P83" s="183"/>
      <c r="Q83" s="192"/>
      <c r="R83" s="75"/>
    </row>
    <row r="84" spans="1:18" x14ac:dyDescent="0.25">
      <c r="A84" s="59"/>
      <c r="B84" s="84"/>
      <c r="C84" s="60"/>
      <c r="D84" s="184"/>
      <c r="E84" s="183"/>
      <c r="F84" s="75"/>
      <c r="G84" s="183"/>
      <c r="H84" s="192"/>
      <c r="I84" s="75"/>
      <c r="J84" s="183"/>
      <c r="K84" s="192"/>
      <c r="L84" s="75"/>
      <c r="M84" s="183"/>
      <c r="N84" s="192"/>
      <c r="O84" s="75"/>
      <c r="P84" s="183"/>
      <c r="Q84" s="192"/>
      <c r="R84" s="75"/>
    </row>
    <row r="85" spans="1:18" x14ac:dyDescent="0.25">
      <c r="A85" s="59"/>
      <c r="B85" s="84"/>
      <c r="C85" s="60"/>
      <c r="D85" s="184"/>
      <c r="E85" s="183"/>
      <c r="F85" s="75"/>
      <c r="G85" s="183"/>
      <c r="H85" s="192"/>
      <c r="I85" s="75"/>
      <c r="J85" s="183"/>
      <c r="K85" s="192"/>
      <c r="L85" s="75"/>
      <c r="M85" s="183"/>
      <c r="N85" s="192"/>
      <c r="O85" s="75"/>
      <c r="P85" s="183"/>
      <c r="Q85" s="192"/>
      <c r="R85" s="75"/>
    </row>
    <row r="86" spans="1:18" x14ac:dyDescent="0.25">
      <c r="A86" s="59"/>
      <c r="B86" s="84"/>
      <c r="C86" s="60"/>
      <c r="D86" s="184"/>
      <c r="E86" s="183"/>
      <c r="F86" s="75"/>
      <c r="G86" s="183"/>
      <c r="H86" s="192"/>
      <c r="I86" s="75"/>
      <c r="J86" s="183"/>
      <c r="K86" s="192"/>
      <c r="L86" s="75"/>
      <c r="M86" s="183"/>
      <c r="N86" s="192"/>
      <c r="O86" s="75"/>
      <c r="P86" s="183"/>
      <c r="Q86" s="192"/>
      <c r="R86" s="75"/>
    </row>
    <row r="87" spans="1:18" x14ac:dyDescent="0.25">
      <c r="A87" s="59"/>
      <c r="B87" s="84"/>
      <c r="C87" s="60"/>
      <c r="D87" s="184"/>
      <c r="E87" s="183"/>
      <c r="F87" s="75"/>
      <c r="G87" s="183"/>
      <c r="H87" s="192"/>
      <c r="I87" s="75"/>
      <c r="J87" s="183"/>
      <c r="K87" s="192"/>
      <c r="L87" s="75"/>
      <c r="M87" s="183"/>
      <c r="N87" s="192"/>
      <c r="O87" s="75"/>
      <c r="P87" s="183"/>
      <c r="Q87" s="192"/>
      <c r="R87" s="75"/>
    </row>
    <row r="88" spans="1:18" x14ac:dyDescent="0.25">
      <c r="A88" s="59"/>
      <c r="B88" s="84"/>
      <c r="C88" s="60"/>
      <c r="D88" s="184"/>
      <c r="E88" s="183"/>
      <c r="F88" s="75"/>
      <c r="G88" s="183"/>
      <c r="H88" s="192"/>
      <c r="I88" s="75"/>
      <c r="J88" s="183"/>
      <c r="K88" s="192"/>
      <c r="L88" s="75"/>
      <c r="M88" s="183"/>
      <c r="N88" s="192"/>
      <c r="O88" s="75"/>
      <c r="P88" s="183"/>
      <c r="Q88" s="192"/>
      <c r="R88" s="75"/>
    </row>
    <row r="89" spans="1:18" x14ac:dyDescent="0.25">
      <c r="A89" s="59"/>
      <c r="B89" s="84"/>
      <c r="C89" s="60"/>
      <c r="D89" s="184"/>
      <c r="E89" s="183"/>
      <c r="F89" s="75"/>
      <c r="G89" s="183"/>
      <c r="H89" s="192"/>
      <c r="I89" s="75"/>
      <c r="J89" s="183"/>
      <c r="K89" s="192"/>
      <c r="L89" s="75"/>
      <c r="M89" s="183"/>
      <c r="N89" s="192"/>
      <c r="O89" s="75"/>
      <c r="P89" s="183"/>
      <c r="Q89" s="192"/>
      <c r="R89" s="75"/>
    </row>
    <row r="90" spans="1:18" x14ac:dyDescent="0.25">
      <c r="A90" s="59"/>
      <c r="B90" s="84"/>
      <c r="C90" s="60"/>
      <c r="D90" s="184"/>
      <c r="E90" s="183"/>
      <c r="F90" s="75"/>
      <c r="G90" s="183"/>
      <c r="H90" s="192"/>
      <c r="I90" s="75"/>
      <c r="J90" s="183"/>
      <c r="K90" s="192"/>
      <c r="L90" s="75"/>
      <c r="M90" s="183"/>
      <c r="N90" s="192"/>
      <c r="O90" s="75"/>
      <c r="P90" s="183"/>
      <c r="Q90" s="192"/>
      <c r="R90" s="75"/>
    </row>
    <row r="91" spans="1:18" x14ac:dyDescent="0.25">
      <c r="A91" s="59"/>
      <c r="B91" s="84"/>
      <c r="C91" s="60"/>
      <c r="D91" s="184"/>
      <c r="E91" s="183"/>
      <c r="F91" s="75"/>
      <c r="G91" s="183"/>
      <c r="H91" s="192"/>
      <c r="I91" s="75"/>
      <c r="J91" s="183"/>
      <c r="K91" s="192"/>
      <c r="L91" s="75"/>
      <c r="M91" s="183"/>
      <c r="N91" s="192"/>
      <c r="O91" s="75"/>
      <c r="P91" s="183"/>
      <c r="Q91" s="192"/>
      <c r="R91" s="75"/>
    </row>
    <row r="92" spans="1:18" x14ac:dyDescent="0.25">
      <c r="A92" s="59"/>
      <c r="B92" s="84"/>
      <c r="C92" s="60"/>
      <c r="D92" s="184"/>
      <c r="E92" s="183"/>
      <c r="F92" s="75"/>
      <c r="G92" s="183"/>
      <c r="H92" s="192"/>
      <c r="I92" s="75"/>
      <c r="J92" s="183"/>
      <c r="K92" s="192"/>
      <c r="L92" s="75"/>
      <c r="M92" s="183"/>
      <c r="N92" s="192"/>
      <c r="O92" s="75"/>
      <c r="P92" s="183"/>
      <c r="Q92" s="192"/>
      <c r="R92" s="75"/>
    </row>
    <row r="93" spans="1:18" x14ac:dyDescent="0.25">
      <c r="A93" s="59"/>
      <c r="B93" s="84"/>
      <c r="C93" s="60"/>
      <c r="D93" s="184"/>
      <c r="E93" s="183"/>
      <c r="F93" s="75"/>
      <c r="G93" s="183"/>
      <c r="H93" s="192"/>
      <c r="I93" s="75"/>
      <c r="J93" s="183"/>
      <c r="K93" s="192"/>
      <c r="L93" s="75"/>
      <c r="M93" s="183"/>
      <c r="N93" s="192"/>
      <c r="O93" s="75"/>
      <c r="P93" s="183"/>
      <c r="Q93" s="192"/>
      <c r="R93" s="75"/>
    </row>
    <row r="94" spans="1:18" x14ac:dyDescent="0.25">
      <c r="A94" s="59"/>
      <c r="B94" s="84"/>
      <c r="C94" s="60"/>
      <c r="D94" s="184"/>
      <c r="E94" s="183"/>
      <c r="F94" s="75"/>
      <c r="G94" s="183"/>
      <c r="H94" s="192"/>
      <c r="I94" s="75"/>
      <c r="J94" s="183"/>
      <c r="K94" s="192"/>
      <c r="L94" s="75"/>
      <c r="M94" s="183"/>
      <c r="N94" s="192"/>
      <c r="O94" s="75"/>
      <c r="P94" s="183"/>
      <c r="Q94" s="192"/>
      <c r="R94" s="75"/>
    </row>
    <row r="95" spans="1:18" x14ac:dyDescent="0.25">
      <c r="A95" s="59"/>
      <c r="B95" s="84"/>
      <c r="C95" s="60"/>
      <c r="D95" s="184"/>
      <c r="E95" s="183"/>
      <c r="F95" s="75"/>
      <c r="G95" s="183"/>
      <c r="H95" s="192"/>
      <c r="I95" s="75"/>
      <c r="J95" s="183"/>
      <c r="K95" s="192"/>
      <c r="L95" s="75"/>
      <c r="M95" s="183"/>
      <c r="N95" s="192"/>
      <c r="O95" s="75"/>
      <c r="P95" s="183"/>
      <c r="Q95" s="192"/>
      <c r="R95" s="75"/>
    </row>
    <row r="96" spans="1:18" x14ac:dyDescent="0.25">
      <c r="A96" s="59"/>
      <c r="B96" s="84"/>
      <c r="C96" s="60"/>
      <c r="D96" s="184"/>
      <c r="E96" s="183"/>
      <c r="F96" s="75"/>
      <c r="G96" s="183"/>
      <c r="H96" s="192"/>
      <c r="I96" s="75"/>
      <c r="J96" s="183"/>
      <c r="K96" s="192"/>
      <c r="L96" s="75"/>
      <c r="M96" s="183"/>
      <c r="N96" s="192"/>
      <c r="O96" s="75"/>
      <c r="P96" s="183"/>
      <c r="Q96" s="192"/>
      <c r="R96" s="75"/>
    </row>
    <row r="97" spans="1:18" x14ac:dyDescent="0.25">
      <c r="A97" s="59"/>
      <c r="B97" s="84"/>
      <c r="C97" s="60"/>
      <c r="D97" s="184"/>
      <c r="E97" s="183"/>
      <c r="F97" s="75"/>
      <c r="G97" s="183"/>
      <c r="H97" s="192"/>
      <c r="I97" s="75"/>
      <c r="J97" s="183"/>
      <c r="K97" s="192"/>
      <c r="L97" s="75"/>
      <c r="M97" s="183"/>
      <c r="N97" s="192"/>
      <c r="O97" s="75"/>
      <c r="P97" s="183"/>
      <c r="Q97" s="192"/>
      <c r="R97" s="75"/>
    </row>
    <row r="98" spans="1:18" x14ac:dyDescent="0.25">
      <c r="A98" s="59"/>
      <c r="B98" s="84"/>
      <c r="C98" s="60"/>
      <c r="D98" s="184"/>
      <c r="E98" s="183"/>
      <c r="F98" s="75"/>
      <c r="G98" s="183"/>
      <c r="H98" s="192"/>
      <c r="I98" s="75"/>
      <c r="J98" s="183"/>
      <c r="K98" s="192"/>
      <c r="L98" s="75"/>
      <c r="M98" s="183"/>
      <c r="N98" s="192"/>
      <c r="O98" s="75"/>
      <c r="P98" s="183"/>
      <c r="Q98" s="192"/>
      <c r="R98" s="75"/>
    </row>
    <row r="99" spans="1:18" x14ac:dyDescent="0.25">
      <c r="A99" s="59"/>
      <c r="B99" s="84"/>
      <c r="C99" s="60"/>
      <c r="D99" s="184"/>
      <c r="E99" s="183"/>
      <c r="F99" s="75"/>
      <c r="G99" s="183"/>
      <c r="H99" s="192"/>
      <c r="I99" s="75"/>
      <c r="J99" s="183"/>
      <c r="K99" s="192"/>
      <c r="L99" s="75"/>
      <c r="M99" s="183"/>
      <c r="N99" s="192"/>
      <c r="O99" s="75"/>
      <c r="P99" s="183"/>
      <c r="Q99" s="192"/>
      <c r="R99" s="75"/>
    </row>
    <row r="100" spans="1:18" x14ac:dyDescent="0.25">
      <c r="A100" s="59"/>
      <c r="B100" s="84"/>
      <c r="C100" s="60"/>
      <c r="D100" s="184"/>
      <c r="E100" s="183"/>
      <c r="F100" s="75"/>
      <c r="G100" s="183"/>
      <c r="H100" s="192"/>
      <c r="I100" s="75"/>
      <c r="J100" s="183"/>
      <c r="K100" s="192"/>
      <c r="L100" s="75"/>
      <c r="M100" s="183"/>
      <c r="N100" s="192"/>
      <c r="O100" s="75"/>
      <c r="P100" s="183"/>
      <c r="Q100" s="192"/>
      <c r="R100" s="75"/>
    </row>
    <row r="101" spans="1:18" x14ac:dyDescent="0.25">
      <c r="A101" s="59"/>
      <c r="B101" s="84"/>
      <c r="C101" s="60"/>
      <c r="D101" s="184"/>
      <c r="E101" s="183"/>
      <c r="F101" s="75"/>
      <c r="G101" s="183"/>
      <c r="H101" s="192"/>
      <c r="I101" s="75"/>
      <c r="J101" s="183"/>
      <c r="K101" s="192"/>
      <c r="L101" s="75"/>
      <c r="M101" s="183"/>
      <c r="N101" s="192"/>
      <c r="O101" s="75"/>
      <c r="P101" s="183"/>
      <c r="Q101" s="192"/>
      <c r="R101" s="75"/>
    </row>
    <row r="102" spans="1:18" x14ac:dyDescent="0.25">
      <c r="A102" s="59"/>
      <c r="B102" s="84"/>
      <c r="C102" s="60"/>
      <c r="D102" s="184"/>
      <c r="E102" s="183"/>
      <c r="F102" s="75"/>
      <c r="G102" s="183"/>
      <c r="H102" s="192"/>
      <c r="I102" s="75"/>
      <c r="J102" s="183"/>
      <c r="K102" s="192"/>
      <c r="L102" s="75"/>
      <c r="M102" s="183"/>
      <c r="N102" s="192"/>
      <c r="O102" s="75"/>
      <c r="P102" s="183"/>
      <c r="Q102" s="192"/>
      <c r="R102" s="75"/>
    </row>
    <row r="103" spans="1:18" x14ac:dyDescent="0.25">
      <c r="A103" s="59"/>
      <c r="B103" s="84"/>
      <c r="C103" s="60"/>
      <c r="D103" s="184"/>
      <c r="E103" s="183"/>
      <c r="F103" s="75"/>
      <c r="G103" s="183"/>
      <c r="H103" s="192"/>
      <c r="I103" s="75"/>
      <c r="J103" s="183"/>
      <c r="K103" s="192"/>
      <c r="L103" s="75"/>
      <c r="M103" s="183"/>
      <c r="N103" s="192"/>
      <c r="O103" s="75"/>
      <c r="P103" s="183"/>
      <c r="Q103" s="192"/>
      <c r="R103" s="75"/>
    </row>
    <row r="104" spans="1:18" x14ac:dyDescent="0.25">
      <c r="A104" s="59"/>
      <c r="B104" s="84"/>
      <c r="C104" s="60"/>
      <c r="D104" s="184"/>
      <c r="E104" s="183"/>
      <c r="F104" s="75"/>
      <c r="G104" s="183"/>
      <c r="H104" s="192"/>
      <c r="I104" s="75"/>
      <c r="J104" s="183"/>
      <c r="K104" s="192"/>
      <c r="L104" s="75"/>
      <c r="M104" s="183"/>
      <c r="N104" s="192"/>
      <c r="O104" s="75"/>
      <c r="P104" s="183"/>
      <c r="Q104" s="192"/>
      <c r="R104" s="75"/>
    </row>
    <row r="105" spans="1:18" x14ac:dyDescent="0.25">
      <c r="A105" s="59"/>
      <c r="B105" s="84"/>
      <c r="C105" s="60"/>
      <c r="D105" s="184"/>
      <c r="E105" s="183"/>
      <c r="F105" s="75"/>
      <c r="G105" s="183"/>
      <c r="H105" s="192"/>
      <c r="I105" s="75"/>
      <c r="J105" s="183"/>
      <c r="K105" s="192"/>
      <c r="L105" s="75"/>
      <c r="M105" s="183"/>
      <c r="N105" s="192"/>
      <c r="O105" s="75"/>
      <c r="P105" s="183"/>
      <c r="Q105" s="192"/>
      <c r="R105" s="75"/>
    </row>
    <row r="106" spans="1:18" x14ac:dyDescent="0.25">
      <c r="A106" s="59"/>
      <c r="B106" s="84"/>
      <c r="C106" s="60"/>
      <c r="D106" s="184"/>
      <c r="E106" s="183"/>
      <c r="F106" s="75"/>
      <c r="G106" s="183"/>
      <c r="H106" s="192"/>
      <c r="I106" s="75"/>
      <c r="J106" s="183"/>
      <c r="K106" s="192"/>
      <c r="L106" s="75"/>
      <c r="M106" s="183"/>
      <c r="N106" s="192"/>
      <c r="O106" s="75"/>
      <c r="P106" s="183"/>
      <c r="Q106" s="192"/>
      <c r="R106" s="75"/>
    </row>
    <row r="107" spans="1:18" x14ac:dyDescent="0.25">
      <c r="A107" s="59"/>
      <c r="B107" s="84"/>
      <c r="C107" s="60"/>
      <c r="D107" s="184"/>
      <c r="E107" s="183"/>
      <c r="F107" s="75"/>
      <c r="G107" s="183"/>
      <c r="H107" s="192"/>
      <c r="I107" s="75"/>
      <c r="J107" s="183"/>
      <c r="K107" s="192"/>
      <c r="L107" s="75"/>
      <c r="M107" s="183"/>
      <c r="N107" s="192"/>
      <c r="O107" s="75"/>
      <c r="P107" s="183"/>
      <c r="Q107" s="192"/>
      <c r="R107" s="75"/>
    </row>
    <row r="108" spans="1:18" x14ac:dyDescent="0.25">
      <c r="A108" s="59"/>
      <c r="B108" s="84"/>
      <c r="C108" s="60"/>
      <c r="D108" s="184"/>
      <c r="E108" s="183"/>
      <c r="F108" s="75"/>
      <c r="G108" s="183"/>
      <c r="H108" s="192"/>
      <c r="I108" s="75"/>
      <c r="J108" s="183"/>
      <c r="K108" s="192"/>
      <c r="L108" s="75"/>
      <c r="M108" s="183"/>
      <c r="N108" s="192"/>
      <c r="O108" s="75"/>
      <c r="P108" s="183"/>
      <c r="Q108" s="192"/>
      <c r="R108" s="75"/>
    </row>
    <row r="109" spans="1:18" x14ac:dyDescent="0.25">
      <c r="A109" s="59"/>
      <c r="B109" s="84"/>
      <c r="C109" s="60"/>
      <c r="D109" s="184"/>
      <c r="E109" s="183"/>
      <c r="F109" s="75"/>
      <c r="G109" s="183"/>
      <c r="H109" s="192"/>
      <c r="I109" s="75"/>
      <c r="J109" s="183"/>
      <c r="K109" s="192"/>
      <c r="L109" s="75"/>
      <c r="M109" s="183"/>
      <c r="N109" s="192"/>
      <c r="O109" s="75"/>
      <c r="P109" s="183"/>
      <c r="Q109" s="192"/>
      <c r="R109" s="75"/>
    </row>
    <row r="110" spans="1:18" x14ac:dyDescent="0.25">
      <c r="A110" s="59"/>
      <c r="B110" s="84"/>
      <c r="C110" s="60"/>
      <c r="D110" s="184"/>
      <c r="E110" s="183"/>
      <c r="F110" s="75"/>
      <c r="G110" s="183"/>
      <c r="H110" s="192"/>
      <c r="I110" s="75"/>
      <c r="J110" s="183"/>
      <c r="K110" s="192"/>
      <c r="L110" s="75"/>
      <c r="M110" s="183"/>
      <c r="N110" s="192"/>
      <c r="O110" s="75"/>
      <c r="P110" s="183"/>
      <c r="Q110" s="192"/>
      <c r="R110" s="75"/>
    </row>
    <row r="111" spans="1:18" x14ac:dyDescent="0.25">
      <c r="A111" s="59"/>
      <c r="B111" s="84"/>
      <c r="C111" s="60"/>
      <c r="D111" s="184"/>
      <c r="E111" s="183"/>
      <c r="F111" s="75"/>
      <c r="G111" s="183"/>
      <c r="H111" s="192"/>
      <c r="I111" s="75"/>
      <c r="J111" s="183"/>
      <c r="K111" s="192"/>
      <c r="L111" s="75"/>
      <c r="M111" s="183"/>
      <c r="N111" s="192"/>
      <c r="O111" s="75"/>
      <c r="P111" s="183"/>
      <c r="Q111" s="192"/>
      <c r="R111" s="75"/>
    </row>
    <row r="112" spans="1:18" x14ac:dyDescent="0.25">
      <c r="A112" s="59"/>
      <c r="B112" s="84"/>
      <c r="C112" s="60"/>
      <c r="D112" s="184"/>
      <c r="E112" s="183"/>
      <c r="F112" s="75"/>
      <c r="G112" s="183"/>
      <c r="H112" s="192"/>
      <c r="I112" s="75"/>
      <c r="J112" s="183"/>
      <c r="K112" s="192"/>
      <c r="L112" s="75"/>
      <c r="M112" s="183"/>
      <c r="N112" s="192"/>
      <c r="O112" s="75"/>
      <c r="P112" s="183"/>
      <c r="Q112" s="192"/>
      <c r="R112" s="75"/>
    </row>
    <row r="113" spans="1:18" x14ac:dyDescent="0.25">
      <c r="A113" s="59"/>
      <c r="B113" s="84"/>
      <c r="C113" s="60"/>
      <c r="D113" s="184"/>
      <c r="E113" s="183"/>
      <c r="F113" s="75"/>
      <c r="G113" s="183"/>
      <c r="H113" s="192"/>
      <c r="I113" s="75"/>
      <c r="J113" s="183"/>
      <c r="K113" s="192"/>
      <c r="L113" s="75"/>
      <c r="M113" s="183"/>
      <c r="N113" s="192"/>
      <c r="O113" s="75"/>
      <c r="P113" s="183"/>
      <c r="Q113" s="192"/>
      <c r="R113" s="75"/>
    </row>
    <row r="114" spans="1:18" x14ac:dyDescent="0.25">
      <c r="A114" s="59"/>
      <c r="B114" s="84"/>
      <c r="C114" s="60"/>
      <c r="D114" s="184"/>
      <c r="E114" s="183"/>
      <c r="F114" s="75"/>
      <c r="G114" s="183"/>
      <c r="H114" s="192"/>
      <c r="I114" s="75"/>
      <c r="J114" s="183"/>
      <c r="K114" s="192"/>
      <c r="L114" s="75"/>
      <c r="M114" s="183"/>
      <c r="N114" s="192"/>
      <c r="O114" s="75"/>
      <c r="P114" s="183"/>
      <c r="Q114" s="192"/>
      <c r="R114" s="75"/>
    </row>
    <row r="115" spans="1:18" x14ac:dyDescent="0.25">
      <c r="A115" s="59"/>
      <c r="B115" s="84"/>
      <c r="C115" s="60"/>
      <c r="D115" s="184"/>
      <c r="E115" s="183"/>
      <c r="F115" s="75"/>
      <c r="G115" s="183"/>
      <c r="H115" s="192"/>
      <c r="I115" s="75"/>
      <c r="J115" s="183"/>
      <c r="K115" s="192"/>
      <c r="L115" s="75"/>
      <c r="M115" s="183"/>
      <c r="N115" s="192"/>
      <c r="O115" s="75"/>
      <c r="P115" s="183"/>
      <c r="Q115" s="192"/>
      <c r="R115" s="75"/>
    </row>
    <row r="116" spans="1:18" x14ac:dyDescent="0.25">
      <c r="A116" s="59"/>
      <c r="B116" s="84"/>
      <c r="C116" s="60"/>
      <c r="D116" s="184"/>
      <c r="E116" s="183"/>
      <c r="F116" s="75"/>
      <c r="G116" s="183"/>
      <c r="H116" s="192"/>
      <c r="I116" s="75"/>
      <c r="J116" s="183"/>
      <c r="K116" s="192"/>
      <c r="L116" s="75"/>
      <c r="M116" s="183"/>
      <c r="N116" s="192"/>
      <c r="O116" s="75"/>
      <c r="P116" s="183"/>
      <c r="Q116" s="192"/>
      <c r="R116" s="75"/>
    </row>
    <row r="117" spans="1:18" x14ac:dyDescent="0.25">
      <c r="A117" s="59"/>
      <c r="B117" s="84"/>
      <c r="C117" s="60"/>
      <c r="D117" s="184"/>
      <c r="E117" s="183"/>
      <c r="F117" s="75"/>
      <c r="G117" s="183"/>
      <c r="H117" s="192"/>
      <c r="I117" s="75"/>
      <c r="J117" s="183"/>
      <c r="K117" s="192"/>
      <c r="L117" s="75"/>
      <c r="M117" s="183"/>
      <c r="N117" s="192"/>
      <c r="O117" s="75"/>
      <c r="P117" s="183"/>
      <c r="Q117" s="192"/>
      <c r="R117" s="75"/>
    </row>
    <row r="118" spans="1:18" x14ac:dyDescent="0.25">
      <c r="A118" s="59"/>
      <c r="B118" s="84"/>
      <c r="C118" s="60"/>
      <c r="D118" s="184"/>
      <c r="E118" s="183"/>
      <c r="F118" s="75"/>
      <c r="G118" s="183"/>
      <c r="H118" s="192"/>
      <c r="I118" s="75"/>
      <c r="J118" s="183"/>
      <c r="K118" s="192"/>
      <c r="L118" s="75"/>
      <c r="M118" s="183"/>
      <c r="N118" s="192"/>
      <c r="O118" s="75"/>
      <c r="P118" s="183"/>
      <c r="Q118" s="192"/>
      <c r="R118" s="75"/>
    </row>
    <row r="119" spans="1:18" x14ac:dyDescent="0.25">
      <c r="A119" s="59"/>
      <c r="B119" s="84"/>
      <c r="C119" s="60"/>
      <c r="D119" s="184"/>
      <c r="E119" s="183"/>
      <c r="F119" s="75"/>
      <c r="G119" s="183"/>
      <c r="H119" s="192"/>
      <c r="I119" s="75"/>
      <c r="J119" s="183"/>
      <c r="K119" s="192"/>
      <c r="L119" s="75"/>
      <c r="M119" s="183"/>
      <c r="N119" s="192"/>
      <c r="O119" s="75"/>
      <c r="P119" s="183"/>
      <c r="Q119" s="192"/>
      <c r="R119" s="75"/>
    </row>
    <row r="120" spans="1:18" x14ac:dyDescent="0.25">
      <c r="A120" s="59"/>
      <c r="B120" s="84"/>
      <c r="C120" s="60"/>
      <c r="D120" s="184"/>
      <c r="E120" s="183"/>
      <c r="F120" s="75"/>
      <c r="G120" s="183"/>
      <c r="H120" s="192"/>
      <c r="I120" s="75"/>
      <c r="J120" s="183"/>
      <c r="K120" s="192"/>
      <c r="L120" s="75"/>
      <c r="M120" s="183"/>
      <c r="N120" s="192"/>
      <c r="O120" s="75"/>
      <c r="P120" s="183"/>
      <c r="Q120" s="192"/>
      <c r="R120" s="75"/>
    </row>
    <row r="121" spans="1:18" x14ac:dyDescent="0.25">
      <c r="A121" s="59"/>
      <c r="B121" s="84"/>
      <c r="C121" s="60"/>
      <c r="D121" s="184"/>
      <c r="E121" s="183"/>
      <c r="F121" s="75"/>
      <c r="G121" s="183"/>
      <c r="H121" s="192"/>
      <c r="I121" s="75"/>
      <c r="J121" s="183"/>
      <c r="K121" s="192"/>
      <c r="L121" s="75"/>
      <c r="M121" s="183"/>
      <c r="N121" s="192"/>
      <c r="O121" s="75"/>
      <c r="P121" s="183"/>
      <c r="Q121" s="192"/>
      <c r="R121" s="75"/>
    </row>
    <row r="122" spans="1:18" x14ac:dyDescent="0.25">
      <c r="A122" s="59"/>
      <c r="B122" s="84"/>
      <c r="C122" s="60"/>
      <c r="D122" s="184"/>
      <c r="E122" s="183"/>
      <c r="F122" s="75"/>
      <c r="G122" s="183"/>
      <c r="H122" s="192"/>
      <c r="I122" s="75"/>
      <c r="J122" s="183"/>
      <c r="K122" s="192"/>
      <c r="L122" s="75"/>
      <c r="M122" s="183"/>
      <c r="N122" s="192"/>
      <c r="O122" s="75"/>
      <c r="P122" s="183"/>
      <c r="Q122" s="192"/>
      <c r="R122" s="75"/>
    </row>
    <row r="123" spans="1:18" x14ac:dyDescent="0.25">
      <c r="A123" s="59"/>
      <c r="B123" s="84"/>
      <c r="C123" s="60"/>
      <c r="D123" s="184"/>
      <c r="E123" s="183"/>
      <c r="F123" s="75"/>
      <c r="G123" s="183"/>
      <c r="H123" s="192"/>
      <c r="I123" s="75"/>
      <c r="J123" s="183"/>
      <c r="K123" s="192"/>
      <c r="L123" s="75"/>
      <c r="M123" s="183"/>
      <c r="N123" s="192"/>
      <c r="O123" s="75"/>
      <c r="P123" s="183"/>
      <c r="Q123" s="192"/>
      <c r="R123" s="75"/>
    </row>
    <row r="124" spans="1:18" x14ac:dyDescent="0.25">
      <c r="A124" s="59"/>
      <c r="B124" s="84"/>
      <c r="C124" s="60"/>
      <c r="D124" s="184"/>
      <c r="E124" s="183"/>
      <c r="F124" s="75"/>
      <c r="G124" s="183"/>
      <c r="H124" s="192"/>
      <c r="I124" s="75"/>
      <c r="J124" s="183"/>
      <c r="K124" s="192"/>
      <c r="L124" s="75"/>
      <c r="M124" s="183"/>
      <c r="N124" s="192"/>
      <c r="O124" s="75"/>
      <c r="P124" s="183"/>
      <c r="Q124" s="192"/>
      <c r="R124" s="75"/>
    </row>
    <row r="125" spans="1:18" x14ac:dyDescent="0.25">
      <c r="A125" s="59"/>
      <c r="B125" s="84"/>
      <c r="C125" s="60"/>
      <c r="D125" s="184"/>
      <c r="E125" s="183"/>
      <c r="F125" s="75"/>
      <c r="G125" s="183"/>
      <c r="H125" s="192"/>
      <c r="I125" s="75"/>
      <c r="J125" s="183"/>
      <c r="K125" s="192"/>
      <c r="L125" s="75"/>
      <c r="M125" s="183"/>
      <c r="N125" s="192"/>
      <c r="O125" s="75"/>
      <c r="P125" s="183"/>
      <c r="Q125" s="192"/>
      <c r="R125" s="75"/>
    </row>
    <row r="126" spans="1:18" x14ac:dyDescent="0.25">
      <c r="A126" s="59"/>
      <c r="B126" s="84"/>
      <c r="C126" s="60"/>
      <c r="D126" s="184"/>
      <c r="E126" s="183"/>
      <c r="F126" s="75"/>
      <c r="G126" s="183"/>
      <c r="H126" s="192"/>
      <c r="I126" s="75"/>
      <c r="J126" s="183"/>
      <c r="K126" s="192"/>
      <c r="L126" s="75"/>
      <c r="M126" s="183"/>
      <c r="N126" s="192"/>
      <c r="O126" s="75"/>
      <c r="P126" s="183"/>
      <c r="Q126" s="192"/>
      <c r="R126" s="75"/>
    </row>
    <row r="127" spans="1:18" x14ac:dyDescent="0.25">
      <c r="A127" s="59"/>
      <c r="B127" s="84"/>
      <c r="C127" s="60"/>
      <c r="D127" s="184"/>
      <c r="E127" s="183"/>
      <c r="F127" s="75"/>
      <c r="G127" s="183"/>
      <c r="H127" s="192"/>
      <c r="I127" s="75"/>
      <c r="J127" s="183"/>
      <c r="K127" s="192"/>
      <c r="L127" s="75"/>
      <c r="M127" s="183"/>
      <c r="N127" s="192"/>
      <c r="O127" s="75"/>
      <c r="P127" s="183"/>
      <c r="Q127" s="192"/>
      <c r="R127" s="75"/>
    </row>
    <row r="128" spans="1:18" x14ac:dyDescent="0.25">
      <c r="A128" s="59"/>
      <c r="B128" s="84"/>
      <c r="C128" s="60"/>
      <c r="D128" s="184"/>
      <c r="E128" s="183"/>
      <c r="F128" s="75"/>
      <c r="G128" s="183"/>
      <c r="H128" s="192"/>
      <c r="I128" s="75"/>
      <c r="J128" s="183"/>
      <c r="K128" s="192"/>
      <c r="L128" s="75"/>
      <c r="M128" s="183"/>
      <c r="N128" s="192"/>
      <c r="O128" s="75"/>
      <c r="P128" s="183"/>
      <c r="Q128" s="192"/>
      <c r="R128" s="75"/>
    </row>
    <row r="129" spans="1:18" x14ac:dyDescent="0.25">
      <c r="A129" s="59"/>
      <c r="B129" s="84"/>
      <c r="C129" s="60"/>
      <c r="D129" s="184"/>
      <c r="E129" s="183"/>
      <c r="F129" s="75"/>
      <c r="G129" s="183"/>
      <c r="H129" s="192"/>
      <c r="I129" s="75"/>
      <c r="J129" s="183"/>
      <c r="K129" s="192"/>
      <c r="L129" s="75"/>
      <c r="M129" s="183"/>
      <c r="N129" s="192"/>
      <c r="O129" s="75"/>
      <c r="P129" s="183"/>
      <c r="Q129" s="192"/>
      <c r="R129" s="75"/>
    </row>
    <row r="130" spans="1:18" x14ac:dyDescent="0.25">
      <c r="A130" s="59"/>
      <c r="B130" s="84"/>
      <c r="C130" s="60"/>
      <c r="D130" s="184"/>
      <c r="E130" s="183"/>
      <c r="F130" s="75"/>
      <c r="G130" s="183"/>
      <c r="H130" s="192"/>
      <c r="I130" s="75"/>
      <c r="J130" s="183"/>
      <c r="K130" s="192"/>
      <c r="L130" s="75"/>
      <c r="M130" s="183"/>
      <c r="N130" s="192"/>
      <c r="O130" s="75"/>
      <c r="P130" s="183"/>
      <c r="Q130" s="192"/>
      <c r="R130" s="75"/>
    </row>
    <row r="131" spans="1:18" x14ac:dyDescent="0.25">
      <c r="A131" s="59"/>
      <c r="B131" s="84"/>
      <c r="C131" s="60"/>
      <c r="D131" s="184"/>
      <c r="E131" s="183"/>
      <c r="F131" s="75"/>
      <c r="G131" s="183"/>
      <c r="H131" s="192"/>
      <c r="I131" s="75"/>
      <c r="J131" s="183"/>
      <c r="K131" s="192"/>
      <c r="L131" s="75"/>
      <c r="M131" s="183"/>
      <c r="N131" s="192"/>
      <c r="O131" s="75"/>
      <c r="P131" s="183"/>
      <c r="Q131" s="192"/>
      <c r="R131" s="75"/>
    </row>
    <row r="132" spans="1:18" x14ac:dyDescent="0.25">
      <c r="A132" s="59"/>
      <c r="B132" s="84"/>
      <c r="C132" s="60"/>
      <c r="D132" s="184"/>
      <c r="E132" s="183"/>
      <c r="F132" s="75"/>
      <c r="G132" s="183"/>
      <c r="H132" s="192"/>
      <c r="I132" s="75"/>
      <c r="J132" s="183"/>
      <c r="K132" s="192"/>
      <c r="L132" s="75"/>
      <c r="M132" s="183"/>
      <c r="N132" s="192"/>
      <c r="O132" s="75"/>
      <c r="P132" s="183"/>
      <c r="Q132" s="192"/>
      <c r="R132" s="75"/>
    </row>
    <row r="133" spans="1:18" x14ac:dyDescent="0.25">
      <c r="A133" s="59"/>
      <c r="B133" s="84"/>
      <c r="C133" s="60"/>
      <c r="D133" s="184"/>
      <c r="E133" s="183"/>
      <c r="F133" s="75"/>
      <c r="G133" s="183"/>
      <c r="H133" s="192"/>
      <c r="I133" s="75"/>
      <c r="J133" s="183"/>
      <c r="K133" s="192"/>
      <c r="L133" s="75"/>
      <c r="M133" s="183"/>
      <c r="N133" s="192"/>
      <c r="O133" s="75"/>
      <c r="P133" s="183"/>
      <c r="Q133" s="192"/>
      <c r="R133" s="75"/>
    </row>
    <row r="134" spans="1:18" x14ac:dyDescent="0.25">
      <c r="A134" s="59"/>
      <c r="B134" s="84"/>
      <c r="C134" s="60"/>
      <c r="D134" s="184"/>
      <c r="E134" s="183"/>
      <c r="F134" s="75"/>
      <c r="G134" s="183"/>
      <c r="H134" s="192"/>
      <c r="I134" s="75"/>
      <c r="J134" s="183"/>
      <c r="K134" s="192"/>
      <c r="L134" s="75"/>
      <c r="M134" s="183"/>
      <c r="N134" s="192"/>
      <c r="O134" s="75"/>
      <c r="P134" s="183"/>
      <c r="Q134" s="192"/>
      <c r="R134" s="75"/>
    </row>
    <row r="135" spans="1:18" x14ac:dyDescent="0.25">
      <c r="A135" s="59"/>
      <c r="B135" s="84"/>
      <c r="C135" s="60"/>
      <c r="D135" s="184"/>
      <c r="E135" s="183"/>
      <c r="F135" s="75"/>
      <c r="G135" s="183"/>
      <c r="H135" s="192"/>
      <c r="I135" s="75"/>
      <c r="J135" s="183"/>
      <c r="K135" s="192"/>
      <c r="L135" s="75"/>
      <c r="M135" s="183"/>
      <c r="N135" s="192"/>
      <c r="O135" s="75"/>
      <c r="P135" s="183"/>
      <c r="Q135" s="192"/>
      <c r="R135" s="75"/>
    </row>
    <row r="136" spans="1:18" x14ac:dyDescent="0.25">
      <c r="A136" s="59"/>
      <c r="B136" s="84"/>
      <c r="C136" s="60"/>
      <c r="D136" s="184"/>
      <c r="E136" s="183"/>
      <c r="F136" s="75"/>
      <c r="G136" s="183"/>
      <c r="H136" s="192"/>
      <c r="I136" s="75"/>
      <c r="J136" s="183"/>
      <c r="K136" s="192"/>
      <c r="L136" s="75"/>
      <c r="M136" s="183"/>
      <c r="N136" s="192"/>
      <c r="O136" s="75"/>
      <c r="P136" s="183"/>
      <c r="Q136" s="192"/>
      <c r="R136" s="75"/>
    </row>
    <row r="137" spans="1:18" x14ac:dyDescent="0.25">
      <c r="A137" s="59"/>
      <c r="B137" s="84"/>
      <c r="C137" s="60"/>
      <c r="D137" s="184"/>
      <c r="E137" s="183"/>
      <c r="F137" s="75"/>
      <c r="G137" s="183"/>
      <c r="H137" s="192"/>
      <c r="I137" s="75"/>
      <c r="J137" s="183"/>
      <c r="K137" s="192"/>
      <c r="L137" s="75"/>
      <c r="M137" s="183"/>
      <c r="N137" s="192"/>
      <c r="O137" s="75"/>
      <c r="P137" s="183"/>
      <c r="Q137" s="192"/>
      <c r="R137" s="75"/>
    </row>
    <row r="138" spans="1:18" x14ac:dyDescent="0.25">
      <c r="A138" s="59"/>
      <c r="B138" s="84"/>
      <c r="C138" s="60"/>
      <c r="D138" s="184"/>
      <c r="E138" s="183"/>
      <c r="F138" s="75"/>
      <c r="G138" s="183"/>
      <c r="H138" s="192"/>
      <c r="I138" s="75"/>
      <c r="J138" s="183"/>
      <c r="K138" s="192"/>
      <c r="L138" s="75"/>
      <c r="M138" s="183"/>
      <c r="N138" s="192"/>
      <c r="O138" s="75"/>
      <c r="P138" s="183"/>
      <c r="Q138" s="192"/>
      <c r="R138" s="75"/>
    </row>
    <row r="139" spans="1:18" x14ac:dyDescent="0.25">
      <c r="A139" s="59"/>
      <c r="B139" s="84"/>
      <c r="C139" s="60"/>
      <c r="D139" s="184"/>
      <c r="E139" s="183"/>
      <c r="F139" s="75"/>
      <c r="G139" s="183"/>
      <c r="H139" s="192"/>
      <c r="I139" s="75"/>
      <c r="J139" s="183"/>
      <c r="K139" s="192"/>
      <c r="L139" s="75"/>
      <c r="M139" s="183"/>
      <c r="N139" s="192"/>
      <c r="O139" s="75"/>
      <c r="P139" s="183"/>
      <c r="Q139" s="192"/>
      <c r="R139" s="75"/>
    </row>
    <row r="140" spans="1:18" x14ac:dyDescent="0.25">
      <c r="A140" s="59"/>
      <c r="B140" s="84"/>
      <c r="C140" s="60"/>
      <c r="D140" s="184"/>
      <c r="E140" s="183"/>
      <c r="F140" s="75"/>
      <c r="G140" s="183"/>
      <c r="H140" s="192"/>
      <c r="I140" s="75"/>
      <c r="J140" s="183"/>
      <c r="K140" s="192"/>
      <c r="L140" s="75"/>
      <c r="M140" s="183"/>
      <c r="N140" s="192"/>
      <c r="O140" s="75"/>
      <c r="P140" s="183"/>
      <c r="Q140" s="192"/>
      <c r="R140" s="75"/>
    </row>
    <row r="141" spans="1:18" x14ac:dyDescent="0.25">
      <c r="A141" s="59"/>
      <c r="B141" s="84"/>
      <c r="C141" s="60"/>
      <c r="D141" s="184"/>
      <c r="E141" s="183"/>
      <c r="F141" s="75"/>
      <c r="G141" s="183"/>
      <c r="H141" s="192"/>
      <c r="I141" s="75"/>
      <c r="J141" s="183"/>
      <c r="K141" s="192"/>
      <c r="L141" s="75"/>
      <c r="M141" s="183"/>
      <c r="N141" s="192"/>
      <c r="O141" s="75"/>
      <c r="P141" s="183"/>
      <c r="Q141" s="192"/>
      <c r="R141" s="75"/>
    </row>
    <row r="142" spans="1:18" x14ac:dyDescent="0.25">
      <c r="A142" s="59"/>
      <c r="B142" s="84"/>
      <c r="C142" s="60"/>
      <c r="D142" s="184"/>
      <c r="E142" s="183"/>
      <c r="F142" s="75"/>
      <c r="G142" s="183"/>
      <c r="H142" s="192"/>
      <c r="I142" s="75"/>
      <c r="J142" s="183"/>
      <c r="K142" s="192"/>
      <c r="L142" s="75"/>
      <c r="M142" s="183"/>
      <c r="N142" s="192"/>
      <c r="O142" s="75"/>
      <c r="P142" s="183"/>
      <c r="Q142" s="192"/>
      <c r="R142" s="75"/>
    </row>
    <row r="143" spans="1:18" x14ac:dyDescent="0.25">
      <c r="A143" s="59"/>
      <c r="B143" s="84"/>
      <c r="C143" s="60"/>
      <c r="D143" s="184"/>
      <c r="E143" s="183"/>
      <c r="F143" s="75"/>
      <c r="G143" s="183"/>
      <c r="H143" s="192"/>
      <c r="I143" s="75"/>
      <c r="J143" s="183"/>
      <c r="K143" s="192"/>
      <c r="L143" s="75"/>
      <c r="M143" s="183"/>
      <c r="N143" s="192"/>
      <c r="O143" s="75"/>
      <c r="P143" s="183"/>
      <c r="Q143" s="192"/>
      <c r="R143" s="75"/>
    </row>
    <row r="144" spans="1:18" x14ac:dyDescent="0.25">
      <c r="A144" s="59"/>
      <c r="B144" s="84"/>
      <c r="C144" s="60"/>
      <c r="D144" s="184"/>
      <c r="E144" s="183"/>
      <c r="F144" s="75"/>
      <c r="G144" s="183"/>
      <c r="H144" s="192"/>
      <c r="I144" s="75"/>
      <c r="J144" s="183"/>
      <c r="K144" s="192"/>
      <c r="L144" s="75"/>
      <c r="M144" s="183"/>
      <c r="N144" s="192"/>
      <c r="O144" s="75"/>
      <c r="P144" s="183"/>
      <c r="Q144" s="192"/>
      <c r="R144" s="75"/>
    </row>
    <row r="145" spans="1:18" x14ac:dyDescent="0.25">
      <c r="A145" s="59"/>
      <c r="B145" s="84"/>
      <c r="C145" s="60"/>
      <c r="D145" s="184"/>
      <c r="E145" s="183"/>
      <c r="F145" s="75"/>
      <c r="G145" s="183"/>
      <c r="H145" s="192"/>
      <c r="I145" s="75"/>
      <c r="J145" s="183"/>
      <c r="K145" s="192"/>
      <c r="L145" s="75"/>
      <c r="M145" s="183"/>
      <c r="N145" s="192"/>
      <c r="O145" s="75"/>
      <c r="P145" s="183"/>
      <c r="Q145" s="192"/>
      <c r="R145" s="75"/>
    </row>
    <row r="146" spans="1:18" x14ac:dyDescent="0.25">
      <c r="A146" s="59"/>
      <c r="B146" s="84"/>
      <c r="C146" s="60"/>
      <c r="D146" s="184"/>
      <c r="E146" s="183"/>
      <c r="F146" s="75"/>
      <c r="G146" s="183"/>
      <c r="H146" s="192"/>
      <c r="I146" s="75"/>
      <c r="J146" s="183"/>
      <c r="K146" s="192"/>
      <c r="L146" s="75"/>
      <c r="M146" s="183"/>
      <c r="N146" s="192"/>
      <c r="O146" s="75"/>
      <c r="P146" s="183"/>
      <c r="Q146" s="192"/>
      <c r="R146" s="75"/>
    </row>
    <row r="147" spans="1:18" x14ac:dyDescent="0.25">
      <c r="A147" s="59"/>
      <c r="B147" s="84"/>
      <c r="C147" s="60"/>
      <c r="D147" s="184"/>
      <c r="E147" s="183"/>
      <c r="F147" s="75"/>
      <c r="G147" s="183"/>
      <c r="H147" s="192"/>
      <c r="I147" s="75"/>
      <c r="J147" s="183"/>
      <c r="K147" s="192"/>
      <c r="L147" s="75"/>
      <c r="M147" s="183"/>
      <c r="N147" s="192"/>
      <c r="O147" s="75"/>
      <c r="P147" s="183"/>
      <c r="Q147" s="192"/>
      <c r="R147" s="75"/>
    </row>
    <row r="148" spans="1:18" x14ac:dyDescent="0.25">
      <c r="A148" s="59"/>
      <c r="B148" s="84"/>
      <c r="C148" s="60"/>
      <c r="D148" s="184"/>
      <c r="E148" s="183"/>
      <c r="F148" s="75"/>
      <c r="G148" s="183"/>
      <c r="H148" s="192"/>
      <c r="I148" s="75"/>
      <c r="J148" s="183"/>
      <c r="K148" s="192"/>
      <c r="L148" s="75"/>
      <c r="M148" s="183"/>
      <c r="N148" s="192"/>
      <c r="O148" s="75"/>
      <c r="P148" s="183"/>
      <c r="Q148" s="192"/>
      <c r="R148" s="75"/>
    </row>
    <row r="149" spans="1:18" x14ac:dyDescent="0.25">
      <c r="A149" s="59"/>
      <c r="B149" s="84"/>
      <c r="C149" s="60"/>
      <c r="D149" s="184"/>
      <c r="E149" s="183"/>
      <c r="F149" s="75"/>
      <c r="G149" s="183"/>
      <c r="H149" s="192"/>
      <c r="I149" s="75"/>
      <c r="J149" s="183"/>
      <c r="K149" s="192"/>
      <c r="L149" s="75"/>
      <c r="M149" s="183"/>
      <c r="N149" s="192"/>
      <c r="O149" s="75"/>
      <c r="P149" s="183"/>
      <c r="Q149" s="192"/>
      <c r="R149" s="75"/>
    </row>
    <row r="150" spans="1:18" x14ac:dyDescent="0.25">
      <c r="A150" s="59"/>
      <c r="B150" s="84"/>
      <c r="C150" s="60"/>
      <c r="D150" s="184"/>
      <c r="E150" s="183"/>
      <c r="F150" s="75"/>
      <c r="G150" s="183"/>
      <c r="H150" s="192"/>
      <c r="I150" s="75"/>
      <c r="J150" s="183"/>
      <c r="K150" s="192"/>
      <c r="L150" s="75"/>
      <c r="M150" s="183"/>
      <c r="N150" s="192"/>
      <c r="O150" s="75"/>
      <c r="P150" s="183"/>
      <c r="Q150" s="192"/>
      <c r="R150" s="75"/>
    </row>
    <row r="151" spans="1:18" x14ac:dyDescent="0.25">
      <c r="A151" s="59"/>
      <c r="B151" s="84"/>
      <c r="C151" s="60"/>
      <c r="D151" s="184"/>
      <c r="E151" s="183"/>
      <c r="F151" s="75"/>
      <c r="G151" s="183"/>
      <c r="H151" s="192"/>
      <c r="I151" s="75"/>
      <c r="J151" s="183"/>
      <c r="K151" s="192"/>
      <c r="L151" s="75"/>
      <c r="M151" s="183"/>
      <c r="N151" s="192"/>
      <c r="O151" s="75"/>
      <c r="P151" s="183"/>
      <c r="Q151" s="192"/>
      <c r="R151" s="75"/>
    </row>
    <row r="152" spans="1:18" x14ac:dyDescent="0.25">
      <c r="A152" s="59"/>
      <c r="B152" s="84"/>
      <c r="C152" s="60"/>
      <c r="D152" s="184"/>
      <c r="E152" s="183"/>
      <c r="F152" s="75"/>
      <c r="G152" s="183"/>
      <c r="H152" s="192"/>
      <c r="I152" s="75"/>
      <c r="J152" s="183"/>
      <c r="K152" s="192"/>
      <c r="L152" s="75"/>
      <c r="M152" s="183"/>
      <c r="N152" s="192"/>
      <c r="O152" s="75"/>
      <c r="P152" s="183"/>
      <c r="Q152" s="192"/>
      <c r="R152" s="75"/>
    </row>
    <row r="153" spans="1:18" x14ac:dyDescent="0.25">
      <c r="A153" s="59"/>
      <c r="B153" s="84"/>
      <c r="C153" s="60"/>
      <c r="D153" s="184"/>
      <c r="E153" s="183"/>
      <c r="F153" s="75"/>
      <c r="G153" s="183"/>
      <c r="H153" s="192"/>
      <c r="I153" s="75"/>
      <c r="J153" s="183"/>
      <c r="K153" s="192"/>
      <c r="L153" s="75"/>
      <c r="M153" s="183"/>
      <c r="N153" s="192"/>
      <c r="O153" s="75"/>
      <c r="P153" s="183"/>
      <c r="Q153" s="192"/>
      <c r="R153" s="75"/>
    </row>
    <row r="154" spans="1:18" x14ac:dyDescent="0.25">
      <c r="A154" s="59"/>
      <c r="B154" s="84"/>
      <c r="C154" s="60"/>
      <c r="D154" s="184"/>
      <c r="E154" s="183"/>
      <c r="F154" s="75"/>
      <c r="G154" s="183"/>
      <c r="H154" s="192"/>
      <c r="I154" s="75"/>
      <c r="J154" s="183"/>
      <c r="K154" s="192"/>
      <c r="L154" s="75"/>
      <c r="M154" s="183"/>
      <c r="N154" s="192"/>
      <c r="O154" s="75"/>
      <c r="P154" s="183"/>
      <c r="Q154" s="192"/>
      <c r="R154" s="75"/>
    </row>
    <row r="155" spans="1:18" x14ac:dyDescent="0.25">
      <c r="A155" s="59"/>
      <c r="B155" s="84"/>
      <c r="C155" s="60"/>
      <c r="D155" s="184"/>
      <c r="E155" s="183"/>
      <c r="F155" s="75"/>
      <c r="G155" s="183"/>
      <c r="H155" s="192"/>
      <c r="I155" s="75"/>
      <c r="J155" s="183"/>
      <c r="K155" s="192"/>
      <c r="L155" s="75"/>
      <c r="M155" s="183"/>
      <c r="N155" s="192"/>
      <c r="O155" s="75"/>
      <c r="P155" s="183"/>
      <c r="Q155" s="192"/>
      <c r="R155" s="75"/>
    </row>
    <row r="156" spans="1:18" x14ac:dyDescent="0.25">
      <c r="A156" s="59"/>
      <c r="B156" s="84"/>
      <c r="C156" s="60"/>
      <c r="D156" s="184"/>
      <c r="E156" s="183"/>
      <c r="F156" s="75"/>
      <c r="G156" s="183"/>
      <c r="H156" s="192"/>
      <c r="I156" s="75"/>
      <c r="J156" s="183"/>
      <c r="K156" s="192"/>
      <c r="L156" s="75"/>
      <c r="M156" s="183"/>
      <c r="N156" s="192"/>
      <c r="O156" s="75"/>
      <c r="P156" s="183"/>
      <c r="Q156" s="192"/>
      <c r="R156" s="75"/>
    </row>
    <row r="157" spans="1:18" x14ac:dyDescent="0.25">
      <c r="A157" s="59"/>
      <c r="B157" s="84"/>
      <c r="C157" s="60"/>
      <c r="D157" s="184"/>
      <c r="E157" s="183"/>
      <c r="F157" s="75"/>
      <c r="G157" s="183"/>
      <c r="H157" s="192"/>
      <c r="I157" s="75"/>
      <c r="J157" s="183"/>
      <c r="K157" s="192"/>
      <c r="L157" s="75"/>
      <c r="M157" s="183"/>
      <c r="N157" s="192"/>
      <c r="O157" s="75"/>
      <c r="P157" s="183"/>
      <c r="Q157" s="192"/>
      <c r="R157" s="75"/>
    </row>
    <row r="158" spans="1:18" x14ac:dyDescent="0.25">
      <c r="A158" s="59"/>
      <c r="B158" s="84"/>
      <c r="C158" s="60"/>
      <c r="D158" s="184"/>
      <c r="E158" s="183"/>
      <c r="F158" s="75"/>
      <c r="G158" s="183"/>
      <c r="H158" s="192"/>
      <c r="I158" s="75"/>
      <c r="J158" s="183"/>
      <c r="K158" s="192"/>
      <c r="L158" s="75"/>
      <c r="M158" s="183"/>
      <c r="N158" s="192"/>
      <c r="O158" s="75"/>
      <c r="P158" s="183"/>
      <c r="Q158" s="192"/>
      <c r="R158" s="75"/>
    </row>
    <row r="159" spans="1:18" x14ac:dyDescent="0.25">
      <c r="A159" s="59"/>
      <c r="B159" s="84"/>
      <c r="C159" s="60"/>
      <c r="D159" s="184"/>
      <c r="E159" s="183"/>
      <c r="F159" s="75"/>
      <c r="G159" s="183"/>
      <c r="H159" s="192"/>
      <c r="I159" s="75"/>
      <c r="J159" s="183"/>
      <c r="K159" s="192"/>
      <c r="L159" s="75"/>
      <c r="M159" s="183"/>
      <c r="N159" s="192"/>
      <c r="O159" s="75"/>
      <c r="P159" s="183"/>
      <c r="Q159" s="192"/>
      <c r="R159" s="75"/>
    </row>
    <row r="160" spans="1:18" x14ac:dyDescent="0.25">
      <c r="A160" s="59"/>
      <c r="B160" s="84"/>
      <c r="C160" s="60"/>
      <c r="D160" s="184"/>
      <c r="E160" s="183"/>
      <c r="F160" s="75"/>
      <c r="G160" s="183"/>
      <c r="H160" s="192"/>
      <c r="I160" s="75"/>
      <c r="J160" s="183"/>
      <c r="K160" s="192"/>
      <c r="L160" s="75"/>
      <c r="M160" s="183"/>
      <c r="N160" s="192"/>
      <c r="O160" s="75"/>
      <c r="P160" s="183"/>
      <c r="Q160" s="192"/>
      <c r="R160" s="75"/>
    </row>
    <row r="161" spans="1:18" x14ac:dyDescent="0.25">
      <c r="A161" s="59"/>
      <c r="B161" s="84"/>
      <c r="C161" s="60"/>
      <c r="D161" s="184"/>
      <c r="E161" s="183"/>
      <c r="F161" s="75"/>
      <c r="G161" s="183"/>
      <c r="H161" s="192"/>
      <c r="I161" s="75"/>
      <c r="J161" s="183"/>
      <c r="K161" s="192"/>
      <c r="L161" s="75"/>
      <c r="M161" s="183"/>
      <c r="N161" s="192"/>
      <c r="O161" s="75"/>
      <c r="P161" s="183"/>
      <c r="Q161" s="192"/>
      <c r="R161" s="75"/>
    </row>
    <row r="162" spans="1:18" x14ac:dyDescent="0.25">
      <c r="A162" s="59"/>
      <c r="B162" s="84"/>
      <c r="C162" s="60"/>
      <c r="D162" s="184"/>
      <c r="E162" s="183"/>
      <c r="F162" s="75"/>
      <c r="G162" s="183"/>
      <c r="H162" s="192"/>
      <c r="I162" s="75"/>
      <c r="J162" s="183"/>
      <c r="K162" s="192"/>
      <c r="L162" s="75"/>
      <c r="M162" s="183"/>
      <c r="N162" s="192"/>
      <c r="O162" s="75"/>
      <c r="P162" s="183"/>
      <c r="Q162" s="192"/>
      <c r="R162" s="75"/>
    </row>
    <row r="163" spans="1:18" x14ac:dyDescent="0.25">
      <c r="A163" s="59"/>
      <c r="B163" s="84"/>
      <c r="C163" s="60"/>
      <c r="D163" s="184"/>
      <c r="E163" s="183"/>
      <c r="F163" s="75"/>
      <c r="G163" s="183"/>
      <c r="H163" s="192"/>
      <c r="I163" s="75"/>
      <c r="J163" s="183"/>
      <c r="K163" s="192"/>
      <c r="L163" s="75"/>
      <c r="M163" s="183"/>
      <c r="N163" s="192"/>
      <c r="O163" s="75"/>
      <c r="P163" s="183"/>
      <c r="Q163" s="192"/>
      <c r="R163" s="75"/>
    </row>
    <row r="164" spans="1:18" x14ac:dyDescent="0.25">
      <c r="A164" s="59"/>
      <c r="B164" s="84"/>
      <c r="C164" s="60"/>
      <c r="D164" s="184"/>
      <c r="E164" s="183"/>
      <c r="F164" s="75"/>
      <c r="G164" s="183"/>
      <c r="H164" s="192"/>
      <c r="I164" s="75"/>
      <c r="J164" s="183"/>
      <c r="K164" s="192"/>
      <c r="L164" s="75"/>
      <c r="M164" s="183"/>
      <c r="N164" s="192"/>
      <c r="O164" s="75"/>
      <c r="P164" s="183"/>
      <c r="Q164" s="192"/>
      <c r="R164" s="75"/>
    </row>
    <row r="165" spans="1:18" x14ac:dyDescent="0.25">
      <c r="A165" s="59"/>
      <c r="B165" s="84"/>
      <c r="C165" s="60"/>
      <c r="D165" s="184"/>
      <c r="E165" s="183"/>
      <c r="F165" s="75"/>
      <c r="G165" s="183"/>
      <c r="H165" s="192"/>
      <c r="I165" s="75"/>
      <c r="J165" s="183"/>
      <c r="K165" s="192"/>
      <c r="L165" s="75"/>
      <c r="M165" s="183"/>
      <c r="N165" s="192"/>
      <c r="O165" s="75"/>
      <c r="P165" s="183"/>
      <c r="Q165" s="192"/>
      <c r="R165" s="75"/>
    </row>
    <row r="166" spans="1:18" x14ac:dyDescent="0.25">
      <c r="A166" s="59"/>
      <c r="B166" s="84"/>
      <c r="C166" s="60"/>
      <c r="D166" s="184"/>
      <c r="E166" s="183"/>
      <c r="F166" s="75"/>
      <c r="G166" s="183"/>
      <c r="H166" s="192"/>
      <c r="I166" s="75"/>
      <c r="J166" s="183"/>
      <c r="K166" s="192"/>
      <c r="L166" s="75"/>
      <c r="M166" s="183"/>
      <c r="N166" s="192"/>
      <c r="O166" s="75"/>
      <c r="P166" s="183"/>
      <c r="Q166" s="192"/>
      <c r="R166" s="75"/>
    </row>
    <row r="167" spans="1:18" x14ac:dyDescent="0.25">
      <c r="A167" s="59"/>
      <c r="B167" s="84"/>
      <c r="C167" s="60"/>
      <c r="D167" s="184"/>
      <c r="E167" s="183"/>
      <c r="F167" s="75"/>
      <c r="G167" s="183"/>
      <c r="H167" s="192"/>
      <c r="I167" s="75"/>
      <c r="J167" s="183"/>
      <c r="K167" s="192"/>
      <c r="L167" s="75"/>
      <c r="M167" s="183"/>
      <c r="N167" s="192"/>
      <c r="O167" s="75"/>
      <c r="P167" s="183"/>
      <c r="Q167" s="192"/>
      <c r="R167" s="75"/>
    </row>
    <row r="168" spans="1:18" x14ac:dyDescent="0.25">
      <c r="A168" s="59"/>
      <c r="B168" s="84"/>
      <c r="C168" s="60"/>
      <c r="D168" s="184"/>
      <c r="E168" s="183"/>
      <c r="F168" s="75"/>
      <c r="G168" s="183"/>
      <c r="H168" s="192"/>
      <c r="I168" s="75"/>
      <c r="J168" s="183"/>
      <c r="K168" s="192"/>
      <c r="L168" s="75"/>
      <c r="M168" s="183"/>
      <c r="N168" s="192"/>
      <c r="O168" s="75"/>
      <c r="P168" s="183"/>
      <c r="Q168" s="192"/>
      <c r="R168" s="75"/>
    </row>
    <row r="169" spans="1:18" x14ac:dyDescent="0.25">
      <c r="A169" s="59"/>
      <c r="B169" s="84"/>
      <c r="C169" s="60"/>
      <c r="D169" s="184"/>
      <c r="E169" s="183"/>
      <c r="F169" s="75"/>
      <c r="G169" s="183"/>
      <c r="H169" s="192"/>
      <c r="I169" s="75"/>
      <c r="J169" s="183"/>
      <c r="K169" s="192"/>
      <c r="L169" s="75"/>
      <c r="M169" s="183"/>
      <c r="N169" s="192"/>
      <c r="O169" s="75"/>
      <c r="P169" s="183"/>
      <c r="Q169" s="192"/>
      <c r="R169" s="75"/>
    </row>
    <row r="170" spans="1:18" x14ac:dyDescent="0.25">
      <c r="A170" s="59"/>
      <c r="B170" s="84"/>
      <c r="C170" s="60"/>
      <c r="D170" s="184"/>
      <c r="E170" s="183"/>
      <c r="F170" s="75"/>
      <c r="G170" s="183"/>
      <c r="H170" s="192"/>
      <c r="I170" s="75"/>
      <c r="J170" s="183"/>
      <c r="K170" s="192"/>
      <c r="L170" s="75"/>
      <c r="M170" s="183"/>
      <c r="N170" s="192"/>
      <c r="O170" s="75"/>
      <c r="P170" s="183"/>
      <c r="Q170" s="192"/>
      <c r="R170" s="75"/>
    </row>
    <row r="171" spans="1:18" x14ac:dyDescent="0.25">
      <c r="A171" s="59"/>
      <c r="B171" s="84"/>
      <c r="C171" s="60"/>
      <c r="D171" s="184"/>
      <c r="E171" s="183"/>
      <c r="F171" s="75"/>
      <c r="G171" s="183"/>
      <c r="H171" s="192"/>
      <c r="I171" s="75"/>
      <c r="J171" s="183"/>
      <c r="K171" s="192"/>
      <c r="L171" s="75"/>
      <c r="M171" s="183"/>
      <c r="N171" s="192"/>
      <c r="O171" s="75"/>
      <c r="P171" s="183"/>
      <c r="Q171" s="192"/>
      <c r="R171" s="75"/>
    </row>
    <row r="172" spans="1:18" x14ac:dyDescent="0.25">
      <c r="A172" s="59"/>
      <c r="B172" s="84"/>
      <c r="C172" s="60"/>
      <c r="D172" s="184"/>
      <c r="E172" s="183"/>
      <c r="F172" s="75"/>
      <c r="G172" s="183"/>
      <c r="H172" s="192"/>
      <c r="I172" s="75"/>
      <c r="J172" s="183"/>
      <c r="K172" s="192"/>
      <c r="L172" s="75"/>
      <c r="M172" s="183"/>
      <c r="N172" s="192"/>
      <c r="O172" s="75"/>
      <c r="P172" s="183"/>
      <c r="Q172" s="192"/>
      <c r="R172" s="75"/>
    </row>
    <row r="173" spans="1:18" x14ac:dyDescent="0.25">
      <c r="A173" s="59"/>
      <c r="B173" s="84"/>
      <c r="C173" s="60"/>
      <c r="D173" s="184"/>
      <c r="E173" s="183"/>
      <c r="F173" s="75"/>
      <c r="G173" s="183"/>
      <c r="H173" s="192"/>
      <c r="I173" s="75"/>
      <c r="J173" s="183"/>
      <c r="K173" s="192"/>
      <c r="L173" s="75"/>
      <c r="M173" s="183"/>
      <c r="N173" s="192"/>
      <c r="O173" s="75"/>
      <c r="P173" s="183"/>
      <c r="Q173" s="192"/>
      <c r="R173" s="75"/>
    </row>
    <row r="174" spans="1:18" x14ac:dyDescent="0.25">
      <c r="A174" s="59"/>
      <c r="B174" s="84"/>
      <c r="C174" s="60"/>
      <c r="D174" s="184"/>
      <c r="E174" s="183"/>
      <c r="F174" s="75"/>
      <c r="G174" s="183"/>
      <c r="H174" s="192"/>
      <c r="I174" s="75"/>
      <c r="J174" s="183"/>
      <c r="K174" s="192"/>
      <c r="L174" s="75"/>
      <c r="M174" s="183"/>
      <c r="N174" s="192"/>
      <c r="O174" s="75"/>
      <c r="P174" s="183"/>
      <c r="Q174" s="192"/>
      <c r="R174" s="75"/>
    </row>
    <row r="175" spans="1:18" x14ac:dyDescent="0.25">
      <c r="A175" s="59"/>
      <c r="B175" s="84"/>
      <c r="C175" s="60"/>
      <c r="D175" s="184"/>
      <c r="E175" s="183"/>
      <c r="F175" s="75"/>
      <c r="G175" s="183"/>
      <c r="H175" s="192"/>
      <c r="I175" s="75"/>
      <c r="J175" s="183"/>
      <c r="K175" s="192"/>
      <c r="L175" s="75"/>
      <c r="M175" s="183"/>
      <c r="N175" s="192"/>
      <c r="O175" s="75"/>
      <c r="P175" s="183"/>
      <c r="Q175" s="192"/>
      <c r="R175" s="75"/>
    </row>
    <row r="176" spans="1:18" x14ac:dyDescent="0.25">
      <c r="A176" s="59"/>
      <c r="B176" s="84"/>
      <c r="C176" s="60"/>
      <c r="D176" s="184"/>
      <c r="E176" s="183"/>
      <c r="F176" s="75"/>
      <c r="G176" s="183"/>
      <c r="H176" s="192"/>
      <c r="I176" s="75"/>
      <c r="J176" s="183"/>
      <c r="K176" s="192"/>
      <c r="L176" s="75"/>
      <c r="M176" s="183"/>
      <c r="N176" s="192"/>
      <c r="O176" s="75"/>
      <c r="P176" s="183"/>
      <c r="Q176" s="192"/>
      <c r="R176" s="75"/>
    </row>
    <row r="177" spans="1:18" x14ac:dyDescent="0.25">
      <c r="A177" s="59"/>
      <c r="B177" s="84"/>
      <c r="C177" s="60"/>
      <c r="D177" s="184"/>
      <c r="E177" s="183"/>
      <c r="F177" s="75"/>
      <c r="G177" s="183"/>
      <c r="H177" s="192"/>
      <c r="I177" s="75"/>
      <c r="J177" s="183"/>
      <c r="K177" s="192"/>
      <c r="L177" s="75"/>
      <c r="M177" s="183"/>
      <c r="N177" s="192"/>
      <c r="O177" s="75"/>
      <c r="P177" s="183"/>
      <c r="Q177" s="192"/>
      <c r="R177" s="75"/>
    </row>
    <row r="178" spans="1:18" x14ac:dyDescent="0.25">
      <c r="A178" s="59"/>
      <c r="B178" s="84"/>
      <c r="C178" s="60"/>
      <c r="D178" s="184"/>
      <c r="E178" s="183"/>
      <c r="F178" s="75"/>
      <c r="G178" s="183"/>
      <c r="H178" s="192"/>
      <c r="I178" s="75"/>
      <c r="J178" s="183"/>
      <c r="K178" s="192"/>
      <c r="L178" s="75"/>
      <c r="M178" s="183"/>
      <c r="N178" s="192"/>
      <c r="O178" s="75"/>
      <c r="P178" s="183"/>
      <c r="Q178" s="192"/>
      <c r="R178" s="75"/>
    </row>
    <row r="179" spans="1:18" x14ac:dyDescent="0.25">
      <c r="A179" s="59"/>
      <c r="B179" s="84"/>
      <c r="C179" s="60"/>
      <c r="D179" s="184"/>
      <c r="E179" s="183"/>
      <c r="F179" s="75"/>
      <c r="G179" s="183"/>
      <c r="H179" s="192"/>
      <c r="I179" s="75"/>
      <c r="J179" s="183"/>
      <c r="K179" s="192"/>
      <c r="L179" s="75"/>
      <c r="M179" s="183"/>
      <c r="N179" s="192"/>
      <c r="O179" s="75"/>
      <c r="P179" s="183"/>
      <c r="Q179" s="192"/>
      <c r="R179" s="75"/>
    </row>
    <row r="180" spans="1:18" x14ac:dyDescent="0.25">
      <c r="A180" s="59"/>
      <c r="B180" s="84"/>
      <c r="C180" s="60"/>
      <c r="D180" s="184"/>
      <c r="E180" s="183"/>
      <c r="F180" s="75"/>
      <c r="G180" s="183"/>
      <c r="H180" s="192"/>
      <c r="I180" s="75"/>
      <c r="J180" s="183"/>
      <c r="K180" s="192"/>
      <c r="L180" s="75"/>
      <c r="M180" s="183"/>
      <c r="N180" s="192"/>
      <c r="O180" s="75"/>
      <c r="P180" s="183"/>
      <c r="Q180" s="192"/>
      <c r="R180" s="75"/>
    </row>
    <row r="181" spans="1:18" x14ac:dyDescent="0.25">
      <c r="A181" s="59"/>
      <c r="B181" s="84"/>
      <c r="C181" s="60"/>
      <c r="D181" s="184"/>
      <c r="E181" s="183"/>
      <c r="F181" s="75"/>
      <c r="G181" s="183"/>
      <c r="H181" s="192"/>
      <c r="I181" s="75"/>
      <c r="J181" s="183"/>
      <c r="K181" s="192"/>
      <c r="L181" s="75"/>
      <c r="M181" s="183"/>
      <c r="N181" s="192"/>
      <c r="O181" s="75"/>
      <c r="P181" s="183"/>
      <c r="Q181" s="192"/>
      <c r="R181" s="75"/>
    </row>
    <row r="182" spans="1:18" x14ac:dyDescent="0.25">
      <c r="A182" s="59"/>
      <c r="B182" s="84"/>
      <c r="C182" s="60"/>
      <c r="D182" s="184"/>
      <c r="E182" s="183"/>
      <c r="F182" s="75"/>
      <c r="G182" s="183"/>
      <c r="H182" s="192"/>
      <c r="I182" s="75"/>
      <c r="J182" s="183"/>
      <c r="K182" s="192"/>
      <c r="L182" s="75"/>
      <c r="M182" s="183"/>
      <c r="N182" s="192"/>
      <c r="O182" s="75"/>
      <c r="P182" s="183"/>
      <c r="Q182" s="192"/>
      <c r="R182" s="75"/>
    </row>
    <row r="183" spans="1:18" x14ac:dyDescent="0.25">
      <c r="A183" s="59"/>
      <c r="B183" s="84"/>
      <c r="C183" s="60"/>
      <c r="D183" s="184"/>
      <c r="E183" s="183"/>
      <c r="F183" s="75"/>
      <c r="G183" s="183"/>
      <c r="H183" s="192"/>
      <c r="I183" s="75"/>
      <c r="J183" s="183"/>
      <c r="K183" s="192"/>
      <c r="L183" s="75"/>
      <c r="M183" s="183"/>
      <c r="N183" s="192"/>
      <c r="O183" s="75"/>
      <c r="P183" s="183"/>
      <c r="Q183" s="192"/>
      <c r="R183" s="75"/>
    </row>
    <row r="184" spans="1:18" x14ac:dyDescent="0.25">
      <c r="A184" s="59"/>
      <c r="B184" s="84"/>
      <c r="C184" s="60"/>
      <c r="D184" s="184"/>
      <c r="E184" s="183"/>
      <c r="F184" s="75"/>
      <c r="G184" s="183"/>
      <c r="H184" s="192"/>
      <c r="I184" s="75"/>
      <c r="J184" s="183"/>
      <c r="K184" s="192"/>
      <c r="L184" s="75"/>
      <c r="M184" s="183"/>
      <c r="N184" s="192"/>
      <c r="O184" s="75"/>
      <c r="P184" s="183"/>
      <c r="Q184" s="192"/>
      <c r="R184" s="75"/>
    </row>
    <row r="185" spans="1:18" x14ac:dyDescent="0.25">
      <c r="A185" s="59"/>
      <c r="B185" s="84"/>
      <c r="C185" s="60"/>
      <c r="D185" s="184"/>
      <c r="E185" s="183"/>
      <c r="F185" s="75"/>
      <c r="G185" s="183"/>
      <c r="H185" s="192"/>
      <c r="I185" s="75"/>
      <c r="J185" s="183"/>
      <c r="K185" s="192"/>
      <c r="L185" s="75"/>
      <c r="M185" s="183"/>
      <c r="N185" s="192"/>
      <c r="O185" s="75"/>
      <c r="P185" s="183"/>
      <c r="Q185" s="192"/>
      <c r="R185" s="75"/>
    </row>
    <row r="186" spans="1:18" x14ac:dyDescent="0.25">
      <c r="A186" s="59"/>
      <c r="B186" s="84"/>
      <c r="C186" s="60"/>
      <c r="D186" s="184"/>
      <c r="E186" s="183"/>
      <c r="F186" s="75"/>
      <c r="G186" s="183"/>
      <c r="H186" s="192"/>
      <c r="I186" s="75"/>
      <c r="J186" s="183"/>
      <c r="K186" s="192"/>
      <c r="L186" s="75"/>
      <c r="M186" s="183"/>
      <c r="N186" s="192"/>
      <c r="O186" s="75"/>
      <c r="P186" s="183"/>
      <c r="Q186" s="192"/>
      <c r="R186" s="75"/>
    </row>
    <row r="187" spans="1:18" x14ac:dyDescent="0.25">
      <c r="A187" s="59"/>
      <c r="B187" s="84"/>
      <c r="C187" s="60"/>
      <c r="D187" s="184"/>
      <c r="E187" s="183"/>
      <c r="F187" s="75"/>
      <c r="G187" s="183"/>
      <c r="H187" s="192"/>
      <c r="I187" s="75"/>
      <c r="J187" s="183"/>
      <c r="K187" s="192"/>
      <c r="L187" s="75"/>
      <c r="M187" s="183"/>
      <c r="N187" s="192"/>
      <c r="O187" s="75"/>
      <c r="P187" s="183"/>
      <c r="Q187" s="192"/>
      <c r="R187" s="75"/>
    </row>
    <row r="188" spans="1:18" x14ac:dyDescent="0.25">
      <c r="A188" s="59"/>
      <c r="B188" s="84"/>
      <c r="C188" s="60"/>
      <c r="D188" s="184"/>
      <c r="E188" s="183"/>
      <c r="F188" s="75"/>
      <c r="G188" s="183"/>
      <c r="H188" s="192"/>
      <c r="I188" s="75"/>
      <c r="J188" s="183"/>
      <c r="K188" s="192"/>
      <c r="L188" s="75"/>
      <c r="M188" s="183"/>
      <c r="N188" s="192"/>
      <c r="O188" s="75"/>
      <c r="P188" s="183"/>
      <c r="Q188" s="192"/>
      <c r="R188" s="75"/>
    </row>
    <row r="189" spans="1:18" x14ac:dyDescent="0.25">
      <c r="A189" s="59"/>
      <c r="B189" s="84"/>
      <c r="C189" s="60"/>
      <c r="D189" s="184"/>
      <c r="E189" s="183"/>
      <c r="F189" s="75"/>
      <c r="G189" s="183"/>
      <c r="H189" s="192"/>
      <c r="I189" s="75"/>
      <c r="J189" s="183"/>
      <c r="K189" s="192"/>
      <c r="L189" s="75"/>
      <c r="M189" s="183"/>
      <c r="N189" s="192"/>
      <c r="O189" s="75"/>
      <c r="P189" s="183"/>
      <c r="Q189" s="192"/>
      <c r="R189" s="75"/>
    </row>
    <row r="190" spans="1:18" x14ac:dyDescent="0.25">
      <c r="A190" s="59"/>
      <c r="B190" s="84"/>
      <c r="C190" s="60"/>
      <c r="D190" s="184"/>
      <c r="E190" s="183"/>
      <c r="F190" s="75"/>
      <c r="G190" s="183"/>
      <c r="H190" s="192"/>
      <c r="I190" s="75"/>
      <c r="J190" s="183"/>
      <c r="K190" s="192"/>
      <c r="L190" s="75"/>
      <c r="M190" s="183"/>
      <c r="N190" s="192"/>
      <c r="O190" s="75"/>
      <c r="P190" s="183"/>
      <c r="Q190" s="192"/>
      <c r="R190" s="75"/>
    </row>
    <row r="191" spans="1:18" x14ac:dyDescent="0.25">
      <c r="A191" s="59"/>
      <c r="B191" s="84"/>
      <c r="C191" s="60"/>
      <c r="D191" s="184"/>
      <c r="E191" s="183"/>
      <c r="F191" s="75"/>
      <c r="G191" s="183"/>
      <c r="H191" s="192"/>
      <c r="I191" s="75"/>
      <c r="J191" s="183"/>
      <c r="K191" s="192"/>
      <c r="L191" s="75"/>
      <c r="M191" s="183"/>
      <c r="N191" s="192"/>
      <c r="O191" s="75"/>
      <c r="P191" s="183"/>
      <c r="Q191" s="192"/>
      <c r="R191" s="75"/>
    </row>
    <row r="192" spans="1:18" x14ac:dyDescent="0.25">
      <c r="A192" s="59"/>
      <c r="B192" s="84"/>
      <c r="C192" s="60"/>
      <c r="D192" s="184"/>
      <c r="E192" s="183"/>
      <c r="F192" s="75"/>
      <c r="G192" s="183"/>
      <c r="H192" s="192"/>
      <c r="I192" s="75"/>
      <c r="J192" s="183"/>
      <c r="K192" s="192"/>
      <c r="L192" s="75"/>
      <c r="M192" s="183"/>
      <c r="N192" s="192"/>
      <c r="O192" s="75"/>
      <c r="P192" s="183"/>
      <c r="Q192" s="192"/>
      <c r="R192" s="75"/>
    </row>
    <row r="193" spans="1:18" x14ac:dyDescent="0.25">
      <c r="A193" s="59"/>
      <c r="B193" s="84"/>
      <c r="C193" s="60"/>
      <c r="D193" s="184"/>
      <c r="E193" s="183"/>
      <c r="F193" s="75"/>
      <c r="G193" s="183"/>
      <c r="H193" s="192"/>
      <c r="I193" s="75"/>
      <c r="J193" s="183"/>
      <c r="K193" s="192"/>
      <c r="L193" s="75"/>
      <c r="M193" s="183"/>
      <c r="N193" s="192"/>
      <c r="O193" s="75"/>
      <c r="P193" s="183"/>
      <c r="Q193" s="192"/>
      <c r="R193" s="75"/>
    </row>
    <row r="194" spans="1:18" x14ac:dyDescent="0.25">
      <c r="A194" s="59"/>
      <c r="B194" s="84"/>
      <c r="C194" s="60"/>
      <c r="D194" s="184"/>
      <c r="E194" s="183"/>
      <c r="F194" s="75"/>
      <c r="G194" s="183"/>
      <c r="H194" s="192"/>
      <c r="I194" s="75"/>
      <c r="J194" s="183"/>
      <c r="K194" s="192"/>
      <c r="L194" s="75"/>
      <c r="M194" s="183"/>
      <c r="N194" s="192"/>
      <c r="O194" s="75"/>
      <c r="P194" s="183"/>
      <c r="Q194" s="192"/>
      <c r="R194" s="75"/>
    </row>
    <row r="195" spans="1:18" x14ac:dyDescent="0.25">
      <c r="A195" s="59"/>
      <c r="B195" s="84"/>
      <c r="C195" s="60"/>
      <c r="D195" s="184"/>
      <c r="E195" s="183"/>
      <c r="F195" s="75"/>
      <c r="G195" s="183"/>
      <c r="H195" s="192"/>
      <c r="I195" s="75"/>
      <c r="J195" s="183"/>
      <c r="K195" s="192"/>
      <c r="L195" s="75"/>
      <c r="M195" s="183"/>
      <c r="N195" s="192"/>
      <c r="O195" s="75"/>
      <c r="P195" s="183"/>
      <c r="Q195" s="192"/>
      <c r="R195" s="75"/>
    </row>
    <row r="196" spans="1:18" x14ac:dyDescent="0.25">
      <c r="A196" s="59"/>
      <c r="B196" s="84"/>
      <c r="C196" s="60"/>
      <c r="D196" s="184"/>
      <c r="E196" s="183"/>
      <c r="F196" s="75"/>
      <c r="G196" s="183"/>
      <c r="H196" s="192"/>
      <c r="I196" s="75"/>
      <c r="J196" s="183"/>
      <c r="K196" s="192"/>
      <c r="L196" s="75"/>
      <c r="M196" s="183"/>
      <c r="N196" s="192"/>
      <c r="O196" s="75"/>
      <c r="P196" s="183"/>
      <c r="Q196" s="192"/>
      <c r="R196" s="75"/>
    </row>
    <row r="197" spans="1:18" x14ac:dyDescent="0.25">
      <c r="A197" s="59"/>
      <c r="B197" s="84"/>
      <c r="C197" s="60"/>
      <c r="D197" s="184"/>
      <c r="E197" s="183"/>
      <c r="F197" s="75"/>
      <c r="G197" s="183"/>
      <c r="H197" s="192"/>
      <c r="I197" s="75"/>
      <c r="J197" s="183"/>
      <c r="K197" s="192"/>
      <c r="L197" s="75"/>
      <c r="M197" s="183"/>
      <c r="N197" s="192"/>
      <c r="O197" s="75"/>
      <c r="P197" s="183"/>
      <c r="Q197" s="192"/>
      <c r="R197" s="75"/>
    </row>
    <row r="198" spans="1:18" x14ac:dyDescent="0.25">
      <c r="A198" s="59"/>
      <c r="B198" s="84"/>
      <c r="C198" s="60"/>
      <c r="D198" s="184"/>
      <c r="E198" s="183"/>
      <c r="F198" s="75"/>
      <c r="G198" s="183"/>
      <c r="H198" s="192"/>
      <c r="I198" s="75"/>
      <c r="J198" s="183"/>
      <c r="K198" s="192"/>
      <c r="L198" s="75"/>
      <c r="M198" s="183"/>
      <c r="N198" s="192"/>
      <c r="O198" s="75"/>
      <c r="P198" s="183"/>
      <c r="Q198" s="192"/>
      <c r="R198" s="75"/>
    </row>
    <row r="199" spans="1:18" x14ac:dyDescent="0.25">
      <c r="A199" s="59"/>
      <c r="B199" s="84"/>
      <c r="C199" s="60"/>
      <c r="D199" s="184"/>
      <c r="E199" s="183"/>
      <c r="F199" s="75"/>
      <c r="G199" s="183"/>
      <c r="H199" s="192"/>
      <c r="I199" s="75"/>
      <c r="J199" s="183"/>
      <c r="K199" s="192"/>
      <c r="L199" s="75"/>
      <c r="M199" s="183"/>
      <c r="N199" s="192"/>
      <c r="O199" s="75"/>
      <c r="P199" s="183"/>
      <c r="Q199" s="192"/>
      <c r="R199" s="75"/>
    </row>
    <row r="200" spans="1:18" ht="15.75" thickBot="1" x14ac:dyDescent="0.3">
      <c r="A200" s="61"/>
      <c r="B200" s="85"/>
      <c r="C200" s="62"/>
      <c r="D200" s="189"/>
      <c r="E200" s="188"/>
      <c r="F200" s="79"/>
      <c r="G200" s="188"/>
      <c r="H200" s="193"/>
      <c r="I200" s="79"/>
      <c r="J200" s="188"/>
      <c r="K200" s="193"/>
      <c r="L200" s="79"/>
      <c r="M200" s="188"/>
      <c r="N200" s="193"/>
      <c r="O200" s="79"/>
      <c r="P200" s="188"/>
      <c r="Q200" s="193"/>
      <c r="R200" s="79"/>
    </row>
    <row r="201" spans="1:18" ht="39.950000000000003" customHeight="1" thickBot="1" x14ac:dyDescent="0.3">
      <c r="A201" s="94"/>
      <c r="B201" s="95"/>
      <c r="C201" s="95"/>
      <c r="D201" s="95"/>
      <c r="E201" s="96"/>
      <c r="F201" s="96"/>
      <c r="G201" s="96"/>
      <c r="H201" s="96"/>
      <c r="I201" s="96"/>
      <c r="J201" s="96"/>
      <c r="K201" s="96"/>
      <c r="L201" s="96"/>
      <c r="M201" s="96"/>
      <c r="N201" s="96"/>
      <c r="O201" s="96"/>
      <c r="P201" s="96"/>
      <c r="Q201" s="96"/>
      <c r="R201" s="97"/>
    </row>
  </sheetData>
  <sheetProtection algorithmName="SHA-512" hashValue="P0B/wR3801B9KSBs7NwLRJmLC0PMT2YeaaKIekFn7yGys5guflcUwQ4bXpzZjd1lWOARgYyPoXgl4t8N3/PxEA==" saltValue="3q/YTqfPEBX3BoY7xRTbV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headerFooter>
    <oddFooter>&amp;R09/03/2020</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Normal="100" workbookViewId="0">
      <pane ySplit="11" topLeftCell="A12" activePane="bottomLeft" state="frozen"/>
      <selection pane="bottomLeft" activeCell="F31" sqref="F31"/>
    </sheetView>
  </sheetViews>
  <sheetFormatPr defaultRowHeight="15" x14ac:dyDescent="0.25"/>
  <cols>
    <col min="1" max="1" width="22.7109375" style="1" customWidth="1"/>
    <col min="2" max="2" width="30.7109375" customWidth="1"/>
    <col min="3" max="3" width="14.7109375" style="5" customWidth="1"/>
    <col min="4" max="4" width="53.140625" bestFit="1" customWidth="1"/>
    <col min="5" max="5" width="20.7109375" style="1" hidden="1" customWidth="1"/>
    <col min="6" max="7" width="20.7109375" style="4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459" t="s">
        <v>1283</v>
      </c>
      <c r="J9" s="460"/>
      <c r="K9" s="460"/>
      <c r="L9" s="460"/>
      <c r="M9" s="460"/>
      <c r="N9" s="461"/>
    </row>
    <row r="10" spans="1:14" ht="19.5" thickBot="1" x14ac:dyDescent="0.35">
      <c r="A10" s="474" t="s">
        <v>1273</v>
      </c>
      <c r="B10" s="515" t="s">
        <v>1177</v>
      </c>
      <c r="C10" s="517" t="s">
        <v>1156</v>
      </c>
      <c r="D10" s="518"/>
      <c r="E10" s="519"/>
      <c r="F10" s="484" t="s">
        <v>1290</v>
      </c>
      <c r="G10" s="485"/>
      <c r="H10" s="514"/>
      <c r="I10" s="450" t="s">
        <v>1282</v>
      </c>
      <c r="J10" s="451"/>
      <c r="K10" s="452"/>
      <c r="L10" s="436" t="s">
        <v>1241</v>
      </c>
      <c r="M10" s="437"/>
      <c r="N10" s="438"/>
    </row>
    <row r="11" spans="1:14" ht="20.100000000000001" customHeight="1" thickBot="1" x14ac:dyDescent="0.3">
      <c r="A11" s="476"/>
      <c r="B11" s="516"/>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25">
      <c r="A12" s="54" t="s">
        <v>1323</v>
      </c>
      <c r="B12" s="82" t="s">
        <v>1223</v>
      </c>
      <c r="C12" s="174"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76">
        <v>0</v>
      </c>
      <c r="G12" s="177">
        <v>0.35</v>
      </c>
      <c r="H12" s="67"/>
      <c r="I12" s="68">
        <f>(INDEX('4. Material Balance Activities'!$G:$G,MATCH($B12,'4. Material Balance Activities'!$C:$C,0))-INDEX('4. Material Balance Activities'!$M:$M,MATCH($B12,'4. Material Balance Activities'!$C:$C,0)))*$G12*(1-$F12)</f>
        <v>3500</v>
      </c>
      <c r="J12" s="69">
        <f>(INDEX('4. Material Balance Activities'!$H:$H,MATCH($B12,'4. Material Balance Activities'!$C:$C,0))-INDEX('4. Material Balance Activities'!$N:$N,MATCH($B12,'4. Material Balance Activities'!$C:$C,0)))*$G12*(1-$F12)</f>
        <v>3989.9999999999995</v>
      </c>
      <c r="K12" s="178">
        <f>(INDEX('4. Material Balance Activities'!$I:$I,MATCH($B12,'4. Material Balance Activities'!$C:$C,0))-INDEX('4. Material Balance Activities'!$O:$O,MATCH($B12,'4. Material Balance Activities'!$C:$C,0)))*$G12*(1-$F12)</f>
        <v>5250</v>
      </c>
      <c r="L12" s="68">
        <f>(INDEX('4. Material Balance Activities'!$J:$J,MATCH($B12,'4. Material Balance Activities'!$C:$C,0))-INDEX('4. Material Balance Activities'!$P:$P,MATCH($B12,'4. Material Balance Activities'!$C:$C,0)))*$G12*(1-$F12)</f>
        <v>10.85</v>
      </c>
      <c r="M12" s="69">
        <f>(INDEX('4. Material Balance Activities'!$K:$K,MATCH($B12,'4. Material Balance Activities'!$C:$C,0))-INDEX('4. Material Balance Activities'!$Q:$Q,MATCH($B12,'4. Material Balance Activities'!$C:$C,0)))*$G12*(1-$F12)</f>
        <v>11.549999999999999</v>
      </c>
      <c r="N12" s="179">
        <f>(INDEX('4. Material Balance Activities'!$L:$L,MATCH($B12,'4. Material Balance Activities'!$C:$C,0))-INDEX('4. Material Balance Activities'!$R:$R,MATCH($B12,'4. Material Balance Activities'!$C:$C,0)))*$G12*(1-$F12)</f>
        <v>13.299999999999999</v>
      </c>
    </row>
    <row r="13" spans="1:14" x14ac:dyDescent="0.25">
      <c r="A13" s="54" t="s">
        <v>1323</v>
      </c>
      <c r="B13" s="82" t="s">
        <v>1223</v>
      </c>
      <c r="C13" s="175"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76">
        <v>0</v>
      </c>
      <c r="G13" s="177">
        <v>0.48</v>
      </c>
      <c r="H13" s="67"/>
      <c r="I13" s="71">
        <f>(INDEX('4. Material Balance Activities'!$G:$G,MATCH($B13,'4. Material Balance Activities'!$C:$C,0))-INDEX('4. Material Balance Activities'!$M:$M,MATCH($B13,'4. Material Balance Activities'!$C:$C,0)))*$G13*(1-$F13)</f>
        <v>4800</v>
      </c>
      <c r="J13" s="73">
        <f>(INDEX('4. Material Balance Activities'!$H:$H,MATCH($B13,'4. Material Balance Activities'!$C:$C,0))-INDEX('4. Material Balance Activities'!$N:$N,MATCH($B13,'4. Material Balance Activities'!$C:$C,0)))*$G13*(1-$F13)</f>
        <v>5472</v>
      </c>
      <c r="K13" s="180">
        <f>(INDEX('4. Material Balance Activities'!$I:$I,MATCH($B13,'4. Material Balance Activities'!$C:$C,0))-INDEX('4. Material Balance Activities'!$O:$O,MATCH($B13,'4. Material Balance Activities'!$C:$C,0)))*$G13*(1-$F13)</f>
        <v>7200</v>
      </c>
      <c r="L13" s="71">
        <f>(INDEX('4. Material Balance Activities'!$J:$J,MATCH($B13,'4. Material Balance Activities'!$C:$C,0))-INDEX('4. Material Balance Activities'!$P:$P,MATCH($B13,'4. Material Balance Activities'!$C:$C,0)))*$G13*(1-$F13)</f>
        <v>14.879999999999999</v>
      </c>
      <c r="M13" s="73">
        <f>(INDEX('4. Material Balance Activities'!$K:$K,MATCH($B13,'4. Material Balance Activities'!$C:$C,0))-INDEX('4. Material Balance Activities'!$Q:$Q,MATCH($B13,'4. Material Balance Activities'!$C:$C,0)))*$G13*(1-$F13)</f>
        <v>15.84</v>
      </c>
      <c r="N13" s="66">
        <f>(INDEX('4. Material Balance Activities'!$L:$L,MATCH($B13,'4. Material Balance Activities'!$C:$C,0))-INDEX('4. Material Balance Activities'!$R:$R,MATCH($B13,'4. Material Balance Activities'!$C:$C,0)))*$G13*(1-$F13)</f>
        <v>18.239999999999998</v>
      </c>
    </row>
    <row r="14" spans="1:14" x14ac:dyDescent="0.25">
      <c r="A14" s="54" t="s">
        <v>1323</v>
      </c>
      <c r="B14" s="82" t="s">
        <v>1223</v>
      </c>
      <c r="C14" s="175"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76">
        <f>1-((1-0.72)*(1-0.99))</f>
        <v>0.99719999999999998</v>
      </c>
      <c r="G14" s="177">
        <v>0.05</v>
      </c>
      <c r="H14" s="67" t="s">
        <v>1244</v>
      </c>
      <c r="I14" s="71">
        <f>(INDEX('4. Material Balance Activities'!$G:$G,MATCH($B14,'4. Material Balance Activities'!$C:$C,0))-INDEX('4. Material Balance Activities'!$M:$M,MATCH($B14,'4. Material Balance Activities'!$C:$C,0)))*$G14*(1-$F14)</f>
        <v>1.4000000000000123</v>
      </c>
      <c r="J14" s="73">
        <f>(INDEX('4. Material Balance Activities'!$H:$H,MATCH($B14,'4. Material Balance Activities'!$C:$C,0))-INDEX('4. Material Balance Activities'!$N:$N,MATCH($B14,'4. Material Balance Activities'!$C:$C,0)))*$G14*(1-$F14)</f>
        <v>1.5960000000000141</v>
      </c>
      <c r="K14" s="180">
        <f>(INDEX('4. Material Balance Activities'!$I:$I,MATCH($B14,'4. Material Balance Activities'!$C:$C,0))-INDEX('4. Material Balance Activities'!$O:$O,MATCH($B14,'4. Material Balance Activities'!$C:$C,0)))*$G14*(1-$F14)</f>
        <v>2.1000000000000183</v>
      </c>
      <c r="L14" s="71">
        <f>(INDEX('4. Material Balance Activities'!$J:$J,MATCH($B14,'4. Material Balance Activities'!$C:$C,0))-INDEX('4. Material Balance Activities'!$P:$P,MATCH($B14,'4. Material Balance Activities'!$C:$C,0)))*$G14*(1-$F14)</f>
        <v>4.3400000000000383E-3</v>
      </c>
      <c r="M14" s="73">
        <f>(INDEX('4. Material Balance Activities'!$K:$K,MATCH($B14,'4. Material Balance Activities'!$C:$C,0))-INDEX('4. Material Balance Activities'!$Q:$Q,MATCH($B14,'4. Material Balance Activities'!$C:$C,0)))*$G14*(1-$F14)</f>
        <v>4.6200000000000407E-3</v>
      </c>
      <c r="N14" s="180">
        <f>(INDEX('4. Material Balance Activities'!$L:$L,MATCH($B14,'4. Material Balance Activities'!$C:$C,0))-INDEX('4. Material Balance Activities'!$R:$R,MATCH($B14,'4. Material Balance Activities'!$C:$C,0)))*$G14*(1-$F14)</f>
        <v>5.3200000000000469E-3</v>
      </c>
    </row>
    <row r="15" spans="1:14" x14ac:dyDescent="0.25">
      <c r="A15" s="54" t="s">
        <v>1323</v>
      </c>
      <c r="B15" s="82" t="s">
        <v>1275</v>
      </c>
      <c r="C15" s="175"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76">
        <v>0</v>
      </c>
      <c r="G15" s="177">
        <v>5.0000000000000001E-3</v>
      </c>
      <c r="H15" s="67"/>
      <c r="I15" s="71">
        <f>(INDEX('4. Material Balance Activities'!$G:$G,MATCH($B15,'4. Material Balance Activities'!$C:$C,0))-INDEX('4. Material Balance Activities'!$M:$M,MATCH($B15,'4. Material Balance Activities'!$C:$C,0)))*$G15*(1-$F15)</f>
        <v>4.6749999999999998</v>
      </c>
      <c r="J15" s="73">
        <f>(INDEX('4. Material Balance Activities'!$H:$H,MATCH($B15,'4. Material Balance Activities'!$C:$C,0))-INDEX('4. Material Balance Activities'!$N:$N,MATCH($B15,'4. Material Balance Activities'!$C:$C,0)))*$G15*(1-$F15)</f>
        <v>5.8500000000000005</v>
      </c>
      <c r="K15" s="180">
        <f>(INDEX('4. Material Balance Activities'!$I:$I,MATCH($B15,'4. Material Balance Activities'!$C:$C,0))-INDEX('4. Material Balance Activities'!$O:$O,MATCH($B15,'4. Material Balance Activities'!$C:$C,0)))*$G15*(1-$F15)</f>
        <v>7.3</v>
      </c>
      <c r="L15" s="71">
        <f>(INDEX('4. Material Balance Activities'!$J:$J,MATCH($B15,'4. Material Balance Activities'!$C:$C,0))-INDEX('4. Material Balance Activities'!$P:$P,MATCH($B15,'4. Material Balance Activities'!$C:$C,0)))*$G15*(1-$F15)</f>
        <v>2.2499999999999999E-2</v>
      </c>
      <c r="M15" s="73">
        <f>(INDEX('4. Material Balance Activities'!$K:$K,MATCH($B15,'4. Material Balance Activities'!$C:$C,0))-INDEX('4. Material Balance Activities'!$Q:$Q,MATCH($B15,'4. Material Balance Activities'!$C:$C,0)))*$G15*(1-$F15)</f>
        <v>4.4999999999999998E-2</v>
      </c>
      <c r="N15" s="180">
        <f>(INDEX('4. Material Balance Activities'!$L:$L,MATCH($B15,'4. Material Balance Activities'!$C:$C,0))-INDEX('4. Material Balance Activities'!$R:$R,MATCH($B15,'4. Material Balance Activities'!$C:$C,0)))*$G15*(1-$F15)</f>
        <v>6.5000000000000002E-2</v>
      </c>
    </row>
    <row r="16" spans="1:14" x14ac:dyDescent="0.25">
      <c r="A16" s="54" t="s">
        <v>1323</v>
      </c>
      <c r="B16" s="82" t="s">
        <v>1275</v>
      </c>
      <c r="C16" s="175"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76">
        <v>0</v>
      </c>
      <c r="G16" s="177">
        <v>0.7</v>
      </c>
      <c r="H16" s="67"/>
      <c r="I16" s="71">
        <f>(INDEX('4. Material Balance Activities'!$G:$G,MATCH($B16,'4. Material Balance Activities'!$C:$C,0))-INDEX('4. Material Balance Activities'!$M:$M,MATCH($B16,'4. Material Balance Activities'!$C:$C,0)))*$G16*(1-$F16)</f>
        <v>654.5</v>
      </c>
      <c r="J16" s="73">
        <f>(INDEX('4. Material Balance Activities'!$H:$H,MATCH($B16,'4. Material Balance Activities'!$C:$C,0))-INDEX('4. Material Balance Activities'!$N:$N,MATCH($B16,'4. Material Balance Activities'!$C:$C,0)))*$G16*(1-$F16)</f>
        <v>819</v>
      </c>
      <c r="K16" s="180">
        <f>(INDEX('4. Material Balance Activities'!$I:$I,MATCH($B16,'4. Material Balance Activities'!$C:$C,0))-INDEX('4. Material Balance Activities'!$O:$O,MATCH($B16,'4. Material Balance Activities'!$C:$C,0)))*$G16*(1-$F16)</f>
        <v>1021.9999999999999</v>
      </c>
      <c r="L16" s="71">
        <f>(INDEX('4. Material Balance Activities'!$J:$J,MATCH($B16,'4. Material Balance Activities'!$C:$C,0))-INDEX('4. Material Balance Activities'!$P:$P,MATCH($B16,'4. Material Balance Activities'!$C:$C,0)))*$G16*(1-$F16)</f>
        <v>3.15</v>
      </c>
      <c r="M16" s="73">
        <f>(INDEX('4. Material Balance Activities'!$K:$K,MATCH($B16,'4. Material Balance Activities'!$C:$C,0))-INDEX('4. Material Balance Activities'!$Q:$Q,MATCH($B16,'4. Material Balance Activities'!$C:$C,0)))*$G16*(1-$F16)</f>
        <v>6.3</v>
      </c>
      <c r="N16" s="180">
        <f>(INDEX('4. Material Balance Activities'!$L:$L,MATCH($B16,'4. Material Balance Activities'!$C:$C,0))-INDEX('4. Material Balance Activities'!$R:$R,MATCH($B16,'4. Material Balance Activities'!$C:$C,0)))*$G16*(1-$F16)</f>
        <v>9.1</v>
      </c>
    </row>
    <row r="17" spans="1:14" x14ac:dyDescent="0.25">
      <c r="A17" s="54" t="s">
        <v>1323</v>
      </c>
      <c r="B17" s="82" t="s">
        <v>1275</v>
      </c>
      <c r="C17" s="175"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76">
        <f>1-((1-0.72)*(1-0.99))</f>
        <v>0.99719999999999998</v>
      </c>
      <c r="G17" s="177">
        <v>0.05</v>
      </c>
      <c r="H17" s="67" t="s">
        <v>1244</v>
      </c>
      <c r="I17" s="71">
        <f>(INDEX('4. Material Balance Activities'!$G:$G,MATCH($B17,'4. Material Balance Activities'!$C:$C,0))-INDEX('4. Material Balance Activities'!$M:$M,MATCH($B17,'4. Material Balance Activities'!$C:$C,0)))*$G17*(1-$F17)</f>
        <v>0.13090000000000115</v>
      </c>
      <c r="J17" s="73">
        <f>(INDEX('4. Material Balance Activities'!$H:$H,MATCH($B17,'4. Material Balance Activities'!$C:$C,0))-INDEX('4. Material Balance Activities'!$N:$N,MATCH($B17,'4. Material Balance Activities'!$C:$C,0)))*$G17*(1-$F17)</f>
        <v>0.16380000000000144</v>
      </c>
      <c r="K17" s="180">
        <f>(INDEX('4. Material Balance Activities'!$I:$I,MATCH($B17,'4. Material Balance Activities'!$C:$C,0))-INDEX('4. Material Balance Activities'!$O:$O,MATCH($B17,'4. Material Balance Activities'!$C:$C,0)))*$G17*(1-$F17)</f>
        <v>0.2044000000000018</v>
      </c>
      <c r="L17" s="71">
        <f>(INDEX('4. Material Balance Activities'!$J:$J,MATCH($B17,'4. Material Balance Activities'!$C:$C,0))-INDEX('4. Material Balance Activities'!$P:$P,MATCH($B17,'4. Material Balance Activities'!$C:$C,0)))*$G17*(1-$F17)</f>
        <v>6.3000000000000556E-4</v>
      </c>
      <c r="M17" s="73">
        <f>(INDEX('4. Material Balance Activities'!$K:$K,MATCH($B17,'4. Material Balance Activities'!$C:$C,0))-INDEX('4. Material Balance Activities'!$Q:$Q,MATCH($B17,'4. Material Balance Activities'!$C:$C,0)))*$G17*(1-$F17)</f>
        <v>1.2600000000000111E-3</v>
      </c>
      <c r="N17" s="180">
        <f>(INDEX('4. Material Balance Activities'!$L:$L,MATCH($B17,'4. Material Balance Activities'!$C:$C,0))-INDEX('4. Material Balance Activities'!$R:$R,MATCH($B17,'4. Material Balance Activities'!$C:$C,0)))*$G17*(1-$F17)</f>
        <v>1.820000000000016E-3</v>
      </c>
    </row>
    <row r="18" spans="1:14" ht="15.75" thickBot="1" x14ac:dyDescent="0.3">
      <c r="A18" s="100"/>
      <c r="B18" s="101"/>
      <c r="C18" s="102"/>
      <c r="D18" s="103" t="str">
        <f>IFERROR(IF(C18="No CAS","",INDEX('DEQ Pollutant List'!$C$7:$C$614,MATCH('5. Pollutant Emissions - MB'!C18,'DEQ Pollutant List'!$B$7:$B$614,0))),"")</f>
        <v/>
      </c>
      <c r="E18" s="104" t="str">
        <f>IFERROR(IF(OR($C18="",$C18="No CAS"),INDEX('DEQ Pollutant List'!$A$7:$A$614,MATCH($D18,'DEQ Pollutant List'!$C$7:$C$614,0)),INDEX('DEQ Pollutant List'!$A$7:$A$614,MATCH($C18,'DEQ Pollutant List'!$B$7:$B$614,0))),"")</f>
        <v/>
      </c>
      <c r="F18" s="105"/>
      <c r="G18" s="106"/>
      <c r="H18" s="107"/>
      <c r="I18" s="108"/>
      <c r="J18" s="109"/>
      <c r="K18" s="110"/>
      <c r="L18" s="108"/>
      <c r="M18" s="109"/>
      <c r="N18" s="110"/>
    </row>
    <row r="19" spans="1:14" ht="15.75" thickBot="1" x14ac:dyDescent="0.3">
      <c r="A19" s="398"/>
      <c r="B19" s="399"/>
      <c r="C19" s="400"/>
      <c r="D19" s="397"/>
      <c r="E19" s="402"/>
      <c r="F19" s="400"/>
      <c r="G19" s="401"/>
      <c r="H19" s="401"/>
      <c r="I19" s="400"/>
      <c r="J19" s="401"/>
      <c r="K19" s="401"/>
      <c r="L19" s="401"/>
      <c r="M19" s="401"/>
      <c r="N19" s="404"/>
    </row>
    <row r="20" spans="1:14" ht="15.75" x14ac:dyDescent="0.3">
      <c r="A20" s="391" t="s">
        <v>1650</v>
      </c>
      <c r="B20" s="395" t="s">
        <v>1652</v>
      </c>
      <c r="C20" s="405"/>
      <c r="D20" s="403"/>
      <c r="E20" s="406"/>
      <c r="F20" s="396"/>
      <c r="G20" s="407"/>
      <c r="H20" s="403"/>
      <c r="I20" s="392"/>
      <c r="J20" s="394">
        <v>2148.9580924855495</v>
      </c>
      <c r="K20" s="393"/>
      <c r="L20" s="392"/>
      <c r="M20" s="394">
        <v>5.8875564177686295</v>
      </c>
      <c r="N20" s="393"/>
    </row>
    <row r="21" spans="1:14" ht="15.75" x14ac:dyDescent="0.3">
      <c r="A21" s="391" t="s">
        <v>1650</v>
      </c>
      <c r="B21" s="395" t="s">
        <v>1654</v>
      </c>
      <c r="C21" s="405"/>
      <c r="D21" s="403"/>
      <c r="E21" s="406"/>
      <c r="F21" s="396"/>
      <c r="G21" s="407"/>
      <c r="H21" s="403"/>
      <c r="I21" s="392"/>
      <c r="J21" s="394">
        <v>19.877862355491331</v>
      </c>
      <c r="K21" s="393"/>
      <c r="L21" s="392"/>
      <c r="M21" s="394">
        <v>5.4459896864359807E-2</v>
      </c>
      <c r="N21" s="393"/>
    </row>
    <row r="22" spans="1:14" ht="15.75" x14ac:dyDescent="0.3">
      <c r="A22" s="391" t="s">
        <v>1650</v>
      </c>
      <c r="B22" s="395" t="s">
        <v>1654</v>
      </c>
      <c r="C22" s="405"/>
      <c r="D22" s="403"/>
      <c r="E22" s="406"/>
      <c r="F22" s="396"/>
      <c r="G22" s="407"/>
      <c r="H22" s="403"/>
      <c r="I22" s="392"/>
      <c r="J22" s="394">
        <v>19.877862355491331</v>
      </c>
      <c r="K22" s="393"/>
      <c r="L22" s="392"/>
      <c r="M22" s="394">
        <v>5.4459896864359807E-2</v>
      </c>
      <c r="N22" s="393"/>
    </row>
    <row r="23" spans="1:14" ht="15.75" x14ac:dyDescent="0.3">
      <c r="A23" s="391" t="s">
        <v>1650</v>
      </c>
      <c r="B23" s="395" t="s">
        <v>1654</v>
      </c>
      <c r="C23" s="405"/>
      <c r="D23" s="403"/>
      <c r="E23" s="406"/>
      <c r="F23" s="396"/>
      <c r="G23" s="407"/>
      <c r="H23" s="403"/>
      <c r="I23" s="392"/>
      <c r="J23" s="394">
        <v>19.877862355491331</v>
      </c>
      <c r="K23" s="393"/>
      <c r="L23" s="392"/>
      <c r="M23" s="394">
        <v>5.4459896864359807E-2</v>
      </c>
      <c r="N23" s="393"/>
    </row>
    <row r="24" spans="1:14" ht="15.75" x14ac:dyDescent="0.3">
      <c r="A24" s="391" t="s">
        <v>1655</v>
      </c>
      <c r="B24" s="395" t="s">
        <v>1657</v>
      </c>
      <c r="C24" s="405"/>
      <c r="D24" s="403"/>
      <c r="E24" s="406"/>
      <c r="F24" s="396"/>
      <c r="G24" s="407"/>
      <c r="H24" s="403"/>
      <c r="I24" s="392"/>
      <c r="J24" s="394">
        <v>6.3710535978929626</v>
      </c>
      <c r="K24" s="393"/>
      <c r="L24" s="392"/>
      <c r="M24" s="394">
        <v>1.7454941364090308E-2</v>
      </c>
      <c r="N24" s="393"/>
    </row>
    <row r="25" spans="1:14" ht="15.75" x14ac:dyDescent="0.3">
      <c r="A25" s="391" t="s">
        <v>1655</v>
      </c>
      <c r="B25" s="395" t="s">
        <v>1658</v>
      </c>
      <c r="C25" s="405"/>
      <c r="D25" s="403"/>
      <c r="E25" s="406"/>
      <c r="F25" s="396"/>
      <c r="G25" s="407"/>
      <c r="H25" s="403"/>
      <c r="I25" s="392"/>
      <c r="J25" s="394">
        <v>50.792067437873314</v>
      </c>
      <c r="K25" s="393"/>
      <c r="L25" s="392"/>
      <c r="M25" s="394">
        <v>0.13915634914485842</v>
      </c>
      <c r="N25" s="393"/>
    </row>
    <row r="26" spans="1:14" ht="15.75" x14ac:dyDescent="0.3">
      <c r="A26" s="391" t="s">
        <v>1655</v>
      </c>
      <c r="B26" s="395" t="s">
        <v>1658</v>
      </c>
      <c r="C26" s="405"/>
      <c r="D26" s="403"/>
      <c r="E26" s="406"/>
      <c r="F26" s="396"/>
      <c r="G26" s="407"/>
      <c r="H26" s="403"/>
      <c r="I26" s="392"/>
      <c r="J26" s="394">
        <v>4.2326722864894428</v>
      </c>
      <c r="K26" s="393"/>
      <c r="L26" s="392"/>
      <c r="M26" s="394">
        <v>1.1596362428738198E-2</v>
      </c>
      <c r="N26" s="393"/>
    </row>
    <row r="27" spans="1:14" ht="15.75" x14ac:dyDescent="0.3">
      <c r="A27" s="408" t="s">
        <v>1660</v>
      </c>
      <c r="B27" s="412" t="s">
        <v>1652</v>
      </c>
      <c r="C27" s="422"/>
      <c r="D27" s="420"/>
      <c r="E27" s="423"/>
      <c r="F27" s="413"/>
      <c r="G27" s="424"/>
      <c r="H27" s="420"/>
      <c r="I27" s="409"/>
      <c r="J27" s="411">
        <v>3356.3231140670559</v>
      </c>
      <c r="K27" s="410"/>
      <c r="L27" s="409"/>
      <c r="M27" s="411">
        <v>9.1954057919645358</v>
      </c>
      <c r="N27" s="410"/>
    </row>
    <row r="28" spans="1:14" ht="15.75" x14ac:dyDescent="0.3">
      <c r="A28" s="408" t="s">
        <v>1660</v>
      </c>
      <c r="B28" s="412" t="s">
        <v>1659</v>
      </c>
      <c r="C28" s="422"/>
      <c r="D28" s="420"/>
      <c r="E28" s="423"/>
      <c r="F28" s="413"/>
      <c r="G28" s="424"/>
      <c r="H28" s="420"/>
      <c r="I28" s="409"/>
      <c r="J28" s="411">
        <v>11.139845116618076</v>
      </c>
      <c r="K28" s="410"/>
      <c r="L28" s="409"/>
      <c r="M28" s="411">
        <v>3.0520123607172812E-2</v>
      </c>
      <c r="N28" s="410"/>
    </row>
    <row r="29" spans="1:14" ht="15.75" x14ac:dyDescent="0.3">
      <c r="A29" s="408" t="s">
        <v>1660</v>
      </c>
      <c r="B29" s="412" t="s">
        <v>1659</v>
      </c>
      <c r="C29" s="422"/>
      <c r="D29" s="420"/>
      <c r="E29" s="423"/>
      <c r="F29" s="413"/>
      <c r="G29" s="424"/>
      <c r="H29" s="420"/>
      <c r="I29" s="409"/>
      <c r="J29" s="411">
        <v>11.139845116618076</v>
      </c>
      <c r="K29" s="410"/>
      <c r="L29" s="409"/>
      <c r="M29" s="411">
        <v>3.0520123607172812E-2</v>
      </c>
      <c r="N29" s="410"/>
    </row>
    <row r="30" spans="1:14" ht="16.5" thickBot="1" x14ac:dyDescent="0.35">
      <c r="A30" s="408" t="s">
        <v>1660</v>
      </c>
      <c r="B30" s="412" t="s">
        <v>1659</v>
      </c>
      <c r="C30" s="422"/>
      <c r="D30" s="420"/>
      <c r="E30" s="423"/>
      <c r="F30" s="413"/>
      <c r="G30" s="424"/>
      <c r="H30" s="420"/>
      <c r="I30" s="409"/>
      <c r="J30" s="411">
        <v>11.139845116618076</v>
      </c>
      <c r="K30" s="410"/>
      <c r="L30" s="409"/>
      <c r="M30" s="411">
        <v>3.0520123607172812E-2</v>
      </c>
      <c r="N30" s="410"/>
    </row>
    <row r="31" spans="1:14" ht="15.75" thickBot="1" x14ac:dyDescent="0.3">
      <c r="A31" s="415"/>
      <c r="B31" s="416"/>
      <c r="C31" s="417"/>
      <c r="D31" s="414"/>
      <c r="E31" s="419"/>
      <c r="F31" s="417"/>
      <c r="G31" s="418"/>
      <c r="H31" s="418"/>
      <c r="I31" s="417"/>
      <c r="J31" s="418"/>
      <c r="K31" s="418"/>
      <c r="L31" s="418"/>
      <c r="M31" s="418"/>
      <c r="N31" s="421"/>
    </row>
    <row r="32" spans="1:14" x14ac:dyDescent="0.25">
      <c r="A32" s="59"/>
      <c r="B32" s="84"/>
      <c r="C32" s="83"/>
      <c r="D32" s="60" t="str">
        <f>IFERROR(IF(C32="No CAS","",INDEX('DEQ Pollutant List'!$C$7:$C$614,MATCH('5. Pollutant Emissions - MB'!C32,'DEQ Pollutant List'!$B$7:$B$614,0))),"")</f>
        <v/>
      </c>
      <c r="E32" s="194" t="str">
        <f>IFERROR(IF(OR($C32="",$C32="No CAS"),INDEX('DEQ Pollutant List'!$A$7:$A$614,MATCH($D32,'DEQ Pollutant List'!$C$7:$C$614,0)),INDEX('DEQ Pollutant List'!$A$7:$A$614,MATCH($C32,'DEQ Pollutant List'!$B$7:$B$614,0))),"")</f>
        <v/>
      </c>
      <c r="F32" s="87"/>
      <c r="G32" s="88"/>
      <c r="H32" s="76"/>
      <c r="I32" s="74"/>
      <c r="J32" s="77"/>
      <c r="K32" s="75"/>
      <c r="L32" s="74"/>
      <c r="M32" s="77"/>
      <c r="N32" s="75"/>
    </row>
    <row r="33" spans="1:14" x14ac:dyDescent="0.25">
      <c r="A33" s="59"/>
      <c r="B33" s="84"/>
      <c r="C33" s="83"/>
      <c r="D33" s="60" t="str">
        <f>IFERROR(IF(C33="No CAS","",INDEX('DEQ Pollutant List'!$C$7:$C$614,MATCH('5. Pollutant Emissions - MB'!C33,'DEQ Pollutant List'!$B$7:$B$614,0))),"")</f>
        <v/>
      </c>
      <c r="E33" s="194" t="str">
        <f>IFERROR(IF(OR($C33="",$C33="No CAS"),INDEX('DEQ Pollutant List'!$A$7:$A$614,MATCH($D33,'DEQ Pollutant List'!$C$7:$C$614,0)),INDEX('DEQ Pollutant List'!$A$7:$A$614,MATCH($C33,'DEQ Pollutant List'!$B$7:$B$614,0))),"")</f>
        <v/>
      </c>
      <c r="F33" s="87"/>
      <c r="G33" s="88"/>
      <c r="H33" s="76"/>
      <c r="I33" s="74"/>
      <c r="J33" s="77"/>
      <c r="K33" s="75"/>
      <c r="L33" s="74"/>
      <c r="M33" s="77"/>
      <c r="N33" s="75"/>
    </row>
    <row r="34" spans="1:14" x14ac:dyDescent="0.25">
      <c r="A34" s="59"/>
      <c r="B34" s="84"/>
      <c r="C34" s="83"/>
      <c r="D34" s="60" t="str">
        <f>IFERROR(IF(C34="No CAS","",INDEX('DEQ Pollutant List'!$C$7:$C$614,MATCH('5. Pollutant Emissions - MB'!C34,'DEQ Pollutant List'!$B$7:$B$614,0))),"")</f>
        <v/>
      </c>
      <c r="E34" s="194" t="str">
        <f>IFERROR(IF(OR($C34="",$C34="No CAS"),INDEX('DEQ Pollutant List'!$A$7:$A$614,MATCH($D34,'DEQ Pollutant List'!$C$7:$C$614,0)),INDEX('DEQ Pollutant List'!$A$7:$A$614,MATCH($C34,'DEQ Pollutant List'!$B$7:$B$614,0))),"")</f>
        <v/>
      </c>
      <c r="F34" s="87"/>
      <c r="G34" s="88"/>
      <c r="H34" s="76"/>
      <c r="I34" s="74"/>
      <c r="J34" s="77"/>
      <c r="K34" s="75"/>
      <c r="L34" s="74"/>
      <c r="M34" s="77"/>
      <c r="N34" s="75"/>
    </row>
    <row r="35" spans="1:14" x14ac:dyDescent="0.25">
      <c r="A35" s="59"/>
      <c r="B35" s="84"/>
      <c r="C35" s="83"/>
      <c r="D35" s="60" t="str">
        <f>IFERROR(IF(C35="No CAS","",INDEX('DEQ Pollutant List'!$C$7:$C$614,MATCH('5. Pollutant Emissions - MB'!C35,'DEQ Pollutant List'!$B$7:$B$614,0))),"")</f>
        <v/>
      </c>
      <c r="E35" s="194" t="str">
        <f>IFERROR(IF(OR($C35="",$C35="No CAS"),INDEX('DEQ Pollutant List'!$A$7:$A$614,MATCH($D35,'DEQ Pollutant List'!$C$7:$C$614,0)),INDEX('DEQ Pollutant List'!$A$7:$A$614,MATCH($C35,'DEQ Pollutant List'!$B$7:$B$614,0))),"")</f>
        <v/>
      </c>
      <c r="F35" s="87"/>
      <c r="G35" s="88"/>
      <c r="H35" s="76"/>
      <c r="I35" s="74"/>
      <c r="J35" s="77"/>
      <c r="K35" s="75"/>
      <c r="L35" s="74"/>
      <c r="M35" s="77"/>
      <c r="N35" s="75"/>
    </row>
    <row r="36" spans="1:14" x14ac:dyDescent="0.25">
      <c r="A36" s="59"/>
      <c r="B36" s="84"/>
      <c r="C36" s="83"/>
      <c r="D36" s="60" t="str">
        <f>IFERROR(IF(C36="No CAS","",INDEX('DEQ Pollutant List'!$C$7:$C$614,MATCH('5. Pollutant Emissions - MB'!C36,'DEQ Pollutant List'!$B$7:$B$614,0))),"")</f>
        <v/>
      </c>
      <c r="E36" s="194" t="str">
        <f>IFERROR(IF(OR($C36="",$C36="No CAS"),INDEX('DEQ Pollutant List'!$A$7:$A$614,MATCH($D36,'DEQ Pollutant List'!$C$7:$C$614,0)),INDEX('DEQ Pollutant List'!$A$7:$A$614,MATCH($C36,'DEQ Pollutant List'!$B$7:$B$614,0))),"")</f>
        <v/>
      </c>
      <c r="F36" s="87"/>
      <c r="G36" s="88"/>
      <c r="H36" s="76"/>
      <c r="I36" s="74"/>
      <c r="J36" s="77"/>
      <c r="K36" s="75"/>
      <c r="L36" s="74"/>
      <c r="M36" s="77"/>
      <c r="N36" s="75"/>
    </row>
    <row r="37" spans="1:14" x14ac:dyDescent="0.25">
      <c r="A37" s="59"/>
      <c r="B37" s="84"/>
      <c r="C37" s="83"/>
      <c r="D37" s="60" t="str">
        <f>IFERROR(IF(C37="No CAS","",INDEX('DEQ Pollutant List'!$C$7:$C$614,MATCH('5. Pollutant Emissions - MB'!C37,'DEQ Pollutant List'!$B$7:$B$614,0))),"")</f>
        <v/>
      </c>
      <c r="E37" s="194" t="str">
        <f>IFERROR(IF(OR($C37="",$C37="No CAS"),INDEX('DEQ Pollutant List'!$A$7:$A$614,MATCH($D37,'DEQ Pollutant List'!$C$7:$C$614,0)),INDEX('DEQ Pollutant List'!$A$7:$A$614,MATCH($C37,'DEQ Pollutant List'!$B$7:$B$614,0))),"")</f>
        <v/>
      </c>
      <c r="F37" s="87"/>
      <c r="G37" s="88"/>
      <c r="H37" s="76"/>
      <c r="I37" s="74"/>
      <c r="J37" s="77"/>
      <c r="K37" s="75"/>
      <c r="L37" s="74"/>
      <c r="M37" s="77"/>
      <c r="N37" s="75"/>
    </row>
    <row r="38" spans="1:14" x14ac:dyDescent="0.25">
      <c r="A38" s="59"/>
      <c r="B38" s="84"/>
      <c r="C38" s="83"/>
      <c r="D38" s="60" t="str">
        <f>IFERROR(IF(C38="No CAS","",INDEX('DEQ Pollutant List'!$C$7:$C$614,MATCH('5. Pollutant Emissions - MB'!C38,'DEQ Pollutant List'!$B$7:$B$614,0))),"")</f>
        <v/>
      </c>
      <c r="E38" s="194" t="str">
        <f>IFERROR(IF(OR($C38="",$C38="No CAS"),INDEX('DEQ Pollutant List'!$A$7:$A$614,MATCH($D38,'DEQ Pollutant List'!$C$7:$C$614,0)),INDEX('DEQ Pollutant List'!$A$7:$A$614,MATCH($C38,'DEQ Pollutant List'!$B$7:$B$614,0))),"")</f>
        <v/>
      </c>
      <c r="F38" s="87"/>
      <c r="G38" s="88"/>
      <c r="H38" s="76"/>
      <c r="I38" s="74"/>
      <c r="J38" s="77"/>
      <c r="K38" s="75"/>
      <c r="L38" s="74"/>
      <c r="M38" s="77"/>
      <c r="N38" s="75"/>
    </row>
    <row r="39" spans="1:14" x14ac:dyDescent="0.25">
      <c r="A39" s="59"/>
      <c r="B39" s="84"/>
      <c r="C39" s="83"/>
      <c r="D39" s="60" t="str">
        <f>IFERROR(IF(C39="No CAS","",INDEX('DEQ Pollutant List'!$C$7:$C$614,MATCH('5. Pollutant Emissions - MB'!C39,'DEQ Pollutant List'!$B$7:$B$614,0))),"")</f>
        <v/>
      </c>
      <c r="E39" s="194" t="str">
        <f>IFERROR(IF(OR($C39="",$C39="No CAS"),INDEX('DEQ Pollutant List'!$A$7:$A$614,MATCH($D39,'DEQ Pollutant List'!$C$7:$C$614,0)),INDEX('DEQ Pollutant List'!$A$7:$A$614,MATCH($C39,'DEQ Pollutant List'!$B$7:$B$614,0))),"")</f>
        <v/>
      </c>
      <c r="F39" s="87"/>
      <c r="G39" s="88"/>
      <c r="H39" s="76"/>
      <c r="I39" s="74"/>
      <c r="J39" s="77"/>
      <c r="K39" s="75"/>
      <c r="L39" s="74"/>
      <c r="M39" s="77"/>
      <c r="N39" s="75"/>
    </row>
    <row r="40" spans="1:14" x14ac:dyDescent="0.25">
      <c r="A40" s="59"/>
      <c r="B40" s="84"/>
      <c r="C40" s="83"/>
      <c r="D40" s="60" t="str">
        <f>IFERROR(IF(C40="No CAS","",INDEX('DEQ Pollutant List'!$C$7:$C$614,MATCH('5. Pollutant Emissions - MB'!C40,'DEQ Pollutant List'!$B$7:$B$614,0))),"")</f>
        <v/>
      </c>
      <c r="E40" s="194" t="str">
        <f>IFERROR(IF(OR($C40="",$C40="No CAS"),INDEX('DEQ Pollutant List'!$A$7:$A$614,MATCH($D40,'DEQ Pollutant List'!$C$7:$C$614,0)),INDEX('DEQ Pollutant List'!$A$7:$A$614,MATCH($C40,'DEQ Pollutant List'!$B$7:$B$614,0))),"")</f>
        <v/>
      </c>
      <c r="F40" s="87"/>
      <c r="G40" s="88"/>
      <c r="H40" s="76"/>
      <c r="I40" s="74"/>
      <c r="J40" s="77"/>
      <c r="K40" s="75"/>
      <c r="L40" s="74"/>
      <c r="M40" s="77"/>
      <c r="N40" s="75"/>
    </row>
    <row r="41" spans="1:14" x14ac:dyDescent="0.25">
      <c r="A41" s="59"/>
      <c r="B41" s="84"/>
      <c r="C41" s="83"/>
      <c r="D41" s="60" t="str">
        <f>IFERROR(IF(C41="No CAS","",INDEX('DEQ Pollutant List'!$C$7:$C$614,MATCH('5. Pollutant Emissions - MB'!C41,'DEQ Pollutant List'!$B$7:$B$614,0))),"")</f>
        <v/>
      </c>
      <c r="E41" s="194" t="str">
        <f>IFERROR(IF(OR($C41="",$C41="No CAS"),INDEX('DEQ Pollutant List'!$A$7:$A$614,MATCH($D41,'DEQ Pollutant List'!$C$7:$C$614,0)),INDEX('DEQ Pollutant List'!$A$7:$A$614,MATCH($C41,'DEQ Pollutant List'!$B$7:$B$614,0))),"")</f>
        <v/>
      </c>
      <c r="F41" s="87"/>
      <c r="G41" s="88"/>
      <c r="H41" s="76"/>
      <c r="I41" s="74"/>
      <c r="J41" s="77"/>
      <c r="K41" s="75"/>
      <c r="L41" s="74"/>
      <c r="M41" s="77"/>
      <c r="N41" s="75"/>
    </row>
    <row r="42" spans="1:14" x14ac:dyDescent="0.25">
      <c r="A42" s="59"/>
      <c r="B42" s="84"/>
      <c r="C42" s="83"/>
      <c r="D42" s="60" t="str">
        <f>IFERROR(IF(C42="No CAS","",INDEX('DEQ Pollutant List'!$C$7:$C$614,MATCH('5. Pollutant Emissions - MB'!C42,'DEQ Pollutant List'!$B$7:$B$614,0))),"")</f>
        <v/>
      </c>
      <c r="E42" s="194" t="str">
        <f>IFERROR(IF(OR($C42="",$C42="No CAS"),INDEX('DEQ Pollutant List'!$A$7:$A$614,MATCH($D42,'DEQ Pollutant List'!$C$7:$C$614,0)),INDEX('DEQ Pollutant List'!$A$7:$A$614,MATCH($C42,'DEQ Pollutant List'!$B$7:$B$614,0))),"")</f>
        <v/>
      </c>
      <c r="F42" s="87"/>
      <c r="G42" s="88"/>
      <c r="H42" s="76"/>
      <c r="I42" s="74"/>
      <c r="J42" s="77"/>
      <c r="K42" s="75"/>
      <c r="L42" s="74"/>
      <c r="M42" s="77"/>
      <c r="N42" s="75"/>
    </row>
    <row r="43" spans="1:14" x14ac:dyDescent="0.25">
      <c r="A43" s="59"/>
      <c r="B43" s="84"/>
      <c r="C43" s="83"/>
      <c r="D43" s="60" t="str">
        <f>IFERROR(IF(C43="No CAS","",INDEX('DEQ Pollutant List'!$C$7:$C$614,MATCH('5. Pollutant Emissions - MB'!C43,'DEQ Pollutant List'!$B$7:$B$614,0))),"")</f>
        <v/>
      </c>
      <c r="E43" s="194" t="str">
        <f>IFERROR(IF(OR($C43="",$C43="No CAS"),INDEX('DEQ Pollutant List'!$A$7:$A$614,MATCH($D43,'DEQ Pollutant List'!$C$7:$C$614,0)),INDEX('DEQ Pollutant List'!$A$7:$A$614,MATCH($C43,'DEQ Pollutant List'!$B$7:$B$614,0))),"")</f>
        <v/>
      </c>
      <c r="F43" s="87"/>
      <c r="G43" s="88"/>
      <c r="H43" s="76"/>
      <c r="I43" s="74"/>
      <c r="J43" s="77"/>
      <c r="K43" s="75"/>
      <c r="L43" s="74"/>
      <c r="M43" s="77"/>
      <c r="N43" s="75"/>
    </row>
    <row r="44" spans="1:14" x14ac:dyDescent="0.25">
      <c r="A44" s="59"/>
      <c r="B44" s="84"/>
      <c r="C44" s="83"/>
      <c r="D44" s="60" t="str">
        <f>IFERROR(IF(C44="No CAS","",INDEX('DEQ Pollutant List'!$C$7:$C$614,MATCH('5. Pollutant Emissions - MB'!C44,'DEQ Pollutant List'!$B$7:$B$614,0))),"")</f>
        <v/>
      </c>
      <c r="E44" s="194" t="str">
        <f>IFERROR(IF(OR($C44="",$C44="No CAS"),INDEX('DEQ Pollutant List'!$A$7:$A$614,MATCH($D44,'DEQ Pollutant List'!$C$7:$C$614,0)),INDEX('DEQ Pollutant List'!$A$7:$A$614,MATCH($C44,'DEQ Pollutant List'!$B$7:$B$614,0))),"")</f>
        <v/>
      </c>
      <c r="F44" s="87"/>
      <c r="G44" s="88"/>
      <c r="H44" s="76"/>
      <c r="I44" s="74"/>
      <c r="J44" s="77"/>
      <c r="K44" s="75"/>
      <c r="L44" s="74"/>
      <c r="M44" s="77"/>
      <c r="N44" s="75"/>
    </row>
    <row r="45" spans="1:14" x14ac:dyDescent="0.25">
      <c r="A45" s="59"/>
      <c r="B45" s="84"/>
      <c r="C45" s="83"/>
      <c r="D45" s="60" t="str">
        <f>IFERROR(IF(C45="No CAS","",INDEX('DEQ Pollutant List'!$C$7:$C$614,MATCH('5. Pollutant Emissions - MB'!C45,'DEQ Pollutant List'!$B$7:$B$614,0))),"")</f>
        <v/>
      </c>
      <c r="E45" s="194" t="str">
        <f>IFERROR(IF(OR($C45="",$C45="No CAS"),INDEX('DEQ Pollutant List'!$A$7:$A$614,MATCH($D45,'DEQ Pollutant List'!$C$7:$C$614,0)),INDEX('DEQ Pollutant List'!$A$7:$A$614,MATCH($C45,'DEQ Pollutant List'!$B$7:$B$614,0))),"")</f>
        <v/>
      </c>
      <c r="F45" s="87"/>
      <c r="G45" s="88"/>
      <c r="H45" s="76"/>
      <c r="I45" s="74"/>
      <c r="J45" s="77"/>
      <c r="K45" s="75"/>
      <c r="L45" s="74"/>
      <c r="M45" s="77"/>
      <c r="N45" s="75"/>
    </row>
    <row r="46" spans="1:14" x14ac:dyDescent="0.25">
      <c r="A46" s="59"/>
      <c r="B46" s="84"/>
      <c r="C46" s="83"/>
      <c r="D46" s="60" t="str">
        <f>IFERROR(IF(C46="No CAS","",INDEX('DEQ Pollutant List'!$C$7:$C$614,MATCH('5. Pollutant Emissions - MB'!C46,'DEQ Pollutant List'!$B$7:$B$614,0))),"")</f>
        <v/>
      </c>
      <c r="E46" s="194" t="str">
        <f>IFERROR(IF(OR($C46="",$C46="No CAS"),INDEX('DEQ Pollutant List'!$A$7:$A$614,MATCH($D46,'DEQ Pollutant List'!$C$7:$C$614,0)),INDEX('DEQ Pollutant List'!$A$7:$A$614,MATCH($C46,'DEQ Pollutant List'!$B$7:$B$614,0))),"")</f>
        <v/>
      </c>
      <c r="F46" s="87"/>
      <c r="G46" s="88"/>
      <c r="H46" s="76"/>
      <c r="I46" s="74"/>
      <c r="J46" s="77"/>
      <c r="K46" s="75"/>
      <c r="L46" s="74"/>
      <c r="M46" s="77"/>
      <c r="N46" s="75"/>
    </row>
    <row r="47" spans="1:14" x14ac:dyDescent="0.25">
      <c r="A47" s="59"/>
      <c r="B47" s="84"/>
      <c r="C47" s="83"/>
      <c r="D47" s="60" t="str">
        <f>IFERROR(IF(C47="No CAS","",INDEX('DEQ Pollutant List'!$C$7:$C$614,MATCH('5. Pollutant Emissions - MB'!C47,'DEQ Pollutant List'!$B$7:$B$614,0))),"")</f>
        <v/>
      </c>
      <c r="E47" s="194" t="str">
        <f>IFERROR(IF(OR($C47="",$C47="No CAS"),INDEX('DEQ Pollutant List'!$A$7:$A$614,MATCH($D47,'DEQ Pollutant List'!$C$7:$C$614,0)),INDEX('DEQ Pollutant List'!$A$7:$A$614,MATCH($C47,'DEQ Pollutant List'!$B$7:$B$614,0))),"")</f>
        <v/>
      </c>
      <c r="F47" s="87"/>
      <c r="G47" s="88"/>
      <c r="H47" s="76"/>
      <c r="I47" s="74"/>
      <c r="J47" s="77"/>
      <c r="K47" s="75"/>
      <c r="L47" s="74"/>
      <c r="M47" s="77"/>
      <c r="N47" s="75"/>
    </row>
    <row r="48" spans="1:14" x14ac:dyDescent="0.25">
      <c r="A48" s="59"/>
      <c r="B48" s="84"/>
      <c r="C48" s="83"/>
      <c r="D48" s="60" t="str">
        <f>IFERROR(IF(C48="No CAS","",INDEX('DEQ Pollutant List'!$C$7:$C$614,MATCH('5. Pollutant Emissions - MB'!C48,'DEQ Pollutant List'!$B$7:$B$614,0))),"")</f>
        <v/>
      </c>
      <c r="E48" s="194" t="str">
        <f>IFERROR(IF(OR($C48="",$C48="No CAS"),INDEX('DEQ Pollutant List'!$A$7:$A$614,MATCH($D48,'DEQ Pollutant List'!$C$7:$C$614,0)),INDEX('DEQ Pollutant List'!$A$7:$A$614,MATCH($C48,'DEQ Pollutant List'!$B$7:$B$614,0))),"")</f>
        <v/>
      </c>
      <c r="F48" s="87"/>
      <c r="G48" s="88"/>
      <c r="H48" s="76"/>
      <c r="I48" s="74"/>
      <c r="J48" s="77"/>
      <c r="K48" s="75"/>
      <c r="L48" s="74"/>
      <c r="M48" s="77"/>
      <c r="N48" s="75"/>
    </row>
    <row r="49" spans="1:14" x14ac:dyDescent="0.25">
      <c r="A49" s="59"/>
      <c r="B49" s="84"/>
      <c r="C49" s="83"/>
      <c r="D49" s="60" t="str">
        <f>IFERROR(IF(C49="No CAS","",INDEX('DEQ Pollutant List'!$C$7:$C$614,MATCH('5. Pollutant Emissions - MB'!C49,'DEQ Pollutant List'!$B$7:$B$614,0))),"")</f>
        <v/>
      </c>
      <c r="E49" s="194" t="str">
        <f>IFERROR(IF(OR($C49="",$C49="No CAS"),INDEX('DEQ Pollutant List'!$A$7:$A$614,MATCH($D49,'DEQ Pollutant List'!$C$7:$C$614,0)),INDEX('DEQ Pollutant List'!$A$7:$A$614,MATCH($C49,'DEQ Pollutant List'!$B$7:$B$614,0))),"")</f>
        <v/>
      </c>
      <c r="F49" s="87"/>
      <c r="G49" s="88"/>
      <c r="H49" s="76"/>
      <c r="I49" s="74"/>
      <c r="J49" s="77"/>
      <c r="K49" s="75"/>
      <c r="L49" s="74"/>
      <c r="M49" s="77"/>
      <c r="N49" s="75"/>
    </row>
    <row r="50" spans="1:14" x14ac:dyDescent="0.25">
      <c r="A50" s="59"/>
      <c r="B50" s="84"/>
      <c r="C50" s="83"/>
      <c r="D50" s="60" t="str">
        <f>IFERROR(IF(C50="No CAS","",INDEX('DEQ Pollutant List'!$C$7:$C$614,MATCH('5. Pollutant Emissions - MB'!C50,'DEQ Pollutant List'!$B$7:$B$614,0))),"")</f>
        <v/>
      </c>
      <c r="E50" s="194" t="str">
        <f>IFERROR(IF(OR($C50="",$C50="No CAS"),INDEX('DEQ Pollutant List'!$A$7:$A$614,MATCH($D50,'DEQ Pollutant List'!$C$7:$C$614,0)),INDEX('DEQ Pollutant List'!$A$7:$A$614,MATCH($C50,'DEQ Pollutant List'!$B$7:$B$614,0))),"")</f>
        <v/>
      </c>
      <c r="F50" s="87"/>
      <c r="G50" s="88"/>
      <c r="H50" s="76"/>
      <c r="I50" s="74"/>
      <c r="J50" s="77"/>
      <c r="K50" s="75"/>
      <c r="L50" s="74"/>
      <c r="M50" s="77"/>
      <c r="N50" s="75"/>
    </row>
    <row r="51" spans="1:14" x14ac:dyDescent="0.25">
      <c r="A51" s="59"/>
      <c r="B51" s="84"/>
      <c r="C51" s="83"/>
      <c r="D51" s="60" t="str">
        <f>IFERROR(IF(C51="No CAS","",INDEX('DEQ Pollutant List'!$C$7:$C$614,MATCH('5. Pollutant Emissions - MB'!C51,'DEQ Pollutant List'!$B$7:$B$614,0))),"")</f>
        <v/>
      </c>
      <c r="E51" s="194" t="str">
        <f>IFERROR(IF(OR($C51="",$C51="No CAS"),INDEX('DEQ Pollutant List'!$A$7:$A$614,MATCH($D51,'DEQ Pollutant List'!$C$7:$C$614,0)),INDEX('DEQ Pollutant List'!$A$7:$A$614,MATCH($C51,'DEQ Pollutant List'!$B$7:$B$614,0))),"")</f>
        <v/>
      </c>
      <c r="F51" s="87"/>
      <c r="G51" s="88"/>
      <c r="H51" s="76"/>
      <c r="I51" s="74"/>
      <c r="J51" s="77"/>
      <c r="K51" s="75"/>
      <c r="L51" s="74"/>
      <c r="M51" s="77"/>
      <c r="N51" s="75"/>
    </row>
    <row r="52" spans="1:14" x14ac:dyDescent="0.25">
      <c r="A52" s="59"/>
      <c r="B52" s="84"/>
      <c r="C52" s="83"/>
      <c r="D52" s="60" t="str">
        <f>IFERROR(IF(C52="No CAS","",INDEX('DEQ Pollutant List'!$C$7:$C$614,MATCH('5. Pollutant Emissions - MB'!C52,'DEQ Pollutant List'!$B$7:$B$614,0))),"")</f>
        <v/>
      </c>
      <c r="E52" s="194" t="str">
        <f>IFERROR(IF(OR($C52="",$C52="No CAS"),INDEX('DEQ Pollutant List'!$A$7:$A$614,MATCH($D52,'DEQ Pollutant List'!$C$7:$C$614,0)),INDEX('DEQ Pollutant List'!$A$7:$A$614,MATCH($C52,'DEQ Pollutant List'!$B$7:$B$614,0))),"")</f>
        <v/>
      </c>
      <c r="F52" s="87"/>
      <c r="G52" s="88"/>
      <c r="H52" s="76"/>
      <c r="I52" s="74"/>
      <c r="J52" s="77"/>
      <c r="K52" s="75"/>
      <c r="L52" s="74"/>
      <c r="M52" s="77"/>
      <c r="N52" s="75"/>
    </row>
    <row r="53" spans="1:14" x14ac:dyDescent="0.25">
      <c r="A53" s="59"/>
      <c r="B53" s="84"/>
      <c r="C53" s="83"/>
      <c r="D53" s="60" t="str">
        <f>IFERROR(IF(C53="No CAS","",INDEX('DEQ Pollutant List'!$C$7:$C$614,MATCH('5. Pollutant Emissions - MB'!C53,'DEQ Pollutant List'!$B$7:$B$614,0))),"")</f>
        <v/>
      </c>
      <c r="E53" s="194" t="str">
        <f>IFERROR(IF(OR($C53="",$C53="No CAS"),INDEX('DEQ Pollutant List'!$A$7:$A$614,MATCH($D53,'DEQ Pollutant List'!$C$7:$C$614,0)),INDEX('DEQ Pollutant List'!$A$7:$A$614,MATCH($C53,'DEQ Pollutant List'!$B$7:$B$614,0))),"")</f>
        <v/>
      </c>
      <c r="F53" s="87"/>
      <c r="G53" s="88"/>
      <c r="H53" s="76"/>
      <c r="I53" s="74"/>
      <c r="J53" s="77"/>
      <c r="K53" s="75"/>
      <c r="L53" s="74"/>
      <c r="M53" s="77"/>
      <c r="N53" s="75"/>
    </row>
    <row r="54" spans="1:14" x14ac:dyDescent="0.25">
      <c r="A54" s="59"/>
      <c r="B54" s="84"/>
      <c r="C54" s="83"/>
      <c r="D54" s="60" t="str">
        <f>IFERROR(IF(C54="No CAS","",INDEX('DEQ Pollutant List'!$C$7:$C$614,MATCH('5. Pollutant Emissions - MB'!C54,'DEQ Pollutant List'!$B$7:$B$614,0))),"")</f>
        <v/>
      </c>
      <c r="E54" s="194" t="str">
        <f>IFERROR(IF(OR($C54="",$C54="No CAS"),INDEX('DEQ Pollutant List'!$A$7:$A$614,MATCH($D54,'DEQ Pollutant List'!$C$7:$C$614,0)),INDEX('DEQ Pollutant List'!$A$7:$A$614,MATCH($C54,'DEQ Pollutant List'!$B$7:$B$614,0))),"")</f>
        <v/>
      </c>
      <c r="F54" s="87"/>
      <c r="G54" s="88"/>
      <c r="H54" s="76"/>
      <c r="I54" s="74"/>
      <c r="J54" s="77"/>
      <c r="K54" s="75"/>
      <c r="L54" s="74"/>
      <c r="M54" s="77"/>
      <c r="N54" s="75"/>
    </row>
    <row r="55" spans="1:14" x14ac:dyDescent="0.25">
      <c r="A55" s="59"/>
      <c r="B55" s="84"/>
      <c r="C55" s="83"/>
      <c r="D55" s="60" t="str">
        <f>IFERROR(IF(C55="No CAS","",INDEX('DEQ Pollutant List'!$C$7:$C$614,MATCH('5. Pollutant Emissions - MB'!C55,'DEQ Pollutant List'!$B$7:$B$614,0))),"")</f>
        <v/>
      </c>
      <c r="E55" s="194" t="str">
        <f>IFERROR(IF(OR($C55="",$C55="No CAS"),INDEX('DEQ Pollutant List'!$A$7:$A$614,MATCH($D55,'DEQ Pollutant List'!$C$7:$C$614,0)),INDEX('DEQ Pollutant List'!$A$7:$A$614,MATCH($C55,'DEQ Pollutant List'!$B$7:$B$614,0))),"")</f>
        <v/>
      </c>
      <c r="F55" s="87"/>
      <c r="G55" s="88"/>
      <c r="H55" s="76"/>
      <c r="I55" s="74"/>
      <c r="J55" s="77"/>
      <c r="K55" s="75"/>
      <c r="L55" s="74"/>
      <c r="M55" s="77"/>
      <c r="N55" s="75"/>
    </row>
    <row r="56" spans="1:14" x14ac:dyDescent="0.25">
      <c r="A56" s="59"/>
      <c r="B56" s="84"/>
      <c r="C56" s="83"/>
      <c r="D56" s="60" t="str">
        <f>IFERROR(IF(C56="No CAS","",INDEX('DEQ Pollutant List'!$C$7:$C$614,MATCH('5. Pollutant Emissions - MB'!C56,'DEQ Pollutant List'!$B$7:$B$614,0))),"")</f>
        <v/>
      </c>
      <c r="E56" s="194" t="str">
        <f>IFERROR(IF(OR($C56="",$C56="No CAS"),INDEX('DEQ Pollutant List'!$A$7:$A$614,MATCH($D56,'DEQ Pollutant List'!$C$7:$C$614,0)),INDEX('DEQ Pollutant List'!$A$7:$A$614,MATCH($C56,'DEQ Pollutant List'!$B$7:$B$614,0))),"")</f>
        <v/>
      </c>
      <c r="F56" s="87"/>
      <c r="G56" s="88"/>
      <c r="H56" s="76"/>
      <c r="I56" s="74"/>
      <c r="J56" s="77"/>
      <c r="K56" s="75"/>
      <c r="L56" s="74"/>
      <c r="M56" s="77"/>
      <c r="N56" s="75"/>
    </row>
    <row r="57" spans="1:14" x14ac:dyDescent="0.25">
      <c r="A57" s="59"/>
      <c r="B57" s="84"/>
      <c r="C57" s="83"/>
      <c r="D57" s="60" t="str">
        <f>IFERROR(IF(C57="No CAS","",INDEX('DEQ Pollutant List'!$C$7:$C$614,MATCH('5. Pollutant Emissions - MB'!C57,'DEQ Pollutant List'!$B$7:$B$614,0))),"")</f>
        <v/>
      </c>
      <c r="E57" s="194" t="str">
        <f>IFERROR(IF(OR($C57="",$C57="No CAS"),INDEX('DEQ Pollutant List'!$A$7:$A$614,MATCH($D57,'DEQ Pollutant List'!$C$7:$C$614,0)),INDEX('DEQ Pollutant List'!$A$7:$A$614,MATCH($C57,'DEQ Pollutant List'!$B$7:$B$614,0))),"")</f>
        <v/>
      </c>
      <c r="F57" s="87"/>
      <c r="G57" s="88"/>
      <c r="H57" s="76"/>
      <c r="I57" s="74"/>
      <c r="J57" s="77"/>
      <c r="K57" s="75"/>
      <c r="L57" s="74"/>
      <c r="M57" s="77"/>
      <c r="N57" s="75"/>
    </row>
    <row r="58" spans="1:14" x14ac:dyDescent="0.25">
      <c r="A58" s="59"/>
      <c r="B58" s="84"/>
      <c r="C58" s="83"/>
      <c r="D58" s="60" t="str">
        <f>IFERROR(IF(C58="No CAS","",INDEX('DEQ Pollutant List'!$C$7:$C$614,MATCH('5. Pollutant Emissions - MB'!C58,'DEQ Pollutant List'!$B$7:$B$614,0))),"")</f>
        <v/>
      </c>
      <c r="E58" s="194" t="str">
        <f>IFERROR(IF(OR($C58="",$C58="No CAS"),INDEX('DEQ Pollutant List'!$A$7:$A$614,MATCH($D58,'DEQ Pollutant List'!$C$7:$C$614,0)),INDEX('DEQ Pollutant List'!$A$7:$A$614,MATCH($C58,'DEQ Pollutant List'!$B$7:$B$614,0))),"")</f>
        <v/>
      </c>
      <c r="F58" s="87"/>
      <c r="G58" s="88"/>
      <c r="H58" s="76"/>
      <c r="I58" s="74"/>
      <c r="J58" s="77"/>
      <c r="K58" s="75"/>
      <c r="L58" s="74"/>
      <c r="M58" s="77"/>
      <c r="N58" s="75"/>
    </row>
    <row r="59" spans="1:14" x14ac:dyDescent="0.25">
      <c r="A59" s="59"/>
      <c r="B59" s="84"/>
      <c r="C59" s="83"/>
      <c r="D59" s="60" t="str">
        <f>IFERROR(IF(C59="No CAS","",INDEX('DEQ Pollutant List'!$C$7:$C$614,MATCH('5. Pollutant Emissions - MB'!C59,'DEQ Pollutant List'!$B$7:$B$614,0))),"")</f>
        <v/>
      </c>
      <c r="E59" s="194" t="str">
        <f>IFERROR(IF(OR($C59="",$C59="No CAS"),INDEX('DEQ Pollutant List'!$A$7:$A$614,MATCH($D59,'DEQ Pollutant List'!$C$7:$C$614,0)),INDEX('DEQ Pollutant List'!$A$7:$A$614,MATCH($C59,'DEQ Pollutant List'!$B$7:$B$614,0))),"")</f>
        <v/>
      </c>
      <c r="F59" s="87"/>
      <c r="G59" s="88"/>
      <c r="H59" s="76"/>
      <c r="I59" s="74"/>
      <c r="J59" s="77"/>
      <c r="K59" s="75"/>
      <c r="L59" s="74"/>
      <c r="M59" s="77"/>
      <c r="N59" s="75"/>
    </row>
    <row r="60" spans="1:14" x14ac:dyDescent="0.25">
      <c r="A60" s="59"/>
      <c r="B60" s="84"/>
      <c r="C60" s="83"/>
      <c r="D60" s="60" t="str">
        <f>IFERROR(IF(C60="No CAS","",INDEX('DEQ Pollutant List'!$C$7:$C$614,MATCH('5. Pollutant Emissions - MB'!C60,'DEQ Pollutant List'!$B$7:$B$614,0))),"")</f>
        <v/>
      </c>
      <c r="E60" s="194" t="str">
        <f>IFERROR(IF(OR($C60="",$C60="No CAS"),INDEX('DEQ Pollutant List'!$A$7:$A$614,MATCH($D60,'DEQ Pollutant List'!$C$7:$C$614,0)),INDEX('DEQ Pollutant List'!$A$7:$A$614,MATCH($C60,'DEQ Pollutant List'!$B$7:$B$614,0))),"")</f>
        <v/>
      </c>
      <c r="F60" s="87"/>
      <c r="G60" s="88"/>
      <c r="H60" s="76"/>
      <c r="I60" s="74"/>
      <c r="J60" s="77"/>
      <c r="K60" s="75"/>
      <c r="L60" s="74"/>
      <c r="M60" s="77"/>
      <c r="N60" s="75"/>
    </row>
    <row r="61" spans="1:14" x14ac:dyDescent="0.25">
      <c r="A61" s="59"/>
      <c r="B61" s="84"/>
      <c r="C61" s="83"/>
      <c r="D61" s="60" t="str">
        <f>IFERROR(IF(C61="No CAS","",INDEX('DEQ Pollutant List'!$C$7:$C$614,MATCH('5. Pollutant Emissions - MB'!C61,'DEQ Pollutant List'!$B$7:$B$614,0))),"")</f>
        <v/>
      </c>
      <c r="E61" s="194" t="str">
        <f>IFERROR(IF(OR($C61="",$C61="No CAS"),INDEX('DEQ Pollutant List'!$A$7:$A$614,MATCH($D61,'DEQ Pollutant List'!$C$7:$C$614,0)),INDEX('DEQ Pollutant List'!$A$7:$A$614,MATCH($C61,'DEQ Pollutant List'!$B$7:$B$614,0))),"")</f>
        <v/>
      </c>
      <c r="F61" s="87"/>
      <c r="G61" s="88"/>
      <c r="H61" s="76"/>
      <c r="I61" s="74"/>
      <c r="J61" s="77"/>
      <c r="K61" s="75"/>
      <c r="L61" s="74"/>
      <c r="M61" s="77"/>
      <c r="N61" s="75"/>
    </row>
    <row r="62" spans="1:14" x14ac:dyDescent="0.25">
      <c r="A62" s="59"/>
      <c r="B62" s="84"/>
      <c r="C62" s="83"/>
      <c r="D62" s="60" t="str">
        <f>IFERROR(IF(C62="No CAS","",INDEX('DEQ Pollutant List'!$C$7:$C$614,MATCH('5. Pollutant Emissions - MB'!C62,'DEQ Pollutant List'!$B$7:$B$614,0))),"")</f>
        <v/>
      </c>
      <c r="E62" s="194" t="str">
        <f>IFERROR(IF(OR($C62="",$C62="No CAS"),INDEX('DEQ Pollutant List'!$A$7:$A$614,MATCH($D62,'DEQ Pollutant List'!$C$7:$C$614,0)),INDEX('DEQ Pollutant List'!$A$7:$A$614,MATCH($C62,'DEQ Pollutant List'!$B$7:$B$614,0))),"")</f>
        <v/>
      </c>
      <c r="F62" s="87"/>
      <c r="G62" s="88"/>
      <c r="H62" s="76"/>
      <c r="I62" s="74"/>
      <c r="J62" s="77"/>
      <c r="K62" s="75"/>
      <c r="L62" s="74"/>
      <c r="M62" s="77"/>
      <c r="N62" s="75"/>
    </row>
    <row r="63" spans="1:14" x14ac:dyDescent="0.25">
      <c r="A63" s="59"/>
      <c r="B63" s="84"/>
      <c r="C63" s="83"/>
      <c r="D63" s="60" t="str">
        <f>IFERROR(IF(C63="No CAS","",INDEX('DEQ Pollutant List'!$C$7:$C$614,MATCH('5. Pollutant Emissions - MB'!C63,'DEQ Pollutant List'!$B$7:$B$614,0))),"")</f>
        <v/>
      </c>
      <c r="E63" s="194" t="str">
        <f>IFERROR(IF(OR($C63="",$C63="No CAS"),INDEX('DEQ Pollutant List'!$A$7:$A$614,MATCH($D63,'DEQ Pollutant List'!$C$7:$C$614,0)),INDEX('DEQ Pollutant List'!$A$7:$A$614,MATCH($C63,'DEQ Pollutant List'!$B$7:$B$614,0))),"")</f>
        <v/>
      </c>
      <c r="F63" s="87"/>
      <c r="G63" s="88"/>
      <c r="H63" s="76"/>
      <c r="I63" s="74"/>
      <c r="J63" s="77"/>
      <c r="K63" s="75"/>
      <c r="L63" s="74"/>
      <c r="M63" s="77"/>
      <c r="N63" s="75"/>
    </row>
    <row r="64" spans="1:14" x14ac:dyDescent="0.25">
      <c r="A64" s="59"/>
      <c r="B64" s="84"/>
      <c r="C64" s="83"/>
      <c r="D64" s="60" t="str">
        <f>IFERROR(IF(C64="No CAS","",INDEX('DEQ Pollutant List'!$C$7:$C$614,MATCH('5. Pollutant Emissions - MB'!C64,'DEQ Pollutant List'!$B$7:$B$614,0))),"")</f>
        <v/>
      </c>
      <c r="E64" s="194" t="str">
        <f>IFERROR(IF(OR($C64="",$C64="No CAS"),INDEX('DEQ Pollutant List'!$A$7:$A$614,MATCH($D64,'DEQ Pollutant List'!$C$7:$C$614,0)),INDEX('DEQ Pollutant List'!$A$7:$A$614,MATCH($C64,'DEQ Pollutant List'!$B$7:$B$614,0))),"")</f>
        <v/>
      </c>
      <c r="F64" s="87"/>
      <c r="G64" s="88"/>
      <c r="H64" s="76"/>
      <c r="I64" s="74"/>
      <c r="J64" s="77"/>
      <c r="K64" s="75"/>
      <c r="L64" s="74"/>
      <c r="M64" s="77"/>
      <c r="N64" s="75"/>
    </row>
    <row r="65" spans="1:14" x14ac:dyDescent="0.25">
      <c r="A65" s="59"/>
      <c r="B65" s="84"/>
      <c r="C65" s="83"/>
      <c r="D65" s="60" t="str">
        <f>IFERROR(IF(C65="No CAS","",INDEX('DEQ Pollutant List'!$C$7:$C$614,MATCH('5. Pollutant Emissions - MB'!C65,'DEQ Pollutant List'!$B$7:$B$614,0))),"")</f>
        <v/>
      </c>
      <c r="E65" s="194" t="str">
        <f>IFERROR(IF(OR($C65="",$C65="No CAS"),INDEX('DEQ Pollutant List'!$A$7:$A$614,MATCH($D65,'DEQ Pollutant List'!$C$7:$C$614,0)),INDEX('DEQ Pollutant List'!$A$7:$A$614,MATCH($C65,'DEQ Pollutant List'!$B$7:$B$614,0))),"")</f>
        <v/>
      </c>
      <c r="F65" s="87"/>
      <c r="G65" s="88"/>
      <c r="H65" s="76"/>
      <c r="I65" s="74"/>
      <c r="J65" s="77"/>
      <c r="K65" s="75"/>
      <c r="L65" s="74"/>
      <c r="M65" s="77"/>
      <c r="N65" s="75"/>
    </row>
    <row r="66" spans="1:14" x14ac:dyDescent="0.25">
      <c r="A66" s="59"/>
      <c r="B66" s="84"/>
      <c r="C66" s="83"/>
      <c r="D66" s="60" t="str">
        <f>IFERROR(IF(C66="No CAS","",INDEX('DEQ Pollutant List'!$C$7:$C$614,MATCH('5. Pollutant Emissions - MB'!C66,'DEQ Pollutant List'!$B$7:$B$614,0))),"")</f>
        <v/>
      </c>
      <c r="E66" s="194" t="str">
        <f>IFERROR(IF(OR($C66="",$C66="No CAS"),INDEX('DEQ Pollutant List'!$A$7:$A$614,MATCH($D66,'DEQ Pollutant List'!$C$7:$C$614,0)),INDEX('DEQ Pollutant List'!$A$7:$A$614,MATCH($C66,'DEQ Pollutant List'!$B$7:$B$614,0))),"")</f>
        <v/>
      </c>
      <c r="F66" s="87"/>
      <c r="G66" s="88"/>
      <c r="H66" s="76"/>
      <c r="I66" s="74"/>
      <c r="J66" s="77"/>
      <c r="K66" s="75"/>
      <c r="L66" s="74"/>
      <c r="M66" s="77"/>
      <c r="N66" s="75"/>
    </row>
    <row r="67" spans="1:14" x14ac:dyDescent="0.25">
      <c r="A67" s="59"/>
      <c r="B67" s="84"/>
      <c r="C67" s="83"/>
      <c r="D67" s="60" t="str">
        <f>IFERROR(IF(C67="No CAS","",INDEX('DEQ Pollutant List'!$C$7:$C$614,MATCH('5. Pollutant Emissions - MB'!C67,'DEQ Pollutant List'!$B$7:$B$614,0))),"")</f>
        <v/>
      </c>
      <c r="E67" s="194" t="str">
        <f>IFERROR(IF(OR($C67="",$C67="No CAS"),INDEX('DEQ Pollutant List'!$A$7:$A$614,MATCH($D67,'DEQ Pollutant List'!$C$7:$C$614,0)),INDEX('DEQ Pollutant List'!$A$7:$A$614,MATCH($C67,'DEQ Pollutant List'!$B$7:$B$614,0))),"")</f>
        <v/>
      </c>
      <c r="F67" s="87"/>
      <c r="G67" s="88"/>
      <c r="H67" s="76"/>
      <c r="I67" s="74"/>
      <c r="J67" s="77"/>
      <c r="K67" s="75"/>
      <c r="L67" s="74"/>
      <c r="M67" s="77"/>
      <c r="N67" s="75"/>
    </row>
    <row r="68" spans="1:14" x14ac:dyDescent="0.25">
      <c r="A68" s="59"/>
      <c r="B68" s="84"/>
      <c r="C68" s="83"/>
      <c r="D68" s="60" t="str">
        <f>IFERROR(IF(C68="No CAS","",INDEX('DEQ Pollutant List'!$C$7:$C$614,MATCH('5. Pollutant Emissions - MB'!C68,'DEQ Pollutant List'!$B$7:$B$614,0))),"")</f>
        <v/>
      </c>
      <c r="E68" s="194" t="str">
        <f>IFERROR(IF(OR($C68="",$C68="No CAS"),INDEX('DEQ Pollutant List'!$A$7:$A$614,MATCH($D68,'DEQ Pollutant List'!$C$7:$C$614,0)),INDEX('DEQ Pollutant List'!$A$7:$A$614,MATCH($C68,'DEQ Pollutant List'!$B$7:$B$614,0))),"")</f>
        <v/>
      </c>
      <c r="F68" s="87"/>
      <c r="G68" s="88"/>
      <c r="H68" s="76"/>
      <c r="I68" s="74"/>
      <c r="J68" s="77"/>
      <c r="K68" s="75"/>
      <c r="L68" s="74"/>
      <c r="M68" s="77"/>
      <c r="N68" s="75"/>
    </row>
    <row r="69" spans="1:14" x14ac:dyDescent="0.25">
      <c r="A69" s="59"/>
      <c r="B69" s="84"/>
      <c r="C69" s="83"/>
      <c r="D69" s="60" t="str">
        <f>IFERROR(IF(C69="No CAS","",INDEX('DEQ Pollutant List'!$C$7:$C$614,MATCH('5. Pollutant Emissions - MB'!C69,'DEQ Pollutant List'!$B$7:$B$614,0))),"")</f>
        <v/>
      </c>
      <c r="E69" s="194" t="str">
        <f>IFERROR(IF(OR($C69="",$C69="No CAS"),INDEX('DEQ Pollutant List'!$A$7:$A$614,MATCH($D69,'DEQ Pollutant List'!$C$7:$C$614,0)),INDEX('DEQ Pollutant List'!$A$7:$A$614,MATCH($C69,'DEQ Pollutant List'!$B$7:$B$614,0))),"")</f>
        <v/>
      </c>
      <c r="F69" s="87"/>
      <c r="G69" s="88"/>
      <c r="H69" s="76"/>
      <c r="I69" s="74"/>
      <c r="J69" s="77"/>
      <c r="K69" s="75"/>
      <c r="L69" s="74"/>
      <c r="M69" s="77"/>
      <c r="N69" s="75"/>
    </row>
    <row r="70" spans="1:14" x14ac:dyDescent="0.25">
      <c r="A70" s="59"/>
      <c r="B70" s="84"/>
      <c r="C70" s="83"/>
      <c r="D70" s="60" t="str">
        <f>IFERROR(IF(C70="No CAS","",INDEX('DEQ Pollutant List'!$C$7:$C$614,MATCH('5. Pollutant Emissions - MB'!C70,'DEQ Pollutant List'!$B$7:$B$614,0))),"")</f>
        <v/>
      </c>
      <c r="E70" s="194" t="str">
        <f>IFERROR(IF(OR($C70="",$C70="No CAS"),INDEX('DEQ Pollutant List'!$A$7:$A$614,MATCH($D70,'DEQ Pollutant List'!$C$7:$C$614,0)),INDEX('DEQ Pollutant List'!$A$7:$A$614,MATCH($C70,'DEQ Pollutant List'!$B$7:$B$614,0))),"")</f>
        <v/>
      </c>
      <c r="F70" s="87"/>
      <c r="G70" s="88"/>
      <c r="H70" s="76"/>
      <c r="I70" s="74"/>
      <c r="J70" s="77"/>
      <c r="K70" s="75"/>
      <c r="L70" s="74"/>
      <c r="M70" s="77"/>
      <c r="N70" s="75"/>
    </row>
    <row r="71" spans="1:14" x14ac:dyDescent="0.25">
      <c r="A71" s="59"/>
      <c r="B71" s="84"/>
      <c r="C71" s="83"/>
      <c r="D71" s="60" t="str">
        <f>IFERROR(IF(C71="No CAS","",INDEX('DEQ Pollutant List'!$C$7:$C$614,MATCH('5. Pollutant Emissions - MB'!C71,'DEQ Pollutant List'!$B$7:$B$614,0))),"")</f>
        <v/>
      </c>
      <c r="E71" s="194" t="str">
        <f>IFERROR(IF(OR($C71="",$C71="No CAS"),INDEX('DEQ Pollutant List'!$A$7:$A$614,MATCH($D71,'DEQ Pollutant List'!$C$7:$C$614,0)),INDEX('DEQ Pollutant List'!$A$7:$A$614,MATCH($C71,'DEQ Pollutant List'!$B$7:$B$614,0))),"")</f>
        <v/>
      </c>
      <c r="F71" s="87"/>
      <c r="G71" s="88"/>
      <c r="H71" s="76"/>
      <c r="I71" s="74"/>
      <c r="J71" s="77"/>
      <c r="K71" s="75"/>
      <c r="L71" s="74"/>
      <c r="M71" s="77"/>
      <c r="N71" s="75"/>
    </row>
    <row r="72" spans="1:14" x14ac:dyDescent="0.25">
      <c r="A72" s="59"/>
      <c r="B72" s="84"/>
      <c r="C72" s="83"/>
      <c r="D72" s="60" t="str">
        <f>IFERROR(IF(C72="No CAS","",INDEX('DEQ Pollutant List'!$C$7:$C$614,MATCH('5. Pollutant Emissions - MB'!C72,'DEQ Pollutant List'!$B$7:$B$614,0))),"")</f>
        <v/>
      </c>
      <c r="E72" s="194" t="str">
        <f>IFERROR(IF(OR($C72="",$C72="No CAS"),INDEX('DEQ Pollutant List'!$A$7:$A$614,MATCH($D72,'DEQ Pollutant List'!$C$7:$C$614,0)),INDEX('DEQ Pollutant List'!$A$7:$A$614,MATCH($C72,'DEQ Pollutant List'!$B$7:$B$614,0))),"")</f>
        <v/>
      </c>
      <c r="F72" s="87"/>
      <c r="G72" s="88"/>
      <c r="H72" s="76"/>
      <c r="I72" s="74"/>
      <c r="J72" s="77"/>
      <c r="K72" s="75"/>
      <c r="L72" s="74"/>
      <c r="M72" s="77"/>
      <c r="N72" s="75"/>
    </row>
    <row r="73" spans="1:14" x14ac:dyDescent="0.25">
      <c r="A73" s="59"/>
      <c r="B73" s="84"/>
      <c r="C73" s="83"/>
      <c r="D73" s="60" t="str">
        <f>IFERROR(IF(C73="No CAS","",INDEX('DEQ Pollutant List'!$C$7:$C$614,MATCH('5. Pollutant Emissions - MB'!C73,'DEQ Pollutant List'!$B$7:$B$614,0))),"")</f>
        <v/>
      </c>
      <c r="E73" s="194" t="str">
        <f>IFERROR(IF(OR($C73="",$C73="No CAS"),INDEX('DEQ Pollutant List'!$A$7:$A$614,MATCH($D73,'DEQ Pollutant List'!$C$7:$C$614,0)),INDEX('DEQ Pollutant List'!$A$7:$A$614,MATCH($C73,'DEQ Pollutant List'!$B$7:$B$614,0))),"")</f>
        <v/>
      </c>
      <c r="F73" s="87"/>
      <c r="G73" s="88"/>
      <c r="H73" s="76"/>
      <c r="I73" s="74"/>
      <c r="J73" s="77"/>
      <c r="K73" s="75"/>
      <c r="L73" s="74"/>
      <c r="M73" s="77"/>
      <c r="N73" s="75"/>
    </row>
    <row r="74" spans="1:14" x14ac:dyDescent="0.25">
      <c r="A74" s="59"/>
      <c r="B74" s="84"/>
      <c r="C74" s="83"/>
      <c r="D74" s="60" t="str">
        <f>IFERROR(IF(C74="No CAS","",INDEX('DEQ Pollutant List'!$C$7:$C$614,MATCH('5. Pollutant Emissions - MB'!C74,'DEQ Pollutant List'!$B$7:$B$614,0))),"")</f>
        <v/>
      </c>
      <c r="E74" s="194" t="str">
        <f>IFERROR(IF(OR($C74="",$C74="No CAS"),INDEX('DEQ Pollutant List'!$A$7:$A$614,MATCH($D74,'DEQ Pollutant List'!$C$7:$C$614,0)),INDEX('DEQ Pollutant List'!$A$7:$A$614,MATCH($C74,'DEQ Pollutant List'!$B$7:$B$614,0))),"")</f>
        <v/>
      </c>
      <c r="F74" s="87"/>
      <c r="G74" s="88"/>
      <c r="H74" s="76"/>
      <c r="I74" s="74"/>
      <c r="J74" s="77"/>
      <c r="K74" s="75"/>
      <c r="L74" s="74"/>
      <c r="M74" s="77"/>
      <c r="N74" s="75"/>
    </row>
    <row r="75" spans="1:14" x14ac:dyDescent="0.25">
      <c r="A75" s="59"/>
      <c r="B75" s="84"/>
      <c r="C75" s="83"/>
      <c r="D75" s="60" t="str">
        <f>IFERROR(IF(C75="No CAS","",INDEX('DEQ Pollutant List'!$C$7:$C$614,MATCH('5. Pollutant Emissions - MB'!C75,'DEQ Pollutant List'!$B$7:$B$614,0))),"")</f>
        <v/>
      </c>
      <c r="E75" s="194" t="str">
        <f>IFERROR(IF(OR($C75="",$C75="No CAS"),INDEX('DEQ Pollutant List'!$A$7:$A$614,MATCH($D75,'DEQ Pollutant List'!$C$7:$C$614,0)),INDEX('DEQ Pollutant List'!$A$7:$A$614,MATCH($C75,'DEQ Pollutant List'!$B$7:$B$614,0))),"")</f>
        <v/>
      </c>
      <c r="F75" s="87"/>
      <c r="G75" s="88"/>
      <c r="H75" s="76"/>
      <c r="I75" s="74"/>
      <c r="J75" s="77"/>
      <c r="K75" s="75"/>
      <c r="L75" s="74"/>
      <c r="M75" s="77"/>
      <c r="N75" s="75"/>
    </row>
    <row r="76" spans="1:14" x14ac:dyDescent="0.25">
      <c r="A76" s="59"/>
      <c r="B76" s="84"/>
      <c r="C76" s="83"/>
      <c r="D76" s="60" t="str">
        <f>IFERROR(IF(C76="No CAS","",INDEX('DEQ Pollutant List'!$C$7:$C$614,MATCH('5. Pollutant Emissions - MB'!C76,'DEQ Pollutant List'!$B$7:$B$614,0))),"")</f>
        <v/>
      </c>
      <c r="E76" s="194" t="str">
        <f>IFERROR(IF(OR($C76="",$C76="No CAS"),INDEX('DEQ Pollutant List'!$A$7:$A$614,MATCH($D76,'DEQ Pollutant List'!$C$7:$C$614,0)),INDEX('DEQ Pollutant List'!$A$7:$A$614,MATCH($C76,'DEQ Pollutant List'!$B$7:$B$614,0))),"")</f>
        <v/>
      </c>
      <c r="F76" s="87"/>
      <c r="G76" s="88"/>
      <c r="H76" s="76"/>
      <c r="I76" s="74"/>
      <c r="J76" s="77"/>
      <c r="K76" s="75"/>
      <c r="L76" s="74"/>
      <c r="M76" s="77"/>
      <c r="N76" s="75"/>
    </row>
    <row r="77" spans="1:14" x14ac:dyDescent="0.25">
      <c r="A77" s="59"/>
      <c r="B77" s="84"/>
      <c r="C77" s="83"/>
      <c r="D77" s="60" t="str">
        <f>IFERROR(IF(C77="No CAS","",INDEX('DEQ Pollutant List'!$C$7:$C$614,MATCH('5. Pollutant Emissions - MB'!C77,'DEQ Pollutant List'!$B$7:$B$614,0))),"")</f>
        <v/>
      </c>
      <c r="E77" s="194" t="str">
        <f>IFERROR(IF(OR($C77="",$C77="No CAS"),INDEX('DEQ Pollutant List'!$A$7:$A$614,MATCH($D77,'DEQ Pollutant List'!$C$7:$C$614,0)),INDEX('DEQ Pollutant List'!$A$7:$A$614,MATCH($C77,'DEQ Pollutant List'!$B$7:$B$614,0))),"")</f>
        <v/>
      </c>
      <c r="F77" s="87"/>
      <c r="G77" s="88"/>
      <c r="H77" s="76"/>
      <c r="I77" s="74"/>
      <c r="J77" s="77"/>
      <c r="K77" s="75"/>
      <c r="L77" s="74"/>
      <c r="M77" s="77"/>
      <c r="N77" s="75"/>
    </row>
    <row r="78" spans="1:14" x14ac:dyDescent="0.25">
      <c r="A78" s="59"/>
      <c r="B78" s="84"/>
      <c r="C78" s="83"/>
      <c r="D78" s="60" t="str">
        <f>IFERROR(IF(C78="No CAS","",INDEX('DEQ Pollutant List'!$C$7:$C$614,MATCH('5. Pollutant Emissions - MB'!C78,'DEQ Pollutant List'!$B$7:$B$614,0))),"")</f>
        <v/>
      </c>
      <c r="E78" s="194" t="str">
        <f>IFERROR(IF(OR($C78="",$C78="No CAS"),INDEX('DEQ Pollutant List'!$A$7:$A$614,MATCH($D78,'DEQ Pollutant List'!$C$7:$C$614,0)),INDEX('DEQ Pollutant List'!$A$7:$A$614,MATCH($C78,'DEQ Pollutant List'!$B$7:$B$614,0))),"")</f>
        <v/>
      </c>
      <c r="F78" s="87"/>
      <c r="G78" s="88"/>
      <c r="H78" s="76"/>
      <c r="I78" s="74"/>
      <c r="J78" s="77"/>
      <c r="K78" s="75"/>
      <c r="L78" s="74"/>
      <c r="M78" s="77"/>
      <c r="N78" s="75"/>
    </row>
    <row r="79" spans="1:14" x14ac:dyDescent="0.25">
      <c r="A79" s="59"/>
      <c r="B79" s="84"/>
      <c r="C79" s="83"/>
      <c r="D79" s="60" t="str">
        <f>IFERROR(IF(C79="No CAS","",INDEX('DEQ Pollutant List'!$C$7:$C$614,MATCH('5. Pollutant Emissions - MB'!C79,'DEQ Pollutant List'!$B$7:$B$614,0))),"")</f>
        <v/>
      </c>
      <c r="E79" s="194" t="str">
        <f>IFERROR(IF(OR($C79="",$C79="No CAS"),INDEX('DEQ Pollutant List'!$A$7:$A$614,MATCH($D79,'DEQ Pollutant List'!$C$7:$C$614,0)),INDEX('DEQ Pollutant List'!$A$7:$A$614,MATCH($C79,'DEQ Pollutant List'!$B$7:$B$614,0))),"")</f>
        <v/>
      </c>
      <c r="F79" s="87"/>
      <c r="G79" s="88"/>
      <c r="H79" s="76"/>
      <c r="I79" s="74"/>
      <c r="J79" s="77"/>
      <c r="K79" s="75"/>
      <c r="L79" s="74"/>
      <c r="M79" s="77"/>
      <c r="N79" s="75"/>
    </row>
    <row r="80" spans="1:14" x14ac:dyDescent="0.25">
      <c r="A80" s="59"/>
      <c r="B80" s="84"/>
      <c r="C80" s="83"/>
      <c r="D80" s="60" t="str">
        <f>IFERROR(IF(C80="No CAS","",INDEX('DEQ Pollutant List'!$C$7:$C$614,MATCH('5. Pollutant Emissions - MB'!C80,'DEQ Pollutant List'!$B$7:$B$614,0))),"")</f>
        <v/>
      </c>
      <c r="E80" s="194" t="str">
        <f>IFERROR(IF(OR($C80="",$C80="No CAS"),INDEX('DEQ Pollutant List'!$A$7:$A$614,MATCH($D80,'DEQ Pollutant List'!$C$7:$C$614,0)),INDEX('DEQ Pollutant List'!$A$7:$A$614,MATCH($C80,'DEQ Pollutant List'!$B$7:$B$614,0))),"")</f>
        <v/>
      </c>
      <c r="F80" s="87"/>
      <c r="G80" s="88"/>
      <c r="H80" s="76"/>
      <c r="I80" s="74"/>
      <c r="J80" s="77"/>
      <c r="K80" s="75"/>
      <c r="L80" s="74"/>
      <c r="M80" s="77"/>
      <c r="N80" s="75"/>
    </row>
    <row r="81" spans="1:14" x14ac:dyDescent="0.25">
      <c r="A81" s="59"/>
      <c r="B81" s="84"/>
      <c r="C81" s="83"/>
      <c r="D81" s="60" t="str">
        <f>IFERROR(IF(C81="No CAS","",INDEX('DEQ Pollutant List'!$C$7:$C$614,MATCH('5. Pollutant Emissions - MB'!C81,'DEQ Pollutant List'!$B$7:$B$614,0))),"")</f>
        <v/>
      </c>
      <c r="E81" s="194" t="str">
        <f>IFERROR(IF(OR($C81="",$C81="No CAS"),INDEX('DEQ Pollutant List'!$A$7:$A$614,MATCH($D81,'DEQ Pollutant List'!$C$7:$C$614,0)),INDEX('DEQ Pollutant List'!$A$7:$A$614,MATCH($C81,'DEQ Pollutant List'!$B$7:$B$614,0))),"")</f>
        <v/>
      </c>
      <c r="F81" s="87"/>
      <c r="G81" s="88"/>
      <c r="H81" s="76"/>
      <c r="I81" s="74"/>
      <c r="J81" s="77"/>
      <c r="K81" s="75"/>
      <c r="L81" s="74"/>
      <c r="M81" s="77"/>
      <c r="N81" s="75"/>
    </row>
    <row r="82" spans="1:14" x14ac:dyDescent="0.25">
      <c r="A82" s="59"/>
      <c r="B82" s="84"/>
      <c r="C82" s="83"/>
      <c r="D82" s="60" t="str">
        <f>IFERROR(IF(C82="No CAS","",INDEX('DEQ Pollutant List'!$C$7:$C$614,MATCH('5. Pollutant Emissions - MB'!C82,'DEQ Pollutant List'!$B$7:$B$614,0))),"")</f>
        <v/>
      </c>
      <c r="E82" s="194" t="str">
        <f>IFERROR(IF(OR($C82="",$C82="No CAS"),INDEX('DEQ Pollutant List'!$A$7:$A$614,MATCH($D82,'DEQ Pollutant List'!$C$7:$C$614,0)),INDEX('DEQ Pollutant List'!$A$7:$A$614,MATCH($C82,'DEQ Pollutant List'!$B$7:$B$614,0))),"")</f>
        <v/>
      </c>
      <c r="F82" s="87"/>
      <c r="G82" s="88"/>
      <c r="H82" s="76"/>
      <c r="I82" s="74"/>
      <c r="J82" s="77"/>
      <c r="K82" s="75"/>
      <c r="L82" s="74"/>
      <c r="M82" s="77"/>
      <c r="N82" s="75"/>
    </row>
    <row r="83" spans="1:14" x14ac:dyDescent="0.25">
      <c r="A83" s="59"/>
      <c r="B83" s="84"/>
      <c r="C83" s="83"/>
      <c r="D83" s="60" t="str">
        <f>IFERROR(IF(C83="No CAS","",INDEX('DEQ Pollutant List'!$C$7:$C$614,MATCH('5. Pollutant Emissions - MB'!C83,'DEQ Pollutant List'!$B$7:$B$614,0))),"")</f>
        <v/>
      </c>
      <c r="E83" s="194" t="str">
        <f>IFERROR(IF(OR($C83="",$C83="No CAS"),INDEX('DEQ Pollutant List'!$A$7:$A$614,MATCH($D83,'DEQ Pollutant List'!$C$7:$C$614,0)),INDEX('DEQ Pollutant List'!$A$7:$A$614,MATCH($C83,'DEQ Pollutant List'!$B$7:$B$614,0))),"")</f>
        <v/>
      </c>
      <c r="F83" s="87"/>
      <c r="G83" s="88"/>
      <c r="H83" s="76"/>
      <c r="I83" s="74"/>
      <c r="J83" s="77"/>
      <c r="K83" s="75"/>
      <c r="L83" s="74"/>
      <c r="M83" s="77"/>
      <c r="N83" s="75"/>
    </row>
    <row r="84" spans="1:14" x14ac:dyDescent="0.25">
      <c r="A84" s="59"/>
      <c r="B84" s="84"/>
      <c r="C84" s="83"/>
      <c r="D84" s="60" t="str">
        <f>IFERROR(IF(C84="No CAS","",INDEX('DEQ Pollutant List'!$C$7:$C$614,MATCH('5. Pollutant Emissions - MB'!C84,'DEQ Pollutant List'!$B$7:$B$614,0))),"")</f>
        <v/>
      </c>
      <c r="E84" s="194" t="str">
        <f>IFERROR(IF(OR($C84="",$C84="No CAS"),INDEX('DEQ Pollutant List'!$A$7:$A$614,MATCH($D84,'DEQ Pollutant List'!$C$7:$C$614,0)),INDEX('DEQ Pollutant List'!$A$7:$A$614,MATCH($C84,'DEQ Pollutant List'!$B$7:$B$614,0))),"")</f>
        <v/>
      </c>
      <c r="F84" s="87"/>
      <c r="G84" s="88"/>
      <c r="H84" s="76"/>
      <c r="I84" s="74"/>
      <c r="J84" s="77"/>
      <c r="K84" s="75"/>
      <c r="L84" s="74"/>
      <c r="M84" s="77"/>
      <c r="N84" s="75"/>
    </row>
    <row r="85" spans="1:14" x14ac:dyDescent="0.25">
      <c r="A85" s="59"/>
      <c r="B85" s="84"/>
      <c r="C85" s="83"/>
      <c r="D85" s="60" t="str">
        <f>IFERROR(IF(C85="No CAS","",INDEX('DEQ Pollutant List'!$C$7:$C$614,MATCH('5. Pollutant Emissions - MB'!C85,'DEQ Pollutant List'!$B$7:$B$614,0))),"")</f>
        <v/>
      </c>
      <c r="E85" s="194" t="str">
        <f>IFERROR(IF(OR($C85="",$C85="No CAS"),INDEX('DEQ Pollutant List'!$A$7:$A$614,MATCH($D85,'DEQ Pollutant List'!$C$7:$C$614,0)),INDEX('DEQ Pollutant List'!$A$7:$A$614,MATCH($C85,'DEQ Pollutant List'!$B$7:$B$614,0))),"")</f>
        <v/>
      </c>
      <c r="F85" s="87"/>
      <c r="G85" s="88"/>
      <c r="H85" s="76"/>
      <c r="I85" s="74"/>
      <c r="J85" s="77"/>
      <c r="K85" s="75"/>
      <c r="L85" s="74"/>
      <c r="M85" s="77"/>
      <c r="N85" s="75"/>
    </row>
    <row r="86" spans="1:14" x14ac:dyDescent="0.25">
      <c r="A86" s="59"/>
      <c r="B86" s="84"/>
      <c r="C86" s="83"/>
      <c r="D86" s="60" t="str">
        <f>IFERROR(IF(C86="No CAS","",INDEX('DEQ Pollutant List'!$C$7:$C$614,MATCH('5. Pollutant Emissions - MB'!C86,'DEQ Pollutant List'!$B$7:$B$614,0))),"")</f>
        <v/>
      </c>
      <c r="E86" s="194" t="str">
        <f>IFERROR(IF(OR($C86="",$C86="No CAS"),INDEX('DEQ Pollutant List'!$A$7:$A$614,MATCH($D86,'DEQ Pollutant List'!$C$7:$C$614,0)),INDEX('DEQ Pollutant List'!$A$7:$A$614,MATCH($C86,'DEQ Pollutant List'!$B$7:$B$614,0))),"")</f>
        <v/>
      </c>
      <c r="F86" s="87"/>
      <c r="G86" s="88"/>
      <c r="H86" s="76"/>
      <c r="I86" s="74"/>
      <c r="J86" s="77"/>
      <c r="K86" s="75"/>
      <c r="L86" s="74"/>
      <c r="M86" s="77"/>
      <c r="N86" s="75"/>
    </row>
    <row r="87" spans="1:14" x14ac:dyDescent="0.25">
      <c r="A87" s="59"/>
      <c r="B87" s="84"/>
      <c r="C87" s="83"/>
      <c r="D87" s="60" t="str">
        <f>IFERROR(IF(C87="No CAS","",INDEX('DEQ Pollutant List'!$C$7:$C$614,MATCH('5. Pollutant Emissions - MB'!C87,'DEQ Pollutant List'!$B$7:$B$614,0))),"")</f>
        <v/>
      </c>
      <c r="E87" s="194" t="str">
        <f>IFERROR(IF(OR($C87="",$C87="No CAS"),INDEX('DEQ Pollutant List'!$A$7:$A$614,MATCH($D87,'DEQ Pollutant List'!$C$7:$C$614,0)),INDEX('DEQ Pollutant List'!$A$7:$A$614,MATCH($C87,'DEQ Pollutant List'!$B$7:$B$614,0))),"")</f>
        <v/>
      </c>
      <c r="F87" s="87"/>
      <c r="G87" s="88"/>
      <c r="H87" s="76"/>
      <c r="I87" s="74"/>
      <c r="J87" s="77"/>
      <c r="K87" s="75"/>
      <c r="L87" s="74"/>
      <c r="M87" s="77"/>
      <c r="N87" s="75"/>
    </row>
    <row r="88" spans="1:14" x14ac:dyDescent="0.25">
      <c r="A88" s="59"/>
      <c r="B88" s="84"/>
      <c r="C88" s="83"/>
      <c r="D88" s="60" t="str">
        <f>IFERROR(IF(C88="No CAS","",INDEX('DEQ Pollutant List'!$C$7:$C$614,MATCH('5. Pollutant Emissions - MB'!C88,'DEQ Pollutant List'!$B$7:$B$614,0))),"")</f>
        <v/>
      </c>
      <c r="E88" s="194" t="str">
        <f>IFERROR(IF(OR($C88="",$C88="No CAS"),INDEX('DEQ Pollutant List'!$A$7:$A$614,MATCH($D88,'DEQ Pollutant List'!$C$7:$C$614,0)),INDEX('DEQ Pollutant List'!$A$7:$A$614,MATCH($C88,'DEQ Pollutant List'!$B$7:$B$614,0))),"")</f>
        <v/>
      </c>
      <c r="F88" s="87"/>
      <c r="G88" s="88"/>
      <c r="H88" s="76"/>
      <c r="I88" s="74"/>
      <c r="J88" s="77"/>
      <c r="K88" s="75"/>
      <c r="L88" s="74"/>
      <c r="M88" s="77"/>
      <c r="N88" s="75"/>
    </row>
    <row r="89" spans="1:14" x14ac:dyDescent="0.25">
      <c r="A89" s="59"/>
      <c r="B89" s="84"/>
      <c r="C89" s="83"/>
      <c r="D89" s="60" t="str">
        <f>IFERROR(IF(C89="No CAS","",INDEX('DEQ Pollutant List'!$C$7:$C$614,MATCH('5. Pollutant Emissions - MB'!C89,'DEQ Pollutant List'!$B$7:$B$614,0))),"")</f>
        <v/>
      </c>
      <c r="E89" s="194" t="str">
        <f>IFERROR(IF(OR($C89="",$C89="No CAS"),INDEX('DEQ Pollutant List'!$A$7:$A$614,MATCH($D89,'DEQ Pollutant List'!$C$7:$C$614,0)),INDEX('DEQ Pollutant List'!$A$7:$A$614,MATCH($C89,'DEQ Pollutant List'!$B$7:$B$614,0))),"")</f>
        <v/>
      </c>
      <c r="F89" s="87"/>
      <c r="G89" s="88"/>
      <c r="H89" s="76"/>
      <c r="I89" s="74"/>
      <c r="J89" s="77"/>
      <c r="K89" s="75"/>
      <c r="L89" s="74"/>
      <c r="M89" s="77"/>
      <c r="N89" s="75"/>
    </row>
    <row r="90" spans="1:14" x14ac:dyDescent="0.25">
      <c r="A90" s="59"/>
      <c r="B90" s="84"/>
      <c r="C90" s="83"/>
      <c r="D90" s="60" t="str">
        <f>IFERROR(IF(C90="No CAS","",INDEX('DEQ Pollutant List'!$C$7:$C$614,MATCH('5. Pollutant Emissions - MB'!C90,'DEQ Pollutant List'!$B$7:$B$614,0))),"")</f>
        <v/>
      </c>
      <c r="E90" s="194" t="str">
        <f>IFERROR(IF(OR($C90="",$C90="No CAS"),INDEX('DEQ Pollutant List'!$A$7:$A$614,MATCH($D90,'DEQ Pollutant List'!$C$7:$C$614,0)),INDEX('DEQ Pollutant List'!$A$7:$A$614,MATCH($C90,'DEQ Pollutant List'!$B$7:$B$614,0))),"")</f>
        <v/>
      </c>
      <c r="F90" s="87"/>
      <c r="G90" s="88"/>
      <c r="H90" s="76"/>
      <c r="I90" s="74"/>
      <c r="J90" s="77"/>
      <c r="K90" s="75"/>
      <c r="L90" s="74"/>
      <c r="M90" s="77"/>
      <c r="N90" s="75"/>
    </row>
    <row r="91" spans="1:14" x14ac:dyDescent="0.25">
      <c r="A91" s="59"/>
      <c r="B91" s="84"/>
      <c r="C91" s="83"/>
      <c r="D91" s="60" t="str">
        <f>IFERROR(IF(C91="No CAS","",INDEX('DEQ Pollutant List'!$C$7:$C$614,MATCH('5. Pollutant Emissions - MB'!C91,'DEQ Pollutant List'!$B$7:$B$614,0))),"")</f>
        <v/>
      </c>
      <c r="E91" s="194" t="str">
        <f>IFERROR(IF(OR($C91="",$C91="No CAS"),INDEX('DEQ Pollutant List'!$A$7:$A$614,MATCH($D91,'DEQ Pollutant List'!$C$7:$C$614,0)),INDEX('DEQ Pollutant List'!$A$7:$A$614,MATCH($C91,'DEQ Pollutant List'!$B$7:$B$614,0))),"")</f>
        <v/>
      </c>
      <c r="F91" s="87"/>
      <c r="G91" s="88"/>
      <c r="H91" s="76"/>
      <c r="I91" s="74"/>
      <c r="J91" s="77"/>
      <c r="K91" s="75"/>
      <c r="L91" s="74"/>
      <c r="M91" s="77"/>
      <c r="N91" s="75"/>
    </row>
    <row r="92" spans="1:14" x14ac:dyDescent="0.25">
      <c r="A92" s="59"/>
      <c r="B92" s="84"/>
      <c r="C92" s="83"/>
      <c r="D92" s="60" t="str">
        <f>IFERROR(IF(C92="No CAS","",INDEX('DEQ Pollutant List'!$C$7:$C$614,MATCH('5. Pollutant Emissions - MB'!C92,'DEQ Pollutant List'!$B$7:$B$614,0))),"")</f>
        <v/>
      </c>
      <c r="E92" s="194" t="str">
        <f>IFERROR(IF(OR($C92="",$C92="No CAS"),INDEX('DEQ Pollutant List'!$A$7:$A$614,MATCH($D92,'DEQ Pollutant List'!$C$7:$C$614,0)),INDEX('DEQ Pollutant List'!$A$7:$A$614,MATCH($C92,'DEQ Pollutant List'!$B$7:$B$614,0))),"")</f>
        <v/>
      </c>
      <c r="F92" s="87"/>
      <c r="G92" s="88"/>
      <c r="H92" s="76"/>
      <c r="I92" s="74"/>
      <c r="J92" s="77"/>
      <c r="K92" s="75"/>
      <c r="L92" s="74"/>
      <c r="M92" s="77"/>
      <c r="N92" s="75"/>
    </row>
    <row r="93" spans="1:14" x14ac:dyDescent="0.25">
      <c r="A93" s="59"/>
      <c r="B93" s="84"/>
      <c r="C93" s="83"/>
      <c r="D93" s="60" t="str">
        <f>IFERROR(IF(C93="No CAS","",INDEX('DEQ Pollutant List'!$C$7:$C$614,MATCH('5. Pollutant Emissions - MB'!C93,'DEQ Pollutant List'!$B$7:$B$614,0))),"")</f>
        <v/>
      </c>
      <c r="E93" s="194" t="str">
        <f>IFERROR(IF(OR($C93="",$C93="No CAS"),INDEX('DEQ Pollutant List'!$A$7:$A$614,MATCH($D93,'DEQ Pollutant List'!$C$7:$C$614,0)),INDEX('DEQ Pollutant List'!$A$7:$A$614,MATCH($C93,'DEQ Pollutant List'!$B$7:$B$614,0))),"")</f>
        <v/>
      </c>
      <c r="F93" s="87"/>
      <c r="G93" s="88"/>
      <c r="H93" s="76"/>
      <c r="I93" s="74"/>
      <c r="J93" s="77"/>
      <c r="K93" s="75"/>
      <c r="L93" s="74"/>
      <c r="M93" s="77"/>
      <c r="N93" s="75"/>
    </row>
    <row r="94" spans="1:14" x14ac:dyDescent="0.25">
      <c r="A94" s="59"/>
      <c r="B94" s="84"/>
      <c r="C94" s="83"/>
      <c r="D94" s="60" t="str">
        <f>IFERROR(IF(C94="No CAS","",INDEX('DEQ Pollutant List'!$C$7:$C$614,MATCH('5. Pollutant Emissions - MB'!C94,'DEQ Pollutant List'!$B$7:$B$614,0))),"")</f>
        <v/>
      </c>
      <c r="E94" s="194" t="str">
        <f>IFERROR(IF(OR($C94="",$C94="No CAS"),INDEX('DEQ Pollutant List'!$A$7:$A$614,MATCH($D94,'DEQ Pollutant List'!$C$7:$C$614,0)),INDEX('DEQ Pollutant List'!$A$7:$A$614,MATCH($C94,'DEQ Pollutant List'!$B$7:$B$614,0))),"")</f>
        <v/>
      </c>
      <c r="F94" s="87"/>
      <c r="G94" s="88"/>
      <c r="H94" s="76"/>
      <c r="I94" s="74"/>
      <c r="J94" s="77"/>
      <c r="K94" s="75"/>
      <c r="L94" s="74"/>
      <c r="M94" s="77"/>
      <c r="N94" s="75"/>
    </row>
    <row r="95" spans="1:14" x14ac:dyDescent="0.25">
      <c r="A95" s="59"/>
      <c r="B95" s="84"/>
      <c r="C95" s="83"/>
      <c r="D95" s="60" t="str">
        <f>IFERROR(IF(C95="No CAS","",INDEX('DEQ Pollutant List'!$C$7:$C$614,MATCH('5. Pollutant Emissions - MB'!C95,'DEQ Pollutant List'!$B$7:$B$614,0))),"")</f>
        <v/>
      </c>
      <c r="E95" s="194" t="str">
        <f>IFERROR(IF(OR($C95="",$C95="No CAS"),INDEX('DEQ Pollutant List'!$A$7:$A$614,MATCH($D95,'DEQ Pollutant List'!$C$7:$C$614,0)),INDEX('DEQ Pollutant List'!$A$7:$A$614,MATCH($C95,'DEQ Pollutant List'!$B$7:$B$614,0))),"")</f>
        <v/>
      </c>
      <c r="F95" s="87"/>
      <c r="G95" s="88"/>
      <c r="H95" s="76"/>
      <c r="I95" s="74"/>
      <c r="J95" s="77"/>
      <c r="K95" s="75"/>
      <c r="L95" s="74"/>
      <c r="M95" s="77"/>
      <c r="N95" s="75"/>
    </row>
    <row r="96" spans="1:14" x14ac:dyDescent="0.25">
      <c r="A96" s="59"/>
      <c r="B96" s="84"/>
      <c r="C96" s="83"/>
      <c r="D96" s="60" t="str">
        <f>IFERROR(IF(C96="No CAS","",INDEX('DEQ Pollutant List'!$C$7:$C$614,MATCH('5. Pollutant Emissions - MB'!C96,'DEQ Pollutant List'!$B$7:$B$614,0))),"")</f>
        <v/>
      </c>
      <c r="E96" s="194" t="str">
        <f>IFERROR(IF(OR($C96="",$C96="No CAS"),INDEX('DEQ Pollutant List'!$A$7:$A$614,MATCH($D96,'DEQ Pollutant List'!$C$7:$C$614,0)),INDEX('DEQ Pollutant List'!$A$7:$A$614,MATCH($C96,'DEQ Pollutant List'!$B$7:$B$614,0))),"")</f>
        <v/>
      </c>
      <c r="F96" s="87"/>
      <c r="G96" s="88"/>
      <c r="H96" s="76"/>
      <c r="I96" s="74"/>
      <c r="J96" s="77"/>
      <c r="K96" s="75"/>
      <c r="L96" s="74"/>
      <c r="M96" s="77"/>
      <c r="N96" s="75"/>
    </row>
    <row r="97" spans="1:14" x14ac:dyDescent="0.25">
      <c r="A97" s="59"/>
      <c r="B97" s="84"/>
      <c r="C97" s="83"/>
      <c r="D97" s="60" t="str">
        <f>IFERROR(IF(C97="No CAS","",INDEX('DEQ Pollutant List'!$C$7:$C$614,MATCH('5. Pollutant Emissions - MB'!C97,'DEQ Pollutant List'!$B$7:$B$614,0))),"")</f>
        <v/>
      </c>
      <c r="E97" s="194" t="str">
        <f>IFERROR(IF(OR($C97="",$C97="No CAS"),INDEX('DEQ Pollutant List'!$A$7:$A$614,MATCH($D97,'DEQ Pollutant List'!$C$7:$C$614,0)),INDEX('DEQ Pollutant List'!$A$7:$A$614,MATCH($C97,'DEQ Pollutant List'!$B$7:$B$614,0))),"")</f>
        <v/>
      </c>
      <c r="F97" s="87"/>
      <c r="G97" s="88"/>
      <c r="H97" s="76"/>
      <c r="I97" s="74"/>
      <c r="J97" s="77"/>
      <c r="K97" s="75"/>
      <c r="L97" s="74"/>
      <c r="M97" s="77"/>
      <c r="N97" s="75"/>
    </row>
    <row r="98" spans="1:14" x14ac:dyDescent="0.25">
      <c r="A98" s="59"/>
      <c r="B98" s="84"/>
      <c r="C98" s="83"/>
      <c r="D98" s="60" t="str">
        <f>IFERROR(IF(C98="No CAS","",INDEX('DEQ Pollutant List'!$C$7:$C$614,MATCH('5. Pollutant Emissions - MB'!C98,'DEQ Pollutant List'!$B$7:$B$614,0))),"")</f>
        <v/>
      </c>
      <c r="E98" s="194" t="str">
        <f>IFERROR(IF(OR($C98="",$C98="No CAS"),INDEX('DEQ Pollutant List'!$A$7:$A$614,MATCH($D98,'DEQ Pollutant List'!$C$7:$C$614,0)),INDEX('DEQ Pollutant List'!$A$7:$A$614,MATCH($C98,'DEQ Pollutant List'!$B$7:$B$614,0))),"")</f>
        <v/>
      </c>
      <c r="F98" s="87"/>
      <c r="G98" s="88"/>
      <c r="H98" s="76"/>
      <c r="I98" s="74"/>
      <c r="J98" s="77"/>
      <c r="K98" s="75"/>
      <c r="L98" s="74"/>
      <c r="M98" s="77"/>
      <c r="N98" s="75"/>
    </row>
    <row r="99" spans="1:14" x14ac:dyDescent="0.25">
      <c r="A99" s="59"/>
      <c r="B99" s="84"/>
      <c r="C99" s="83"/>
      <c r="D99" s="60" t="str">
        <f>IFERROR(IF(C99="No CAS","",INDEX('DEQ Pollutant List'!$C$7:$C$614,MATCH('5. Pollutant Emissions - MB'!C99,'DEQ Pollutant List'!$B$7:$B$614,0))),"")</f>
        <v/>
      </c>
      <c r="E99" s="194" t="str">
        <f>IFERROR(IF(OR($C99="",$C99="No CAS"),INDEX('DEQ Pollutant List'!$A$7:$A$614,MATCH($D99,'DEQ Pollutant List'!$C$7:$C$614,0)),INDEX('DEQ Pollutant List'!$A$7:$A$614,MATCH($C99,'DEQ Pollutant List'!$B$7:$B$614,0))),"")</f>
        <v/>
      </c>
      <c r="F99" s="87"/>
      <c r="G99" s="88"/>
      <c r="H99" s="76"/>
      <c r="I99" s="74"/>
      <c r="J99" s="77"/>
      <c r="K99" s="75"/>
      <c r="L99" s="74"/>
      <c r="M99" s="77"/>
      <c r="N99" s="75"/>
    </row>
    <row r="100" spans="1:14" x14ac:dyDescent="0.25">
      <c r="A100" s="59"/>
      <c r="B100" s="84"/>
      <c r="C100" s="83"/>
      <c r="D100" s="60" t="str">
        <f>IFERROR(IF(C100="No CAS","",INDEX('DEQ Pollutant List'!$C$7:$C$614,MATCH('5. Pollutant Emissions - MB'!C100,'DEQ Pollutant List'!$B$7:$B$614,0))),"")</f>
        <v/>
      </c>
      <c r="E100" s="194" t="str">
        <f>IFERROR(IF(OR($C100="",$C100="No CAS"),INDEX('DEQ Pollutant List'!$A$7:$A$614,MATCH($D100,'DEQ Pollutant List'!$C$7:$C$614,0)),INDEX('DEQ Pollutant List'!$A$7:$A$614,MATCH($C100,'DEQ Pollutant List'!$B$7:$B$614,0))),"")</f>
        <v/>
      </c>
      <c r="F100" s="87"/>
      <c r="G100" s="88"/>
      <c r="H100" s="76"/>
      <c r="I100" s="74"/>
      <c r="J100" s="77"/>
      <c r="K100" s="75"/>
      <c r="L100" s="74"/>
      <c r="M100" s="77"/>
      <c r="N100" s="75"/>
    </row>
    <row r="101" spans="1:14" x14ac:dyDescent="0.25">
      <c r="A101" s="59"/>
      <c r="B101" s="84"/>
      <c r="C101" s="83"/>
      <c r="D101" s="60" t="str">
        <f>IFERROR(IF(C101="No CAS","",INDEX('DEQ Pollutant List'!$C$7:$C$614,MATCH('5. Pollutant Emissions - MB'!C101,'DEQ Pollutant List'!$B$7:$B$614,0))),"")</f>
        <v/>
      </c>
      <c r="E101" s="194" t="str">
        <f>IFERROR(IF(OR($C101="",$C101="No CAS"),INDEX('DEQ Pollutant List'!$A$7:$A$614,MATCH($D101,'DEQ Pollutant List'!$C$7:$C$614,0)),INDEX('DEQ Pollutant List'!$A$7:$A$614,MATCH($C101,'DEQ Pollutant List'!$B$7:$B$614,0))),"")</f>
        <v/>
      </c>
      <c r="F101" s="87"/>
      <c r="G101" s="88"/>
      <c r="H101" s="76"/>
      <c r="I101" s="74"/>
      <c r="J101" s="77"/>
      <c r="K101" s="75"/>
      <c r="L101" s="74"/>
      <c r="M101" s="77"/>
      <c r="N101" s="75"/>
    </row>
    <row r="102" spans="1:14" x14ac:dyDescent="0.25">
      <c r="A102" s="59"/>
      <c r="B102" s="84"/>
      <c r="C102" s="83"/>
      <c r="D102" s="60" t="str">
        <f>IFERROR(IF(C102="No CAS","",INDEX('DEQ Pollutant List'!$C$7:$C$614,MATCH('5. Pollutant Emissions - MB'!C102,'DEQ Pollutant List'!$B$7:$B$614,0))),"")</f>
        <v/>
      </c>
      <c r="E102" s="194" t="str">
        <f>IFERROR(IF(OR($C102="",$C102="No CAS"),INDEX('DEQ Pollutant List'!$A$7:$A$614,MATCH($D102,'DEQ Pollutant List'!$C$7:$C$614,0)),INDEX('DEQ Pollutant List'!$A$7:$A$614,MATCH($C102,'DEQ Pollutant List'!$B$7:$B$614,0))),"")</f>
        <v/>
      </c>
      <c r="F102" s="87"/>
      <c r="G102" s="88"/>
      <c r="H102" s="76"/>
      <c r="I102" s="74"/>
      <c r="J102" s="77"/>
      <c r="K102" s="75"/>
      <c r="L102" s="74"/>
      <c r="M102" s="77"/>
      <c r="N102" s="75"/>
    </row>
    <row r="103" spans="1:14" x14ac:dyDescent="0.25">
      <c r="A103" s="59"/>
      <c r="B103" s="84"/>
      <c r="C103" s="83"/>
      <c r="D103" s="60" t="str">
        <f>IFERROR(IF(C103="No CAS","",INDEX('DEQ Pollutant List'!$C$7:$C$614,MATCH('5. Pollutant Emissions - MB'!C103,'DEQ Pollutant List'!$B$7:$B$614,0))),"")</f>
        <v/>
      </c>
      <c r="E103" s="194" t="str">
        <f>IFERROR(IF(OR($C103="",$C103="No CAS"),INDEX('DEQ Pollutant List'!$A$7:$A$614,MATCH($D103,'DEQ Pollutant List'!$C$7:$C$614,0)),INDEX('DEQ Pollutant List'!$A$7:$A$614,MATCH($C103,'DEQ Pollutant List'!$B$7:$B$614,0))),"")</f>
        <v/>
      </c>
      <c r="F103" s="87"/>
      <c r="G103" s="88"/>
      <c r="H103" s="76"/>
      <c r="I103" s="74"/>
      <c r="J103" s="77"/>
      <c r="K103" s="75"/>
      <c r="L103" s="74"/>
      <c r="M103" s="77"/>
      <c r="N103" s="75"/>
    </row>
    <row r="104" spans="1:14" x14ac:dyDescent="0.25">
      <c r="A104" s="59"/>
      <c r="B104" s="84"/>
      <c r="C104" s="83"/>
      <c r="D104" s="60" t="str">
        <f>IFERROR(IF(C104="No CAS","",INDEX('DEQ Pollutant List'!$C$7:$C$614,MATCH('5. Pollutant Emissions - MB'!C104,'DEQ Pollutant List'!$B$7:$B$614,0))),"")</f>
        <v/>
      </c>
      <c r="E104" s="194" t="str">
        <f>IFERROR(IF(OR($C104="",$C104="No CAS"),INDEX('DEQ Pollutant List'!$A$7:$A$614,MATCH($D104,'DEQ Pollutant List'!$C$7:$C$614,0)),INDEX('DEQ Pollutant List'!$A$7:$A$614,MATCH($C104,'DEQ Pollutant List'!$B$7:$B$614,0))),"")</f>
        <v/>
      </c>
      <c r="F104" s="87"/>
      <c r="G104" s="88"/>
      <c r="H104" s="76"/>
      <c r="I104" s="74"/>
      <c r="J104" s="77"/>
      <c r="K104" s="75"/>
      <c r="L104" s="74"/>
      <c r="M104" s="77"/>
      <c r="N104" s="75"/>
    </row>
    <row r="105" spans="1:14" x14ac:dyDescent="0.25">
      <c r="A105" s="59"/>
      <c r="B105" s="84"/>
      <c r="C105" s="83"/>
      <c r="D105" s="60" t="str">
        <f>IFERROR(IF(C105="No CAS","",INDEX('DEQ Pollutant List'!$C$7:$C$614,MATCH('5. Pollutant Emissions - MB'!C105,'DEQ Pollutant List'!$B$7:$B$614,0))),"")</f>
        <v/>
      </c>
      <c r="E105" s="194" t="str">
        <f>IFERROR(IF(OR($C105="",$C105="No CAS"),INDEX('DEQ Pollutant List'!$A$7:$A$614,MATCH($D105,'DEQ Pollutant List'!$C$7:$C$614,0)),INDEX('DEQ Pollutant List'!$A$7:$A$614,MATCH($C105,'DEQ Pollutant List'!$B$7:$B$614,0))),"")</f>
        <v/>
      </c>
      <c r="F105" s="87"/>
      <c r="G105" s="88"/>
      <c r="H105" s="76"/>
      <c r="I105" s="74"/>
      <c r="J105" s="77"/>
      <c r="K105" s="75"/>
      <c r="L105" s="74"/>
      <c r="M105" s="77"/>
      <c r="N105" s="75"/>
    </row>
    <row r="106" spans="1:14" x14ac:dyDescent="0.25">
      <c r="A106" s="59"/>
      <c r="B106" s="84"/>
      <c r="C106" s="83"/>
      <c r="D106" s="60" t="str">
        <f>IFERROR(IF(C106="No CAS","",INDEX('DEQ Pollutant List'!$C$7:$C$614,MATCH('5. Pollutant Emissions - MB'!C106,'DEQ Pollutant List'!$B$7:$B$614,0))),"")</f>
        <v/>
      </c>
      <c r="E106" s="194" t="str">
        <f>IFERROR(IF(OR($C106="",$C106="No CAS"),INDEX('DEQ Pollutant List'!$A$7:$A$614,MATCH($D106,'DEQ Pollutant List'!$C$7:$C$614,0)),INDEX('DEQ Pollutant List'!$A$7:$A$614,MATCH($C106,'DEQ Pollutant List'!$B$7:$B$614,0))),"")</f>
        <v/>
      </c>
      <c r="F106" s="87"/>
      <c r="G106" s="88"/>
      <c r="H106" s="76"/>
      <c r="I106" s="74"/>
      <c r="J106" s="77"/>
      <c r="K106" s="75"/>
      <c r="L106" s="74"/>
      <c r="M106" s="77"/>
      <c r="N106" s="75"/>
    </row>
    <row r="107" spans="1:14" x14ac:dyDescent="0.25">
      <c r="A107" s="59"/>
      <c r="B107" s="84"/>
      <c r="C107" s="83"/>
      <c r="D107" s="60" t="str">
        <f>IFERROR(IF(C107="No CAS","",INDEX('DEQ Pollutant List'!$C$7:$C$614,MATCH('5. Pollutant Emissions - MB'!C107,'DEQ Pollutant List'!$B$7:$B$614,0))),"")</f>
        <v/>
      </c>
      <c r="E107" s="194" t="str">
        <f>IFERROR(IF(OR($C107="",$C107="No CAS"),INDEX('DEQ Pollutant List'!$A$7:$A$614,MATCH($D107,'DEQ Pollutant List'!$C$7:$C$614,0)),INDEX('DEQ Pollutant List'!$A$7:$A$614,MATCH($C107,'DEQ Pollutant List'!$B$7:$B$614,0))),"")</f>
        <v/>
      </c>
      <c r="F107" s="87"/>
      <c r="G107" s="88"/>
      <c r="H107" s="76"/>
      <c r="I107" s="74"/>
      <c r="J107" s="77"/>
      <c r="K107" s="75"/>
      <c r="L107" s="74"/>
      <c r="M107" s="77"/>
      <c r="N107" s="75"/>
    </row>
    <row r="108" spans="1:14" x14ac:dyDescent="0.25">
      <c r="A108" s="59"/>
      <c r="B108" s="84"/>
      <c r="C108" s="83"/>
      <c r="D108" s="60" t="str">
        <f>IFERROR(IF(C108="No CAS","",INDEX('DEQ Pollutant List'!$C$7:$C$614,MATCH('5. Pollutant Emissions - MB'!C108,'DEQ Pollutant List'!$B$7:$B$614,0))),"")</f>
        <v/>
      </c>
      <c r="E108" s="194" t="str">
        <f>IFERROR(IF(OR($C108="",$C108="No CAS"),INDEX('DEQ Pollutant List'!$A$7:$A$614,MATCH($D108,'DEQ Pollutant List'!$C$7:$C$614,0)),INDEX('DEQ Pollutant List'!$A$7:$A$614,MATCH($C108,'DEQ Pollutant List'!$B$7:$B$614,0))),"")</f>
        <v/>
      </c>
      <c r="F108" s="87"/>
      <c r="G108" s="88"/>
      <c r="H108" s="76"/>
      <c r="I108" s="74"/>
      <c r="J108" s="77"/>
      <c r="K108" s="75"/>
      <c r="L108" s="74"/>
      <c r="M108" s="77"/>
      <c r="N108" s="75"/>
    </row>
    <row r="109" spans="1:14" x14ac:dyDescent="0.25">
      <c r="A109" s="59"/>
      <c r="B109" s="84"/>
      <c r="C109" s="83"/>
      <c r="D109" s="60" t="str">
        <f>IFERROR(IF(C109="No CAS","",INDEX('DEQ Pollutant List'!$C$7:$C$614,MATCH('5. Pollutant Emissions - MB'!C109,'DEQ Pollutant List'!$B$7:$B$614,0))),"")</f>
        <v/>
      </c>
      <c r="E109" s="194" t="str">
        <f>IFERROR(IF(OR($C109="",$C109="No CAS"),INDEX('DEQ Pollutant List'!$A$7:$A$614,MATCH($D109,'DEQ Pollutant List'!$C$7:$C$614,0)),INDEX('DEQ Pollutant List'!$A$7:$A$614,MATCH($C109,'DEQ Pollutant List'!$B$7:$B$614,0))),"")</f>
        <v/>
      </c>
      <c r="F109" s="87"/>
      <c r="G109" s="88"/>
      <c r="H109" s="76"/>
      <c r="I109" s="74"/>
      <c r="J109" s="77"/>
      <c r="K109" s="75"/>
      <c r="L109" s="74"/>
      <c r="M109" s="77"/>
      <c r="N109" s="75"/>
    </row>
    <row r="110" spans="1:14" x14ac:dyDescent="0.25">
      <c r="A110" s="59"/>
      <c r="B110" s="84"/>
      <c r="C110" s="83"/>
      <c r="D110" s="60" t="str">
        <f>IFERROR(IF(C110="No CAS","",INDEX('DEQ Pollutant List'!$C$7:$C$614,MATCH('5. Pollutant Emissions - MB'!C110,'DEQ Pollutant List'!$B$7:$B$614,0))),"")</f>
        <v/>
      </c>
      <c r="E110" s="194" t="str">
        <f>IFERROR(IF(OR($C110="",$C110="No CAS"),INDEX('DEQ Pollutant List'!$A$7:$A$614,MATCH($D110,'DEQ Pollutant List'!$C$7:$C$614,0)),INDEX('DEQ Pollutant List'!$A$7:$A$614,MATCH($C110,'DEQ Pollutant List'!$B$7:$B$614,0))),"")</f>
        <v/>
      </c>
      <c r="F110" s="87"/>
      <c r="G110" s="88"/>
      <c r="H110" s="76"/>
      <c r="I110" s="74"/>
      <c r="J110" s="77"/>
      <c r="K110" s="75"/>
      <c r="L110" s="74"/>
      <c r="M110" s="77"/>
      <c r="N110" s="75"/>
    </row>
    <row r="111" spans="1:14" x14ac:dyDescent="0.25">
      <c r="A111" s="59"/>
      <c r="B111" s="84"/>
      <c r="C111" s="83"/>
      <c r="D111" s="60" t="str">
        <f>IFERROR(IF(C111="No CAS","",INDEX('DEQ Pollutant List'!$C$7:$C$614,MATCH('5. Pollutant Emissions - MB'!C111,'DEQ Pollutant List'!$B$7:$B$614,0))),"")</f>
        <v/>
      </c>
      <c r="E111" s="194" t="str">
        <f>IFERROR(IF(OR($C111="",$C111="No CAS"),INDEX('DEQ Pollutant List'!$A$7:$A$614,MATCH($D111,'DEQ Pollutant List'!$C$7:$C$614,0)),INDEX('DEQ Pollutant List'!$A$7:$A$614,MATCH($C111,'DEQ Pollutant List'!$B$7:$B$614,0))),"")</f>
        <v/>
      </c>
      <c r="F111" s="87"/>
      <c r="G111" s="88"/>
      <c r="H111" s="76"/>
      <c r="I111" s="74"/>
      <c r="J111" s="77"/>
      <c r="K111" s="75"/>
      <c r="L111" s="74"/>
      <c r="M111" s="77"/>
      <c r="N111" s="75"/>
    </row>
    <row r="112" spans="1:14" x14ac:dyDescent="0.25">
      <c r="A112" s="59"/>
      <c r="B112" s="84"/>
      <c r="C112" s="83"/>
      <c r="D112" s="60" t="str">
        <f>IFERROR(IF(C112="No CAS","",INDEX('DEQ Pollutant List'!$C$7:$C$614,MATCH('5. Pollutant Emissions - MB'!C112,'DEQ Pollutant List'!$B$7:$B$614,0))),"")</f>
        <v/>
      </c>
      <c r="E112" s="194" t="str">
        <f>IFERROR(IF(OR($C112="",$C112="No CAS"),INDEX('DEQ Pollutant List'!$A$7:$A$614,MATCH($D112,'DEQ Pollutant List'!$C$7:$C$614,0)),INDEX('DEQ Pollutant List'!$A$7:$A$614,MATCH($C112,'DEQ Pollutant List'!$B$7:$B$614,0))),"")</f>
        <v/>
      </c>
      <c r="F112" s="87"/>
      <c r="G112" s="88"/>
      <c r="H112" s="76"/>
      <c r="I112" s="74"/>
      <c r="J112" s="77"/>
      <c r="K112" s="75"/>
      <c r="L112" s="74"/>
      <c r="M112" s="77"/>
      <c r="N112" s="75"/>
    </row>
    <row r="113" spans="1:14" x14ac:dyDescent="0.25">
      <c r="A113" s="59"/>
      <c r="B113" s="84"/>
      <c r="C113" s="83"/>
      <c r="D113" s="60" t="str">
        <f>IFERROR(IF(C113="No CAS","",INDEX('DEQ Pollutant List'!$C$7:$C$614,MATCH('5. Pollutant Emissions - MB'!C113,'DEQ Pollutant List'!$B$7:$B$614,0))),"")</f>
        <v/>
      </c>
      <c r="E113" s="194" t="str">
        <f>IFERROR(IF(OR($C113="",$C113="No CAS"),INDEX('DEQ Pollutant List'!$A$7:$A$614,MATCH($D113,'DEQ Pollutant List'!$C$7:$C$614,0)),INDEX('DEQ Pollutant List'!$A$7:$A$614,MATCH($C113,'DEQ Pollutant List'!$B$7:$B$614,0))),"")</f>
        <v/>
      </c>
      <c r="F113" s="87"/>
      <c r="G113" s="88"/>
      <c r="H113" s="76"/>
      <c r="I113" s="74"/>
      <c r="J113" s="77"/>
      <c r="K113" s="75"/>
      <c r="L113" s="74"/>
      <c r="M113" s="77"/>
      <c r="N113" s="75"/>
    </row>
    <row r="114" spans="1:14" x14ac:dyDescent="0.25">
      <c r="A114" s="59"/>
      <c r="B114" s="84"/>
      <c r="C114" s="83"/>
      <c r="D114" s="60" t="str">
        <f>IFERROR(IF(C114="No CAS","",INDEX('DEQ Pollutant List'!$C$7:$C$614,MATCH('5. Pollutant Emissions - MB'!C114,'DEQ Pollutant List'!$B$7:$B$614,0))),"")</f>
        <v/>
      </c>
      <c r="E114" s="194" t="str">
        <f>IFERROR(IF(OR($C114="",$C114="No CAS"),INDEX('DEQ Pollutant List'!$A$7:$A$614,MATCH($D114,'DEQ Pollutant List'!$C$7:$C$614,0)),INDEX('DEQ Pollutant List'!$A$7:$A$614,MATCH($C114,'DEQ Pollutant List'!$B$7:$B$614,0))),"")</f>
        <v/>
      </c>
      <c r="F114" s="87"/>
      <c r="G114" s="88"/>
      <c r="H114" s="76"/>
      <c r="I114" s="74"/>
      <c r="J114" s="77"/>
      <c r="K114" s="75"/>
      <c r="L114" s="74"/>
      <c r="M114" s="77"/>
      <c r="N114" s="75"/>
    </row>
    <row r="115" spans="1:14" x14ac:dyDescent="0.25">
      <c r="A115" s="59"/>
      <c r="B115" s="84"/>
      <c r="C115" s="83"/>
      <c r="D115" s="60" t="str">
        <f>IFERROR(IF(C115="No CAS","",INDEX('DEQ Pollutant List'!$C$7:$C$614,MATCH('5. Pollutant Emissions - MB'!C115,'DEQ Pollutant List'!$B$7:$B$614,0))),"")</f>
        <v/>
      </c>
      <c r="E115" s="194" t="str">
        <f>IFERROR(IF(OR($C115="",$C115="No CAS"),INDEX('DEQ Pollutant List'!$A$7:$A$614,MATCH($D115,'DEQ Pollutant List'!$C$7:$C$614,0)),INDEX('DEQ Pollutant List'!$A$7:$A$614,MATCH($C115,'DEQ Pollutant List'!$B$7:$B$614,0))),"")</f>
        <v/>
      </c>
      <c r="F115" s="87"/>
      <c r="G115" s="88"/>
      <c r="H115" s="76"/>
      <c r="I115" s="74"/>
      <c r="J115" s="77"/>
      <c r="K115" s="75"/>
      <c r="L115" s="74"/>
      <c r="M115" s="77"/>
      <c r="N115" s="75"/>
    </row>
    <row r="116" spans="1:14" x14ac:dyDescent="0.25">
      <c r="A116" s="59"/>
      <c r="B116" s="84"/>
      <c r="C116" s="83"/>
      <c r="D116" s="60" t="str">
        <f>IFERROR(IF(C116="No CAS","",INDEX('DEQ Pollutant List'!$C$7:$C$614,MATCH('5. Pollutant Emissions - MB'!C116,'DEQ Pollutant List'!$B$7:$B$614,0))),"")</f>
        <v/>
      </c>
      <c r="E116" s="194" t="str">
        <f>IFERROR(IF(OR($C116="",$C116="No CAS"),INDEX('DEQ Pollutant List'!$A$7:$A$614,MATCH($D116,'DEQ Pollutant List'!$C$7:$C$614,0)),INDEX('DEQ Pollutant List'!$A$7:$A$614,MATCH($C116,'DEQ Pollutant List'!$B$7:$B$614,0))),"")</f>
        <v/>
      </c>
      <c r="F116" s="87"/>
      <c r="G116" s="88"/>
      <c r="H116" s="76"/>
      <c r="I116" s="74"/>
      <c r="J116" s="77"/>
      <c r="K116" s="75"/>
      <c r="L116" s="74"/>
      <c r="M116" s="77"/>
      <c r="N116" s="75"/>
    </row>
    <row r="117" spans="1:14" x14ac:dyDescent="0.25">
      <c r="A117" s="59"/>
      <c r="B117" s="84"/>
      <c r="C117" s="83"/>
      <c r="D117" s="60" t="str">
        <f>IFERROR(IF(C117="No CAS","",INDEX('DEQ Pollutant List'!$C$7:$C$614,MATCH('5. Pollutant Emissions - MB'!C117,'DEQ Pollutant List'!$B$7:$B$614,0))),"")</f>
        <v/>
      </c>
      <c r="E117" s="194" t="str">
        <f>IFERROR(IF(OR($C117="",$C117="No CAS"),INDEX('DEQ Pollutant List'!$A$7:$A$614,MATCH($D117,'DEQ Pollutant List'!$C$7:$C$614,0)),INDEX('DEQ Pollutant List'!$A$7:$A$614,MATCH($C117,'DEQ Pollutant List'!$B$7:$B$614,0))),"")</f>
        <v/>
      </c>
      <c r="F117" s="87"/>
      <c r="G117" s="88"/>
      <c r="H117" s="76"/>
      <c r="I117" s="74"/>
      <c r="J117" s="77"/>
      <c r="K117" s="75"/>
      <c r="L117" s="74"/>
      <c r="M117" s="77"/>
      <c r="N117" s="75"/>
    </row>
    <row r="118" spans="1:14" x14ac:dyDescent="0.25">
      <c r="A118" s="59"/>
      <c r="B118" s="84"/>
      <c r="C118" s="83"/>
      <c r="D118" s="60" t="str">
        <f>IFERROR(IF(C118="No CAS","",INDEX('DEQ Pollutant List'!$C$7:$C$614,MATCH('5. Pollutant Emissions - MB'!C118,'DEQ Pollutant List'!$B$7:$B$614,0))),"")</f>
        <v/>
      </c>
      <c r="E118" s="194" t="str">
        <f>IFERROR(IF(OR($C118="",$C118="No CAS"),INDEX('DEQ Pollutant List'!$A$7:$A$614,MATCH($D118,'DEQ Pollutant List'!$C$7:$C$614,0)),INDEX('DEQ Pollutant List'!$A$7:$A$614,MATCH($C118,'DEQ Pollutant List'!$B$7:$B$614,0))),"")</f>
        <v/>
      </c>
      <c r="F118" s="87"/>
      <c r="G118" s="88"/>
      <c r="H118" s="76"/>
      <c r="I118" s="74"/>
      <c r="J118" s="77"/>
      <c r="K118" s="75"/>
      <c r="L118" s="74"/>
      <c r="M118" s="77"/>
      <c r="N118" s="75"/>
    </row>
    <row r="119" spans="1:14" x14ac:dyDescent="0.25">
      <c r="A119" s="59"/>
      <c r="B119" s="84"/>
      <c r="C119" s="83"/>
      <c r="D119" s="60" t="str">
        <f>IFERROR(IF(C119="No CAS","",INDEX('DEQ Pollutant List'!$C$7:$C$614,MATCH('5. Pollutant Emissions - MB'!C119,'DEQ Pollutant List'!$B$7:$B$614,0))),"")</f>
        <v/>
      </c>
      <c r="E119" s="194" t="str">
        <f>IFERROR(IF(OR($C119="",$C119="No CAS"),INDEX('DEQ Pollutant List'!$A$7:$A$614,MATCH($D119,'DEQ Pollutant List'!$C$7:$C$614,0)),INDEX('DEQ Pollutant List'!$A$7:$A$614,MATCH($C119,'DEQ Pollutant List'!$B$7:$B$614,0))),"")</f>
        <v/>
      </c>
      <c r="F119" s="87"/>
      <c r="G119" s="88"/>
      <c r="H119" s="76"/>
      <c r="I119" s="74"/>
      <c r="J119" s="77"/>
      <c r="K119" s="75"/>
      <c r="L119" s="74"/>
      <c r="M119" s="77"/>
      <c r="N119" s="75"/>
    </row>
    <row r="120" spans="1:14" x14ac:dyDescent="0.25">
      <c r="A120" s="59"/>
      <c r="B120" s="84"/>
      <c r="C120" s="83"/>
      <c r="D120" s="60" t="str">
        <f>IFERROR(IF(C120="No CAS","",INDEX('DEQ Pollutant List'!$C$7:$C$614,MATCH('5. Pollutant Emissions - MB'!C120,'DEQ Pollutant List'!$B$7:$B$614,0))),"")</f>
        <v/>
      </c>
      <c r="E120" s="194" t="str">
        <f>IFERROR(IF(OR($C120="",$C120="No CAS"),INDEX('DEQ Pollutant List'!$A$7:$A$614,MATCH($D120,'DEQ Pollutant List'!$C$7:$C$614,0)),INDEX('DEQ Pollutant List'!$A$7:$A$614,MATCH($C120,'DEQ Pollutant List'!$B$7:$B$614,0))),"")</f>
        <v/>
      </c>
      <c r="F120" s="87"/>
      <c r="G120" s="88"/>
      <c r="H120" s="76"/>
      <c r="I120" s="74"/>
      <c r="J120" s="77"/>
      <c r="K120" s="75"/>
      <c r="L120" s="74"/>
      <c r="M120" s="77"/>
      <c r="N120" s="75"/>
    </row>
    <row r="121" spans="1:14" x14ac:dyDescent="0.25">
      <c r="A121" s="59"/>
      <c r="B121" s="84"/>
      <c r="C121" s="83"/>
      <c r="D121" s="60" t="str">
        <f>IFERROR(IF(C121="No CAS","",INDEX('DEQ Pollutant List'!$C$7:$C$614,MATCH('5. Pollutant Emissions - MB'!C121,'DEQ Pollutant List'!$B$7:$B$614,0))),"")</f>
        <v/>
      </c>
      <c r="E121" s="194" t="str">
        <f>IFERROR(IF(OR($C121="",$C121="No CAS"),INDEX('DEQ Pollutant List'!$A$7:$A$614,MATCH($D121,'DEQ Pollutant List'!$C$7:$C$614,0)),INDEX('DEQ Pollutant List'!$A$7:$A$614,MATCH($C121,'DEQ Pollutant List'!$B$7:$B$614,0))),"")</f>
        <v/>
      </c>
      <c r="F121" s="87"/>
      <c r="G121" s="88"/>
      <c r="H121" s="76"/>
      <c r="I121" s="74"/>
      <c r="J121" s="77"/>
      <c r="K121" s="75"/>
      <c r="L121" s="74"/>
      <c r="M121" s="77"/>
      <c r="N121" s="75"/>
    </row>
    <row r="122" spans="1:14" x14ac:dyDescent="0.25">
      <c r="A122" s="59"/>
      <c r="B122" s="84"/>
      <c r="C122" s="83"/>
      <c r="D122" s="60" t="str">
        <f>IFERROR(IF(C122="No CAS","",INDEX('DEQ Pollutant List'!$C$7:$C$614,MATCH('5. Pollutant Emissions - MB'!C122,'DEQ Pollutant List'!$B$7:$B$614,0))),"")</f>
        <v/>
      </c>
      <c r="E122" s="194" t="str">
        <f>IFERROR(IF(OR($C122="",$C122="No CAS"),INDEX('DEQ Pollutant List'!$A$7:$A$614,MATCH($D122,'DEQ Pollutant List'!$C$7:$C$614,0)),INDEX('DEQ Pollutant List'!$A$7:$A$614,MATCH($C122,'DEQ Pollutant List'!$B$7:$B$614,0))),"")</f>
        <v/>
      </c>
      <c r="F122" s="87"/>
      <c r="G122" s="88"/>
      <c r="H122" s="76"/>
      <c r="I122" s="74"/>
      <c r="J122" s="77"/>
      <c r="K122" s="75"/>
      <c r="L122" s="74"/>
      <c r="M122" s="77"/>
      <c r="N122" s="75"/>
    </row>
    <row r="123" spans="1:14" x14ac:dyDescent="0.25">
      <c r="A123" s="59"/>
      <c r="B123" s="84"/>
      <c r="C123" s="83"/>
      <c r="D123" s="60" t="str">
        <f>IFERROR(IF(C123="No CAS","",INDEX('DEQ Pollutant List'!$C$7:$C$614,MATCH('5. Pollutant Emissions - MB'!C123,'DEQ Pollutant List'!$B$7:$B$614,0))),"")</f>
        <v/>
      </c>
      <c r="E123" s="194" t="str">
        <f>IFERROR(IF(OR($C123="",$C123="No CAS"),INDEX('DEQ Pollutant List'!$A$7:$A$614,MATCH($D123,'DEQ Pollutant List'!$C$7:$C$614,0)),INDEX('DEQ Pollutant List'!$A$7:$A$614,MATCH($C123,'DEQ Pollutant List'!$B$7:$B$614,0))),"")</f>
        <v/>
      </c>
      <c r="F123" s="87"/>
      <c r="G123" s="88"/>
      <c r="H123" s="76"/>
      <c r="I123" s="74"/>
      <c r="J123" s="77"/>
      <c r="K123" s="75"/>
      <c r="L123" s="74"/>
      <c r="M123" s="77"/>
      <c r="N123" s="75"/>
    </row>
    <row r="124" spans="1:14" x14ac:dyDescent="0.25">
      <c r="A124" s="59"/>
      <c r="B124" s="84"/>
      <c r="C124" s="83"/>
      <c r="D124" s="60" t="str">
        <f>IFERROR(IF(C124="No CAS","",INDEX('DEQ Pollutant List'!$C$7:$C$614,MATCH('5. Pollutant Emissions - MB'!C124,'DEQ Pollutant List'!$B$7:$B$614,0))),"")</f>
        <v/>
      </c>
      <c r="E124" s="194" t="str">
        <f>IFERROR(IF(OR($C124="",$C124="No CAS"),INDEX('DEQ Pollutant List'!$A$7:$A$614,MATCH($D124,'DEQ Pollutant List'!$C$7:$C$614,0)),INDEX('DEQ Pollutant List'!$A$7:$A$614,MATCH($C124,'DEQ Pollutant List'!$B$7:$B$614,0))),"")</f>
        <v/>
      </c>
      <c r="F124" s="87"/>
      <c r="G124" s="88"/>
      <c r="H124" s="76"/>
      <c r="I124" s="74"/>
      <c r="J124" s="77"/>
      <c r="K124" s="75"/>
      <c r="L124" s="74"/>
      <c r="M124" s="77"/>
      <c r="N124" s="75"/>
    </row>
    <row r="125" spans="1:14" x14ac:dyDescent="0.25">
      <c r="A125" s="59"/>
      <c r="B125" s="84"/>
      <c r="C125" s="83"/>
      <c r="D125" s="60" t="str">
        <f>IFERROR(IF(C125="No CAS","",INDEX('DEQ Pollutant List'!$C$7:$C$614,MATCH('5. Pollutant Emissions - MB'!C125,'DEQ Pollutant List'!$B$7:$B$614,0))),"")</f>
        <v/>
      </c>
      <c r="E125" s="194" t="str">
        <f>IFERROR(IF(OR($C125="",$C125="No CAS"),INDEX('DEQ Pollutant List'!$A$7:$A$614,MATCH($D125,'DEQ Pollutant List'!$C$7:$C$614,0)),INDEX('DEQ Pollutant List'!$A$7:$A$614,MATCH($C125,'DEQ Pollutant List'!$B$7:$B$614,0))),"")</f>
        <v/>
      </c>
      <c r="F125" s="87"/>
      <c r="G125" s="88"/>
      <c r="H125" s="76"/>
      <c r="I125" s="74"/>
      <c r="J125" s="77"/>
      <c r="K125" s="75"/>
      <c r="L125" s="74"/>
      <c r="M125" s="77"/>
      <c r="N125" s="75"/>
    </row>
    <row r="126" spans="1:14" x14ac:dyDescent="0.25">
      <c r="A126" s="59"/>
      <c r="B126" s="84"/>
      <c r="C126" s="83"/>
      <c r="D126" s="60" t="str">
        <f>IFERROR(IF(C126="No CAS","",INDEX('DEQ Pollutant List'!$C$7:$C$614,MATCH('5. Pollutant Emissions - MB'!C126,'DEQ Pollutant List'!$B$7:$B$614,0))),"")</f>
        <v/>
      </c>
      <c r="E126" s="194" t="str">
        <f>IFERROR(IF(OR($C126="",$C126="No CAS"),INDEX('DEQ Pollutant List'!$A$7:$A$614,MATCH($D126,'DEQ Pollutant List'!$C$7:$C$614,0)),INDEX('DEQ Pollutant List'!$A$7:$A$614,MATCH($C126,'DEQ Pollutant List'!$B$7:$B$614,0))),"")</f>
        <v/>
      </c>
      <c r="F126" s="87"/>
      <c r="G126" s="88"/>
      <c r="H126" s="76"/>
      <c r="I126" s="74"/>
      <c r="J126" s="77"/>
      <c r="K126" s="75"/>
      <c r="L126" s="74"/>
      <c r="M126" s="77"/>
      <c r="N126" s="75"/>
    </row>
    <row r="127" spans="1:14" x14ac:dyDescent="0.25">
      <c r="A127" s="59"/>
      <c r="B127" s="84"/>
      <c r="C127" s="83"/>
      <c r="D127" s="60" t="str">
        <f>IFERROR(IF(C127="No CAS","",INDEX('DEQ Pollutant List'!$C$7:$C$614,MATCH('5. Pollutant Emissions - MB'!C127,'DEQ Pollutant List'!$B$7:$B$614,0))),"")</f>
        <v/>
      </c>
      <c r="E127" s="194" t="str">
        <f>IFERROR(IF(OR($C127="",$C127="No CAS"),INDEX('DEQ Pollutant List'!$A$7:$A$614,MATCH($D127,'DEQ Pollutant List'!$C$7:$C$614,0)),INDEX('DEQ Pollutant List'!$A$7:$A$614,MATCH($C127,'DEQ Pollutant List'!$B$7:$B$614,0))),"")</f>
        <v/>
      </c>
      <c r="F127" s="87"/>
      <c r="G127" s="88"/>
      <c r="H127" s="76"/>
      <c r="I127" s="74"/>
      <c r="J127" s="77"/>
      <c r="K127" s="75"/>
      <c r="L127" s="74"/>
      <c r="M127" s="77"/>
      <c r="N127" s="75"/>
    </row>
    <row r="128" spans="1:14" x14ac:dyDescent="0.25">
      <c r="A128" s="59"/>
      <c r="B128" s="84"/>
      <c r="C128" s="83"/>
      <c r="D128" s="60" t="str">
        <f>IFERROR(IF(C128="No CAS","",INDEX('DEQ Pollutant List'!$C$7:$C$614,MATCH('5. Pollutant Emissions - MB'!C128,'DEQ Pollutant List'!$B$7:$B$614,0))),"")</f>
        <v/>
      </c>
      <c r="E128" s="194" t="str">
        <f>IFERROR(IF(OR($C128="",$C128="No CAS"),INDEX('DEQ Pollutant List'!$A$7:$A$614,MATCH($D128,'DEQ Pollutant List'!$C$7:$C$614,0)),INDEX('DEQ Pollutant List'!$A$7:$A$614,MATCH($C128,'DEQ Pollutant List'!$B$7:$B$614,0))),"")</f>
        <v/>
      </c>
      <c r="F128" s="87"/>
      <c r="G128" s="88"/>
      <c r="H128" s="76"/>
      <c r="I128" s="74"/>
      <c r="J128" s="77"/>
      <c r="K128" s="75"/>
      <c r="L128" s="74"/>
      <c r="M128" s="77"/>
      <c r="N128" s="75"/>
    </row>
    <row r="129" spans="1:14" x14ac:dyDescent="0.25">
      <c r="A129" s="59"/>
      <c r="B129" s="84"/>
      <c r="C129" s="83"/>
      <c r="D129" s="60" t="str">
        <f>IFERROR(IF(C129="No CAS","",INDEX('DEQ Pollutant List'!$C$7:$C$614,MATCH('5. Pollutant Emissions - MB'!C129,'DEQ Pollutant List'!$B$7:$B$614,0))),"")</f>
        <v/>
      </c>
      <c r="E129" s="194" t="str">
        <f>IFERROR(IF(OR($C129="",$C129="No CAS"),INDEX('DEQ Pollutant List'!$A$7:$A$614,MATCH($D129,'DEQ Pollutant List'!$C$7:$C$614,0)),INDEX('DEQ Pollutant List'!$A$7:$A$614,MATCH($C129,'DEQ Pollutant List'!$B$7:$B$614,0))),"")</f>
        <v/>
      </c>
      <c r="F129" s="87"/>
      <c r="G129" s="88"/>
      <c r="H129" s="76"/>
      <c r="I129" s="74"/>
      <c r="J129" s="77"/>
      <c r="K129" s="75"/>
      <c r="L129" s="74"/>
      <c r="M129" s="77"/>
      <c r="N129" s="75"/>
    </row>
    <row r="130" spans="1:14" x14ac:dyDescent="0.25">
      <c r="A130" s="59"/>
      <c r="B130" s="84"/>
      <c r="C130" s="83"/>
      <c r="D130" s="60" t="str">
        <f>IFERROR(IF(C130="No CAS","",INDEX('DEQ Pollutant List'!$C$7:$C$614,MATCH('5. Pollutant Emissions - MB'!C130,'DEQ Pollutant List'!$B$7:$B$614,0))),"")</f>
        <v/>
      </c>
      <c r="E130" s="194" t="str">
        <f>IFERROR(IF(OR($C130="",$C130="No CAS"),INDEX('DEQ Pollutant List'!$A$7:$A$614,MATCH($D130,'DEQ Pollutant List'!$C$7:$C$614,0)),INDEX('DEQ Pollutant List'!$A$7:$A$614,MATCH($C130,'DEQ Pollutant List'!$B$7:$B$614,0))),"")</f>
        <v/>
      </c>
      <c r="F130" s="87"/>
      <c r="G130" s="88"/>
      <c r="H130" s="76"/>
      <c r="I130" s="74"/>
      <c r="J130" s="77"/>
      <c r="K130" s="75"/>
      <c r="L130" s="74"/>
      <c r="M130" s="77"/>
      <c r="N130" s="75"/>
    </row>
    <row r="131" spans="1:14" x14ac:dyDescent="0.25">
      <c r="A131" s="59"/>
      <c r="B131" s="84"/>
      <c r="C131" s="83"/>
      <c r="D131" s="60" t="str">
        <f>IFERROR(IF(C131="No CAS","",INDEX('DEQ Pollutant List'!$C$7:$C$614,MATCH('5. Pollutant Emissions - MB'!C131,'DEQ Pollutant List'!$B$7:$B$614,0))),"")</f>
        <v/>
      </c>
      <c r="E131" s="194" t="str">
        <f>IFERROR(IF(OR($C131="",$C131="No CAS"),INDEX('DEQ Pollutant List'!$A$7:$A$614,MATCH($D131,'DEQ Pollutant List'!$C$7:$C$614,0)),INDEX('DEQ Pollutant List'!$A$7:$A$614,MATCH($C131,'DEQ Pollutant List'!$B$7:$B$614,0))),"")</f>
        <v/>
      </c>
      <c r="F131" s="87"/>
      <c r="G131" s="88"/>
      <c r="H131" s="76"/>
      <c r="I131" s="74"/>
      <c r="J131" s="77"/>
      <c r="K131" s="75"/>
      <c r="L131" s="74"/>
      <c r="M131" s="77"/>
      <c r="N131" s="75"/>
    </row>
    <row r="132" spans="1:14" x14ac:dyDescent="0.25">
      <c r="A132" s="59"/>
      <c r="B132" s="84"/>
      <c r="C132" s="83"/>
      <c r="D132" s="60" t="str">
        <f>IFERROR(IF(C132="No CAS","",INDEX('DEQ Pollutant List'!$C$7:$C$614,MATCH('5. Pollutant Emissions - MB'!C132,'DEQ Pollutant List'!$B$7:$B$614,0))),"")</f>
        <v/>
      </c>
      <c r="E132" s="194" t="str">
        <f>IFERROR(IF(OR($C132="",$C132="No CAS"),INDEX('DEQ Pollutant List'!$A$7:$A$614,MATCH($D132,'DEQ Pollutant List'!$C$7:$C$614,0)),INDEX('DEQ Pollutant List'!$A$7:$A$614,MATCH($C132,'DEQ Pollutant List'!$B$7:$B$614,0))),"")</f>
        <v/>
      </c>
      <c r="F132" s="87"/>
      <c r="G132" s="88"/>
      <c r="H132" s="76"/>
      <c r="I132" s="74"/>
      <c r="J132" s="77"/>
      <c r="K132" s="75"/>
      <c r="L132" s="74"/>
      <c r="M132" s="77"/>
      <c r="N132" s="75"/>
    </row>
    <row r="133" spans="1:14" x14ac:dyDescent="0.25">
      <c r="A133" s="59"/>
      <c r="B133" s="84"/>
      <c r="C133" s="83"/>
      <c r="D133" s="60" t="str">
        <f>IFERROR(IF(C133="No CAS","",INDEX('DEQ Pollutant List'!$C$7:$C$614,MATCH('5. Pollutant Emissions - MB'!C133,'DEQ Pollutant List'!$B$7:$B$614,0))),"")</f>
        <v/>
      </c>
      <c r="E133" s="194" t="str">
        <f>IFERROR(IF(OR($C133="",$C133="No CAS"),INDEX('DEQ Pollutant List'!$A$7:$A$614,MATCH($D133,'DEQ Pollutant List'!$C$7:$C$614,0)),INDEX('DEQ Pollutant List'!$A$7:$A$614,MATCH($C133,'DEQ Pollutant List'!$B$7:$B$614,0))),"")</f>
        <v/>
      </c>
      <c r="F133" s="87"/>
      <c r="G133" s="88"/>
      <c r="H133" s="76"/>
      <c r="I133" s="74"/>
      <c r="J133" s="77"/>
      <c r="K133" s="75"/>
      <c r="L133" s="74"/>
      <c r="M133" s="77"/>
      <c r="N133" s="75"/>
    </row>
    <row r="134" spans="1:14" x14ac:dyDescent="0.25">
      <c r="A134" s="59"/>
      <c r="B134" s="84"/>
      <c r="C134" s="83"/>
      <c r="D134" s="60" t="str">
        <f>IFERROR(IF(C134="No CAS","",INDEX('DEQ Pollutant List'!$C$7:$C$614,MATCH('5. Pollutant Emissions - MB'!C134,'DEQ Pollutant List'!$B$7:$B$614,0))),"")</f>
        <v/>
      </c>
      <c r="E134" s="194" t="str">
        <f>IFERROR(IF(OR($C134="",$C134="No CAS"),INDEX('DEQ Pollutant List'!$A$7:$A$614,MATCH($D134,'DEQ Pollutant List'!$C$7:$C$614,0)),INDEX('DEQ Pollutant List'!$A$7:$A$614,MATCH($C134,'DEQ Pollutant List'!$B$7:$B$614,0))),"")</f>
        <v/>
      </c>
      <c r="F134" s="87"/>
      <c r="G134" s="88"/>
      <c r="H134" s="76"/>
      <c r="I134" s="74"/>
      <c r="J134" s="77"/>
      <c r="K134" s="75"/>
      <c r="L134" s="74"/>
      <c r="M134" s="77"/>
      <c r="N134" s="75"/>
    </row>
    <row r="135" spans="1:14" x14ac:dyDescent="0.25">
      <c r="A135" s="59"/>
      <c r="B135" s="84"/>
      <c r="C135" s="83"/>
      <c r="D135" s="60" t="str">
        <f>IFERROR(IF(C135="No CAS","",INDEX('DEQ Pollutant List'!$C$7:$C$614,MATCH('5. Pollutant Emissions - MB'!C135,'DEQ Pollutant List'!$B$7:$B$614,0))),"")</f>
        <v/>
      </c>
      <c r="E135" s="194" t="str">
        <f>IFERROR(IF(OR($C135="",$C135="No CAS"),INDEX('DEQ Pollutant List'!$A$7:$A$614,MATCH($D135,'DEQ Pollutant List'!$C$7:$C$614,0)),INDEX('DEQ Pollutant List'!$A$7:$A$614,MATCH($C135,'DEQ Pollutant List'!$B$7:$B$614,0))),"")</f>
        <v/>
      </c>
      <c r="F135" s="87"/>
      <c r="G135" s="88"/>
      <c r="H135" s="76"/>
      <c r="I135" s="74"/>
      <c r="J135" s="77"/>
      <c r="K135" s="75"/>
      <c r="L135" s="74"/>
      <c r="M135" s="77"/>
      <c r="N135" s="75"/>
    </row>
    <row r="136" spans="1:14" x14ac:dyDescent="0.25">
      <c r="A136" s="59"/>
      <c r="B136" s="84"/>
      <c r="C136" s="83"/>
      <c r="D136" s="60" t="str">
        <f>IFERROR(IF(C136="No CAS","",INDEX('DEQ Pollutant List'!$C$7:$C$614,MATCH('5. Pollutant Emissions - MB'!C136,'DEQ Pollutant List'!$B$7:$B$614,0))),"")</f>
        <v/>
      </c>
      <c r="E136" s="194" t="str">
        <f>IFERROR(IF(OR($C136="",$C136="No CAS"),INDEX('DEQ Pollutant List'!$A$7:$A$614,MATCH($D136,'DEQ Pollutant List'!$C$7:$C$614,0)),INDEX('DEQ Pollutant List'!$A$7:$A$614,MATCH($C136,'DEQ Pollutant List'!$B$7:$B$614,0))),"")</f>
        <v/>
      </c>
      <c r="F136" s="87"/>
      <c r="G136" s="88"/>
      <c r="H136" s="76"/>
      <c r="I136" s="74"/>
      <c r="J136" s="77"/>
      <c r="K136" s="75"/>
      <c r="L136" s="74"/>
      <c r="M136" s="77"/>
      <c r="N136" s="75"/>
    </row>
    <row r="137" spans="1:14" x14ac:dyDescent="0.25">
      <c r="A137" s="59"/>
      <c r="B137" s="84"/>
      <c r="C137" s="83"/>
      <c r="D137" s="60" t="str">
        <f>IFERROR(IF(C137="No CAS","",INDEX('DEQ Pollutant List'!$C$7:$C$614,MATCH('5. Pollutant Emissions - MB'!C137,'DEQ Pollutant List'!$B$7:$B$614,0))),"")</f>
        <v/>
      </c>
      <c r="E137" s="194" t="str">
        <f>IFERROR(IF(OR($C137="",$C137="No CAS"),INDEX('DEQ Pollutant List'!$A$7:$A$614,MATCH($D137,'DEQ Pollutant List'!$C$7:$C$614,0)),INDEX('DEQ Pollutant List'!$A$7:$A$614,MATCH($C137,'DEQ Pollutant List'!$B$7:$B$614,0))),"")</f>
        <v/>
      </c>
      <c r="F137" s="87"/>
      <c r="G137" s="88"/>
      <c r="H137" s="76"/>
      <c r="I137" s="74"/>
      <c r="J137" s="77"/>
      <c r="K137" s="75"/>
      <c r="L137" s="74"/>
      <c r="M137" s="77"/>
      <c r="N137" s="75"/>
    </row>
    <row r="138" spans="1:14" x14ac:dyDescent="0.25">
      <c r="A138" s="59"/>
      <c r="B138" s="84"/>
      <c r="C138" s="83"/>
      <c r="D138" s="60" t="str">
        <f>IFERROR(IF(C138="No CAS","",INDEX('DEQ Pollutant List'!$C$7:$C$614,MATCH('5. Pollutant Emissions - MB'!C138,'DEQ Pollutant List'!$B$7:$B$614,0))),"")</f>
        <v/>
      </c>
      <c r="E138" s="194" t="str">
        <f>IFERROR(IF(OR($C138="",$C138="No CAS"),INDEX('DEQ Pollutant List'!$A$7:$A$614,MATCH($D138,'DEQ Pollutant List'!$C$7:$C$614,0)),INDEX('DEQ Pollutant List'!$A$7:$A$614,MATCH($C138,'DEQ Pollutant List'!$B$7:$B$614,0))),"")</f>
        <v/>
      </c>
      <c r="F138" s="87"/>
      <c r="G138" s="88"/>
      <c r="H138" s="76"/>
      <c r="I138" s="74"/>
      <c r="J138" s="77"/>
      <c r="K138" s="75"/>
      <c r="L138" s="74"/>
      <c r="M138" s="77"/>
      <c r="N138" s="75"/>
    </row>
    <row r="139" spans="1:14" x14ac:dyDescent="0.25">
      <c r="A139" s="59"/>
      <c r="B139" s="84"/>
      <c r="C139" s="83"/>
      <c r="D139" s="60" t="str">
        <f>IFERROR(IF(C139="No CAS","",INDEX('DEQ Pollutant List'!$C$7:$C$614,MATCH('5. Pollutant Emissions - MB'!C139,'DEQ Pollutant List'!$B$7:$B$614,0))),"")</f>
        <v/>
      </c>
      <c r="E139" s="194" t="str">
        <f>IFERROR(IF(OR($C139="",$C139="No CAS"),INDEX('DEQ Pollutant List'!$A$7:$A$614,MATCH($D139,'DEQ Pollutant List'!$C$7:$C$614,0)),INDEX('DEQ Pollutant List'!$A$7:$A$614,MATCH($C139,'DEQ Pollutant List'!$B$7:$B$614,0))),"")</f>
        <v/>
      </c>
      <c r="F139" s="87"/>
      <c r="G139" s="88"/>
      <c r="H139" s="76"/>
      <c r="I139" s="74"/>
      <c r="J139" s="77"/>
      <c r="K139" s="75"/>
      <c r="L139" s="74"/>
      <c r="M139" s="77"/>
      <c r="N139" s="75"/>
    </row>
    <row r="140" spans="1:14" x14ac:dyDescent="0.25">
      <c r="A140" s="59"/>
      <c r="B140" s="84"/>
      <c r="C140" s="83"/>
      <c r="D140" s="60" t="str">
        <f>IFERROR(IF(C140="No CAS","",INDEX('DEQ Pollutant List'!$C$7:$C$614,MATCH('5. Pollutant Emissions - MB'!C140,'DEQ Pollutant List'!$B$7:$B$614,0))),"")</f>
        <v/>
      </c>
      <c r="E140" s="194" t="str">
        <f>IFERROR(IF(OR($C140="",$C140="No CAS"),INDEX('DEQ Pollutant List'!$A$7:$A$614,MATCH($D140,'DEQ Pollutant List'!$C$7:$C$614,0)),INDEX('DEQ Pollutant List'!$A$7:$A$614,MATCH($C140,'DEQ Pollutant List'!$B$7:$B$614,0))),"")</f>
        <v/>
      </c>
      <c r="F140" s="87"/>
      <c r="G140" s="88"/>
      <c r="H140" s="76"/>
      <c r="I140" s="74"/>
      <c r="J140" s="77"/>
      <c r="K140" s="75"/>
      <c r="L140" s="74"/>
      <c r="M140" s="77"/>
      <c r="N140" s="75"/>
    </row>
    <row r="141" spans="1:14" x14ac:dyDescent="0.25">
      <c r="A141" s="59"/>
      <c r="B141" s="84"/>
      <c r="C141" s="83"/>
      <c r="D141" s="60" t="str">
        <f>IFERROR(IF(C141="No CAS","",INDEX('DEQ Pollutant List'!$C$7:$C$614,MATCH('5. Pollutant Emissions - MB'!C141,'DEQ Pollutant List'!$B$7:$B$614,0))),"")</f>
        <v/>
      </c>
      <c r="E141" s="194" t="str">
        <f>IFERROR(IF(OR($C141="",$C141="No CAS"),INDEX('DEQ Pollutant List'!$A$7:$A$614,MATCH($D141,'DEQ Pollutant List'!$C$7:$C$614,0)),INDEX('DEQ Pollutant List'!$A$7:$A$614,MATCH($C141,'DEQ Pollutant List'!$B$7:$B$614,0))),"")</f>
        <v/>
      </c>
      <c r="F141" s="87"/>
      <c r="G141" s="88"/>
      <c r="H141" s="76"/>
      <c r="I141" s="74"/>
      <c r="J141" s="77"/>
      <c r="K141" s="75"/>
      <c r="L141" s="74"/>
      <c r="M141" s="77"/>
      <c r="N141" s="75"/>
    </row>
    <row r="142" spans="1:14" x14ac:dyDescent="0.25">
      <c r="A142" s="59"/>
      <c r="B142" s="84"/>
      <c r="C142" s="83"/>
      <c r="D142" s="60" t="str">
        <f>IFERROR(IF(C142="No CAS","",INDEX('DEQ Pollutant List'!$C$7:$C$614,MATCH('5. Pollutant Emissions - MB'!C142,'DEQ Pollutant List'!$B$7:$B$614,0))),"")</f>
        <v/>
      </c>
      <c r="E142" s="194" t="str">
        <f>IFERROR(IF(OR($C142="",$C142="No CAS"),INDEX('DEQ Pollutant List'!$A$7:$A$614,MATCH($D142,'DEQ Pollutant List'!$C$7:$C$614,0)),INDEX('DEQ Pollutant List'!$A$7:$A$614,MATCH($C142,'DEQ Pollutant List'!$B$7:$B$614,0))),"")</f>
        <v/>
      </c>
      <c r="F142" s="87"/>
      <c r="G142" s="88"/>
      <c r="H142" s="76"/>
      <c r="I142" s="74"/>
      <c r="J142" s="77"/>
      <c r="K142" s="75"/>
      <c r="L142" s="74"/>
      <c r="M142" s="77"/>
      <c r="N142" s="75"/>
    </row>
    <row r="143" spans="1:14" x14ac:dyDescent="0.25">
      <c r="A143" s="59"/>
      <c r="B143" s="84"/>
      <c r="C143" s="83"/>
      <c r="D143" s="60" t="str">
        <f>IFERROR(IF(C143="No CAS","",INDEX('DEQ Pollutant List'!$C$7:$C$614,MATCH('5. Pollutant Emissions - MB'!C143,'DEQ Pollutant List'!$B$7:$B$614,0))),"")</f>
        <v/>
      </c>
      <c r="E143" s="194" t="str">
        <f>IFERROR(IF(OR($C143="",$C143="No CAS"),INDEX('DEQ Pollutant List'!$A$7:$A$614,MATCH($D143,'DEQ Pollutant List'!$C$7:$C$614,0)),INDEX('DEQ Pollutant List'!$A$7:$A$614,MATCH($C143,'DEQ Pollutant List'!$B$7:$B$614,0))),"")</f>
        <v/>
      </c>
      <c r="F143" s="87"/>
      <c r="G143" s="88"/>
      <c r="H143" s="76"/>
      <c r="I143" s="74"/>
      <c r="J143" s="77"/>
      <c r="K143" s="75"/>
      <c r="L143" s="74"/>
      <c r="M143" s="77"/>
      <c r="N143" s="75"/>
    </row>
    <row r="144" spans="1:14" x14ac:dyDescent="0.25">
      <c r="A144" s="59"/>
      <c r="B144" s="84"/>
      <c r="C144" s="83"/>
      <c r="D144" s="60" t="str">
        <f>IFERROR(IF(C144="No CAS","",INDEX('DEQ Pollutant List'!$C$7:$C$614,MATCH('5. Pollutant Emissions - MB'!C144,'DEQ Pollutant List'!$B$7:$B$614,0))),"")</f>
        <v/>
      </c>
      <c r="E144" s="194" t="str">
        <f>IFERROR(IF(OR($C144="",$C144="No CAS"),INDEX('DEQ Pollutant List'!$A$7:$A$614,MATCH($D144,'DEQ Pollutant List'!$C$7:$C$614,0)),INDEX('DEQ Pollutant List'!$A$7:$A$614,MATCH($C144,'DEQ Pollutant List'!$B$7:$B$614,0))),"")</f>
        <v/>
      </c>
      <c r="F144" s="87"/>
      <c r="G144" s="88"/>
      <c r="H144" s="76"/>
      <c r="I144" s="74"/>
      <c r="J144" s="77"/>
      <c r="K144" s="75"/>
      <c r="L144" s="74"/>
      <c r="M144" s="77"/>
      <c r="N144" s="75"/>
    </row>
    <row r="145" spans="1:14" x14ac:dyDescent="0.25">
      <c r="A145" s="59"/>
      <c r="B145" s="84"/>
      <c r="C145" s="83"/>
      <c r="D145" s="60" t="str">
        <f>IFERROR(IF(C145="No CAS","",INDEX('DEQ Pollutant List'!$C$7:$C$614,MATCH('5. Pollutant Emissions - MB'!C145,'DEQ Pollutant List'!$B$7:$B$614,0))),"")</f>
        <v/>
      </c>
      <c r="E145" s="194" t="str">
        <f>IFERROR(IF(OR($C145="",$C145="No CAS"),INDEX('DEQ Pollutant List'!$A$7:$A$614,MATCH($D145,'DEQ Pollutant List'!$C$7:$C$614,0)),INDEX('DEQ Pollutant List'!$A$7:$A$614,MATCH($C145,'DEQ Pollutant List'!$B$7:$B$614,0))),"")</f>
        <v/>
      </c>
      <c r="F145" s="87"/>
      <c r="G145" s="88"/>
      <c r="H145" s="76"/>
      <c r="I145" s="74"/>
      <c r="J145" s="77"/>
      <c r="K145" s="75"/>
      <c r="L145" s="74"/>
      <c r="M145" s="77"/>
      <c r="N145" s="75"/>
    </row>
    <row r="146" spans="1:14" x14ac:dyDescent="0.25">
      <c r="A146" s="59"/>
      <c r="B146" s="84"/>
      <c r="C146" s="83"/>
      <c r="D146" s="60" t="str">
        <f>IFERROR(IF(C146="No CAS","",INDEX('DEQ Pollutant List'!$C$7:$C$614,MATCH('5. Pollutant Emissions - MB'!C146,'DEQ Pollutant List'!$B$7:$B$614,0))),"")</f>
        <v/>
      </c>
      <c r="E146" s="194" t="str">
        <f>IFERROR(IF(OR($C146="",$C146="No CAS"),INDEX('DEQ Pollutant List'!$A$7:$A$614,MATCH($D146,'DEQ Pollutant List'!$C$7:$C$614,0)),INDEX('DEQ Pollutant List'!$A$7:$A$614,MATCH($C146,'DEQ Pollutant List'!$B$7:$B$614,0))),"")</f>
        <v/>
      </c>
      <c r="F146" s="87"/>
      <c r="G146" s="88"/>
      <c r="H146" s="76"/>
      <c r="I146" s="74"/>
      <c r="J146" s="77"/>
      <c r="K146" s="75"/>
      <c r="L146" s="74"/>
      <c r="M146" s="77"/>
      <c r="N146" s="75"/>
    </row>
    <row r="147" spans="1:14" x14ac:dyDescent="0.25">
      <c r="A147" s="59"/>
      <c r="B147" s="84"/>
      <c r="C147" s="83"/>
      <c r="D147" s="60" t="str">
        <f>IFERROR(IF(C147="No CAS","",INDEX('DEQ Pollutant List'!$C$7:$C$614,MATCH('5. Pollutant Emissions - MB'!C147,'DEQ Pollutant List'!$B$7:$B$614,0))),"")</f>
        <v/>
      </c>
      <c r="E147" s="194" t="str">
        <f>IFERROR(IF(OR($C147="",$C147="No CAS"),INDEX('DEQ Pollutant List'!$A$7:$A$614,MATCH($D147,'DEQ Pollutant List'!$C$7:$C$614,0)),INDEX('DEQ Pollutant List'!$A$7:$A$614,MATCH($C147,'DEQ Pollutant List'!$B$7:$B$614,0))),"")</f>
        <v/>
      </c>
      <c r="F147" s="87"/>
      <c r="G147" s="88"/>
      <c r="H147" s="76"/>
      <c r="I147" s="74"/>
      <c r="J147" s="77"/>
      <c r="K147" s="75"/>
      <c r="L147" s="74"/>
      <c r="M147" s="77"/>
      <c r="N147" s="75"/>
    </row>
    <row r="148" spans="1:14" x14ac:dyDescent="0.25">
      <c r="A148" s="59"/>
      <c r="B148" s="84"/>
      <c r="C148" s="83"/>
      <c r="D148" s="60" t="str">
        <f>IFERROR(IF(C148="No CAS","",INDEX('DEQ Pollutant List'!$C$7:$C$614,MATCH('5. Pollutant Emissions - MB'!C148,'DEQ Pollutant List'!$B$7:$B$614,0))),"")</f>
        <v/>
      </c>
      <c r="E148" s="194" t="str">
        <f>IFERROR(IF(OR($C148="",$C148="No CAS"),INDEX('DEQ Pollutant List'!$A$7:$A$614,MATCH($D148,'DEQ Pollutant List'!$C$7:$C$614,0)),INDEX('DEQ Pollutant List'!$A$7:$A$614,MATCH($C148,'DEQ Pollutant List'!$B$7:$B$614,0))),"")</f>
        <v/>
      </c>
      <c r="F148" s="87"/>
      <c r="G148" s="88"/>
      <c r="H148" s="76"/>
      <c r="I148" s="74"/>
      <c r="J148" s="77"/>
      <c r="K148" s="75"/>
      <c r="L148" s="74"/>
      <c r="M148" s="77"/>
      <c r="N148" s="75"/>
    </row>
    <row r="149" spans="1:14" x14ac:dyDescent="0.25">
      <c r="A149" s="59"/>
      <c r="B149" s="84"/>
      <c r="C149" s="83"/>
      <c r="D149" s="60" t="str">
        <f>IFERROR(IF(C149="No CAS","",INDEX('DEQ Pollutant List'!$C$7:$C$614,MATCH('5. Pollutant Emissions - MB'!C149,'DEQ Pollutant List'!$B$7:$B$614,0))),"")</f>
        <v/>
      </c>
      <c r="E149" s="194" t="str">
        <f>IFERROR(IF(OR($C149="",$C149="No CAS"),INDEX('DEQ Pollutant List'!$A$7:$A$614,MATCH($D149,'DEQ Pollutant List'!$C$7:$C$614,0)),INDEX('DEQ Pollutant List'!$A$7:$A$614,MATCH($C149,'DEQ Pollutant List'!$B$7:$B$614,0))),"")</f>
        <v/>
      </c>
      <c r="F149" s="87"/>
      <c r="G149" s="88"/>
      <c r="H149" s="76"/>
      <c r="I149" s="74"/>
      <c r="J149" s="77"/>
      <c r="K149" s="75"/>
      <c r="L149" s="74"/>
      <c r="M149" s="77"/>
      <c r="N149" s="75"/>
    </row>
    <row r="150" spans="1:14" x14ac:dyDescent="0.25">
      <c r="A150" s="59"/>
      <c r="B150" s="84"/>
      <c r="C150" s="83"/>
      <c r="D150" s="60" t="str">
        <f>IFERROR(IF(C150="No CAS","",INDEX('DEQ Pollutant List'!$C$7:$C$614,MATCH('5. Pollutant Emissions - MB'!C150,'DEQ Pollutant List'!$B$7:$B$614,0))),"")</f>
        <v/>
      </c>
      <c r="E150" s="194" t="str">
        <f>IFERROR(IF(OR($C150="",$C150="No CAS"),INDEX('DEQ Pollutant List'!$A$7:$A$614,MATCH($D150,'DEQ Pollutant List'!$C$7:$C$614,0)),INDEX('DEQ Pollutant List'!$A$7:$A$614,MATCH($C150,'DEQ Pollutant List'!$B$7:$B$614,0))),"")</f>
        <v/>
      </c>
      <c r="F150" s="87"/>
      <c r="G150" s="88"/>
      <c r="H150" s="76"/>
      <c r="I150" s="74"/>
      <c r="J150" s="77"/>
      <c r="K150" s="75"/>
      <c r="L150" s="74"/>
      <c r="M150" s="77"/>
      <c r="N150" s="75"/>
    </row>
    <row r="151" spans="1:14" x14ac:dyDescent="0.25">
      <c r="A151" s="59"/>
      <c r="B151" s="84"/>
      <c r="C151" s="83"/>
      <c r="D151" s="60" t="str">
        <f>IFERROR(IF(C151="No CAS","",INDEX('DEQ Pollutant List'!$C$7:$C$614,MATCH('5. Pollutant Emissions - MB'!C151,'DEQ Pollutant List'!$B$7:$B$614,0))),"")</f>
        <v/>
      </c>
      <c r="E151" s="194" t="str">
        <f>IFERROR(IF(OR($C151="",$C151="No CAS"),INDEX('DEQ Pollutant List'!$A$7:$A$614,MATCH($D151,'DEQ Pollutant List'!$C$7:$C$614,0)),INDEX('DEQ Pollutant List'!$A$7:$A$614,MATCH($C151,'DEQ Pollutant List'!$B$7:$B$614,0))),"")</f>
        <v/>
      </c>
      <c r="F151" s="87"/>
      <c r="G151" s="88"/>
      <c r="H151" s="76"/>
      <c r="I151" s="74"/>
      <c r="J151" s="77"/>
      <c r="K151" s="75"/>
      <c r="L151" s="74"/>
      <c r="M151" s="77"/>
      <c r="N151" s="75"/>
    </row>
    <row r="152" spans="1:14" x14ac:dyDescent="0.25">
      <c r="A152" s="59"/>
      <c r="B152" s="84"/>
      <c r="C152" s="83"/>
      <c r="D152" s="60" t="str">
        <f>IFERROR(IF(C152="No CAS","",INDEX('DEQ Pollutant List'!$C$7:$C$614,MATCH('5. Pollutant Emissions - MB'!C152,'DEQ Pollutant List'!$B$7:$B$614,0))),"")</f>
        <v/>
      </c>
      <c r="E152" s="194" t="str">
        <f>IFERROR(IF(OR($C152="",$C152="No CAS"),INDEX('DEQ Pollutant List'!$A$7:$A$614,MATCH($D152,'DEQ Pollutant List'!$C$7:$C$614,0)),INDEX('DEQ Pollutant List'!$A$7:$A$614,MATCH($C152,'DEQ Pollutant List'!$B$7:$B$614,0))),"")</f>
        <v/>
      </c>
      <c r="F152" s="87"/>
      <c r="G152" s="88"/>
      <c r="H152" s="76"/>
      <c r="I152" s="74"/>
      <c r="J152" s="77"/>
      <c r="K152" s="75"/>
      <c r="L152" s="74"/>
      <c r="M152" s="77"/>
      <c r="N152" s="75"/>
    </row>
    <row r="153" spans="1:14" x14ac:dyDescent="0.25">
      <c r="A153" s="59"/>
      <c r="B153" s="84"/>
      <c r="C153" s="83"/>
      <c r="D153" s="60" t="str">
        <f>IFERROR(IF(C153="No CAS","",INDEX('DEQ Pollutant List'!$C$7:$C$614,MATCH('5. Pollutant Emissions - MB'!C153,'DEQ Pollutant List'!$B$7:$B$614,0))),"")</f>
        <v/>
      </c>
      <c r="E153" s="194" t="str">
        <f>IFERROR(IF(OR($C153="",$C153="No CAS"),INDEX('DEQ Pollutant List'!$A$7:$A$614,MATCH($D153,'DEQ Pollutant List'!$C$7:$C$614,0)),INDEX('DEQ Pollutant List'!$A$7:$A$614,MATCH($C153,'DEQ Pollutant List'!$B$7:$B$614,0))),"")</f>
        <v/>
      </c>
      <c r="F153" s="87"/>
      <c r="G153" s="88"/>
      <c r="H153" s="76"/>
      <c r="I153" s="74"/>
      <c r="J153" s="77"/>
      <c r="K153" s="75"/>
      <c r="L153" s="74"/>
      <c r="M153" s="77"/>
      <c r="N153" s="75"/>
    </row>
    <row r="154" spans="1:14" x14ac:dyDescent="0.25">
      <c r="A154" s="59"/>
      <c r="B154" s="84"/>
      <c r="C154" s="83"/>
      <c r="D154" s="60" t="str">
        <f>IFERROR(IF(C154="No CAS","",INDEX('DEQ Pollutant List'!$C$7:$C$614,MATCH('5. Pollutant Emissions - MB'!C154,'DEQ Pollutant List'!$B$7:$B$614,0))),"")</f>
        <v/>
      </c>
      <c r="E154" s="194" t="str">
        <f>IFERROR(IF(OR($C154="",$C154="No CAS"),INDEX('DEQ Pollutant List'!$A$7:$A$614,MATCH($D154,'DEQ Pollutant List'!$C$7:$C$614,0)),INDEX('DEQ Pollutant List'!$A$7:$A$614,MATCH($C154,'DEQ Pollutant List'!$B$7:$B$614,0))),"")</f>
        <v/>
      </c>
      <c r="F154" s="87"/>
      <c r="G154" s="88"/>
      <c r="H154" s="76"/>
      <c r="I154" s="74"/>
      <c r="J154" s="77"/>
      <c r="K154" s="75"/>
      <c r="L154" s="74"/>
      <c r="M154" s="77"/>
      <c r="N154" s="75"/>
    </row>
    <row r="155" spans="1:14" x14ac:dyDescent="0.25">
      <c r="A155" s="59"/>
      <c r="B155" s="84"/>
      <c r="C155" s="83"/>
      <c r="D155" s="60" t="str">
        <f>IFERROR(IF(C155="No CAS","",INDEX('DEQ Pollutant List'!$C$7:$C$614,MATCH('5. Pollutant Emissions - MB'!C155,'DEQ Pollutant List'!$B$7:$B$614,0))),"")</f>
        <v/>
      </c>
      <c r="E155" s="194" t="str">
        <f>IFERROR(IF(OR($C155="",$C155="No CAS"),INDEX('DEQ Pollutant List'!$A$7:$A$614,MATCH($D155,'DEQ Pollutant List'!$C$7:$C$614,0)),INDEX('DEQ Pollutant List'!$A$7:$A$614,MATCH($C155,'DEQ Pollutant List'!$B$7:$B$614,0))),"")</f>
        <v/>
      </c>
      <c r="F155" s="87"/>
      <c r="G155" s="88"/>
      <c r="H155" s="76"/>
      <c r="I155" s="74"/>
      <c r="J155" s="77"/>
      <c r="K155" s="75"/>
      <c r="L155" s="74"/>
      <c r="M155" s="77"/>
      <c r="N155" s="75"/>
    </row>
    <row r="156" spans="1:14" x14ac:dyDescent="0.25">
      <c r="A156" s="59"/>
      <c r="B156" s="84"/>
      <c r="C156" s="83"/>
      <c r="D156" s="60" t="str">
        <f>IFERROR(IF(C156="No CAS","",INDEX('DEQ Pollutant List'!$C$7:$C$614,MATCH('5. Pollutant Emissions - MB'!C156,'DEQ Pollutant List'!$B$7:$B$614,0))),"")</f>
        <v/>
      </c>
      <c r="E156" s="194" t="str">
        <f>IFERROR(IF(OR($C156="",$C156="No CAS"),INDEX('DEQ Pollutant List'!$A$7:$A$614,MATCH($D156,'DEQ Pollutant List'!$C$7:$C$614,0)),INDEX('DEQ Pollutant List'!$A$7:$A$614,MATCH($C156,'DEQ Pollutant List'!$B$7:$B$614,0))),"")</f>
        <v/>
      </c>
      <c r="F156" s="87"/>
      <c r="G156" s="88"/>
      <c r="H156" s="76"/>
      <c r="I156" s="74"/>
      <c r="J156" s="77"/>
      <c r="K156" s="75"/>
      <c r="L156" s="74"/>
      <c r="M156" s="77"/>
      <c r="N156" s="75"/>
    </row>
    <row r="157" spans="1:14" x14ac:dyDescent="0.25">
      <c r="A157" s="59"/>
      <c r="B157" s="84"/>
      <c r="C157" s="83"/>
      <c r="D157" s="60" t="str">
        <f>IFERROR(IF(C157="No CAS","",INDEX('DEQ Pollutant List'!$C$7:$C$614,MATCH('5. Pollutant Emissions - MB'!C157,'DEQ Pollutant List'!$B$7:$B$614,0))),"")</f>
        <v/>
      </c>
      <c r="E157" s="194" t="str">
        <f>IFERROR(IF(OR($C157="",$C157="No CAS"),INDEX('DEQ Pollutant List'!$A$7:$A$614,MATCH($D157,'DEQ Pollutant List'!$C$7:$C$614,0)),INDEX('DEQ Pollutant List'!$A$7:$A$614,MATCH($C157,'DEQ Pollutant List'!$B$7:$B$614,0))),"")</f>
        <v/>
      </c>
      <c r="F157" s="87"/>
      <c r="G157" s="88"/>
      <c r="H157" s="76"/>
      <c r="I157" s="74"/>
      <c r="J157" s="77"/>
      <c r="K157" s="75"/>
      <c r="L157" s="74"/>
      <c r="M157" s="77"/>
      <c r="N157" s="75"/>
    </row>
    <row r="158" spans="1:14" x14ac:dyDescent="0.25">
      <c r="A158" s="59"/>
      <c r="B158" s="84"/>
      <c r="C158" s="83"/>
      <c r="D158" s="60" t="str">
        <f>IFERROR(IF(C158="No CAS","",INDEX('DEQ Pollutant List'!$C$7:$C$614,MATCH('5. Pollutant Emissions - MB'!C158,'DEQ Pollutant List'!$B$7:$B$614,0))),"")</f>
        <v/>
      </c>
      <c r="E158" s="194" t="str">
        <f>IFERROR(IF(OR($C158="",$C158="No CAS"),INDEX('DEQ Pollutant List'!$A$7:$A$614,MATCH($D158,'DEQ Pollutant List'!$C$7:$C$614,0)),INDEX('DEQ Pollutant List'!$A$7:$A$614,MATCH($C158,'DEQ Pollutant List'!$B$7:$B$614,0))),"")</f>
        <v/>
      </c>
      <c r="F158" s="87"/>
      <c r="G158" s="88"/>
      <c r="H158" s="76"/>
      <c r="I158" s="74"/>
      <c r="J158" s="77"/>
      <c r="K158" s="75"/>
      <c r="L158" s="74"/>
      <c r="M158" s="77"/>
      <c r="N158" s="75"/>
    </row>
    <row r="159" spans="1:14" x14ac:dyDescent="0.25">
      <c r="A159" s="59"/>
      <c r="B159" s="84"/>
      <c r="C159" s="83"/>
      <c r="D159" s="60" t="str">
        <f>IFERROR(IF(C159="No CAS","",INDEX('DEQ Pollutant List'!$C$7:$C$614,MATCH('5. Pollutant Emissions - MB'!C159,'DEQ Pollutant List'!$B$7:$B$614,0))),"")</f>
        <v/>
      </c>
      <c r="E159" s="194" t="str">
        <f>IFERROR(IF(OR($C159="",$C159="No CAS"),INDEX('DEQ Pollutant List'!$A$7:$A$614,MATCH($D159,'DEQ Pollutant List'!$C$7:$C$614,0)),INDEX('DEQ Pollutant List'!$A$7:$A$614,MATCH($C159,'DEQ Pollutant List'!$B$7:$B$614,0))),"")</f>
        <v/>
      </c>
      <c r="F159" s="87"/>
      <c r="G159" s="88"/>
      <c r="H159" s="76"/>
      <c r="I159" s="74"/>
      <c r="J159" s="77"/>
      <c r="K159" s="75"/>
      <c r="L159" s="74"/>
      <c r="M159" s="77"/>
      <c r="N159" s="75"/>
    </row>
    <row r="160" spans="1:14" x14ac:dyDescent="0.25">
      <c r="A160" s="59"/>
      <c r="B160" s="84"/>
      <c r="C160" s="83"/>
      <c r="D160" s="60" t="str">
        <f>IFERROR(IF(C160="No CAS","",INDEX('DEQ Pollutant List'!$C$7:$C$614,MATCH('5. Pollutant Emissions - MB'!C160,'DEQ Pollutant List'!$B$7:$B$614,0))),"")</f>
        <v/>
      </c>
      <c r="E160" s="194" t="str">
        <f>IFERROR(IF(OR($C160="",$C160="No CAS"),INDEX('DEQ Pollutant List'!$A$7:$A$614,MATCH($D160,'DEQ Pollutant List'!$C$7:$C$614,0)),INDEX('DEQ Pollutant List'!$A$7:$A$614,MATCH($C160,'DEQ Pollutant List'!$B$7:$B$614,0))),"")</f>
        <v/>
      </c>
      <c r="F160" s="87"/>
      <c r="G160" s="88"/>
      <c r="H160" s="76"/>
      <c r="I160" s="74"/>
      <c r="J160" s="77"/>
      <c r="K160" s="75"/>
      <c r="L160" s="74"/>
      <c r="M160" s="77"/>
      <c r="N160" s="75"/>
    </row>
    <row r="161" spans="1:14" x14ac:dyDescent="0.25">
      <c r="A161" s="59"/>
      <c r="B161" s="84"/>
      <c r="C161" s="83"/>
      <c r="D161" s="60" t="str">
        <f>IFERROR(IF(C161="No CAS","",INDEX('DEQ Pollutant List'!$C$7:$C$614,MATCH('5. Pollutant Emissions - MB'!C161,'DEQ Pollutant List'!$B$7:$B$614,0))),"")</f>
        <v/>
      </c>
      <c r="E161" s="194" t="str">
        <f>IFERROR(IF(OR($C161="",$C161="No CAS"),INDEX('DEQ Pollutant List'!$A$7:$A$614,MATCH($D161,'DEQ Pollutant List'!$C$7:$C$614,0)),INDEX('DEQ Pollutant List'!$A$7:$A$614,MATCH($C161,'DEQ Pollutant List'!$B$7:$B$614,0))),"")</f>
        <v/>
      </c>
      <c r="F161" s="87"/>
      <c r="G161" s="88"/>
      <c r="H161" s="76"/>
      <c r="I161" s="74"/>
      <c r="J161" s="77"/>
      <c r="K161" s="75"/>
      <c r="L161" s="74"/>
      <c r="M161" s="77"/>
      <c r="N161" s="75"/>
    </row>
    <row r="162" spans="1:14" x14ac:dyDescent="0.25">
      <c r="A162" s="59"/>
      <c r="B162" s="84"/>
      <c r="C162" s="83"/>
      <c r="D162" s="60" t="str">
        <f>IFERROR(IF(C162="No CAS","",INDEX('DEQ Pollutant List'!$C$7:$C$614,MATCH('5. Pollutant Emissions - MB'!C162,'DEQ Pollutant List'!$B$7:$B$614,0))),"")</f>
        <v/>
      </c>
      <c r="E162" s="194" t="str">
        <f>IFERROR(IF(OR($C162="",$C162="No CAS"),INDEX('DEQ Pollutant List'!$A$7:$A$614,MATCH($D162,'DEQ Pollutant List'!$C$7:$C$614,0)),INDEX('DEQ Pollutant List'!$A$7:$A$614,MATCH($C162,'DEQ Pollutant List'!$B$7:$B$614,0))),"")</f>
        <v/>
      </c>
      <c r="F162" s="87"/>
      <c r="G162" s="88"/>
      <c r="H162" s="76"/>
      <c r="I162" s="74"/>
      <c r="J162" s="77"/>
      <c r="K162" s="75"/>
      <c r="L162" s="74"/>
      <c r="M162" s="77"/>
      <c r="N162" s="75"/>
    </row>
    <row r="163" spans="1:14" x14ac:dyDescent="0.25">
      <c r="A163" s="59"/>
      <c r="B163" s="84"/>
      <c r="C163" s="83"/>
      <c r="D163" s="60" t="str">
        <f>IFERROR(IF(C163="No CAS","",INDEX('DEQ Pollutant List'!$C$7:$C$614,MATCH('5. Pollutant Emissions - MB'!C163,'DEQ Pollutant List'!$B$7:$B$614,0))),"")</f>
        <v/>
      </c>
      <c r="E163" s="194" t="str">
        <f>IFERROR(IF(OR($C163="",$C163="No CAS"),INDEX('DEQ Pollutant List'!$A$7:$A$614,MATCH($D163,'DEQ Pollutant List'!$C$7:$C$614,0)),INDEX('DEQ Pollutant List'!$A$7:$A$614,MATCH($C163,'DEQ Pollutant List'!$B$7:$B$614,0))),"")</f>
        <v/>
      </c>
      <c r="F163" s="87"/>
      <c r="G163" s="88"/>
      <c r="H163" s="76"/>
      <c r="I163" s="74"/>
      <c r="J163" s="77"/>
      <c r="K163" s="75"/>
      <c r="L163" s="74"/>
      <c r="M163" s="77"/>
      <c r="N163" s="75"/>
    </row>
    <row r="164" spans="1:14" x14ac:dyDescent="0.25">
      <c r="A164" s="59"/>
      <c r="B164" s="84"/>
      <c r="C164" s="83"/>
      <c r="D164" s="60" t="str">
        <f>IFERROR(IF(C164="No CAS","",INDEX('DEQ Pollutant List'!$C$7:$C$614,MATCH('5. Pollutant Emissions - MB'!C164,'DEQ Pollutant List'!$B$7:$B$614,0))),"")</f>
        <v/>
      </c>
      <c r="E164" s="194" t="str">
        <f>IFERROR(IF(OR($C164="",$C164="No CAS"),INDEX('DEQ Pollutant List'!$A$7:$A$614,MATCH($D164,'DEQ Pollutant List'!$C$7:$C$614,0)),INDEX('DEQ Pollutant List'!$A$7:$A$614,MATCH($C164,'DEQ Pollutant List'!$B$7:$B$614,0))),"")</f>
        <v/>
      </c>
      <c r="F164" s="87"/>
      <c r="G164" s="88"/>
      <c r="H164" s="76"/>
      <c r="I164" s="74"/>
      <c r="J164" s="77"/>
      <c r="K164" s="75"/>
      <c r="L164" s="74"/>
      <c r="M164" s="77"/>
      <c r="N164" s="75"/>
    </row>
    <row r="165" spans="1:14" x14ac:dyDescent="0.25">
      <c r="A165" s="59"/>
      <c r="B165" s="84"/>
      <c r="C165" s="83"/>
      <c r="D165" s="60" t="str">
        <f>IFERROR(IF(C165="No CAS","",INDEX('DEQ Pollutant List'!$C$7:$C$614,MATCH('5. Pollutant Emissions - MB'!C165,'DEQ Pollutant List'!$B$7:$B$614,0))),"")</f>
        <v/>
      </c>
      <c r="E165" s="194" t="str">
        <f>IFERROR(IF(OR($C165="",$C165="No CAS"),INDEX('DEQ Pollutant List'!$A$7:$A$614,MATCH($D165,'DEQ Pollutant List'!$C$7:$C$614,0)),INDEX('DEQ Pollutant List'!$A$7:$A$614,MATCH($C165,'DEQ Pollutant List'!$B$7:$B$614,0))),"")</f>
        <v/>
      </c>
      <c r="F165" s="87"/>
      <c r="G165" s="88"/>
      <c r="H165" s="76"/>
      <c r="I165" s="74"/>
      <c r="J165" s="77"/>
      <c r="K165" s="75"/>
      <c r="L165" s="74"/>
      <c r="M165" s="77"/>
      <c r="N165" s="75"/>
    </row>
    <row r="166" spans="1:14" x14ac:dyDescent="0.25">
      <c r="A166" s="59"/>
      <c r="B166" s="84"/>
      <c r="C166" s="83"/>
      <c r="D166" s="60" t="str">
        <f>IFERROR(IF(C166="No CAS","",INDEX('DEQ Pollutant List'!$C$7:$C$614,MATCH('5. Pollutant Emissions - MB'!C166,'DEQ Pollutant List'!$B$7:$B$614,0))),"")</f>
        <v/>
      </c>
      <c r="E166" s="194" t="str">
        <f>IFERROR(IF(OR($C166="",$C166="No CAS"),INDEX('DEQ Pollutant List'!$A$7:$A$614,MATCH($D166,'DEQ Pollutant List'!$C$7:$C$614,0)),INDEX('DEQ Pollutant List'!$A$7:$A$614,MATCH($C166,'DEQ Pollutant List'!$B$7:$B$614,0))),"")</f>
        <v/>
      </c>
      <c r="F166" s="87"/>
      <c r="G166" s="88"/>
      <c r="H166" s="76"/>
      <c r="I166" s="74"/>
      <c r="J166" s="77"/>
      <c r="K166" s="75"/>
      <c r="L166" s="74"/>
      <c r="M166" s="77"/>
      <c r="N166" s="75"/>
    </row>
    <row r="167" spans="1:14" x14ac:dyDescent="0.25">
      <c r="A167" s="59"/>
      <c r="B167" s="84"/>
      <c r="C167" s="83"/>
      <c r="D167" s="60" t="str">
        <f>IFERROR(IF(C167="No CAS","",INDEX('DEQ Pollutant List'!$C$7:$C$614,MATCH('5. Pollutant Emissions - MB'!C167,'DEQ Pollutant List'!$B$7:$B$614,0))),"")</f>
        <v/>
      </c>
      <c r="E167" s="194" t="str">
        <f>IFERROR(IF(OR($C167="",$C167="No CAS"),INDEX('DEQ Pollutant List'!$A$7:$A$614,MATCH($D167,'DEQ Pollutant List'!$C$7:$C$614,0)),INDEX('DEQ Pollutant List'!$A$7:$A$614,MATCH($C167,'DEQ Pollutant List'!$B$7:$B$614,0))),"")</f>
        <v/>
      </c>
      <c r="F167" s="87"/>
      <c r="G167" s="88"/>
      <c r="H167" s="76"/>
      <c r="I167" s="74"/>
      <c r="J167" s="77"/>
      <c r="K167" s="75"/>
      <c r="L167" s="74"/>
      <c r="M167" s="77"/>
      <c r="N167" s="75"/>
    </row>
    <row r="168" spans="1:14" x14ac:dyDescent="0.25">
      <c r="A168" s="59"/>
      <c r="B168" s="84"/>
      <c r="C168" s="83"/>
      <c r="D168" s="60" t="str">
        <f>IFERROR(IF(C168="No CAS","",INDEX('DEQ Pollutant List'!$C$7:$C$614,MATCH('5. Pollutant Emissions - MB'!C168,'DEQ Pollutant List'!$B$7:$B$614,0))),"")</f>
        <v/>
      </c>
      <c r="E168" s="194" t="str">
        <f>IFERROR(IF(OR($C168="",$C168="No CAS"),INDEX('DEQ Pollutant List'!$A$7:$A$614,MATCH($D168,'DEQ Pollutant List'!$C$7:$C$614,0)),INDEX('DEQ Pollutant List'!$A$7:$A$614,MATCH($C168,'DEQ Pollutant List'!$B$7:$B$614,0))),"")</f>
        <v/>
      </c>
      <c r="F168" s="87"/>
      <c r="G168" s="88"/>
      <c r="H168" s="76"/>
      <c r="I168" s="74"/>
      <c r="J168" s="77"/>
      <c r="K168" s="75"/>
      <c r="L168" s="74"/>
      <c r="M168" s="77"/>
      <c r="N168" s="75"/>
    </row>
    <row r="169" spans="1:14" x14ac:dyDescent="0.25">
      <c r="A169" s="59"/>
      <c r="B169" s="84"/>
      <c r="C169" s="83"/>
      <c r="D169" s="60" t="str">
        <f>IFERROR(IF(C169="No CAS","",INDEX('DEQ Pollutant List'!$C$7:$C$614,MATCH('5. Pollutant Emissions - MB'!C169,'DEQ Pollutant List'!$B$7:$B$614,0))),"")</f>
        <v/>
      </c>
      <c r="E169" s="194" t="str">
        <f>IFERROR(IF(OR($C169="",$C169="No CAS"),INDEX('DEQ Pollutant List'!$A$7:$A$614,MATCH($D169,'DEQ Pollutant List'!$C$7:$C$614,0)),INDEX('DEQ Pollutant List'!$A$7:$A$614,MATCH($C169,'DEQ Pollutant List'!$B$7:$B$614,0))),"")</f>
        <v/>
      </c>
      <c r="F169" s="87"/>
      <c r="G169" s="88"/>
      <c r="H169" s="76"/>
      <c r="I169" s="74"/>
      <c r="J169" s="77"/>
      <c r="K169" s="75"/>
      <c r="L169" s="74"/>
      <c r="M169" s="77"/>
      <c r="N169" s="75"/>
    </row>
    <row r="170" spans="1:14" x14ac:dyDescent="0.25">
      <c r="A170" s="59"/>
      <c r="B170" s="84"/>
      <c r="C170" s="83"/>
      <c r="D170" s="60" t="str">
        <f>IFERROR(IF(C170="No CAS","",INDEX('DEQ Pollutant List'!$C$7:$C$614,MATCH('5. Pollutant Emissions - MB'!C170,'DEQ Pollutant List'!$B$7:$B$614,0))),"")</f>
        <v/>
      </c>
      <c r="E170" s="194" t="str">
        <f>IFERROR(IF(OR($C170="",$C170="No CAS"),INDEX('DEQ Pollutant List'!$A$7:$A$614,MATCH($D170,'DEQ Pollutant List'!$C$7:$C$614,0)),INDEX('DEQ Pollutant List'!$A$7:$A$614,MATCH($C170,'DEQ Pollutant List'!$B$7:$B$614,0))),"")</f>
        <v/>
      </c>
      <c r="F170" s="87"/>
      <c r="G170" s="88"/>
      <c r="H170" s="76"/>
      <c r="I170" s="74"/>
      <c r="J170" s="77"/>
      <c r="K170" s="75"/>
      <c r="L170" s="74"/>
      <c r="M170" s="77"/>
      <c r="N170" s="75"/>
    </row>
    <row r="171" spans="1:14" x14ac:dyDescent="0.25">
      <c r="A171" s="59"/>
      <c r="B171" s="84"/>
      <c r="C171" s="83"/>
      <c r="D171" s="60" t="str">
        <f>IFERROR(IF(C171="No CAS","",INDEX('DEQ Pollutant List'!$C$7:$C$614,MATCH('5. Pollutant Emissions - MB'!C171,'DEQ Pollutant List'!$B$7:$B$614,0))),"")</f>
        <v/>
      </c>
      <c r="E171" s="194" t="str">
        <f>IFERROR(IF(OR($C171="",$C171="No CAS"),INDEX('DEQ Pollutant List'!$A$7:$A$614,MATCH($D171,'DEQ Pollutant List'!$C$7:$C$614,0)),INDEX('DEQ Pollutant List'!$A$7:$A$614,MATCH($C171,'DEQ Pollutant List'!$B$7:$B$614,0))),"")</f>
        <v/>
      </c>
      <c r="F171" s="87"/>
      <c r="G171" s="88"/>
      <c r="H171" s="76"/>
      <c r="I171" s="74"/>
      <c r="J171" s="77"/>
      <c r="K171" s="75"/>
      <c r="L171" s="74"/>
      <c r="M171" s="77"/>
      <c r="N171" s="75"/>
    </row>
    <row r="172" spans="1:14" x14ac:dyDescent="0.25">
      <c r="A172" s="59"/>
      <c r="B172" s="84"/>
      <c r="C172" s="83"/>
      <c r="D172" s="60" t="str">
        <f>IFERROR(IF(C172="No CAS","",INDEX('DEQ Pollutant List'!$C$7:$C$614,MATCH('5. Pollutant Emissions - MB'!C172,'DEQ Pollutant List'!$B$7:$B$614,0))),"")</f>
        <v/>
      </c>
      <c r="E172" s="194" t="str">
        <f>IFERROR(IF(OR($C172="",$C172="No CAS"),INDEX('DEQ Pollutant List'!$A$7:$A$614,MATCH($D172,'DEQ Pollutant List'!$C$7:$C$614,0)),INDEX('DEQ Pollutant List'!$A$7:$A$614,MATCH($C172,'DEQ Pollutant List'!$B$7:$B$614,0))),"")</f>
        <v/>
      </c>
      <c r="F172" s="87"/>
      <c r="G172" s="88"/>
      <c r="H172" s="76"/>
      <c r="I172" s="74"/>
      <c r="J172" s="77"/>
      <c r="K172" s="75"/>
      <c r="L172" s="74"/>
      <c r="M172" s="77"/>
      <c r="N172" s="75"/>
    </row>
    <row r="173" spans="1:14" x14ac:dyDescent="0.25">
      <c r="A173" s="59"/>
      <c r="B173" s="84"/>
      <c r="C173" s="83"/>
      <c r="D173" s="60" t="str">
        <f>IFERROR(IF(C173="No CAS","",INDEX('DEQ Pollutant List'!$C$7:$C$614,MATCH('5. Pollutant Emissions - MB'!C173,'DEQ Pollutant List'!$B$7:$B$614,0))),"")</f>
        <v/>
      </c>
      <c r="E173" s="194" t="str">
        <f>IFERROR(IF(OR($C173="",$C173="No CAS"),INDEX('DEQ Pollutant List'!$A$7:$A$614,MATCH($D173,'DEQ Pollutant List'!$C$7:$C$614,0)),INDEX('DEQ Pollutant List'!$A$7:$A$614,MATCH($C173,'DEQ Pollutant List'!$B$7:$B$614,0))),"")</f>
        <v/>
      </c>
      <c r="F173" s="87"/>
      <c r="G173" s="88"/>
      <c r="H173" s="76"/>
      <c r="I173" s="74"/>
      <c r="J173" s="77"/>
      <c r="K173" s="75"/>
      <c r="L173" s="74"/>
      <c r="M173" s="77"/>
      <c r="N173" s="75"/>
    </row>
    <row r="174" spans="1:14" x14ac:dyDescent="0.25">
      <c r="A174" s="59"/>
      <c r="B174" s="84"/>
      <c r="C174" s="83"/>
      <c r="D174" s="60" t="str">
        <f>IFERROR(IF(C174="No CAS","",INDEX('DEQ Pollutant List'!$C$7:$C$614,MATCH('5. Pollutant Emissions - MB'!C174,'DEQ Pollutant List'!$B$7:$B$614,0))),"")</f>
        <v/>
      </c>
      <c r="E174" s="194" t="str">
        <f>IFERROR(IF(OR($C174="",$C174="No CAS"),INDEX('DEQ Pollutant List'!$A$7:$A$614,MATCH($D174,'DEQ Pollutant List'!$C$7:$C$614,0)),INDEX('DEQ Pollutant List'!$A$7:$A$614,MATCH($C174,'DEQ Pollutant List'!$B$7:$B$614,0))),"")</f>
        <v/>
      </c>
      <c r="F174" s="87"/>
      <c r="G174" s="88"/>
      <c r="H174" s="76"/>
      <c r="I174" s="74"/>
      <c r="J174" s="77"/>
      <c r="K174" s="75"/>
      <c r="L174" s="74"/>
      <c r="M174" s="77"/>
      <c r="N174" s="75"/>
    </row>
    <row r="175" spans="1:14" x14ac:dyDescent="0.25">
      <c r="A175" s="59"/>
      <c r="B175" s="84"/>
      <c r="C175" s="83"/>
      <c r="D175" s="60" t="str">
        <f>IFERROR(IF(C175="No CAS","",INDEX('DEQ Pollutant List'!$C$7:$C$614,MATCH('5. Pollutant Emissions - MB'!C175,'DEQ Pollutant List'!$B$7:$B$614,0))),"")</f>
        <v/>
      </c>
      <c r="E175" s="194" t="str">
        <f>IFERROR(IF(OR($C175="",$C175="No CAS"),INDEX('DEQ Pollutant List'!$A$7:$A$614,MATCH($D175,'DEQ Pollutant List'!$C$7:$C$614,0)),INDEX('DEQ Pollutant List'!$A$7:$A$614,MATCH($C175,'DEQ Pollutant List'!$B$7:$B$614,0))),"")</f>
        <v/>
      </c>
      <c r="F175" s="87"/>
      <c r="G175" s="88"/>
      <c r="H175" s="76"/>
      <c r="I175" s="74"/>
      <c r="J175" s="77"/>
      <c r="K175" s="75"/>
      <c r="L175" s="74"/>
      <c r="M175" s="77"/>
      <c r="N175" s="75"/>
    </row>
    <row r="176" spans="1:14" x14ac:dyDescent="0.25">
      <c r="A176" s="59"/>
      <c r="B176" s="84"/>
      <c r="C176" s="83"/>
      <c r="D176" s="60" t="str">
        <f>IFERROR(IF(C176="No CAS","",INDEX('DEQ Pollutant List'!$C$7:$C$614,MATCH('5. Pollutant Emissions - MB'!C176,'DEQ Pollutant List'!$B$7:$B$614,0))),"")</f>
        <v/>
      </c>
      <c r="E176" s="194" t="str">
        <f>IFERROR(IF(OR($C176="",$C176="No CAS"),INDEX('DEQ Pollutant List'!$A$7:$A$614,MATCH($D176,'DEQ Pollutant List'!$C$7:$C$614,0)),INDEX('DEQ Pollutant List'!$A$7:$A$614,MATCH($C176,'DEQ Pollutant List'!$B$7:$B$614,0))),"")</f>
        <v/>
      </c>
      <c r="F176" s="87"/>
      <c r="G176" s="88"/>
      <c r="H176" s="76"/>
      <c r="I176" s="74"/>
      <c r="J176" s="77"/>
      <c r="K176" s="75"/>
      <c r="L176" s="74"/>
      <c r="M176" s="77"/>
      <c r="N176" s="75"/>
    </row>
    <row r="177" spans="1:14" x14ac:dyDescent="0.25">
      <c r="A177" s="59"/>
      <c r="B177" s="84"/>
      <c r="C177" s="83"/>
      <c r="D177" s="60" t="str">
        <f>IFERROR(IF(C177="No CAS","",INDEX('DEQ Pollutant List'!$C$7:$C$614,MATCH('5. Pollutant Emissions - MB'!C177,'DEQ Pollutant List'!$B$7:$B$614,0))),"")</f>
        <v/>
      </c>
      <c r="E177" s="194" t="str">
        <f>IFERROR(IF(OR($C177="",$C177="No CAS"),INDEX('DEQ Pollutant List'!$A$7:$A$614,MATCH($D177,'DEQ Pollutant List'!$C$7:$C$614,0)),INDEX('DEQ Pollutant List'!$A$7:$A$614,MATCH($C177,'DEQ Pollutant List'!$B$7:$B$614,0))),"")</f>
        <v/>
      </c>
      <c r="F177" s="87"/>
      <c r="G177" s="88"/>
      <c r="H177" s="76"/>
      <c r="I177" s="74"/>
      <c r="J177" s="77"/>
      <c r="K177" s="75"/>
      <c r="L177" s="74"/>
      <c r="M177" s="77"/>
      <c r="N177" s="75"/>
    </row>
    <row r="178" spans="1:14" x14ac:dyDescent="0.25">
      <c r="A178" s="59"/>
      <c r="B178" s="84"/>
      <c r="C178" s="83"/>
      <c r="D178" s="60" t="str">
        <f>IFERROR(IF(C178="No CAS","",INDEX('DEQ Pollutant List'!$C$7:$C$614,MATCH('5. Pollutant Emissions - MB'!C178,'DEQ Pollutant List'!$B$7:$B$614,0))),"")</f>
        <v/>
      </c>
      <c r="E178" s="194" t="str">
        <f>IFERROR(IF(OR($C178="",$C178="No CAS"),INDEX('DEQ Pollutant List'!$A$7:$A$614,MATCH($D178,'DEQ Pollutant List'!$C$7:$C$614,0)),INDEX('DEQ Pollutant List'!$A$7:$A$614,MATCH($C178,'DEQ Pollutant List'!$B$7:$B$614,0))),"")</f>
        <v/>
      </c>
      <c r="F178" s="87"/>
      <c r="G178" s="88"/>
      <c r="H178" s="76"/>
      <c r="I178" s="74"/>
      <c r="J178" s="77"/>
      <c r="K178" s="75"/>
      <c r="L178" s="74"/>
      <c r="M178" s="77"/>
      <c r="N178" s="75"/>
    </row>
    <row r="179" spans="1:14" x14ac:dyDescent="0.25">
      <c r="A179" s="59"/>
      <c r="B179" s="84"/>
      <c r="C179" s="83"/>
      <c r="D179" s="60" t="str">
        <f>IFERROR(IF(C179="No CAS","",INDEX('DEQ Pollutant List'!$C$7:$C$614,MATCH('5. Pollutant Emissions - MB'!C179,'DEQ Pollutant List'!$B$7:$B$614,0))),"")</f>
        <v/>
      </c>
      <c r="E179" s="194" t="str">
        <f>IFERROR(IF(OR($C179="",$C179="No CAS"),INDEX('DEQ Pollutant List'!$A$7:$A$614,MATCH($D179,'DEQ Pollutant List'!$C$7:$C$614,0)),INDEX('DEQ Pollutant List'!$A$7:$A$614,MATCH($C179,'DEQ Pollutant List'!$B$7:$B$614,0))),"")</f>
        <v/>
      </c>
      <c r="F179" s="87"/>
      <c r="G179" s="88"/>
      <c r="H179" s="76"/>
      <c r="I179" s="74"/>
      <c r="J179" s="77"/>
      <c r="K179" s="75"/>
      <c r="L179" s="74"/>
      <c r="M179" s="77"/>
      <c r="N179" s="75"/>
    </row>
    <row r="180" spans="1:14" x14ac:dyDescent="0.25">
      <c r="A180" s="59"/>
      <c r="B180" s="84"/>
      <c r="C180" s="83"/>
      <c r="D180" s="60" t="str">
        <f>IFERROR(IF(C180="No CAS","",INDEX('DEQ Pollutant List'!$C$7:$C$614,MATCH('5. Pollutant Emissions - MB'!C180,'DEQ Pollutant List'!$B$7:$B$614,0))),"")</f>
        <v/>
      </c>
      <c r="E180" s="194" t="str">
        <f>IFERROR(IF(OR($C180="",$C180="No CAS"),INDEX('DEQ Pollutant List'!$A$7:$A$614,MATCH($D180,'DEQ Pollutant List'!$C$7:$C$614,0)),INDEX('DEQ Pollutant List'!$A$7:$A$614,MATCH($C180,'DEQ Pollutant List'!$B$7:$B$614,0))),"")</f>
        <v/>
      </c>
      <c r="F180" s="87"/>
      <c r="G180" s="88"/>
      <c r="H180" s="76"/>
      <c r="I180" s="74"/>
      <c r="J180" s="77"/>
      <c r="K180" s="75"/>
      <c r="L180" s="74"/>
      <c r="M180" s="77"/>
      <c r="N180" s="75"/>
    </row>
    <row r="181" spans="1:14" x14ac:dyDescent="0.25">
      <c r="A181" s="59"/>
      <c r="B181" s="84"/>
      <c r="C181" s="83"/>
      <c r="D181" s="60" t="str">
        <f>IFERROR(IF(C181="No CAS","",INDEX('DEQ Pollutant List'!$C$7:$C$614,MATCH('5. Pollutant Emissions - MB'!C181,'DEQ Pollutant List'!$B$7:$B$614,0))),"")</f>
        <v/>
      </c>
      <c r="E181" s="194" t="str">
        <f>IFERROR(IF(OR($C181="",$C181="No CAS"),INDEX('DEQ Pollutant List'!$A$7:$A$614,MATCH($D181,'DEQ Pollutant List'!$C$7:$C$614,0)),INDEX('DEQ Pollutant List'!$A$7:$A$614,MATCH($C181,'DEQ Pollutant List'!$B$7:$B$614,0))),"")</f>
        <v/>
      </c>
      <c r="F181" s="87"/>
      <c r="G181" s="88"/>
      <c r="H181" s="76"/>
      <c r="I181" s="74"/>
      <c r="J181" s="77"/>
      <c r="K181" s="75"/>
      <c r="L181" s="74"/>
      <c r="M181" s="77"/>
      <c r="N181" s="75"/>
    </row>
    <row r="182" spans="1:14" x14ac:dyDescent="0.25">
      <c r="A182" s="59"/>
      <c r="B182" s="84"/>
      <c r="C182" s="83"/>
      <c r="D182" s="60" t="str">
        <f>IFERROR(IF(C182="No CAS","",INDEX('DEQ Pollutant List'!$C$7:$C$614,MATCH('5. Pollutant Emissions - MB'!C182,'DEQ Pollutant List'!$B$7:$B$614,0))),"")</f>
        <v/>
      </c>
      <c r="E182" s="194" t="str">
        <f>IFERROR(IF(OR($C182="",$C182="No CAS"),INDEX('DEQ Pollutant List'!$A$7:$A$614,MATCH($D182,'DEQ Pollutant List'!$C$7:$C$614,0)),INDEX('DEQ Pollutant List'!$A$7:$A$614,MATCH($C182,'DEQ Pollutant List'!$B$7:$B$614,0))),"")</f>
        <v/>
      </c>
      <c r="F182" s="87"/>
      <c r="G182" s="88"/>
      <c r="H182" s="76"/>
      <c r="I182" s="74"/>
      <c r="J182" s="77"/>
      <c r="K182" s="75"/>
      <c r="L182" s="74"/>
      <c r="M182" s="77"/>
      <c r="N182" s="75"/>
    </row>
    <row r="183" spans="1:14" x14ac:dyDescent="0.25">
      <c r="A183" s="59"/>
      <c r="B183" s="84"/>
      <c r="C183" s="83"/>
      <c r="D183" s="60" t="str">
        <f>IFERROR(IF(C183="No CAS","",INDEX('DEQ Pollutant List'!$C$7:$C$614,MATCH('5. Pollutant Emissions - MB'!C183,'DEQ Pollutant List'!$B$7:$B$614,0))),"")</f>
        <v/>
      </c>
      <c r="E183" s="194" t="str">
        <f>IFERROR(IF(OR($C183="",$C183="No CAS"),INDEX('DEQ Pollutant List'!$A$7:$A$614,MATCH($D183,'DEQ Pollutant List'!$C$7:$C$614,0)),INDEX('DEQ Pollutant List'!$A$7:$A$614,MATCH($C183,'DEQ Pollutant List'!$B$7:$B$614,0))),"")</f>
        <v/>
      </c>
      <c r="F183" s="87"/>
      <c r="G183" s="88"/>
      <c r="H183" s="76"/>
      <c r="I183" s="74"/>
      <c r="J183" s="77"/>
      <c r="K183" s="75"/>
      <c r="L183" s="74"/>
      <c r="M183" s="77"/>
      <c r="N183" s="75"/>
    </row>
    <row r="184" spans="1:14" x14ac:dyDescent="0.25">
      <c r="A184" s="59"/>
      <c r="B184" s="84"/>
      <c r="C184" s="83"/>
      <c r="D184" s="60" t="str">
        <f>IFERROR(IF(C184="No CAS","",INDEX('DEQ Pollutant List'!$C$7:$C$614,MATCH('5. Pollutant Emissions - MB'!C184,'DEQ Pollutant List'!$B$7:$B$614,0))),"")</f>
        <v/>
      </c>
      <c r="E184" s="194" t="str">
        <f>IFERROR(IF(OR($C184="",$C184="No CAS"),INDEX('DEQ Pollutant List'!$A$7:$A$614,MATCH($D184,'DEQ Pollutant List'!$C$7:$C$614,0)),INDEX('DEQ Pollutant List'!$A$7:$A$614,MATCH($C184,'DEQ Pollutant List'!$B$7:$B$614,0))),"")</f>
        <v/>
      </c>
      <c r="F184" s="87"/>
      <c r="G184" s="88"/>
      <c r="H184" s="76"/>
      <c r="I184" s="74"/>
      <c r="J184" s="77"/>
      <c r="K184" s="75"/>
      <c r="L184" s="74"/>
      <c r="M184" s="77"/>
      <c r="N184" s="75"/>
    </row>
    <row r="185" spans="1:14" x14ac:dyDescent="0.25">
      <c r="A185" s="59"/>
      <c r="B185" s="84"/>
      <c r="C185" s="83"/>
      <c r="D185" s="60" t="str">
        <f>IFERROR(IF(C185="No CAS","",INDEX('DEQ Pollutant List'!$C$7:$C$614,MATCH('5. Pollutant Emissions - MB'!C185,'DEQ Pollutant List'!$B$7:$B$614,0))),"")</f>
        <v/>
      </c>
      <c r="E185" s="194" t="str">
        <f>IFERROR(IF(OR($C185="",$C185="No CAS"),INDEX('DEQ Pollutant List'!$A$7:$A$614,MATCH($D185,'DEQ Pollutant List'!$C$7:$C$614,0)),INDEX('DEQ Pollutant List'!$A$7:$A$614,MATCH($C185,'DEQ Pollutant List'!$B$7:$B$614,0))),"")</f>
        <v/>
      </c>
      <c r="F185" s="87"/>
      <c r="G185" s="88"/>
      <c r="H185" s="76"/>
      <c r="I185" s="74"/>
      <c r="J185" s="77"/>
      <c r="K185" s="75"/>
      <c r="L185" s="74"/>
      <c r="M185" s="77"/>
      <c r="N185" s="75"/>
    </row>
    <row r="186" spans="1:14" x14ac:dyDescent="0.25">
      <c r="A186" s="59"/>
      <c r="B186" s="84"/>
      <c r="C186" s="83"/>
      <c r="D186" s="60" t="str">
        <f>IFERROR(IF(C186="No CAS","",INDEX('DEQ Pollutant List'!$C$7:$C$614,MATCH('5. Pollutant Emissions - MB'!C186,'DEQ Pollutant List'!$B$7:$B$614,0))),"")</f>
        <v/>
      </c>
      <c r="E186" s="194" t="str">
        <f>IFERROR(IF(OR($C186="",$C186="No CAS"),INDEX('DEQ Pollutant List'!$A$7:$A$614,MATCH($D186,'DEQ Pollutant List'!$C$7:$C$614,0)),INDEX('DEQ Pollutant List'!$A$7:$A$614,MATCH($C186,'DEQ Pollutant List'!$B$7:$B$614,0))),"")</f>
        <v/>
      </c>
      <c r="F186" s="87"/>
      <c r="G186" s="88"/>
      <c r="H186" s="76"/>
      <c r="I186" s="74"/>
      <c r="J186" s="77"/>
      <c r="K186" s="75"/>
      <c r="L186" s="74"/>
      <c r="M186" s="77"/>
      <c r="N186" s="75"/>
    </row>
    <row r="187" spans="1:14" x14ac:dyDescent="0.25">
      <c r="A187" s="59"/>
      <c r="B187" s="84"/>
      <c r="C187" s="83"/>
      <c r="D187" s="60" t="str">
        <f>IFERROR(IF(C187="No CAS","",INDEX('DEQ Pollutant List'!$C$7:$C$614,MATCH('5. Pollutant Emissions - MB'!C187,'DEQ Pollutant List'!$B$7:$B$614,0))),"")</f>
        <v/>
      </c>
      <c r="E187" s="194" t="str">
        <f>IFERROR(IF(OR($C187="",$C187="No CAS"),INDEX('DEQ Pollutant List'!$A$7:$A$614,MATCH($D187,'DEQ Pollutant List'!$C$7:$C$614,0)),INDEX('DEQ Pollutant List'!$A$7:$A$614,MATCH($C187,'DEQ Pollutant List'!$B$7:$B$614,0))),"")</f>
        <v/>
      </c>
      <c r="F187" s="87"/>
      <c r="G187" s="88"/>
      <c r="H187" s="76"/>
      <c r="I187" s="74"/>
      <c r="J187" s="77"/>
      <c r="K187" s="75"/>
      <c r="L187" s="74"/>
      <c r="M187" s="77"/>
      <c r="N187" s="75"/>
    </row>
    <row r="188" spans="1:14" x14ac:dyDescent="0.25">
      <c r="A188" s="59"/>
      <c r="B188" s="84"/>
      <c r="C188" s="83"/>
      <c r="D188" s="60" t="str">
        <f>IFERROR(IF(C188="No CAS","",INDEX('DEQ Pollutant List'!$C$7:$C$614,MATCH('5. Pollutant Emissions - MB'!C188,'DEQ Pollutant List'!$B$7:$B$614,0))),"")</f>
        <v/>
      </c>
      <c r="E188" s="194" t="str">
        <f>IFERROR(IF(OR($C188="",$C188="No CAS"),INDEX('DEQ Pollutant List'!$A$7:$A$614,MATCH($D188,'DEQ Pollutant List'!$C$7:$C$614,0)),INDEX('DEQ Pollutant List'!$A$7:$A$614,MATCH($C188,'DEQ Pollutant List'!$B$7:$B$614,0))),"")</f>
        <v/>
      </c>
      <c r="F188" s="87"/>
      <c r="G188" s="88"/>
      <c r="H188" s="76"/>
      <c r="I188" s="74"/>
      <c r="J188" s="77"/>
      <c r="K188" s="75"/>
      <c r="L188" s="74"/>
      <c r="M188" s="77"/>
      <c r="N188" s="75"/>
    </row>
    <row r="189" spans="1:14" x14ac:dyDescent="0.25">
      <c r="A189" s="59"/>
      <c r="B189" s="84"/>
      <c r="C189" s="83"/>
      <c r="D189" s="60" t="str">
        <f>IFERROR(IF(C189="No CAS","",INDEX('DEQ Pollutant List'!$C$7:$C$614,MATCH('5. Pollutant Emissions - MB'!C189,'DEQ Pollutant List'!$B$7:$B$614,0))),"")</f>
        <v/>
      </c>
      <c r="E189" s="194" t="str">
        <f>IFERROR(IF(OR($C189="",$C189="No CAS"),INDEX('DEQ Pollutant List'!$A$7:$A$614,MATCH($D189,'DEQ Pollutant List'!$C$7:$C$614,0)),INDEX('DEQ Pollutant List'!$A$7:$A$614,MATCH($C189,'DEQ Pollutant List'!$B$7:$B$614,0))),"")</f>
        <v/>
      </c>
      <c r="F189" s="87"/>
      <c r="G189" s="88"/>
      <c r="H189" s="76"/>
      <c r="I189" s="74"/>
      <c r="J189" s="77"/>
      <c r="K189" s="75"/>
      <c r="L189" s="74"/>
      <c r="M189" s="77"/>
      <c r="N189" s="75"/>
    </row>
    <row r="190" spans="1:14" x14ac:dyDescent="0.25">
      <c r="A190" s="59"/>
      <c r="B190" s="84"/>
      <c r="C190" s="83"/>
      <c r="D190" s="60" t="str">
        <f>IFERROR(IF(C190="No CAS","",INDEX('DEQ Pollutant List'!$C$7:$C$614,MATCH('5. Pollutant Emissions - MB'!C190,'DEQ Pollutant List'!$B$7:$B$614,0))),"")</f>
        <v/>
      </c>
      <c r="E190" s="194" t="str">
        <f>IFERROR(IF(OR($C190="",$C190="No CAS"),INDEX('DEQ Pollutant List'!$A$7:$A$614,MATCH($D190,'DEQ Pollutant List'!$C$7:$C$614,0)),INDEX('DEQ Pollutant List'!$A$7:$A$614,MATCH($C190,'DEQ Pollutant List'!$B$7:$B$614,0))),"")</f>
        <v/>
      </c>
      <c r="F190" s="87"/>
      <c r="G190" s="88"/>
      <c r="H190" s="76"/>
      <c r="I190" s="74"/>
      <c r="J190" s="77"/>
      <c r="K190" s="75"/>
      <c r="L190" s="74"/>
      <c r="M190" s="77"/>
      <c r="N190" s="75"/>
    </row>
    <row r="191" spans="1:14" x14ac:dyDescent="0.25">
      <c r="A191" s="59"/>
      <c r="B191" s="84"/>
      <c r="C191" s="83"/>
      <c r="D191" s="60" t="str">
        <f>IFERROR(IF(C191="No CAS","",INDEX('DEQ Pollutant List'!$C$7:$C$614,MATCH('5. Pollutant Emissions - MB'!C191,'DEQ Pollutant List'!$B$7:$B$614,0))),"")</f>
        <v/>
      </c>
      <c r="E191" s="194" t="str">
        <f>IFERROR(IF(OR($C191="",$C191="No CAS"),INDEX('DEQ Pollutant List'!$A$7:$A$614,MATCH($D191,'DEQ Pollutant List'!$C$7:$C$614,0)),INDEX('DEQ Pollutant List'!$A$7:$A$614,MATCH($C191,'DEQ Pollutant List'!$B$7:$B$614,0))),"")</f>
        <v/>
      </c>
      <c r="F191" s="87"/>
      <c r="G191" s="88"/>
      <c r="H191" s="76"/>
      <c r="I191" s="74"/>
      <c r="J191" s="77"/>
      <c r="K191" s="75"/>
      <c r="L191" s="74"/>
      <c r="M191" s="77"/>
      <c r="N191" s="75"/>
    </row>
    <row r="192" spans="1:14" x14ac:dyDescent="0.25">
      <c r="A192" s="59"/>
      <c r="B192" s="84"/>
      <c r="C192" s="83"/>
      <c r="D192" s="60" t="str">
        <f>IFERROR(IF(C192="No CAS","",INDEX('DEQ Pollutant List'!$C$7:$C$614,MATCH('5. Pollutant Emissions - MB'!C192,'DEQ Pollutant List'!$B$7:$B$614,0))),"")</f>
        <v/>
      </c>
      <c r="E192" s="194" t="str">
        <f>IFERROR(IF(OR($C192="",$C192="No CAS"),INDEX('DEQ Pollutant List'!$A$7:$A$614,MATCH($D192,'DEQ Pollutant List'!$C$7:$C$614,0)),INDEX('DEQ Pollutant List'!$A$7:$A$614,MATCH($C192,'DEQ Pollutant List'!$B$7:$B$614,0))),"")</f>
        <v/>
      </c>
      <c r="F192" s="87"/>
      <c r="G192" s="88"/>
      <c r="H192" s="76"/>
      <c r="I192" s="74"/>
      <c r="J192" s="77"/>
      <c r="K192" s="75"/>
      <c r="L192" s="74"/>
      <c r="M192" s="77"/>
      <c r="N192" s="75"/>
    </row>
    <row r="193" spans="1:14" x14ac:dyDescent="0.25">
      <c r="A193" s="59"/>
      <c r="B193" s="84"/>
      <c r="C193" s="83"/>
      <c r="D193" s="60" t="str">
        <f>IFERROR(IF(C193="No CAS","",INDEX('DEQ Pollutant List'!$C$7:$C$614,MATCH('5. Pollutant Emissions - MB'!C193,'DEQ Pollutant List'!$B$7:$B$614,0))),"")</f>
        <v/>
      </c>
      <c r="E193" s="194" t="str">
        <f>IFERROR(IF(OR($C193="",$C193="No CAS"),INDEX('DEQ Pollutant List'!$A$7:$A$614,MATCH($D193,'DEQ Pollutant List'!$C$7:$C$614,0)),INDEX('DEQ Pollutant List'!$A$7:$A$614,MATCH($C193,'DEQ Pollutant List'!$B$7:$B$614,0))),"")</f>
        <v/>
      </c>
      <c r="F193" s="87"/>
      <c r="G193" s="88"/>
      <c r="H193" s="76"/>
      <c r="I193" s="74"/>
      <c r="J193" s="77"/>
      <c r="K193" s="75"/>
      <c r="L193" s="74"/>
      <c r="M193" s="77"/>
      <c r="N193" s="75"/>
    </row>
    <row r="194" spans="1:14" x14ac:dyDescent="0.25">
      <c r="A194" s="59"/>
      <c r="B194" s="84"/>
      <c r="C194" s="83"/>
      <c r="D194" s="60" t="str">
        <f>IFERROR(IF(C194="No CAS","",INDEX('DEQ Pollutant List'!$C$7:$C$614,MATCH('5. Pollutant Emissions - MB'!C194,'DEQ Pollutant List'!$B$7:$B$614,0))),"")</f>
        <v/>
      </c>
      <c r="E194" s="194" t="str">
        <f>IFERROR(IF(OR($C194="",$C194="No CAS"),INDEX('DEQ Pollutant List'!$A$7:$A$614,MATCH($D194,'DEQ Pollutant List'!$C$7:$C$614,0)),INDEX('DEQ Pollutant List'!$A$7:$A$614,MATCH($C194,'DEQ Pollutant List'!$B$7:$B$614,0))),"")</f>
        <v/>
      </c>
      <c r="F194" s="87"/>
      <c r="G194" s="88"/>
      <c r="H194" s="76"/>
      <c r="I194" s="74"/>
      <c r="J194" s="77"/>
      <c r="K194" s="75"/>
      <c r="L194" s="74"/>
      <c r="M194" s="77"/>
      <c r="N194" s="75"/>
    </row>
    <row r="195" spans="1:14" x14ac:dyDescent="0.25">
      <c r="A195" s="59"/>
      <c r="B195" s="84"/>
      <c r="C195" s="83"/>
      <c r="D195" s="60" t="str">
        <f>IFERROR(IF(C195="No CAS","",INDEX('DEQ Pollutant List'!$C$7:$C$614,MATCH('5. Pollutant Emissions - MB'!C195,'DEQ Pollutant List'!$B$7:$B$614,0))),"")</f>
        <v/>
      </c>
      <c r="E195" s="194" t="str">
        <f>IFERROR(IF(OR($C195="",$C195="No CAS"),INDEX('DEQ Pollutant List'!$A$7:$A$614,MATCH($D195,'DEQ Pollutant List'!$C$7:$C$614,0)),INDEX('DEQ Pollutant List'!$A$7:$A$614,MATCH($C195,'DEQ Pollutant List'!$B$7:$B$614,0))),"")</f>
        <v/>
      </c>
      <c r="F195" s="87"/>
      <c r="G195" s="88"/>
      <c r="H195" s="76"/>
      <c r="I195" s="74"/>
      <c r="J195" s="77"/>
      <c r="K195" s="75"/>
      <c r="L195" s="74"/>
      <c r="M195" s="77"/>
      <c r="N195" s="75"/>
    </row>
    <row r="196" spans="1:14" x14ac:dyDescent="0.25">
      <c r="A196" s="59"/>
      <c r="B196" s="84"/>
      <c r="C196" s="83"/>
      <c r="D196" s="60" t="str">
        <f>IFERROR(IF(C196="No CAS","",INDEX('DEQ Pollutant List'!$C$7:$C$614,MATCH('5. Pollutant Emissions - MB'!C196,'DEQ Pollutant List'!$B$7:$B$614,0))),"")</f>
        <v/>
      </c>
      <c r="E196" s="194" t="str">
        <f>IFERROR(IF(OR($C196="",$C196="No CAS"),INDEX('DEQ Pollutant List'!$A$7:$A$614,MATCH($D196,'DEQ Pollutant List'!$C$7:$C$614,0)),INDEX('DEQ Pollutant List'!$A$7:$A$614,MATCH($C196,'DEQ Pollutant List'!$B$7:$B$614,0))),"")</f>
        <v/>
      </c>
      <c r="F196" s="87"/>
      <c r="G196" s="88"/>
      <c r="H196" s="76"/>
      <c r="I196" s="74"/>
      <c r="J196" s="77"/>
      <c r="K196" s="75"/>
      <c r="L196" s="74"/>
      <c r="M196" s="77"/>
      <c r="N196" s="75"/>
    </row>
    <row r="197" spans="1:14" x14ac:dyDescent="0.25">
      <c r="A197" s="59"/>
      <c r="B197" s="84"/>
      <c r="C197" s="83"/>
      <c r="D197" s="60" t="str">
        <f>IFERROR(IF(C197="No CAS","",INDEX('DEQ Pollutant List'!$C$7:$C$614,MATCH('5. Pollutant Emissions - MB'!C197,'DEQ Pollutant List'!$B$7:$B$614,0))),"")</f>
        <v/>
      </c>
      <c r="E197" s="194" t="str">
        <f>IFERROR(IF(OR($C197="",$C197="No CAS"),INDEX('DEQ Pollutant List'!$A$7:$A$614,MATCH($D197,'DEQ Pollutant List'!$C$7:$C$614,0)),INDEX('DEQ Pollutant List'!$A$7:$A$614,MATCH($C197,'DEQ Pollutant List'!$B$7:$B$614,0))),"")</f>
        <v/>
      </c>
      <c r="F197" s="87"/>
      <c r="G197" s="88"/>
      <c r="H197" s="76"/>
      <c r="I197" s="74"/>
      <c r="J197" s="77"/>
      <c r="K197" s="75"/>
      <c r="L197" s="74"/>
      <c r="M197" s="77"/>
      <c r="N197" s="75"/>
    </row>
    <row r="198" spans="1:14" x14ac:dyDescent="0.25">
      <c r="A198" s="59"/>
      <c r="B198" s="84"/>
      <c r="C198" s="83"/>
      <c r="D198" s="60" t="str">
        <f>IFERROR(IF(C198="No CAS","",INDEX('DEQ Pollutant List'!$C$7:$C$614,MATCH('5. Pollutant Emissions - MB'!C198,'DEQ Pollutant List'!$B$7:$B$614,0))),"")</f>
        <v/>
      </c>
      <c r="E198" s="194" t="str">
        <f>IFERROR(IF(OR($C198="",$C198="No CAS"),INDEX('DEQ Pollutant List'!$A$7:$A$614,MATCH($D198,'DEQ Pollutant List'!$C$7:$C$614,0)),INDEX('DEQ Pollutant List'!$A$7:$A$614,MATCH($C198,'DEQ Pollutant List'!$B$7:$B$614,0))),"")</f>
        <v/>
      </c>
      <c r="F198" s="87"/>
      <c r="G198" s="88"/>
      <c r="H198" s="76"/>
      <c r="I198" s="74"/>
      <c r="J198" s="77"/>
      <c r="K198" s="75"/>
      <c r="L198" s="74"/>
      <c r="M198" s="77"/>
      <c r="N198" s="75"/>
    </row>
    <row r="199" spans="1:14" x14ac:dyDescent="0.25">
      <c r="A199" s="59"/>
      <c r="B199" s="84"/>
      <c r="C199" s="83"/>
      <c r="D199" s="60" t="str">
        <f>IFERROR(IF(C199="No CAS","",INDEX('DEQ Pollutant List'!$C$7:$C$614,MATCH('5. Pollutant Emissions - MB'!C199,'DEQ Pollutant List'!$B$7:$B$614,0))),"")</f>
        <v/>
      </c>
      <c r="E199" s="194" t="str">
        <f>IFERROR(IF(OR($C199="",$C199="No CAS"),INDEX('DEQ Pollutant List'!$A$7:$A$614,MATCH($D199,'DEQ Pollutant List'!$C$7:$C$614,0)),INDEX('DEQ Pollutant List'!$A$7:$A$614,MATCH($C199,'DEQ Pollutant List'!$B$7:$B$614,0))),"")</f>
        <v/>
      </c>
      <c r="F199" s="87"/>
      <c r="G199" s="88"/>
      <c r="H199" s="76"/>
      <c r="I199" s="74"/>
      <c r="J199" s="77"/>
      <c r="K199" s="75"/>
      <c r="L199" s="74"/>
      <c r="M199" s="77"/>
      <c r="N199" s="75"/>
    </row>
    <row r="200" spans="1:14" x14ac:dyDescent="0.25">
      <c r="A200" s="59"/>
      <c r="B200" s="84"/>
      <c r="C200" s="83"/>
      <c r="D200" s="60" t="str">
        <f>IFERROR(IF(C200="No CAS","",INDEX('DEQ Pollutant List'!$C$7:$C$614,MATCH('5. Pollutant Emissions - MB'!C200,'DEQ Pollutant List'!$B$7:$B$614,0))),"")</f>
        <v/>
      </c>
      <c r="E200" s="194" t="str">
        <f>IFERROR(IF(OR($C200="",$C200="No CAS"),INDEX('DEQ Pollutant List'!$A$7:$A$614,MATCH($D200,'DEQ Pollutant List'!$C$7:$C$614,0)),INDEX('DEQ Pollutant List'!$A$7:$A$614,MATCH($C200,'DEQ Pollutant List'!$B$7:$B$614,0))),"")</f>
        <v/>
      </c>
      <c r="F200" s="87"/>
      <c r="G200" s="88"/>
      <c r="H200" s="76"/>
      <c r="I200" s="74"/>
      <c r="J200" s="77"/>
      <c r="K200" s="75"/>
      <c r="L200" s="74"/>
      <c r="M200" s="77"/>
      <c r="N200" s="75"/>
    </row>
    <row r="201" spans="1:14" x14ac:dyDescent="0.25">
      <c r="A201" s="59"/>
      <c r="B201" s="84"/>
      <c r="C201" s="83"/>
      <c r="D201" s="60" t="str">
        <f>IFERROR(IF(C201="No CAS","",INDEX('DEQ Pollutant List'!$C$7:$C$614,MATCH('5. Pollutant Emissions - MB'!C201,'DEQ Pollutant List'!$B$7:$B$614,0))),"")</f>
        <v/>
      </c>
      <c r="E201" s="194" t="str">
        <f>IFERROR(IF(OR($C201="",$C201="No CAS"),INDEX('DEQ Pollutant List'!$A$7:$A$614,MATCH($D201,'DEQ Pollutant List'!$C$7:$C$614,0)),INDEX('DEQ Pollutant List'!$A$7:$A$614,MATCH($C201,'DEQ Pollutant List'!$B$7:$B$614,0))),"")</f>
        <v/>
      </c>
      <c r="F201" s="87"/>
      <c r="G201" s="88"/>
      <c r="H201" s="76"/>
      <c r="I201" s="74"/>
      <c r="J201" s="77"/>
      <c r="K201" s="75"/>
      <c r="L201" s="74"/>
      <c r="M201" s="77"/>
      <c r="N201" s="75"/>
    </row>
    <row r="202" spans="1:14" x14ac:dyDescent="0.25">
      <c r="A202" s="59"/>
      <c r="B202" s="84"/>
      <c r="C202" s="83"/>
      <c r="D202" s="60" t="str">
        <f>IFERROR(IF(C202="No CAS","",INDEX('DEQ Pollutant List'!$C$7:$C$614,MATCH('5. Pollutant Emissions - MB'!C202,'DEQ Pollutant List'!$B$7:$B$614,0))),"")</f>
        <v/>
      </c>
      <c r="E202" s="194" t="str">
        <f>IFERROR(IF(OR($C202="",$C202="No CAS"),INDEX('DEQ Pollutant List'!$A$7:$A$614,MATCH($D202,'DEQ Pollutant List'!$C$7:$C$614,0)),INDEX('DEQ Pollutant List'!$A$7:$A$614,MATCH($C202,'DEQ Pollutant List'!$B$7:$B$614,0))),"")</f>
        <v/>
      </c>
      <c r="F202" s="87"/>
      <c r="G202" s="88"/>
      <c r="H202" s="76"/>
      <c r="I202" s="74"/>
      <c r="J202" s="77"/>
      <c r="K202" s="75"/>
      <c r="L202" s="74"/>
      <c r="M202" s="77"/>
      <c r="N202" s="75"/>
    </row>
    <row r="203" spans="1:14" x14ac:dyDescent="0.25">
      <c r="A203" s="59"/>
      <c r="B203" s="84"/>
      <c r="C203" s="83"/>
      <c r="D203" s="60" t="str">
        <f>IFERROR(IF(C203="No CAS","",INDEX('DEQ Pollutant List'!$C$7:$C$614,MATCH('5. Pollutant Emissions - MB'!C203,'DEQ Pollutant List'!$B$7:$B$614,0))),"")</f>
        <v/>
      </c>
      <c r="E203" s="194" t="str">
        <f>IFERROR(IF(OR($C203="",$C203="No CAS"),INDEX('DEQ Pollutant List'!$A$7:$A$614,MATCH($D203,'DEQ Pollutant List'!$C$7:$C$614,0)),INDEX('DEQ Pollutant List'!$A$7:$A$614,MATCH($C203,'DEQ Pollutant List'!$B$7:$B$614,0))),"")</f>
        <v/>
      </c>
      <c r="F203" s="87"/>
      <c r="G203" s="88"/>
      <c r="H203" s="76"/>
      <c r="I203" s="74"/>
      <c r="J203" s="77"/>
      <c r="K203" s="75"/>
      <c r="L203" s="74"/>
      <c r="M203" s="77"/>
      <c r="N203" s="75"/>
    </row>
    <row r="204" spans="1:14" x14ac:dyDescent="0.25">
      <c r="A204" s="59"/>
      <c r="B204" s="84"/>
      <c r="C204" s="83"/>
      <c r="D204" s="60" t="str">
        <f>IFERROR(IF(C204="No CAS","",INDEX('DEQ Pollutant List'!$C$7:$C$614,MATCH('5. Pollutant Emissions - MB'!C204,'DEQ Pollutant List'!$B$7:$B$614,0))),"")</f>
        <v/>
      </c>
      <c r="E204" s="194" t="str">
        <f>IFERROR(IF(OR($C204="",$C204="No CAS"),INDEX('DEQ Pollutant List'!$A$7:$A$614,MATCH($D204,'DEQ Pollutant List'!$C$7:$C$614,0)),INDEX('DEQ Pollutant List'!$A$7:$A$614,MATCH($C204,'DEQ Pollutant List'!$B$7:$B$614,0))),"")</f>
        <v/>
      </c>
      <c r="F204" s="87"/>
      <c r="G204" s="88"/>
      <c r="H204" s="76"/>
      <c r="I204" s="74"/>
      <c r="J204" s="77"/>
      <c r="K204" s="75"/>
      <c r="L204" s="74"/>
      <c r="M204" s="77"/>
      <c r="N204" s="75"/>
    </row>
    <row r="205" spans="1:14" x14ac:dyDescent="0.25">
      <c r="A205" s="59"/>
      <c r="B205" s="84"/>
      <c r="C205" s="83"/>
      <c r="D205" s="60" t="str">
        <f>IFERROR(IF(C205="No CAS","",INDEX('DEQ Pollutant List'!$C$7:$C$614,MATCH('5. Pollutant Emissions - MB'!C205,'DEQ Pollutant List'!$B$7:$B$614,0))),"")</f>
        <v/>
      </c>
      <c r="E205" s="194" t="str">
        <f>IFERROR(IF(OR($C205="",$C205="No CAS"),INDEX('DEQ Pollutant List'!$A$7:$A$614,MATCH($D205,'DEQ Pollutant List'!$C$7:$C$614,0)),INDEX('DEQ Pollutant List'!$A$7:$A$614,MATCH($C205,'DEQ Pollutant List'!$B$7:$B$614,0))),"")</f>
        <v/>
      </c>
      <c r="F205" s="87"/>
      <c r="G205" s="88"/>
      <c r="H205" s="76"/>
      <c r="I205" s="74"/>
      <c r="J205" s="77"/>
      <c r="K205" s="75"/>
      <c r="L205" s="74"/>
      <c r="M205" s="77"/>
      <c r="N205" s="75"/>
    </row>
    <row r="206" spans="1:14" x14ac:dyDescent="0.25">
      <c r="A206" s="59"/>
      <c r="B206" s="84"/>
      <c r="C206" s="83"/>
      <c r="D206" s="60" t="str">
        <f>IFERROR(IF(C206="No CAS","",INDEX('DEQ Pollutant List'!$C$7:$C$614,MATCH('5. Pollutant Emissions - MB'!C206,'DEQ Pollutant List'!$B$7:$B$614,0))),"")</f>
        <v/>
      </c>
      <c r="E206" s="194" t="str">
        <f>IFERROR(IF(OR($C206="",$C206="No CAS"),INDEX('DEQ Pollutant List'!$A$7:$A$614,MATCH($D206,'DEQ Pollutant List'!$C$7:$C$614,0)),INDEX('DEQ Pollutant List'!$A$7:$A$614,MATCH($C206,'DEQ Pollutant List'!$B$7:$B$614,0))),"")</f>
        <v/>
      </c>
      <c r="F206" s="87"/>
      <c r="G206" s="88"/>
      <c r="H206" s="76"/>
      <c r="I206" s="74"/>
      <c r="J206" s="77"/>
      <c r="K206" s="75"/>
      <c r="L206" s="74"/>
      <c r="M206" s="77"/>
      <c r="N206" s="75"/>
    </row>
    <row r="207" spans="1:14" x14ac:dyDescent="0.25">
      <c r="A207" s="59"/>
      <c r="B207" s="84"/>
      <c r="C207" s="83"/>
      <c r="D207" s="60" t="str">
        <f>IFERROR(IF(C207="No CAS","",INDEX('DEQ Pollutant List'!$C$7:$C$614,MATCH('5. Pollutant Emissions - MB'!C207,'DEQ Pollutant List'!$B$7:$B$614,0))),"")</f>
        <v/>
      </c>
      <c r="E207" s="194" t="str">
        <f>IFERROR(IF(OR($C207="",$C207="No CAS"),INDEX('DEQ Pollutant List'!$A$7:$A$614,MATCH($D207,'DEQ Pollutant List'!$C$7:$C$614,0)),INDEX('DEQ Pollutant List'!$A$7:$A$614,MATCH($C207,'DEQ Pollutant List'!$B$7:$B$614,0))),"")</f>
        <v/>
      </c>
      <c r="F207" s="87"/>
      <c r="G207" s="88"/>
      <c r="H207" s="76"/>
      <c r="I207" s="74"/>
      <c r="J207" s="77"/>
      <c r="K207" s="75"/>
      <c r="L207" s="74"/>
      <c r="M207" s="77"/>
      <c r="N207" s="75"/>
    </row>
    <row r="208" spans="1:14" x14ac:dyDescent="0.25">
      <c r="A208" s="59"/>
      <c r="B208" s="84"/>
      <c r="C208" s="83"/>
      <c r="D208" s="60" t="str">
        <f>IFERROR(IF(C208="No CAS","",INDEX('DEQ Pollutant List'!$C$7:$C$614,MATCH('5. Pollutant Emissions - MB'!C208,'DEQ Pollutant List'!$B$7:$B$614,0))),"")</f>
        <v/>
      </c>
      <c r="E208" s="194" t="str">
        <f>IFERROR(IF(OR($C208="",$C208="No CAS"),INDEX('DEQ Pollutant List'!$A$7:$A$614,MATCH($D208,'DEQ Pollutant List'!$C$7:$C$614,0)),INDEX('DEQ Pollutant List'!$A$7:$A$614,MATCH($C208,'DEQ Pollutant List'!$B$7:$B$614,0))),"")</f>
        <v/>
      </c>
      <c r="F208" s="87"/>
      <c r="G208" s="88"/>
      <c r="H208" s="76"/>
      <c r="I208" s="74"/>
      <c r="J208" s="77"/>
      <c r="K208" s="75"/>
      <c r="L208" s="74"/>
      <c r="M208" s="77"/>
      <c r="N208" s="75"/>
    </row>
    <row r="209" spans="1:14" x14ac:dyDescent="0.25">
      <c r="A209" s="59"/>
      <c r="B209" s="84"/>
      <c r="C209" s="83"/>
      <c r="D209" s="60" t="str">
        <f>IFERROR(IF(C209="No CAS","",INDEX('DEQ Pollutant List'!$C$7:$C$614,MATCH('5. Pollutant Emissions - MB'!C209,'DEQ Pollutant List'!$B$7:$B$614,0))),"")</f>
        <v/>
      </c>
      <c r="E209" s="194" t="str">
        <f>IFERROR(IF(OR($C209="",$C209="No CAS"),INDEX('DEQ Pollutant List'!$A$7:$A$614,MATCH($D209,'DEQ Pollutant List'!$C$7:$C$614,0)),INDEX('DEQ Pollutant List'!$A$7:$A$614,MATCH($C209,'DEQ Pollutant List'!$B$7:$B$614,0))),"")</f>
        <v/>
      </c>
      <c r="F209" s="87"/>
      <c r="G209" s="88"/>
      <c r="H209" s="76"/>
      <c r="I209" s="74"/>
      <c r="J209" s="77"/>
      <c r="K209" s="75"/>
      <c r="L209" s="74"/>
      <c r="M209" s="77"/>
      <c r="N209" s="75"/>
    </row>
    <row r="210" spans="1:14" x14ac:dyDescent="0.25">
      <c r="A210" s="59"/>
      <c r="B210" s="84"/>
      <c r="C210" s="83"/>
      <c r="D210" s="60" t="str">
        <f>IFERROR(IF(C210="No CAS","",INDEX('DEQ Pollutant List'!$C$7:$C$614,MATCH('5. Pollutant Emissions - MB'!C210,'DEQ Pollutant List'!$B$7:$B$614,0))),"")</f>
        <v/>
      </c>
      <c r="E210" s="194" t="str">
        <f>IFERROR(IF(OR($C210="",$C210="No CAS"),INDEX('DEQ Pollutant List'!$A$7:$A$614,MATCH($D210,'DEQ Pollutant List'!$C$7:$C$614,0)),INDEX('DEQ Pollutant List'!$A$7:$A$614,MATCH($C210,'DEQ Pollutant List'!$B$7:$B$614,0))),"")</f>
        <v/>
      </c>
      <c r="F210" s="87"/>
      <c r="G210" s="88"/>
      <c r="H210" s="76"/>
      <c r="I210" s="74"/>
      <c r="J210" s="77"/>
      <c r="K210" s="75"/>
      <c r="L210" s="74"/>
      <c r="M210" s="77"/>
      <c r="N210" s="75"/>
    </row>
    <row r="211" spans="1:14" x14ac:dyDescent="0.25">
      <c r="A211" s="59"/>
      <c r="B211" s="84"/>
      <c r="C211" s="83"/>
      <c r="D211" s="60" t="str">
        <f>IFERROR(IF(C211="No CAS","",INDEX('DEQ Pollutant List'!$C$7:$C$614,MATCH('5. Pollutant Emissions - MB'!C211,'DEQ Pollutant List'!$B$7:$B$614,0))),"")</f>
        <v/>
      </c>
      <c r="E211" s="194" t="str">
        <f>IFERROR(IF(OR($C211="",$C211="No CAS"),INDEX('DEQ Pollutant List'!$A$7:$A$614,MATCH($D211,'DEQ Pollutant List'!$C$7:$C$614,0)),INDEX('DEQ Pollutant List'!$A$7:$A$614,MATCH($C211,'DEQ Pollutant List'!$B$7:$B$614,0))),"")</f>
        <v/>
      </c>
      <c r="F211" s="87"/>
      <c r="G211" s="88"/>
      <c r="H211" s="76"/>
      <c r="I211" s="74"/>
      <c r="J211" s="77"/>
      <c r="K211" s="75"/>
      <c r="L211" s="74"/>
      <c r="M211" s="77"/>
      <c r="N211" s="75"/>
    </row>
    <row r="212" spans="1:14" x14ac:dyDescent="0.25">
      <c r="A212" s="59"/>
      <c r="B212" s="84"/>
      <c r="C212" s="83"/>
      <c r="D212" s="60" t="str">
        <f>IFERROR(IF(C212="No CAS","",INDEX('DEQ Pollutant List'!$C$7:$C$614,MATCH('5. Pollutant Emissions - MB'!C212,'DEQ Pollutant List'!$B$7:$B$614,0))),"")</f>
        <v/>
      </c>
      <c r="E212" s="194" t="str">
        <f>IFERROR(IF(OR($C212="",$C212="No CAS"),INDEX('DEQ Pollutant List'!$A$7:$A$614,MATCH($D212,'DEQ Pollutant List'!$C$7:$C$614,0)),INDEX('DEQ Pollutant List'!$A$7:$A$614,MATCH($C212,'DEQ Pollutant List'!$B$7:$B$614,0))),"")</f>
        <v/>
      </c>
      <c r="F212" s="87"/>
      <c r="G212" s="88"/>
      <c r="H212" s="76"/>
      <c r="I212" s="74"/>
      <c r="J212" s="77"/>
      <c r="K212" s="75"/>
      <c r="L212" s="74"/>
      <c r="M212" s="77"/>
      <c r="N212" s="75"/>
    </row>
    <row r="213" spans="1:14" x14ac:dyDescent="0.25">
      <c r="A213" s="59"/>
      <c r="B213" s="84"/>
      <c r="C213" s="83"/>
      <c r="D213" s="60" t="str">
        <f>IFERROR(IF(C213="No CAS","",INDEX('DEQ Pollutant List'!$C$7:$C$614,MATCH('5. Pollutant Emissions - MB'!C213,'DEQ Pollutant List'!$B$7:$B$614,0))),"")</f>
        <v/>
      </c>
      <c r="E213" s="194" t="str">
        <f>IFERROR(IF(OR($C213="",$C213="No CAS"),INDEX('DEQ Pollutant List'!$A$7:$A$614,MATCH($D213,'DEQ Pollutant List'!$C$7:$C$614,0)),INDEX('DEQ Pollutant List'!$A$7:$A$614,MATCH($C213,'DEQ Pollutant List'!$B$7:$B$614,0))),"")</f>
        <v/>
      </c>
      <c r="F213" s="87"/>
      <c r="G213" s="88"/>
      <c r="H213" s="76"/>
      <c r="I213" s="74"/>
      <c r="J213" s="77"/>
      <c r="K213" s="75"/>
      <c r="L213" s="74"/>
      <c r="M213" s="77"/>
      <c r="N213" s="75"/>
    </row>
    <row r="214" spans="1:14" x14ac:dyDescent="0.25">
      <c r="A214" s="59"/>
      <c r="B214" s="84"/>
      <c r="C214" s="83"/>
      <c r="D214" s="60" t="str">
        <f>IFERROR(IF(C214="No CAS","",INDEX('DEQ Pollutant List'!$C$7:$C$614,MATCH('5. Pollutant Emissions - MB'!C214,'DEQ Pollutant List'!$B$7:$B$614,0))),"")</f>
        <v/>
      </c>
      <c r="E214" s="194" t="str">
        <f>IFERROR(IF(OR($C214="",$C214="No CAS"),INDEX('DEQ Pollutant List'!$A$7:$A$614,MATCH($D214,'DEQ Pollutant List'!$C$7:$C$614,0)),INDEX('DEQ Pollutant List'!$A$7:$A$614,MATCH($C214,'DEQ Pollutant List'!$B$7:$B$614,0))),"")</f>
        <v/>
      </c>
      <c r="F214" s="87"/>
      <c r="G214" s="88"/>
      <c r="H214" s="76"/>
      <c r="I214" s="74"/>
      <c r="J214" s="77"/>
      <c r="K214" s="75"/>
      <c r="L214" s="74"/>
      <c r="M214" s="77"/>
      <c r="N214" s="75"/>
    </row>
    <row r="215" spans="1:14" x14ac:dyDescent="0.25">
      <c r="A215" s="59"/>
      <c r="B215" s="84"/>
      <c r="C215" s="83"/>
      <c r="D215" s="60" t="str">
        <f>IFERROR(IF(C215="No CAS","",INDEX('DEQ Pollutant List'!$C$7:$C$614,MATCH('5. Pollutant Emissions - MB'!C215,'DEQ Pollutant List'!$B$7:$B$614,0))),"")</f>
        <v/>
      </c>
      <c r="E215" s="194" t="str">
        <f>IFERROR(IF(OR($C215="",$C215="No CAS"),INDEX('DEQ Pollutant List'!$A$7:$A$614,MATCH($D215,'DEQ Pollutant List'!$C$7:$C$614,0)),INDEX('DEQ Pollutant List'!$A$7:$A$614,MATCH($C215,'DEQ Pollutant List'!$B$7:$B$614,0))),"")</f>
        <v/>
      </c>
      <c r="F215" s="87"/>
      <c r="G215" s="88"/>
      <c r="H215" s="76"/>
      <c r="I215" s="74"/>
      <c r="J215" s="77"/>
      <c r="K215" s="75"/>
      <c r="L215" s="74"/>
      <c r="M215" s="77"/>
      <c r="N215" s="75"/>
    </row>
    <row r="216" spans="1:14" x14ac:dyDescent="0.25">
      <c r="A216" s="59"/>
      <c r="B216" s="84"/>
      <c r="C216" s="83"/>
      <c r="D216" s="60" t="str">
        <f>IFERROR(IF(C216="No CAS","",INDEX('DEQ Pollutant List'!$C$7:$C$614,MATCH('5. Pollutant Emissions - MB'!C216,'DEQ Pollutant List'!$B$7:$B$614,0))),"")</f>
        <v/>
      </c>
      <c r="E216" s="194" t="str">
        <f>IFERROR(IF(OR($C216="",$C216="No CAS"),INDEX('DEQ Pollutant List'!$A$7:$A$614,MATCH($D216,'DEQ Pollutant List'!$C$7:$C$614,0)),INDEX('DEQ Pollutant List'!$A$7:$A$614,MATCH($C216,'DEQ Pollutant List'!$B$7:$B$614,0))),"")</f>
        <v/>
      </c>
      <c r="F216" s="87"/>
      <c r="G216" s="88"/>
      <c r="H216" s="76"/>
      <c r="I216" s="74"/>
      <c r="J216" s="77"/>
      <c r="K216" s="75"/>
      <c r="L216" s="74"/>
      <c r="M216" s="77"/>
      <c r="N216" s="75"/>
    </row>
    <row r="217" spans="1:14" x14ac:dyDescent="0.25">
      <c r="A217" s="59"/>
      <c r="B217" s="84"/>
      <c r="C217" s="83"/>
      <c r="D217" s="60" t="str">
        <f>IFERROR(IF(C217="No CAS","",INDEX('DEQ Pollutant List'!$C$7:$C$614,MATCH('5. Pollutant Emissions - MB'!C217,'DEQ Pollutant List'!$B$7:$B$614,0))),"")</f>
        <v/>
      </c>
      <c r="E217" s="194" t="str">
        <f>IFERROR(IF(OR($C217="",$C217="No CAS"),INDEX('DEQ Pollutant List'!$A$7:$A$614,MATCH($D217,'DEQ Pollutant List'!$C$7:$C$614,0)),INDEX('DEQ Pollutant List'!$A$7:$A$614,MATCH($C217,'DEQ Pollutant List'!$B$7:$B$614,0))),"")</f>
        <v/>
      </c>
      <c r="F217" s="87"/>
      <c r="G217" s="88"/>
      <c r="H217" s="76"/>
      <c r="I217" s="74"/>
      <c r="J217" s="77"/>
      <c r="K217" s="75"/>
      <c r="L217" s="74"/>
      <c r="M217" s="77"/>
      <c r="N217" s="75"/>
    </row>
    <row r="218" spans="1:14" x14ac:dyDescent="0.25">
      <c r="A218" s="59"/>
      <c r="B218" s="84"/>
      <c r="C218" s="83"/>
      <c r="D218" s="60" t="str">
        <f>IFERROR(IF(C218="No CAS","",INDEX('DEQ Pollutant List'!$C$7:$C$614,MATCH('5. Pollutant Emissions - MB'!C218,'DEQ Pollutant List'!$B$7:$B$614,0))),"")</f>
        <v/>
      </c>
      <c r="E218" s="194" t="str">
        <f>IFERROR(IF(OR($C218="",$C218="No CAS"),INDEX('DEQ Pollutant List'!$A$7:$A$614,MATCH($D218,'DEQ Pollutant List'!$C$7:$C$614,0)),INDEX('DEQ Pollutant List'!$A$7:$A$614,MATCH($C218,'DEQ Pollutant List'!$B$7:$B$614,0))),"")</f>
        <v/>
      </c>
      <c r="F218" s="87"/>
      <c r="G218" s="88"/>
      <c r="H218" s="76"/>
      <c r="I218" s="74"/>
      <c r="J218" s="77"/>
      <c r="K218" s="75"/>
      <c r="L218" s="74"/>
      <c r="M218" s="77"/>
      <c r="N218" s="75"/>
    </row>
    <row r="219" spans="1:14" x14ac:dyDescent="0.25">
      <c r="A219" s="59"/>
      <c r="B219" s="84"/>
      <c r="C219" s="83"/>
      <c r="D219" s="60" t="str">
        <f>IFERROR(IF(C219="No CAS","",INDEX('DEQ Pollutant List'!$C$7:$C$614,MATCH('5. Pollutant Emissions - MB'!C219,'DEQ Pollutant List'!$B$7:$B$614,0))),"")</f>
        <v/>
      </c>
      <c r="E219" s="194" t="str">
        <f>IFERROR(IF(OR($C219="",$C219="No CAS"),INDEX('DEQ Pollutant List'!$A$7:$A$614,MATCH($D219,'DEQ Pollutant List'!$C$7:$C$614,0)),INDEX('DEQ Pollutant List'!$A$7:$A$614,MATCH($C219,'DEQ Pollutant List'!$B$7:$B$614,0))),"")</f>
        <v/>
      </c>
      <c r="F219" s="87"/>
      <c r="G219" s="88"/>
      <c r="H219" s="76"/>
      <c r="I219" s="74"/>
      <c r="J219" s="77"/>
      <c r="K219" s="75"/>
      <c r="L219" s="74"/>
      <c r="M219" s="77"/>
      <c r="N219" s="75"/>
    </row>
    <row r="220" spans="1:14" x14ac:dyDescent="0.25">
      <c r="A220" s="59"/>
      <c r="B220" s="84"/>
      <c r="C220" s="83"/>
      <c r="D220" s="60" t="str">
        <f>IFERROR(IF(C220="No CAS","",INDEX('DEQ Pollutant List'!$C$7:$C$614,MATCH('5. Pollutant Emissions - MB'!C220,'DEQ Pollutant List'!$B$7:$B$614,0))),"")</f>
        <v/>
      </c>
      <c r="E220" s="194" t="str">
        <f>IFERROR(IF(OR($C220="",$C220="No CAS"),INDEX('DEQ Pollutant List'!$A$7:$A$614,MATCH($D220,'DEQ Pollutant List'!$C$7:$C$614,0)),INDEX('DEQ Pollutant List'!$A$7:$A$614,MATCH($C220,'DEQ Pollutant List'!$B$7:$B$614,0))),"")</f>
        <v/>
      </c>
      <c r="F220" s="87"/>
      <c r="G220" s="88"/>
      <c r="H220" s="76"/>
      <c r="I220" s="74"/>
      <c r="J220" s="77"/>
      <c r="K220" s="75"/>
      <c r="L220" s="74"/>
      <c r="M220" s="77"/>
      <c r="N220" s="75"/>
    </row>
    <row r="221" spans="1:14" x14ac:dyDescent="0.25">
      <c r="A221" s="59"/>
      <c r="B221" s="84"/>
      <c r="C221" s="83"/>
      <c r="D221" s="60" t="str">
        <f>IFERROR(IF(C221="No CAS","",INDEX('DEQ Pollutant List'!$C$7:$C$614,MATCH('5. Pollutant Emissions - MB'!C221,'DEQ Pollutant List'!$B$7:$B$614,0))),"")</f>
        <v/>
      </c>
      <c r="E221" s="194" t="str">
        <f>IFERROR(IF(OR($C221="",$C221="No CAS"),INDEX('DEQ Pollutant List'!$A$7:$A$614,MATCH($D221,'DEQ Pollutant List'!$C$7:$C$614,0)),INDEX('DEQ Pollutant List'!$A$7:$A$614,MATCH($C221,'DEQ Pollutant List'!$B$7:$B$614,0))),"")</f>
        <v/>
      </c>
      <c r="F221" s="87"/>
      <c r="G221" s="88"/>
      <c r="H221" s="76"/>
      <c r="I221" s="74"/>
      <c r="J221" s="77"/>
      <c r="K221" s="75"/>
      <c r="L221" s="74"/>
      <c r="M221" s="77"/>
      <c r="N221" s="75"/>
    </row>
    <row r="222" spans="1:14" x14ac:dyDescent="0.25">
      <c r="A222" s="59"/>
      <c r="B222" s="84"/>
      <c r="C222" s="83"/>
      <c r="D222" s="60" t="str">
        <f>IFERROR(IF(C222="No CAS","",INDEX('DEQ Pollutant List'!$C$7:$C$614,MATCH('5. Pollutant Emissions - MB'!C222,'DEQ Pollutant List'!$B$7:$B$614,0))),"")</f>
        <v/>
      </c>
      <c r="E222" s="194" t="str">
        <f>IFERROR(IF(OR($C222="",$C222="No CAS"),INDEX('DEQ Pollutant List'!$A$7:$A$614,MATCH($D222,'DEQ Pollutant List'!$C$7:$C$614,0)),INDEX('DEQ Pollutant List'!$A$7:$A$614,MATCH($C222,'DEQ Pollutant List'!$B$7:$B$614,0))),"")</f>
        <v/>
      </c>
      <c r="F222" s="87"/>
      <c r="G222" s="88"/>
      <c r="H222" s="76"/>
      <c r="I222" s="74"/>
      <c r="J222" s="77"/>
      <c r="K222" s="75"/>
      <c r="L222" s="74"/>
      <c r="M222" s="77"/>
      <c r="N222" s="75"/>
    </row>
    <row r="223" spans="1:14" x14ac:dyDescent="0.25">
      <c r="A223" s="59"/>
      <c r="B223" s="84"/>
      <c r="C223" s="83"/>
      <c r="D223" s="60" t="str">
        <f>IFERROR(IF(C223="No CAS","",INDEX('DEQ Pollutant List'!$C$7:$C$614,MATCH('5. Pollutant Emissions - MB'!C223,'DEQ Pollutant List'!$B$7:$B$614,0))),"")</f>
        <v/>
      </c>
      <c r="E223" s="194" t="str">
        <f>IFERROR(IF(OR($C223="",$C223="No CAS"),INDEX('DEQ Pollutant List'!$A$7:$A$614,MATCH($D223,'DEQ Pollutant List'!$C$7:$C$614,0)),INDEX('DEQ Pollutant List'!$A$7:$A$614,MATCH($C223,'DEQ Pollutant List'!$B$7:$B$614,0))),"")</f>
        <v/>
      </c>
      <c r="F223" s="87"/>
      <c r="G223" s="88"/>
      <c r="H223" s="76"/>
      <c r="I223" s="74"/>
      <c r="J223" s="77"/>
      <c r="K223" s="75"/>
      <c r="L223" s="74"/>
      <c r="M223" s="77"/>
      <c r="N223" s="75"/>
    </row>
    <row r="224" spans="1:14" x14ac:dyDescent="0.25">
      <c r="A224" s="59"/>
      <c r="B224" s="84"/>
      <c r="C224" s="83"/>
      <c r="D224" s="60" t="str">
        <f>IFERROR(IF(C224="No CAS","",INDEX('DEQ Pollutant List'!$C$7:$C$614,MATCH('5. Pollutant Emissions - MB'!C224,'DEQ Pollutant List'!$B$7:$B$614,0))),"")</f>
        <v/>
      </c>
      <c r="E224" s="194" t="str">
        <f>IFERROR(IF(OR($C224="",$C224="No CAS"),INDEX('DEQ Pollutant List'!$A$7:$A$614,MATCH($D224,'DEQ Pollutant List'!$C$7:$C$614,0)),INDEX('DEQ Pollutant List'!$A$7:$A$614,MATCH($C224,'DEQ Pollutant List'!$B$7:$B$614,0))),"")</f>
        <v/>
      </c>
      <c r="F224" s="87"/>
      <c r="G224" s="88"/>
      <c r="H224" s="76"/>
      <c r="I224" s="74"/>
      <c r="J224" s="77"/>
      <c r="K224" s="75"/>
      <c r="L224" s="74"/>
      <c r="M224" s="77"/>
      <c r="N224" s="75"/>
    </row>
    <row r="225" spans="1:14" x14ac:dyDescent="0.25">
      <c r="A225" s="59"/>
      <c r="B225" s="84"/>
      <c r="C225" s="83"/>
      <c r="D225" s="60" t="str">
        <f>IFERROR(IF(C225="No CAS","",INDEX('DEQ Pollutant List'!$C$7:$C$614,MATCH('5. Pollutant Emissions - MB'!C225,'DEQ Pollutant List'!$B$7:$B$614,0))),"")</f>
        <v/>
      </c>
      <c r="E225" s="194" t="str">
        <f>IFERROR(IF(OR($C225="",$C225="No CAS"),INDEX('DEQ Pollutant List'!$A$7:$A$614,MATCH($D225,'DEQ Pollutant List'!$C$7:$C$614,0)),INDEX('DEQ Pollutant List'!$A$7:$A$614,MATCH($C225,'DEQ Pollutant List'!$B$7:$B$614,0))),"")</f>
        <v/>
      </c>
      <c r="F225" s="87"/>
      <c r="G225" s="88"/>
      <c r="H225" s="76"/>
      <c r="I225" s="74"/>
      <c r="J225" s="77"/>
      <c r="K225" s="75"/>
      <c r="L225" s="74"/>
      <c r="M225" s="77"/>
      <c r="N225" s="75"/>
    </row>
    <row r="226" spans="1:14" x14ac:dyDescent="0.25">
      <c r="A226" s="59"/>
      <c r="B226" s="84"/>
      <c r="C226" s="83"/>
      <c r="D226" s="60" t="str">
        <f>IFERROR(IF(C226="No CAS","",INDEX('DEQ Pollutant List'!$C$7:$C$614,MATCH('5. Pollutant Emissions - MB'!C226,'DEQ Pollutant List'!$B$7:$B$614,0))),"")</f>
        <v/>
      </c>
      <c r="E226" s="194" t="str">
        <f>IFERROR(IF(OR($C226="",$C226="No CAS"),INDEX('DEQ Pollutant List'!$A$7:$A$614,MATCH($D226,'DEQ Pollutant List'!$C$7:$C$614,0)),INDEX('DEQ Pollutant List'!$A$7:$A$614,MATCH($C226,'DEQ Pollutant List'!$B$7:$B$614,0))),"")</f>
        <v/>
      </c>
      <c r="F226" s="87"/>
      <c r="G226" s="88"/>
      <c r="H226" s="76"/>
      <c r="I226" s="74"/>
      <c r="J226" s="77"/>
      <c r="K226" s="75"/>
      <c r="L226" s="74"/>
      <c r="M226" s="77"/>
      <c r="N226" s="75"/>
    </row>
    <row r="227" spans="1:14" x14ac:dyDescent="0.25">
      <c r="A227" s="59"/>
      <c r="B227" s="84"/>
      <c r="C227" s="83"/>
      <c r="D227" s="60" t="str">
        <f>IFERROR(IF(C227="No CAS","",INDEX('DEQ Pollutant List'!$C$7:$C$614,MATCH('5. Pollutant Emissions - MB'!C227,'DEQ Pollutant List'!$B$7:$B$614,0))),"")</f>
        <v/>
      </c>
      <c r="E227" s="194" t="str">
        <f>IFERROR(IF(OR($C227="",$C227="No CAS"),INDEX('DEQ Pollutant List'!$A$7:$A$614,MATCH($D227,'DEQ Pollutant List'!$C$7:$C$614,0)),INDEX('DEQ Pollutant List'!$A$7:$A$614,MATCH($C227,'DEQ Pollutant List'!$B$7:$B$614,0))),"")</f>
        <v/>
      </c>
      <c r="F227" s="87"/>
      <c r="G227" s="88"/>
      <c r="H227" s="76"/>
      <c r="I227" s="74"/>
      <c r="J227" s="77"/>
      <c r="K227" s="75"/>
      <c r="L227" s="74"/>
      <c r="M227" s="77"/>
      <c r="N227" s="75"/>
    </row>
    <row r="228" spans="1:14" x14ac:dyDescent="0.25">
      <c r="A228" s="59"/>
      <c r="B228" s="84"/>
      <c r="C228" s="83"/>
      <c r="D228" s="60" t="str">
        <f>IFERROR(IF(C228="No CAS","",INDEX('DEQ Pollutant List'!$C$7:$C$614,MATCH('5. Pollutant Emissions - MB'!C228,'DEQ Pollutant List'!$B$7:$B$614,0))),"")</f>
        <v/>
      </c>
      <c r="E228" s="194" t="str">
        <f>IFERROR(IF(OR($C228="",$C228="No CAS"),INDEX('DEQ Pollutant List'!$A$7:$A$614,MATCH($D228,'DEQ Pollutant List'!$C$7:$C$614,0)),INDEX('DEQ Pollutant List'!$A$7:$A$614,MATCH($C228,'DEQ Pollutant List'!$B$7:$B$614,0))),"")</f>
        <v/>
      </c>
      <c r="F228" s="87"/>
      <c r="G228" s="88"/>
      <c r="H228" s="76"/>
      <c r="I228" s="74"/>
      <c r="J228" s="77"/>
      <c r="K228" s="75"/>
      <c r="L228" s="74"/>
      <c r="M228" s="77"/>
      <c r="N228" s="75"/>
    </row>
    <row r="229" spans="1:14" x14ac:dyDescent="0.25">
      <c r="A229" s="59"/>
      <c r="B229" s="84"/>
      <c r="C229" s="83"/>
      <c r="D229" s="60" t="str">
        <f>IFERROR(IF(C229="No CAS","",INDEX('DEQ Pollutant List'!$C$7:$C$614,MATCH('5. Pollutant Emissions - MB'!C229,'DEQ Pollutant List'!$B$7:$B$614,0))),"")</f>
        <v/>
      </c>
      <c r="E229" s="194" t="str">
        <f>IFERROR(IF(OR($C229="",$C229="No CAS"),INDEX('DEQ Pollutant List'!$A$7:$A$614,MATCH($D229,'DEQ Pollutant List'!$C$7:$C$614,0)),INDEX('DEQ Pollutant List'!$A$7:$A$614,MATCH($C229,'DEQ Pollutant List'!$B$7:$B$614,0))),"")</f>
        <v/>
      </c>
      <c r="F229" s="87"/>
      <c r="G229" s="88"/>
      <c r="H229" s="76"/>
      <c r="I229" s="74"/>
      <c r="J229" s="77"/>
      <c r="K229" s="75"/>
      <c r="L229" s="74"/>
      <c r="M229" s="77"/>
      <c r="N229" s="75"/>
    </row>
    <row r="230" spans="1:14" x14ac:dyDescent="0.25">
      <c r="A230" s="59"/>
      <c r="B230" s="84"/>
      <c r="C230" s="83"/>
      <c r="D230" s="60" t="str">
        <f>IFERROR(IF(C230="No CAS","",INDEX('DEQ Pollutant List'!$C$7:$C$614,MATCH('5. Pollutant Emissions - MB'!C230,'DEQ Pollutant List'!$B$7:$B$614,0))),"")</f>
        <v/>
      </c>
      <c r="E230" s="194" t="str">
        <f>IFERROR(IF(OR($C230="",$C230="No CAS"),INDEX('DEQ Pollutant List'!$A$7:$A$614,MATCH($D230,'DEQ Pollutant List'!$C$7:$C$614,0)),INDEX('DEQ Pollutant List'!$A$7:$A$614,MATCH($C230,'DEQ Pollutant List'!$B$7:$B$614,0))),"")</f>
        <v/>
      </c>
      <c r="F230" s="87"/>
      <c r="G230" s="88"/>
      <c r="H230" s="76"/>
      <c r="I230" s="74"/>
      <c r="J230" s="77"/>
      <c r="K230" s="75"/>
      <c r="L230" s="74"/>
      <c r="M230" s="77"/>
      <c r="N230" s="75"/>
    </row>
    <row r="231" spans="1:14" x14ac:dyDescent="0.25">
      <c r="A231" s="59"/>
      <c r="B231" s="84"/>
      <c r="C231" s="83"/>
      <c r="D231" s="60" t="str">
        <f>IFERROR(IF(C231="No CAS","",INDEX('DEQ Pollutant List'!$C$7:$C$614,MATCH('5. Pollutant Emissions - MB'!C231,'DEQ Pollutant List'!$B$7:$B$614,0))),"")</f>
        <v/>
      </c>
      <c r="E231" s="194" t="str">
        <f>IFERROR(IF(OR($C231="",$C231="No CAS"),INDEX('DEQ Pollutant List'!$A$7:$A$614,MATCH($D231,'DEQ Pollutant List'!$C$7:$C$614,0)),INDEX('DEQ Pollutant List'!$A$7:$A$614,MATCH($C231,'DEQ Pollutant List'!$B$7:$B$614,0))),"")</f>
        <v/>
      </c>
      <c r="F231" s="87"/>
      <c r="G231" s="88"/>
      <c r="H231" s="76"/>
      <c r="I231" s="74"/>
      <c r="J231" s="77"/>
      <c r="K231" s="75"/>
      <c r="L231" s="74"/>
      <c r="M231" s="77"/>
      <c r="N231" s="75"/>
    </row>
    <row r="232" spans="1:14" x14ac:dyDescent="0.25">
      <c r="A232" s="59"/>
      <c r="B232" s="84"/>
      <c r="C232" s="83"/>
      <c r="D232" s="60" t="str">
        <f>IFERROR(IF(C232="No CAS","",INDEX('DEQ Pollutant List'!$C$7:$C$614,MATCH('5. Pollutant Emissions - MB'!C232,'DEQ Pollutant List'!$B$7:$B$614,0))),"")</f>
        <v/>
      </c>
      <c r="E232" s="194" t="str">
        <f>IFERROR(IF(OR($C232="",$C232="No CAS"),INDEX('DEQ Pollutant List'!$A$7:$A$614,MATCH($D232,'DEQ Pollutant List'!$C$7:$C$614,0)),INDEX('DEQ Pollutant List'!$A$7:$A$614,MATCH($C232,'DEQ Pollutant List'!$B$7:$B$614,0))),"")</f>
        <v/>
      </c>
      <c r="F232" s="87"/>
      <c r="G232" s="88"/>
      <c r="H232" s="76"/>
      <c r="I232" s="74"/>
      <c r="J232" s="77"/>
      <c r="K232" s="75"/>
      <c r="L232" s="74"/>
      <c r="M232" s="77"/>
      <c r="N232" s="75"/>
    </row>
    <row r="233" spans="1:14" x14ac:dyDescent="0.25">
      <c r="A233" s="59"/>
      <c r="B233" s="84"/>
      <c r="C233" s="83"/>
      <c r="D233" s="60" t="str">
        <f>IFERROR(IF(C233="No CAS","",INDEX('DEQ Pollutant List'!$C$7:$C$614,MATCH('5. Pollutant Emissions - MB'!C233,'DEQ Pollutant List'!$B$7:$B$614,0))),"")</f>
        <v/>
      </c>
      <c r="E233" s="194" t="str">
        <f>IFERROR(IF(OR($C233="",$C233="No CAS"),INDEX('DEQ Pollutant List'!$A$7:$A$614,MATCH($D233,'DEQ Pollutant List'!$C$7:$C$614,0)),INDEX('DEQ Pollutant List'!$A$7:$A$614,MATCH($C233,'DEQ Pollutant List'!$B$7:$B$614,0))),"")</f>
        <v/>
      </c>
      <c r="F233" s="87"/>
      <c r="G233" s="88"/>
      <c r="H233" s="76"/>
      <c r="I233" s="74"/>
      <c r="J233" s="77"/>
      <c r="K233" s="75"/>
      <c r="L233" s="74"/>
      <c r="M233" s="77"/>
      <c r="N233" s="75"/>
    </row>
    <row r="234" spans="1:14" x14ac:dyDescent="0.25">
      <c r="A234" s="59"/>
      <c r="B234" s="84"/>
      <c r="C234" s="83"/>
      <c r="D234" s="60" t="str">
        <f>IFERROR(IF(C234="No CAS","",INDEX('DEQ Pollutant List'!$C$7:$C$614,MATCH('5. Pollutant Emissions - MB'!C234,'DEQ Pollutant List'!$B$7:$B$614,0))),"")</f>
        <v/>
      </c>
      <c r="E234" s="194" t="str">
        <f>IFERROR(IF(OR($C234="",$C234="No CAS"),INDEX('DEQ Pollutant List'!$A$7:$A$614,MATCH($D234,'DEQ Pollutant List'!$C$7:$C$614,0)),INDEX('DEQ Pollutant List'!$A$7:$A$614,MATCH($C234,'DEQ Pollutant List'!$B$7:$B$614,0))),"")</f>
        <v/>
      </c>
      <c r="F234" s="87"/>
      <c r="G234" s="88"/>
      <c r="H234" s="76"/>
      <c r="I234" s="74"/>
      <c r="J234" s="77"/>
      <c r="K234" s="75"/>
      <c r="L234" s="74"/>
      <c r="M234" s="77"/>
      <c r="N234" s="75"/>
    </row>
    <row r="235" spans="1:14" x14ac:dyDescent="0.25">
      <c r="A235" s="59"/>
      <c r="B235" s="84"/>
      <c r="C235" s="83"/>
      <c r="D235" s="60" t="str">
        <f>IFERROR(IF(C235="No CAS","",INDEX('DEQ Pollutant List'!$C$7:$C$614,MATCH('5. Pollutant Emissions - MB'!C235,'DEQ Pollutant List'!$B$7:$B$614,0))),"")</f>
        <v/>
      </c>
      <c r="E235" s="194" t="str">
        <f>IFERROR(IF(OR($C235="",$C235="No CAS"),INDEX('DEQ Pollutant List'!$A$7:$A$614,MATCH($D235,'DEQ Pollutant List'!$C$7:$C$614,0)),INDEX('DEQ Pollutant List'!$A$7:$A$614,MATCH($C235,'DEQ Pollutant List'!$B$7:$B$614,0))),"")</f>
        <v/>
      </c>
      <c r="F235" s="87"/>
      <c r="G235" s="88"/>
      <c r="H235" s="76"/>
      <c r="I235" s="74"/>
      <c r="J235" s="77"/>
      <c r="K235" s="75"/>
      <c r="L235" s="74"/>
      <c r="M235" s="77"/>
      <c r="N235" s="75"/>
    </row>
    <row r="236" spans="1:14" x14ac:dyDescent="0.25">
      <c r="A236" s="59"/>
      <c r="B236" s="84"/>
      <c r="C236" s="83"/>
      <c r="D236" s="60" t="str">
        <f>IFERROR(IF(C236="No CAS","",INDEX('DEQ Pollutant List'!$C$7:$C$614,MATCH('5. Pollutant Emissions - MB'!C236,'DEQ Pollutant List'!$B$7:$B$614,0))),"")</f>
        <v/>
      </c>
      <c r="E236" s="194" t="str">
        <f>IFERROR(IF(OR($C236="",$C236="No CAS"),INDEX('DEQ Pollutant List'!$A$7:$A$614,MATCH($D236,'DEQ Pollutant List'!$C$7:$C$614,0)),INDEX('DEQ Pollutant List'!$A$7:$A$614,MATCH($C236,'DEQ Pollutant List'!$B$7:$B$614,0))),"")</f>
        <v/>
      </c>
      <c r="F236" s="87"/>
      <c r="G236" s="88"/>
      <c r="H236" s="76"/>
      <c r="I236" s="74"/>
      <c r="J236" s="77"/>
      <c r="K236" s="75"/>
      <c r="L236" s="74"/>
      <c r="M236" s="77"/>
      <c r="N236" s="75"/>
    </row>
    <row r="237" spans="1:14" x14ac:dyDescent="0.25">
      <c r="A237" s="59"/>
      <c r="B237" s="84"/>
      <c r="C237" s="83"/>
      <c r="D237" s="60" t="str">
        <f>IFERROR(IF(C237="No CAS","",INDEX('DEQ Pollutant List'!$C$7:$C$614,MATCH('5. Pollutant Emissions - MB'!C237,'DEQ Pollutant List'!$B$7:$B$614,0))),"")</f>
        <v/>
      </c>
      <c r="E237" s="194" t="str">
        <f>IFERROR(IF(OR($C237="",$C237="No CAS"),INDEX('DEQ Pollutant List'!$A$7:$A$614,MATCH($D237,'DEQ Pollutant List'!$C$7:$C$614,0)),INDEX('DEQ Pollutant List'!$A$7:$A$614,MATCH($C237,'DEQ Pollutant List'!$B$7:$B$614,0))),"")</f>
        <v/>
      </c>
      <c r="F237" s="87"/>
      <c r="G237" s="88"/>
      <c r="H237" s="76"/>
      <c r="I237" s="74"/>
      <c r="J237" s="77"/>
      <c r="K237" s="75"/>
      <c r="L237" s="74"/>
      <c r="M237" s="77"/>
      <c r="N237" s="75"/>
    </row>
    <row r="238" spans="1:14" x14ac:dyDescent="0.25">
      <c r="A238" s="59"/>
      <c r="B238" s="84"/>
      <c r="C238" s="83"/>
      <c r="D238" s="60" t="str">
        <f>IFERROR(IF(C238="No CAS","",INDEX('DEQ Pollutant List'!$C$7:$C$614,MATCH('5. Pollutant Emissions - MB'!C238,'DEQ Pollutant List'!$B$7:$B$614,0))),"")</f>
        <v/>
      </c>
      <c r="E238" s="194" t="str">
        <f>IFERROR(IF(OR($C238="",$C238="No CAS"),INDEX('DEQ Pollutant List'!$A$7:$A$614,MATCH($D238,'DEQ Pollutant List'!$C$7:$C$614,0)),INDEX('DEQ Pollutant List'!$A$7:$A$614,MATCH($C238,'DEQ Pollutant List'!$B$7:$B$614,0))),"")</f>
        <v/>
      </c>
      <c r="F238" s="87"/>
      <c r="G238" s="88"/>
      <c r="H238" s="76"/>
      <c r="I238" s="74"/>
      <c r="J238" s="77"/>
      <c r="K238" s="75"/>
      <c r="L238" s="74"/>
      <c r="M238" s="77"/>
      <c r="N238" s="75"/>
    </row>
    <row r="239" spans="1:14" x14ac:dyDescent="0.25">
      <c r="A239" s="59"/>
      <c r="B239" s="84"/>
      <c r="C239" s="83"/>
      <c r="D239" s="60" t="str">
        <f>IFERROR(IF(C239="No CAS","",INDEX('DEQ Pollutant List'!$C$7:$C$614,MATCH('5. Pollutant Emissions - MB'!C239,'DEQ Pollutant List'!$B$7:$B$614,0))),"")</f>
        <v/>
      </c>
      <c r="E239" s="194" t="str">
        <f>IFERROR(IF(OR($C239="",$C239="No CAS"),INDEX('DEQ Pollutant List'!$A$7:$A$614,MATCH($D239,'DEQ Pollutant List'!$C$7:$C$614,0)),INDEX('DEQ Pollutant List'!$A$7:$A$614,MATCH($C239,'DEQ Pollutant List'!$B$7:$B$614,0))),"")</f>
        <v/>
      </c>
      <c r="F239" s="87"/>
      <c r="G239" s="88"/>
      <c r="H239" s="76"/>
      <c r="I239" s="74"/>
      <c r="J239" s="77"/>
      <c r="K239" s="75"/>
      <c r="L239" s="74"/>
      <c r="M239" s="77"/>
      <c r="N239" s="75"/>
    </row>
    <row r="240" spans="1:14" x14ac:dyDescent="0.25">
      <c r="A240" s="59"/>
      <c r="B240" s="84"/>
      <c r="C240" s="83"/>
      <c r="D240" s="60" t="str">
        <f>IFERROR(IF(C240="No CAS","",INDEX('DEQ Pollutant List'!$C$7:$C$614,MATCH('5. Pollutant Emissions - MB'!C240,'DEQ Pollutant List'!$B$7:$B$614,0))),"")</f>
        <v/>
      </c>
      <c r="E240" s="194" t="str">
        <f>IFERROR(IF(OR($C240="",$C240="No CAS"),INDEX('DEQ Pollutant List'!$A$7:$A$614,MATCH($D240,'DEQ Pollutant List'!$C$7:$C$614,0)),INDEX('DEQ Pollutant List'!$A$7:$A$614,MATCH($C240,'DEQ Pollutant List'!$B$7:$B$614,0))),"")</f>
        <v/>
      </c>
      <c r="F240" s="87"/>
      <c r="G240" s="88"/>
      <c r="H240" s="76"/>
      <c r="I240" s="74"/>
      <c r="J240" s="77"/>
      <c r="K240" s="75"/>
      <c r="L240" s="74"/>
      <c r="M240" s="77"/>
      <c r="N240" s="75"/>
    </row>
    <row r="241" spans="1:14" x14ac:dyDescent="0.25">
      <c r="A241" s="59"/>
      <c r="B241" s="84"/>
      <c r="C241" s="83"/>
      <c r="D241" s="60" t="str">
        <f>IFERROR(IF(C241="No CAS","",INDEX('DEQ Pollutant List'!$C$7:$C$614,MATCH('5. Pollutant Emissions - MB'!C241,'DEQ Pollutant List'!$B$7:$B$614,0))),"")</f>
        <v/>
      </c>
      <c r="E241" s="194" t="str">
        <f>IFERROR(IF(OR($C241="",$C241="No CAS"),INDEX('DEQ Pollutant List'!$A$7:$A$614,MATCH($D241,'DEQ Pollutant List'!$C$7:$C$614,0)),INDEX('DEQ Pollutant List'!$A$7:$A$614,MATCH($C241,'DEQ Pollutant List'!$B$7:$B$614,0))),"")</f>
        <v/>
      </c>
      <c r="F241" s="87"/>
      <c r="G241" s="88"/>
      <c r="H241" s="76"/>
      <c r="I241" s="74"/>
      <c r="J241" s="77"/>
      <c r="K241" s="75"/>
      <c r="L241" s="74"/>
      <c r="M241" s="77"/>
      <c r="N241" s="75"/>
    </row>
    <row r="242" spans="1:14" x14ac:dyDescent="0.25">
      <c r="A242" s="59"/>
      <c r="B242" s="84"/>
      <c r="C242" s="83"/>
      <c r="D242" s="60" t="str">
        <f>IFERROR(IF(C242="No CAS","",INDEX('DEQ Pollutant List'!$C$7:$C$614,MATCH('5. Pollutant Emissions - MB'!C242,'DEQ Pollutant List'!$B$7:$B$614,0))),"")</f>
        <v/>
      </c>
      <c r="E242" s="194" t="str">
        <f>IFERROR(IF(OR($C242="",$C242="No CAS"),INDEX('DEQ Pollutant List'!$A$7:$A$614,MATCH($D242,'DEQ Pollutant List'!$C$7:$C$614,0)),INDEX('DEQ Pollutant List'!$A$7:$A$614,MATCH($C242,'DEQ Pollutant List'!$B$7:$B$614,0))),"")</f>
        <v/>
      </c>
      <c r="F242" s="87"/>
      <c r="G242" s="88"/>
      <c r="H242" s="76"/>
      <c r="I242" s="74"/>
      <c r="J242" s="77"/>
      <c r="K242" s="75"/>
      <c r="L242" s="74"/>
      <c r="M242" s="77"/>
      <c r="N242" s="75"/>
    </row>
    <row r="243" spans="1:14" x14ac:dyDescent="0.25">
      <c r="A243" s="59"/>
      <c r="B243" s="84"/>
      <c r="C243" s="83"/>
      <c r="D243" s="60" t="str">
        <f>IFERROR(IF(C243="No CAS","",INDEX('DEQ Pollutant List'!$C$7:$C$614,MATCH('5. Pollutant Emissions - MB'!C243,'DEQ Pollutant List'!$B$7:$B$614,0))),"")</f>
        <v/>
      </c>
      <c r="E243" s="194" t="str">
        <f>IFERROR(IF(OR($C243="",$C243="No CAS"),INDEX('DEQ Pollutant List'!$A$7:$A$614,MATCH($D243,'DEQ Pollutant List'!$C$7:$C$614,0)),INDEX('DEQ Pollutant List'!$A$7:$A$614,MATCH($C243,'DEQ Pollutant List'!$B$7:$B$614,0))),"")</f>
        <v/>
      </c>
      <c r="F243" s="87"/>
      <c r="G243" s="88"/>
      <c r="H243" s="76"/>
      <c r="I243" s="74"/>
      <c r="J243" s="77"/>
      <c r="K243" s="75"/>
      <c r="L243" s="74"/>
      <c r="M243" s="77"/>
      <c r="N243" s="75"/>
    </row>
    <row r="244" spans="1:14" x14ac:dyDescent="0.25">
      <c r="A244" s="59"/>
      <c r="B244" s="84"/>
      <c r="C244" s="83"/>
      <c r="D244" s="60" t="str">
        <f>IFERROR(IF(C244="No CAS","",INDEX('DEQ Pollutant List'!$C$7:$C$614,MATCH('5. Pollutant Emissions - MB'!C244,'DEQ Pollutant List'!$B$7:$B$614,0))),"")</f>
        <v/>
      </c>
      <c r="E244" s="194" t="str">
        <f>IFERROR(IF(OR($C244="",$C244="No CAS"),INDEX('DEQ Pollutant List'!$A$7:$A$614,MATCH($D244,'DEQ Pollutant List'!$C$7:$C$614,0)),INDEX('DEQ Pollutant List'!$A$7:$A$614,MATCH($C244,'DEQ Pollutant List'!$B$7:$B$614,0))),"")</f>
        <v/>
      </c>
      <c r="F244" s="87"/>
      <c r="G244" s="88"/>
      <c r="H244" s="76"/>
      <c r="I244" s="74"/>
      <c r="J244" s="77"/>
      <c r="K244" s="75"/>
      <c r="L244" s="74"/>
      <c r="M244" s="77"/>
      <c r="N244" s="75"/>
    </row>
    <row r="245" spans="1:14" x14ac:dyDescent="0.25">
      <c r="A245" s="59"/>
      <c r="B245" s="84"/>
      <c r="C245" s="83"/>
      <c r="D245" s="60" t="str">
        <f>IFERROR(IF(C245="No CAS","",INDEX('DEQ Pollutant List'!$C$7:$C$614,MATCH('5. Pollutant Emissions - MB'!C245,'DEQ Pollutant List'!$B$7:$B$614,0))),"")</f>
        <v/>
      </c>
      <c r="E245" s="194" t="str">
        <f>IFERROR(IF(OR($C245="",$C245="No CAS"),INDEX('DEQ Pollutant List'!$A$7:$A$614,MATCH($D245,'DEQ Pollutant List'!$C$7:$C$614,0)),INDEX('DEQ Pollutant List'!$A$7:$A$614,MATCH($C245,'DEQ Pollutant List'!$B$7:$B$614,0))),"")</f>
        <v/>
      </c>
      <c r="F245" s="87"/>
      <c r="G245" s="88"/>
      <c r="H245" s="76"/>
      <c r="I245" s="74"/>
      <c r="J245" s="77"/>
      <c r="K245" s="75"/>
      <c r="L245" s="74"/>
      <c r="M245" s="77"/>
      <c r="N245" s="75"/>
    </row>
    <row r="246" spans="1:14" x14ac:dyDescent="0.25">
      <c r="A246" s="59"/>
      <c r="B246" s="84"/>
      <c r="C246" s="83"/>
      <c r="D246" s="60" t="str">
        <f>IFERROR(IF(C246="No CAS","",INDEX('DEQ Pollutant List'!$C$7:$C$614,MATCH('5. Pollutant Emissions - MB'!C246,'DEQ Pollutant List'!$B$7:$B$614,0))),"")</f>
        <v/>
      </c>
      <c r="E246" s="194" t="str">
        <f>IFERROR(IF(OR($C246="",$C246="No CAS"),INDEX('DEQ Pollutant List'!$A$7:$A$614,MATCH($D246,'DEQ Pollutant List'!$C$7:$C$614,0)),INDEX('DEQ Pollutant List'!$A$7:$A$614,MATCH($C246,'DEQ Pollutant List'!$B$7:$B$614,0))),"")</f>
        <v/>
      </c>
      <c r="F246" s="87"/>
      <c r="G246" s="88"/>
      <c r="H246" s="76"/>
      <c r="I246" s="74"/>
      <c r="J246" s="77"/>
      <c r="K246" s="75"/>
      <c r="L246" s="74"/>
      <c r="M246" s="77"/>
      <c r="N246" s="75"/>
    </row>
    <row r="247" spans="1:14" x14ac:dyDescent="0.25">
      <c r="A247" s="59"/>
      <c r="B247" s="84"/>
      <c r="C247" s="83"/>
      <c r="D247" s="60" t="str">
        <f>IFERROR(IF(C247="No CAS","",INDEX('DEQ Pollutant List'!$C$7:$C$614,MATCH('5. Pollutant Emissions - MB'!C247,'DEQ Pollutant List'!$B$7:$B$614,0))),"")</f>
        <v/>
      </c>
      <c r="E247" s="194" t="str">
        <f>IFERROR(IF(OR($C247="",$C247="No CAS"),INDEX('DEQ Pollutant List'!$A$7:$A$614,MATCH($D247,'DEQ Pollutant List'!$C$7:$C$614,0)),INDEX('DEQ Pollutant List'!$A$7:$A$614,MATCH($C247,'DEQ Pollutant List'!$B$7:$B$614,0))),"")</f>
        <v/>
      </c>
      <c r="F247" s="87"/>
      <c r="G247" s="88"/>
      <c r="H247" s="76"/>
      <c r="I247" s="74"/>
      <c r="J247" s="77"/>
      <c r="K247" s="75"/>
      <c r="L247" s="74"/>
      <c r="M247" s="77"/>
      <c r="N247" s="75"/>
    </row>
    <row r="248" spans="1:14" x14ac:dyDescent="0.25">
      <c r="A248" s="59"/>
      <c r="B248" s="84"/>
      <c r="C248" s="83"/>
      <c r="D248" s="60" t="str">
        <f>IFERROR(IF(C248="No CAS","",INDEX('DEQ Pollutant List'!$C$7:$C$614,MATCH('5. Pollutant Emissions - MB'!C248,'DEQ Pollutant List'!$B$7:$B$614,0))),"")</f>
        <v/>
      </c>
      <c r="E248" s="194" t="str">
        <f>IFERROR(IF(OR($C248="",$C248="No CAS"),INDEX('DEQ Pollutant List'!$A$7:$A$614,MATCH($D248,'DEQ Pollutant List'!$C$7:$C$614,0)),INDEX('DEQ Pollutant List'!$A$7:$A$614,MATCH($C248,'DEQ Pollutant List'!$B$7:$B$614,0))),"")</f>
        <v/>
      </c>
      <c r="F248" s="87"/>
      <c r="G248" s="88"/>
      <c r="H248" s="76"/>
      <c r="I248" s="74"/>
      <c r="J248" s="77"/>
      <c r="K248" s="75"/>
      <c r="L248" s="74"/>
      <c r="M248" s="77"/>
      <c r="N248" s="75"/>
    </row>
    <row r="249" spans="1:14" x14ac:dyDescent="0.25">
      <c r="A249" s="59"/>
      <c r="B249" s="84"/>
      <c r="C249" s="83"/>
      <c r="D249" s="60" t="str">
        <f>IFERROR(IF(C249="No CAS","",INDEX('DEQ Pollutant List'!$C$7:$C$614,MATCH('5. Pollutant Emissions - MB'!C249,'DEQ Pollutant List'!$B$7:$B$614,0))),"")</f>
        <v/>
      </c>
      <c r="E249" s="194" t="str">
        <f>IFERROR(IF(OR($C249="",$C249="No CAS"),INDEX('DEQ Pollutant List'!$A$7:$A$614,MATCH($D249,'DEQ Pollutant List'!$C$7:$C$614,0)),INDEX('DEQ Pollutant List'!$A$7:$A$614,MATCH($C249,'DEQ Pollutant List'!$B$7:$B$614,0))),"")</f>
        <v/>
      </c>
      <c r="F249" s="87"/>
      <c r="G249" s="88"/>
      <c r="H249" s="76"/>
      <c r="I249" s="74"/>
      <c r="J249" s="77"/>
      <c r="K249" s="75"/>
      <c r="L249" s="74"/>
      <c r="M249" s="77"/>
      <c r="N249" s="75"/>
    </row>
    <row r="250" spans="1:14" x14ac:dyDescent="0.25">
      <c r="A250" s="59"/>
      <c r="B250" s="84"/>
      <c r="C250" s="83"/>
      <c r="D250" s="60" t="str">
        <f>IFERROR(IF(C250="No CAS","",INDEX('DEQ Pollutant List'!$C$7:$C$614,MATCH('5. Pollutant Emissions - MB'!C250,'DEQ Pollutant List'!$B$7:$B$614,0))),"")</f>
        <v/>
      </c>
      <c r="E250" s="194" t="str">
        <f>IFERROR(IF(OR($C250="",$C250="No CAS"),INDEX('DEQ Pollutant List'!$A$7:$A$614,MATCH($D250,'DEQ Pollutant List'!$C$7:$C$614,0)),INDEX('DEQ Pollutant List'!$A$7:$A$614,MATCH($C250,'DEQ Pollutant List'!$B$7:$B$614,0))),"")</f>
        <v/>
      </c>
      <c r="F250" s="87"/>
      <c r="G250" s="88"/>
      <c r="H250" s="76"/>
      <c r="I250" s="74"/>
      <c r="J250" s="77"/>
      <c r="K250" s="75"/>
      <c r="L250" s="74"/>
      <c r="M250" s="77"/>
      <c r="N250" s="75"/>
    </row>
    <row r="251" spans="1:14" x14ac:dyDescent="0.25">
      <c r="A251" s="59"/>
      <c r="B251" s="84"/>
      <c r="C251" s="83"/>
      <c r="D251" s="60" t="str">
        <f>IFERROR(IF(C251="No CAS","",INDEX('DEQ Pollutant List'!$C$7:$C$614,MATCH('5. Pollutant Emissions - MB'!C251,'DEQ Pollutant List'!$B$7:$B$614,0))),"")</f>
        <v/>
      </c>
      <c r="E251" s="194" t="str">
        <f>IFERROR(IF(OR($C251="",$C251="No CAS"),INDEX('DEQ Pollutant List'!$A$7:$A$614,MATCH($D251,'DEQ Pollutant List'!$C$7:$C$614,0)),INDEX('DEQ Pollutant List'!$A$7:$A$614,MATCH($C251,'DEQ Pollutant List'!$B$7:$B$614,0))),"")</f>
        <v/>
      </c>
      <c r="F251" s="87"/>
      <c r="G251" s="88"/>
      <c r="H251" s="76"/>
      <c r="I251" s="74"/>
      <c r="J251" s="77"/>
      <c r="K251" s="75"/>
      <c r="L251" s="74"/>
      <c r="M251" s="77"/>
      <c r="N251" s="75"/>
    </row>
    <row r="252" spans="1:14" x14ac:dyDescent="0.25">
      <c r="A252" s="59"/>
      <c r="B252" s="84"/>
      <c r="C252" s="83"/>
      <c r="D252" s="60" t="str">
        <f>IFERROR(IF(C252="No CAS","",INDEX('DEQ Pollutant List'!$C$7:$C$614,MATCH('5. Pollutant Emissions - MB'!C252,'DEQ Pollutant List'!$B$7:$B$614,0))),"")</f>
        <v/>
      </c>
      <c r="E252" s="194" t="str">
        <f>IFERROR(IF(OR($C252="",$C252="No CAS"),INDEX('DEQ Pollutant List'!$A$7:$A$614,MATCH($D252,'DEQ Pollutant List'!$C$7:$C$614,0)),INDEX('DEQ Pollutant List'!$A$7:$A$614,MATCH($C252,'DEQ Pollutant List'!$B$7:$B$614,0))),"")</f>
        <v/>
      </c>
      <c r="F252" s="87"/>
      <c r="G252" s="88"/>
      <c r="H252" s="76"/>
      <c r="I252" s="74"/>
      <c r="J252" s="77"/>
      <c r="K252" s="75"/>
      <c r="L252" s="74"/>
      <c r="M252" s="77"/>
      <c r="N252" s="75"/>
    </row>
    <row r="253" spans="1:14" x14ac:dyDescent="0.25">
      <c r="A253" s="59"/>
      <c r="B253" s="84"/>
      <c r="C253" s="83"/>
      <c r="D253" s="60" t="str">
        <f>IFERROR(IF(C253="No CAS","",INDEX('DEQ Pollutant List'!$C$7:$C$614,MATCH('5. Pollutant Emissions - MB'!C253,'DEQ Pollutant List'!$B$7:$B$614,0))),"")</f>
        <v/>
      </c>
      <c r="E253" s="194" t="str">
        <f>IFERROR(IF(OR($C253="",$C253="No CAS"),INDEX('DEQ Pollutant List'!$A$7:$A$614,MATCH($D253,'DEQ Pollutant List'!$C$7:$C$614,0)),INDEX('DEQ Pollutant List'!$A$7:$A$614,MATCH($C253,'DEQ Pollutant List'!$B$7:$B$614,0))),"")</f>
        <v/>
      </c>
      <c r="F253" s="87"/>
      <c r="G253" s="88"/>
      <c r="H253" s="76"/>
      <c r="I253" s="74"/>
      <c r="J253" s="77"/>
      <c r="K253" s="75"/>
      <c r="L253" s="74"/>
      <c r="M253" s="77"/>
      <c r="N253" s="75"/>
    </row>
    <row r="254" spans="1:14" x14ac:dyDescent="0.25">
      <c r="A254" s="59"/>
      <c r="B254" s="84"/>
      <c r="C254" s="83"/>
      <c r="D254" s="60" t="str">
        <f>IFERROR(IF(C254="No CAS","",INDEX('DEQ Pollutant List'!$C$7:$C$614,MATCH('5. Pollutant Emissions - MB'!C254,'DEQ Pollutant List'!$B$7:$B$614,0))),"")</f>
        <v/>
      </c>
      <c r="E254" s="194" t="str">
        <f>IFERROR(IF(OR($C254="",$C254="No CAS"),INDEX('DEQ Pollutant List'!$A$7:$A$614,MATCH($D254,'DEQ Pollutant List'!$C$7:$C$614,0)),INDEX('DEQ Pollutant List'!$A$7:$A$614,MATCH($C254,'DEQ Pollutant List'!$B$7:$B$614,0))),"")</f>
        <v/>
      </c>
      <c r="F254" s="87"/>
      <c r="G254" s="88"/>
      <c r="H254" s="76"/>
      <c r="I254" s="74"/>
      <c r="J254" s="77"/>
      <c r="K254" s="75"/>
      <c r="L254" s="74"/>
      <c r="M254" s="77"/>
      <c r="N254" s="75"/>
    </row>
    <row r="255" spans="1:14" x14ac:dyDescent="0.25">
      <c r="A255" s="59"/>
      <c r="B255" s="84"/>
      <c r="C255" s="83"/>
      <c r="D255" s="60" t="str">
        <f>IFERROR(IF(C255="No CAS","",INDEX('DEQ Pollutant List'!$C$7:$C$614,MATCH('5. Pollutant Emissions - MB'!C255,'DEQ Pollutant List'!$B$7:$B$614,0))),"")</f>
        <v/>
      </c>
      <c r="E255" s="194" t="str">
        <f>IFERROR(IF(OR($C255="",$C255="No CAS"),INDEX('DEQ Pollutant List'!$A$7:$A$614,MATCH($D255,'DEQ Pollutant List'!$C$7:$C$614,0)),INDEX('DEQ Pollutant List'!$A$7:$A$614,MATCH($C255,'DEQ Pollutant List'!$B$7:$B$614,0))),"")</f>
        <v/>
      </c>
      <c r="F255" s="87"/>
      <c r="G255" s="88"/>
      <c r="H255" s="76"/>
      <c r="I255" s="74"/>
      <c r="J255" s="77"/>
      <c r="K255" s="75"/>
      <c r="L255" s="74"/>
      <c r="M255" s="77"/>
      <c r="N255" s="75"/>
    </row>
    <row r="256" spans="1:14" x14ac:dyDescent="0.25">
      <c r="A256" s="59"/>
      <c r="B256" s="84"/>
      <c r="C256" s="83"/>
      <c r="D256" s="60" t="str">
        <f>IFERROR(IF(C256="No CAS","",INDEX('DEQ Pollutant List'!$C$7:$C$614,MATCH('5. Pollutant Emissions - MB'!C256,'DEQ Pollutant List'!$B$7:$B$614,0))),"")</f>
        <v/>
      </c>
      <c r="E256" s="194" t="str">
        <f>IFERROR(IF(OR($C256="",$C256="No CAS"),INDEX('DEQ Pollutant List'!$A$7:$A$614,MATCH($D256,'DEQ Pollutant List'!$C$7:$C$614,0)),INDEX('DEQ Pollutant List'!$A$7:$A$614,MATCH($C256,'DEQ Pollutant List'!$B$7:$B$614,0))),"")</f>
        <v/>
      </c>
      <c r="F256" s="87"/>
      <c r="G256" s="88"/>
      <c r="H256" s="76"/>
      <c r="I256" s="74"/>
      <c r="J256" s="77"/>
      <c r="K256" s="75"/>
      <c r="L256" s="74"/>
      <c r="M256" s="77"/>
      <c r="N256" s="75"/>
    </row>
    <row r="257" spans="1:14" x14ac:dyDescent="0.25">
      <c r="A257" s="59"/>
      <c r="B257" s="84"/>
      <c r="C257" s="83"/>
      <c r="D257" s="60" t="str">
        <f>IFERROR(IF(C257="No CAS","",INDEX('DEQ Pollutant List'!$C$7:$C$614,MATCH('5. Pollutant Emissions - MB'!C257,'DEQ Pollutant List'!$B$7:$B$614,0))),"")</f>
        <v/>
      </c>
      <c r="E257" s="194" t="str">
        <f>IFERROR(IF(OR($C257="",$C257="No CAS"),INDEX('DEQ Pollutant List'!$A$7:$A$614,MATCH($D257,'DEQ Pollutant List'!$C$7:$C$614,0)),INDEX('DEQ Pollutant List'!$A$7:$A$614,MATCH($C257,'DEQ Pollutant List'!$B$7:$B$614,0))),"")</f>
        <v/>
      </c>
      <c r="F257" s="87"/>
      <c r="G257" s="88"/>
      <c r="H257" s="76"/>
      <c r="I257" s="74"/>
      <c r="J257" s="77"/>
      <c r="K257" s="75"/>
      <c r="L257" s="74"/>
      <c r="M257" s="77"/>
      <c r="N257" s="75"/>
    </row>
    <row r="258" spans="1:14" x14ac:dyDescent="0.25">
      <c r="A258" s="59"/>
      <c r="B258" s="84"/>
      <c r="C258" s="83"/>
      <c r="D258" s="60" t="str">
        <f>IFERROR(IF(C258="No CAS","",INDEX('DEQ Pollutant List'!$C$7:$C$614,MATCH('5. Pollutant Emissions - MB'!C258,'DEQ Pollutant List'!$B$7:$B$614,0))),"")</f>
        <v/>
      </c>
      <c r="E258" s="194" t="str">
        <f>IFERROR(IF(OR($C258="",$C258="No CAS"),INDEX('DEQ Pollutant List'!$A$7:$A$614,MATCH($D258,'DEQ Pollutant List'!$C$7:$C$614,0)),INDEX('DEQ Pollutant List'!$A$7:$A$614,MATCH($C258,'DEQ Pollutant List'!$B$7:$B$614,0))),"")</f>
        <v/>
      </c>
      <c r="F258" s="87"/>
      <c r="G258" s="88"/>
      <c r="H258" s="76"/>
      <c r="I258" s="74"/>
      <c r="J258" s="77"/>
      <c r="K258" s="75"/>
      <c r="L258" s="74"/>
      <c r="M258" s="77"/>
      <c r="N258" s="75"/>
    </row>
    <row r="259" spans="1:14" x14ac:dyDescent="0.25">
      <c r="A259" s="59"/>
      <c r="B259" s="84"/>
      <c r="C259" s="83"/>
      <c r="D259" s="60" t="str">
        <f>IFERROR(IF(C259="No CAS","",INDEX('DEQ Pollutant List'!$C$7:$C$614,MATCH('5. Pollutant Emissions - MB'!C259,'DEQ Pollutant List'!$B$7:$B$614,0))),"")</f>
        <v/>
      </c>
      <c r="E259" s="194" t="str">
        <f>IFERROR(IF(OR($C259="",$C259="No CAS"),INDEX('DEQ Pollutant List'!$A$7:$A$614,MATCH($D259,'DEQ Pollutant List'!$C$7:$C$614,0)),INDEX('DEQ Pollutant List'!$A$7:$A$614,MATCH($C259,'DEQ Pollutant List'!$B$7:$B$614,0))),"")</f>
        <v/>
      </c>
      <c r="F259" s="87"/>
      <c r="G259" s="88"/>
      <c r="H259" s="76"/>
      <c r="I259" s="74"/>
      <c r="J259" s="77"/>
      <c r="K259" s="75"/>
      <c r="L259" s="74"/>
      <c r="M259" s="77"/>
      <c r="N259" s="75"/>
    </row>
    <row r="260" spans="1:14" x14ac:dyDescent="0.25">
      <c r="A260" s="59"/>
      <c r="B260" s="84"/>
      <c r="C260" s="83"/>
      <c r="D260" s="60" t="str">
        <f>IFERROR(IF(C260="No CAS","",INDEX('DEQ Pollutant List'!$C$7:$C$614,MATCH('5. Pollutant Emissions - MB'!C260,'DEQ Pollutant List'!$B$7:$B$614,0))),"")</f>
        <v/>
      </c>
      <c r="E260" s="194" t="str">
        <f>IFERROR(IF(OR($C260="",$C260="No CAS"),INDEX('DEQ Pollutant List'!$A$7:$A$614,MATCH($D260,'DEQ Pollutant List'!$C$7:$C$614,0)),INDEX('DEQ Pollutant List'!$A$7:$A$614,MATCH($C260,'DEQ Pollutant List'!$B$7:$B$614,0))),"")</f>
        <v/>
      </c>
      <c r="F260" s="87"/>
      <c r="G260" s="88"/>
      <c r="H260" s="76"/>
      <c r="I260" s="74"/>
      <c r="J260" s="77"/>
      <c r="K260" s="75"/>
      <c r="L260" s="74"/>
      <c r="M260" s="77"/>
      <c r="N260" s="75"/>
    </row>
    <row r="261" spans="1:14" x14ac:dyDescent="0.25">
      <c r="A261" s="59"/>
      <c r="B261" s="84"/>
      <c r="C261" s="83"/>
      <c r="D261" s="60" t="str">
        <f>IFERROR(IF(C261="No CAS","",INDEX('DEQ Pollutant List'!$C$7:$C$614,MATCH('5. Pollutant Emissions - MB'!C261,'DEQ Pollutant List'!$B$7:$B$614,0))),"")</f>
        <v/>
      </c>
      <c r="E261" s="194" t="str">
        <f>IFERROR(IF(OR($C261="",$C261="No CAS"),INDEX('DEQ Pollutant List'!$A$7:$A$614,MATCH($D261,'DEQ Pollutant List'!$C$7:$C$614,0)),INDEX('DEQ Pollutant List'!$A$7:$A$614,MATCH($C261,'DEQ Pollutant List'!$B$7:$B$614,0))),"")</f>
        <v/>
      </c>
      <c r="F261" s="87"/>
      <c r="G261" s="88"/>
      <c r="H261" s="76"/>
      <c r="I261" s="74"/>
      <c r="J261" s="77"/>
      <c r="K261" s="75"/>
      <c r="L261" s="74"/>
      <c r="M261" s="77"/>
      <c r="N261" s="75"/>
    </row>
    <row r="262" spans="1:14" x14ac:dyDescent="0.25">
      <c r="A262" s="59"/>
      <c r="B262" s="84"/>
      <c r="C262" s="83"/>
      <c r="D262" s="60" t="str">
        <f>IFERROR(IF(C262="No CAS","",INDEX('DEQ Pollutant List'!$C$7:$C$614,MATCH('5. Pollutant Emissions - MB'!C262,'DEQ Pollutant List'!$B$7:$B$614,0))),"")</f>
        <v/>
      </c>
      <c r="E262" s="194" t="str">
        <f>IFERROR(IF(OR($C262="",$C262="No CAS"),INDEX('DEQ Pollutant List'!$A$7:$A$614,MATCH($D262,'DEQ Pollutant List'!$C$7:$C$614,0)),INDEX('DEQ Pollutant List'!$A$7:$A$614,MATCH($C262,'DEQ Pollutant List'!$B$7:$B$614,0))),"")</f>
        <v/>
      </c>
      <c r="F262" s="87"/>
      <c r="G262" s="88"/>
      <c r="H262" s="76"/>
      <c r="I262" s="74"/>
      <c r="J262" s="77"/>
      <c r="K262" s="75"/>
      <c r="L262" s="74"/>
      <c r="M262" s="77"/>
      <c r="N262" s="75"/>
    </row>
    <row r="263" spans="1:14" x14ac:dyDescent="0.25">
      <c r="A263" s="59"/>
      <c r="B263" s="84"/>
      <c r="C263" s="83"/>
      <c r="D263" s="60" t="str">
        <f>IFERROR(IF(C263="No CAS","",INDEX('DEQ Pollutant List'!$C$7:$C$614,MATCH('5. Pollutant Emissions - MB'!C263,'DEQ Pollutant List'!$B$7:$B$614,0))),"")</f>
        <v/>
      </c>
      <c r="E263" s="194" t="str">
        <f>IFERROR(IF(OR($C263="",$C263="No CAS"),INDEX('DEQ Pollutant List'!$A$7:$A$614,MATCH($D263,'DEQ Pollutant List'!$C$7:$C$614,0)),INDEX('DEQ Pollutant List'!$A$7:$A$614,MATCH($C263,'DEQ Pollutant List'!$B$7:$B$614,0))),"")</f>
        <v/>
      </c>
      <c r="F263" s="87"/>
      <c r="G263" s="88"/>
      <c r="H263" s="76"/>
      <c r="I263" s="74"/>
      <c r="J263" s="77"/>
      <c r="K263" s="75"/>
      <c r="L263" s="74"/>
      <c r="M263" s="77"/>
      <c r="N263" s="75"/>
    </row>
    <row r="264" spans="1:14" x14ac:dyDescent="0.25">
      <c r="A264" s="59"/>
      <c r="B264" s="84"/>
      <c r="C264" s="83"/>
      <c r="D264" s="60" t="str">
        <f>IFERROR(IF(C264="No CAS","",INDEX('DEQ Pollutant List'!$C$7:$C$614,MATCH('5. Pollutant Emissions - MB'!C264,'DEQ Pollutant List'!$B$7:$B$614,0))),"")</f>
        <v/>
      </c>
      <c r="E264" s="194" t="str">
        <f>IFERROR(IF(OR($C264="",$C264="No CAS"),INDEX('DEQ Pollutant List'!$A$7:$A$614,MATCH($D264,'DEQ Pollutant List'!$C$7:$C$614,0)),INDEX('DEQ Pollutant List'!$A$7:$A$614,MATCH($C264,'DEQ Pollutant List'!$B$7:$B$614,0))),"")</f>
        <v/>
      </c>
      <c r="F264" s="87"/>
      <c r="G264" s="88"/>
      <c r="H264" s="76"/>
      <c r="I264" s="74"/>
      <c r="J264" s="77"/>
      <c r="K264" s="75"/>
      <c r="L264" s="74"/>
      <c r="M264" s="77"/>
      <c r="N264" s="75"/>
    </row>
    <row r="265" spans="1:14" x14ac:dyDescent="0.25">
      <c r="A265" s="59"/>
      <c r="B265" s="84"/>
      <c r="C265" s="83"/>
      <c r="D265" s="60" t="str">
        <f>IFERROR(IF(C265="No CAS","",INDEX('DEQ Pollutant List'!$C$7:$C$614,MATCH('5. Pollutant Emissions - MB'!C265,'DEQ Pollutant List'!$B$7:$B$614,0))),"")</f>
        <v/>
      </c>
      <c r="E265" s="194" t="str">
        <f>IFERROR(IF(OR($C265="",$C265="No CAS"),INDEX('DEQ Pollutant List'!$A$7:$A$614,MATCH($D265,'DEQ Pollutant List'!$C$7:$C$614,0)),INDEX('DEQ Pollutant List'!$A$7:$A$614,MATCH($C265,'DEQ Pollutant List'!$B$7:$B$614,0))),"")</f>
        <v/>
      </c>
      <c r="F265" s="87"/>
      <c r="G265" s="88"/>
      <c r="H265" s="76"/>
      <c r="I265" s="74"/>
      <c r="J265" s="77"/>
      <c r="K265" s="75"/>
      <c r="L265" s="74"/>
      <c r="M265" s="77"/>
      <c r="N265" s="75"/>
    </row>
    <row r="266" spans="1:14" x14ac:dyDescent="0.25">
      <c r="A266" s="59"/>
      <c r="B266" s="84"/>
      <c r="C266" s="83"/>
      <c r="D266" s="60" t="str">
        <f>IFERROR(IF(C266="No CAS","",INDEX('DEQ Pollutant List'!$C$7:$C$614,MATCH('5. Pollutant Emissions - MB'!C266,'DEQ Pollutant List'!$B$7:$B$614,0))),"")</f>
        <v/>
      </c>
      <c r="E266" s="194" t="str">
        <f>IFERROR(IF(OR($C266="",$C266="No CAS"),INDEX('DEQ Pollutant List'!$A$7:$A$614,MATCH($D266,'DEQ Pollutant List'!$C$7:$C$614,0)),INDEX('DEQ Pollutant List'!$A$7:$A$614,MATCH($C266,'DEQ Pollutant List'!$B$7:$B$614,0))),"")</f>
        <v/>
      </c>
      <c r="F266" s="87"/>
      <c r="G266" s="88"/>
      <c r="H266" s="76"/>
      <c r="I266" s="74"/>
      <c r="J266" s="77"/>
      <c r="K266" s="75"/>
      <c r="L266" s="74"/>
      <c r="M266" s="77"/>
      <c r="N266" s="75"/>
    </row>
    <row r="267" spans="1:14" x14ac:dyDescent="0.25">
      <c r="A267" s="59"/>
      <c r="B267" s="84"/>
      <c r="C267" s="83"/>
      <c r="D267" s="60" t="str">
        <f>IFERROR(IF(C267="No CAS","",INDEX('DEQ Pollutant List'!$C$7:$C$614,MATCH('5. Pollutant Emissions - MB'!C267,'DEQ Pollutant List'!$B$7:$B$614,0))),"")</f>
        <v/>
      </c>
      <c r="E267" s="194" t="str">
        <f>IFERROR(IF(OR($C267="",$C267="No CAS"),INDEX('DEQ Pollutant List'!$A$7:$A$614,MATCH($D267,'DEQ Pollutant List'!$C$7:$C$614,0)),INDEX('DEQ Pollutant List'!$A$7:$A$614,MATCH($C267,'DEQ Pollutant List'!$B$7:$B$614,0))),"")</f>
        <v/>
      </c>
      <c r="F267" s="87"/>
      <c r="G267" s="88"/>
      <c r="H267" s="76"/>
      <c r="I267" s="74"/>
      <c r="J267" s="77"/>
      <c r="K267" s="75"/>
      <c r="L267" s="74"/>
      <c r="M267" s="77"/>
      <c r="N267" s="75"/>
    </row>
    <row r="268" spans="1:14" x14ac:dyDescent="0.25">
      <c r="A268" s="59"/>
      <c r="B268" s="84"/>
      <c r="C268" s="83"/>
      <c r="D268" s="60" t="str">
        <f>IFERROR(IF(C268="No CAS","",INDEX('DEQ Pollutant List'!$C$7:$C$614,MATCH('5. Pollutant Emissions - MB'!C268,'DEQ Pollutant List'!$B$7:$B$614,0))),"")</f>
        <v/>
      </c>
      <c r="E268" s="194" t="str">
        <f>IFERROR(IF(OR($C268="",$C268="No CAS"),INDEX('DEQ Pollutant List'!$A$7:$A$614,MATCH($D268,'DEQ Pollutant List'!$C$7:$C$614,0)),INDEX('DEQ Pollutant List'!$A$7:$A$614,MATCH($C268,'DEQ Pollutant List'!$B$7:$B$614,0))),"")</f>
        <v/>
      </c>
      <c r="F268" s="87"/>
      <c r="G268" s="88"/>
      <c r="H268" s="76"/>
      <c r="I268" s="74"/>
      <c r="J268" s="77"/>
      <c r="K268" s="75"/>
      <c r="L268" s="74"/>
      <c r="M268" s="77"/>
      <c r="N268" s="75"/>
    </row>
    <row r="269" spans="1:14" x14ac:dyDescent="0.25">
      <c r="A269" s="59"/>
      <c r="B269" s="84"/>
      <c r="C269" s="83"/>
      <c r="D269" s="60" t="str">
        <f>IFERROR(IF(C269="No CAS","",INDEX('DEQ Pollutant List'!$C$7:$C$614,MATCH('5. Pollutant Emissions - MB'!C269,'DEQ Pollutant List'!$B$7:$B$614,0))),"")</f>
        <v/>
      </c>
      <c r="E269" s="194" t="str">
        <f>IFERROR(IF(OR($C269="",$C269="No CAS"),INDEX('DEQ Pollutant List'!$A$7:$A$614,MATCH($D269,'DEQ Pollutant List'!$C$7:$C$614,0)),INDEX('DEQ Pollutant List'!$A$7:$A$614,MATCH($C269,'DEQ Pollutant List'!$B$7:$B$614,0))),"")</f>
        <v/>
      </c>
      <c r="F269" s="87"/>
      <c r="G269" s="88"/>
      <c r="H269" s="76"/>
      <c r="I269" s="74"/>
      <c r="J269" s="77"/>
      <c r="K269" s="75"/>
      <c r="L269" s="74"/>
      <c r="M269" s="77"/>
      <c r="N269" s="75"/>
    </row>
    <row r="270" spans="1:14" x14ac:dyDescent="0.25">
      <c r="A270" s="59"/>
      <c r="B270" s="84"/>
      <c r="C270" s="83"/>
      <c r="D270" s="60" t="str">
        <f>IFERROR(IF(C270="No CAS","",INDEX('DEQ Pollutant List'!$C$7:$C$614,MATCH('5. Pollutant Emissions - MB'!C270,'DEQ Pollutant List'!$B$7:$B$614,0))),"")</f>
        <v/>
      </c>
      <c r="E270" s="194" t="str">
        <f>IFERROR(IF(OR($C270="",$C270="No CAS"),INDEX('DEQ Pollutant List'!$A$7:$A$614,MATCH($D270,'DEQ Pollutant List'!$C$7:$C$614,0)),INDEX('DEQ Pollutant List'!$A$7:$A$614,MATCH($C270,'DEQ Pollutant List'!$B$7:$B$614,0))),"")</f>
        <v/>
      </c>
      <c r="F270" s="87"/>
      <c r="G270" s="88"/>
      <c r="H270" s="76"/>
      <c r="I270" s="74"/>
      <c r="J270" s="77"/>
      <c r="K270" s="75"/>
      <c r="L270" s="74"/>
      <c r="M270" s="77"/>
      <c r="N270" s="75"/>
    </row>
    <row r="271" spans="1:14" x14ac:dyDescent="0.25">
      <c r="A271" s="59"/>
      <c r="B271" s="84"/>
      <c r="C271" s="83"/>
      <c r="D271" s="60" t="str">
        <f>IFERROR(IF(C271="No CAS","",INDEX('DEQ Pollutant List'!$C$7:$C$614,MATCH('5. Pollutant Emissions - MB'!C271,'DEQ Pollutant List'!$B$7:$B$614,0))),"")</f>
        <v/>
      </c>
      <c r="E271" s="194" t="str">
        <f>IFERROR(IF(OR($C271="",$C271="No CAS"),INDEX('DEQ Pollutant List'!$A$7:$A$614,MATCH($D271,'DEQ Pollutant List'!$C$7:$C$614,0)),INDEX('DEQ Pollutant List'!$A$7:$A$614,MATCH($C271,'DEQ Pollutant List'!$B$7:$B$614,0))),"")</f>
        <v/>
      </c>
      <c r="F271" s="87"/>
      <c r="G271" s="88"/>
      <c r="H271" s="76"/>
      <c r="I271" s="74"/>
      <c r="J271" s="77"/>
      <c r="K271" s="75"/>
      <c r="L271" s="74"/>
      <c r="M271" s="77"/>
      <c r="N271" s="75"/>
    </row>
    <row r="272" spans="1:14" x14ac:dyDescent="0.25">
      <c r="A272" s="59"/>
      <c r="B272" s="84"/>
      <c r="C272" s="83"/>
      <c r="D272" s="60" t="str">
        <f>IFERROR(IF(C272="No CAS","",INDEX('DEQ Pollutant List'!$C$7:$C$614,MATCH('5. Pollutant Emissions - MB'!C272,'DEQ Pollutant List'!$B$7:$B$614,0))),"")</f>
        <v/>
      </c>
      <c r="E272" s="194" t="str">
        <f>IFERROR(IF(OR($C272="",$C272="No CAS"),INDEX('DEQ Pollutant List'!$A$7:$A$614,MATCH($D272,'DEQ Pollutant List'!$C$7:$C$614,0)),INDEX('DEQ Pollutant List'!$A$7:$A$614,MATCH($C272,'DEQ Pollutant List'!$B$7:$B$614,0))),"")</f>
        <v/>
      </c>
      <c r="F272" s="87"/>
      <c r="G272" s="88"/>
      <c r="H272" s="76"/>
      <c r="I272" s="74"/>
      <c r="J272" s="77"/>
      <c r="K272" s="75"/>
      <c r="L272" s="74"/>
      <c r="M272" s="77"/>
      <c r="N272" s="75"/>
    </row>
    <row r="273" spans="1:14" x14ac:dyDescent="0.25">
      <c r="A273" s="59"/>
      <c r="B273" s="84"/>
      <c r="C273" s="83"/>
      <c r="D273" s="60" t="str">
        <f>IFERROR(IF(C273="No CAS","",INDEX('DEQ Pollutant List'!$C$7:$C$614,MATCH('5. Pollutant Emissions - MB'!C273,'DEQ Pollutant List'!$B$7:$B$614,0))),"")</f>
        <v/>
      </c>
      <c r="E273" s="194" t="str">
        <f>IFERROR(IF(OR($C273="",$C273="No CAS"),INDEX('DEQ Pollutant List'!$A$7:$A$614,MATCH($D273,'DEQ Pollutant List'!$C$7:$C$614,0)),INDEX('DEQ Pollutant List'!$A$7:$A$614,MATCH($C273,'DEQ Pollutant List'!$B$7:$B$614,0))),"")</f>
        <v/>
      </c>
      <c r="F273" s="87"/>
      <c r="G273" s="88"/>
      <c r="H273" s="76"/>
      <c r="I273" s="74"/>
      <c r="J273" s="77"/>
      <c r="K273" s="75"/>
      <c r="L273" s="74"/>
      <c r="M273" s="77"/>
      <c r="N273" s="75"/>
    </row>
    <row r="274" spans="1:14" x14ac:dyDescent="0.25">
      <c r="A274" s="59"/>
      <c r="B274" s="84"/>
      <c r="C274" s="83"/>
      <c r="D274" s="60" t="str">
        <f>IFERROR(IF(C274="No CAS","",INDEX('DEQ Pollutant List'!$C$7:$C$614,MATCH('5. Pollutant Emissions - MB'!C274,'DEQ Pollutant List'!$B$7:$B$614,0))),"")</f>
        <v/>
      </c>
      <c r="E274" s="194" t="str">
        <f>IFERROR(IF(OR($C274="",$C274="No CAS"),INDEX('DEQ Pollutant List'!$A$7:$A$614,MATCH($D274,'DEQ Pollutant List'!$C$7:$C$614,0)),INDEX('DEQ Pollutant List'!$A$7:$A$614,MATCH($C274,'DEQ Pollutant List'!$B$7:$B$614,0))),"")</f>
        <v/>
      </c>
      <c r="F274" s="87"/>
      <c r="G274" s="88"/>
      <c r="H274" s="76"/>
      <c r="I274" s="74"/>
      <c r="J274" s="77"/>
      <c r="K274" s="75"/>
      <c r="L274" s="74"/>
      <c r="M274" s="77"/>
      <c r="N274" s="75"/>
    </row>
    <row r="275" spans="1:14" x14ac:dyDescent="0.25">
      <c r="A275" s="59"/>
      <c r="B275" s="84"/>
      <c r="C275" s="83"/>
      <c r="D275" s="60" t="str">
        <f>IFERROR(IF(C275="No CAS","",INDEX('DEQ Pollutant List'!$C$7:$C$614,MATCH('5. Pollutant Emissions - MB'!C275,'DEQ Pollutant List'!$B$7:$B$614,0))),"")</f>
        <v/>
      </c>
      <c r="E275" s="194" t="str">
        <f>IFERROR(IF(OR($C275="",$C275="No CAS"),INDEX('DEQ Pollutant List'!$A$7:$A$614,MATCH($D275,'DEQ Pollutant List'!$C$7:$C$614,0)),INDEX('DEQ Pollutant List'!$A$7:$A$614,MATCH($C275,'DEQ Pollutant List'!$B$7:$B$614,0))),"")</f>
        <v/>
      </c>
      <c r="F275" s="87"/>
      <c r="G275" s="88"/>
      <c r="H275" s="76"/>
      <c r="I275" s="74"/>
      <c r="J275" s="77"/>
      <c r="K275" s="75"/>
      <c r="L275" s="74"/>
      <c r="M275" s="77"/>
      <c r="N275" s="75"/>
    </row>
    <row r="276" spans="1:14" x14ac:dyDescent="0.25">
      <c r="A276" s="59"/>
      <c r="B276" s="84"/>
      <c r="C276" s="83"/>
      <c r="D276" s="60" t="str">
        <f>IFERROR(IF(C276="No CAS","",INDEX('DEQ Pollutant List'!$C$7:$C$614,MATCH('5. Pollutant Emissions - MB'!C276,'DEQ Pollutant List'!$B$7:$B$614,0))),"")</f>
        <v/>
      </c>
      <c r="E276" s="194" t="str">
        <f>IFERROR(IF(OR($C276="",$C276="No CAS"),INDEX('DEQ Pollutant List'!$A$7:$A$614,MATCH($D276,'DEQ Pollutant List'!$C$7:$C$614,0)),INDEX('DEQ Pollutant List'!$A$7:$A$614,MATCH($C276,'DEQ Pollutant List'!$B$7:$B$614,0))),"")</f>
        <v/>
      </c>
      <c r="F276" s="87"/>
      <c r="G276" s="88"/>
      <c r="H276" s="76"/>
      <c r="I276" s="74"/>
      <c r="J276" s="77"/>
      <c r="K276" s="75"/>
      <c r="L276" s="74"/>
      <c r="M276" s="77"/>
      <c r="N276" s="75"/>
    </row>
    <row r="277" spans="1:14" x14ac:dyDescent="0.25">
      <c r="A277" s="59"/>
      <c r="B277" s="84"/>
      <c r="C277" s="83"/>
      <c r="D277" s="60" t="str">
        <f>IFERROR(IF(C277="No CAS","",INDEX('DEQ Pollutant List'!$C$7:$C$614,MATCH('5. Pollutant Emissions - MB'!C277,'DEQ Pollutant List'!$B$7:$B$614,0))),"")</f>
        <v/>
      </c>
      <c r="E277" s="194" t="str">
        <f>IFERROR(IF(OR($C277="",$C277="No CAS"),INDEX('DEQ Pollutant List'!$A$7:$A$614,MATCH($D277,'DEQ Pollutant List'!$C$7:$C$614,0)),INDEX('DEQ Pollutant List'!$A$7:$A$614,MATCH($C277,'DEQ Pollutant List'!$B$7:$B$614,0))),"")</f>
        <v/>
      </c>
      <c r="F277" s="87"/>
      <c r="G277" s="88"/>
      <c r="H277" s="76"/>
      <c r="I277" s="74"/>
      <c r="J277" s="77"/>
      <c r="K277" s="75"/>
      <c r="L277" s="74"/>
      <c r="M277" s="77"/>
      <c r="N277" s="75"/>
    </row>
    <row r="278" spans="1:14" x14ac:dyDescent="0.25">
      <c r="A278" s="59"/>
      <c r="B278" s="84"/>
      <c r="C278" s="83"/>
      <c r="D278" s="60" t="str">
        <f>IFERROR(IF(C278="No CAS","",INDEX('DEQ Pollutant List'!$C$7:$C$614,MATCH('5. Pollutant Emissions - MB'!C278,'DEQ Pollutant List'!$B$7:$B$614,0))),"")</f>
        <v/>
      </c>
      <c r="E278" s="194" t="str">
        <f>IFERROR(IF(OR($C278="",$C278="No CAS"),INDEX('DEQ Pollutant List'!$A$7:$A$614,MATCH($D278,'DEQ Pollutant List'!$C$7:$C$614,0)),INDEX('DEQ Pollutant List'!$A$7:$A$614,MATCH($C278,'DEQ Pollutant List'!$B$7:$B$614,0))),"")</f>
        <v/>
      </c>
      <c r="F278" s="87"/>
      <c r="G278" s="88"/>
      <c r="H278" s="76"/>
      <c r="I278" s="74"/>
      <c r="J278" s="77"/>
      <c r="K278" s="75"/>
      <c r="L278" s="74"/>
      <c r="M278" s="77"/>
      <c r="N278" s="75"/>
    </row>
    <row r="279" spans="1:14" x14ac:dyDescent="0.25">
      <c r="A279" s="59"/>
      <c r="B279" s="84"/>
      <c r="C279" s="83"/>
      <c r="D279" s="60" t="str">
        <f>IFERROR(IF(C279="No CAS","",INDEX('DEQ Pollutant List'!$C$7:$C$614,MATCH('5. Pollutant Emissions - MB'!C279,'DEQ Pollutant List'!$B$7:$B$614,0))),"")</f>
        <v/>
      </c>
      <c r="E279" s="194" t="str">
        <f>IFERROR(IF(OR($C279="",$C279="No CAS"),INDEX('DEQ Pollutant List'!$A$7:$A$614,MATCH($D279,'DEQ Pollutant List'!$C$7:$C$614,0)),INDEX('DEQ Pollutant List'!$A$7:$A$614,MATCH($C279,'DEQ Pollutant List'!$B$7:$B$614,0))),"")</f>
        <v/>
      </c>
      <c r="F279" s="87"/>
      <c r="G279" s="88"/>
      <c r="H279" s="76"/>
      <c r="I279" s="74"/>
      <c r="J279" s="77"/>
      <c r="K279" s="75"/>
      <c r="L279" s="74"/>
      <c r="M279" s="77"/>
      <c r="N279" s="75"/>
    </row>
    <row r="280" spans="1:14" x14ac:dyDescent="0.25">
      <c r="A280" s="59"/>
      <c r="B280" s="84"/>
      <c r="C280" s="83"/>
      <c r="D280" s="60" t="str">
        <f>IFERROR(IF(C280="No CAS","",INDEX('DEQ Pollutant List'!$C$7:$C$614,MATCH('5. Pollutant Emissions - MB'!C280,'DEQ Pollutant List'!$B$7:$B$614,0))),"")</f>
        <v/>
      </c>
      <c r="E280" s="194" t="str">
        <f>IFERROR(IF(OR($C280="",$C280="No CAS"),INDEX('DEQ Pollutant List'!$A$7:$A$614,MATCH($D280,'DEQ Pollutant List'!$C$7:$C$614,0)),INDEX('DEQ Pollutant List'!$A$7:$A$614,MATCH($C280,'DEQ Pollutant List'!$B$7:$B$614,0))),"")</f>
        <v/>
      </c>
      <c r="F280" s="87"/>
      <c r="G280" s="88"/>
      <c r="H280" s="76"/>
      <c r="I280" s="74"/>
      <c r="J280" s="77"/>
      <c r="K280" s="75"/>
      <c r="L280" s="74"/>
      <c r="M280" s="77"/>
      <c r="N280" s="75"/>
    </row>
    <row r="281" spans="1:14" x14ac:dyDescent="0.25">
      <c r="A281" s="59"/>
      <c r="B281" s="84"/>
      <c r="C281" s="83"/>
      <c r="D281" s="60" t="str">
        <f>IFERROR(IF(C281="No CAS","",INDEX('DEQ Pollutant List'!$C$7:$C$614,MATCH('5. Pollutant Emissions - MB'!C281,'DEQ Pollutant List'!$B$7:$B$614,0))),"")</f>
        <v/>
      </c>
      <c r="E281" s="194" t="str">
        <f>IFERROR(IF(OR($C281="",$C281="No CAS"),INDEX('DEQ Pollutant List'!$A$7:$A$614,MATCH($D281,'DEQ Pollutant List'!$C$7:$C$614,0)),INDEX('DEQ Pollutant List'!$A$7:$A$614,MATCH($C281,'DEQ Pollutant List'!$B$7:$B$614,0))),"")</f>
        <v/>
      </c>
      <c r="F281" s="87"/>
      <c r="G281" s="88"/>
      <c r="H281" s="76"/>
      <c r="I281" s="74"/>
      <c r="J281" s="77"/>
      <c r="K281" s="75"/>
      <c r="L281" s="74"/>
      <c r="M281" s="77"/>
      <c r="N281" s="75"/>
    </row>
    <row r="282" spans="1:14" x14ac:dyDescent="0.25">
      <c r="A282" s="59"/>
      <c r="B282" s="84"/>
      <c r="C282" s="83"/>
      <c r="D282" s="60" t="str">
        <f>IFERROR(IF(C282="No CAS","",INDEX('DEQ Pollutant List'!$C$7:$C$614,MATCH('5. Pollutant Emissions - MB'!C282,'DEQ Pollutant List'!$B$7:$B$614,0))),"")</f>
        <v/>
      </c>
      <c r="E282" s="194" t="str">
        <f>IFERROR(IF(OR($C282="",$C282="No CAS"),INDEX('DEQ Pollutant List'!$A$7:$A$614,MATCH($D282,'DEQ Pollutant List'!$C$7:$C$614,0)),INDEX('DEQ Pollutant List'!$A$7:$A$614,MATCH($C282,'DEQ Pollutant List'!$B$7:$B$614,0))),"")</f>
        <v/>
      </c>
      <c r="F282" s="87"/>
      <c r="G282" s="88"/>
      <c r="H282" s="76"/>
      <c r="I282" s="74"/>
      <c r="J282" s="77"/>
      <c r="K282" s="75"/>
      <c r="L282" s="74"/>
      <c r="M282" s="77"/>
      <c r="N282" s="75"/>
    </row>
    <row r="283" spans="1:14" x14ac:dyDescent="0.25">
      <c r="A283" s="59"/>
      <c r="B283" s="84"/>
      <c r="C283" s="83"/>
      <c r="D283" s="60" t="str">
        <f>IFERROR(IF(C283="No CAS","",INDEX('DEQ Pollutant List'!$C$7:$C$614,MATCH('5. Pollutant Emissions - MB'!C283,'DEQ Pollutant List'!$B$7:$B$614,0))),"")</f>
        <v/>
      </c>
      <c r="E283" s="194" t="str">
        <f>IFERROR(IF(OR($C283="",$C283="No CAS"),INDEX('DEQ Pollutant List'!$A$7:$A$614,MATCH($D283,'DEQ Pollutant List'!$C$7:$C$614,0)),INDEX('DEQ Pollutant List'!$A$7:$A$614,MATCH($C283,'DEQ Pollutant List'!$B$7:$B$614,0))),"")</f>
        <v/>
      </c>
      <c r="F283" s="87"/>
      <c r="G283" s="88"/>
      <c r="H283" s="76"/>
      <c r="I283" s="74"/>
      <c r="J283" s="77"/>
      <c r="K283" s="75"/>
      <c r="L283" s="74"/>
      <c r="M283" s="77"/>
      <c r="N283" s="75"/>
    </row>
    <row r="284" spans="1:14" x14ac:dyDescent="0.25">
      <c r="A284" s="59"/>
      <c r="B284" s="84"/>
      <c r="C284" s="83"/>
      <c r="D284" s="60" t="str">
        <f>IFERROR(IF(C284="No CAS","",INDEX('DEQ Pollutant List'!$C$7:$C$614,MATCH('5. Pollutant Emissions - MB'!C284,'DEQ Pollutant List'!$B$7:$B$614,0))),"")</f>
        <v/>
      </c>
      <c r="E284" s="194" t="str">
        <f>IFERROR(IF(OR($C284="",$C284="No CAS"),INDEX('DEQ Pollutant List'!$A$7:$A$614,MATCH($D284,'DEQ Pollutant List'!$C$7:$C$614,0)),INDEX('DEQ Pollutant List'!$A$7:$A$614,MATCH($C284,'DEQ Pollutant List'!$B$7:$B$614,0))),"")</f>
        <v/>
      </c>
      <c r="F284" s="87"/>
      <c r="G284" s="88"/>
      <c r="H284" s="76"/>
      <c r="I284" s="74"/>
      <c r="J284" s="77"/>
      <c r="K284" s="75"/>
      <c r="L284" s="74"/>
      <c r="M284" s="77"/>
      <c r="N284" s="75"/>
    </row>
    <row r="285" spans="1:14" x14ac:dyDescent="0.25">
      <c r="A285" s="59"/>
      <c r="B285" s="84"/>
      <c r="C285" s="83"/>
      <c r="D285" s="60" t="str">
        <f>IFERROR(IF(C285="No CAS","",INDEX('DEQ Pollutant List'!$C$7:$C$614,MATCH('5. Pollutant Emissions - MB'!C285,'DEQ Pollutant List'!$B$7:$B$614,0))),"")</f>
        <v/>
      </c>
      <c r="E285" s="194" t="str">
        <f>IFERROR(IF(OR($C285="",$C285="No CAS"),INDEX('DEQ Pollutant List'!$A$7:$A$614,MATCH($D285,'DEQ Pollutant List'!$C$7:$C$614,0)),INDEX('DEQ Pollutant List'!$A$7:$A$614,MATCH($C285,'DEQ Pollutant List'!$B$7:$B$614,0))),"")</f>
        <v/>
      </c>
      <c r="F285" s="87"/>
      <c r="G285" s="88"/>
      <c r="H285" s="76"/>
      <c r="I285" s="74"/>
      <c r="J285" s="77"/>
      <c r="K285" s="75"/>
      <c r="L285" s="74"/>
      <c r="M285" s="77"/>
      <c r="N285" s="75"/>
    </row>
    <row r="286" spans="1:14" x14ac:dyDescent="0.25">
      <c r="A286" s="59"/>
      <c r="B286" s="84"/>
      <c r="C286" s="83"/>
      <c r="D286" s="60" t="str">
        <f>IFERROR(IF(C286="No CAS","",INDEX('DEQ Pollutant List'!$C$7:$C$614,MATCH('5. Pollutant Emissions - MB'!C286,'DEQ Pollutant List'!$B$7:$B$614,0))),"")</f>
        <v/>
      </c>
      <c r="E286" s="194" t="str">
        <f>IFERROR(IF(OR($C286="",$C286="No CAS"),INDEX('DEQ Pollutant List'!$A$7:$A$614,MATCH($D286,'DEQ Pollutant List'!$C$7:$C$614,0)),INDEX('DEQ Pollutant List'!$A$7:$A$614,MATCH($C286,'DEQ Pollutant List'!$B$7:$B$614,0))),"")</f>
        <v/>
      </c>
      <c r="F286" s="87"/>
      <c r="G286" s="88"/>
      <c r="H286" s="76"/>
      <c r="I286" s="74"/>
      <c r="J286" s="77"/>
      <c r="K286" s="75"/>
      <c r="L286" s="74"/>
      <c r="M286" s="77"/>
      <c r="N286" s="75"/>
    </row>
    <row r="287" spans="1:14" x14ac:dyDescent="0.25">
      <c r="A287" s="59"/>
      <c r="B287" s="84"/>
      <c r="C287" s="83"/>
      <c r="D287" s="60" t="str">
        <f>IFERROR(IF(C287="No CAS","",INDEX('DEQ Pollutant List'!$C$7:$C$614,MATCH('5. Pollutant Emissions - MB'!C287,'DEQ Pollutant List'!$B$7:$B$614,0))),"")</f>
        <v/>
      </c>
      <c r="E287" s="194" t="str">
        <f>IFERROR(IF(OR($C287="",$C287="No CAS"),INDEX('DEQ Pollutant List'!$A$7:$A$614,MATCH($D287,'DEQ Pollutant List'!$C$7:$C$614,0)),INDEX('DEQ Pollutant List'!$A$7:$A$614,MATCH($C287,'DEQ Pollutant List'!$B$7:$B$614,0))),"")</f>
        <v/>
      </c>
      <c r="F287" s="87"/>
      <c r="G287" s="88"/>
      <c r="H287" s="76"/>
      <c r="I287" s="74"/>
      <c r="J287" s="77"/>
      <c r="K287" s="75"/>
      <c r="L287" s="74"/>
      <c r="M287" s="77"/>
      <c r="N287" s="75"/>
    </row>
    <row r="288" spans="1:14" x14ac:dyDescent="0.25">
      <c r="A288" s="59"/>
      <c r="B288" s="84"/>
      <c r="C288" s="83"/>
      <c r="D288" s="60" t="str">
        <f>IFERROR(IF(C288="No CAS","",INDEX('DEQ Pollutant List'!$C$7:$C$614,MATCH('5. Pollutant Emissions - MB'!C288,'DEQ Pollutant List'!$B$7:$B$614,0))),"")</f>
        <v/>
      </c>
      <c r="E288" s="194" t="str">
        <f>IFERROR(IF(OR($C288="",$C288="No CAS"),INDEX('DEQ Pollutant List'!$A$7:$A$614,MATCH($D288,'DEQ Pollutant List'!$C$7:$C$614,0)),INDEX('DEQ Pollutant List'!$A$7:$A$614,MATCH($C288,'DEQ Pollutant List'!$B$7:$B$614,0))),"")</f>
        <v/>
      </c>
      <c r="F288" s="87"/>
      <c r="G288" s="88"/>
      <c r="H288" s="76"/>
      <c r="I288" s="74"/>
      <c r="J288" s="77"/>
      <c r="K288" s="75"/>
      <c r="L288" s="74"/>
      <c r="M288" s="77"/>
      <c r="N288" s="75"/>
    </row>
    <row r="289" spans="1:14" x14ac:dyDescent="0.25">
      <c r="A289" s="59"/>
      <c r="B289" s="84"/>
      <c r="C289" s="83"/>
      <c r="D289" s="60" t="str">
        <f>IFERROR(IF(C289="No CAS","",INDEX('DEQ Pollutant List'!$C$7:$C$614,MATCH('5. Pollutant Emissions - MB'!C289,'DEQ Pollutant List'!$B$7:$B$614,0))),"")</f>
        <v/>
      </c>
      <c r="E289" s="194" t="str">
        <f>IFERROR(IF(OR($C289="",$C289="No CAS"),INDEX('DEQ Pollutant List'!$A$7:$A$614,MATCH($D289,'DEQ Pollutant List'!$C$7:$C$614,0)),INDEX('DEQ Pollutant List'!$A$7:$A$614,MATCH($C289,'DEQ Pollutant List'!$B$7:$B$614,0))),"")</f>
        <v/>
      </c>
      <c r="F289" s="87"/>
      <c r="G289" s="88"/>
      <c r="H289" s="76"/>
      <c r="I289" s="74"/>
      <c r="J289" s="77"/>
      <c r="K289" s="75"/>
      <c r="L289" s="74"/>
      <c r="M289" s="77"/>
      <c r="N289" s="75"/>
    </row>
    <row r="290" spans="1:14" x14ac:dyDescent="0.25">
      <c r="A290" s="59"/>
      <c r="B290" s="84"/>
      <c r="C290" s="83"/>
      <c r="D290" s="60" t="str">
        <f>IFERROR(IF(C290="No CAS","",INDEX('DEQ Pollutant List'!$C$7:$C$614,MATCH('5. Pollutant Emissions - MB'!C290,'DEQ Pollutant List'!$B$7:$B$614,0))),"")</f>
        <v/>
      </c>
      <c r="E290" s="194" t="str">
        <f>IFERROR(IF(OR($C290="",$C290="No CAS"),INDEX('DEQ Pollutant List'!$A$7:$A$614,MATCH($D290,'DEQ Pollutant List'!$C$7:$C$614,0)),INDEX('DEQ Pollutant List'!$A$7:$A$614,MATCH($C290,'DEQ Pollutant List'!$B$7:$B$614,0))),"")</f>
        <v/>
      </c>
      <c r="F290" s="87"/>
      <c r="G290" s="88"/>
      <c r="H290" s="76"/>
      <c r="I290" s="74"/>
      <c r="J290" s="77"/>
      <c r="K290" s="75"/>
      <c r="L290" s="74"/>
      <c r="M290" s="77"/>
      <c r="N290" s="75"/>
    </row>
    <row r="291" spans="1:14" x14ac:dyDescent="0.25">
      <c r="A291" s="59"/>
      <c r="B291" s="84"/>
      <c r="C291" s="83"/>
      <c r="D291" s="60" t="str">
        <f>IFERROR(IF(C291="No CAS","",INDEX('DEQ Pollutant List'!$C$7:$C$614,MATCH('5. Pollutant Emissions - MB'!C291,'DEQ Pollutant List'!$B$7:$B$614,0))),"")</f>
        <v/>
      </c>
      <c r="E291" s="194" t="str">
        <f>IFERROR(IF(OR($C291="",$C291="No CAS"),INDEX('DEQ Pollutant List'!$A$7:$A$614,MATCH($D291,'DEQ Pollutant List'!$C$7:$C$614,0)),INDEX('DEQ Pollutant List'!$A$7:$A$614,MATCH($C291,'DEQ Pollutant List'!$B$7:$B$614,0))),"")</f>
        <v/>
      </c>
      <c r="F291" s="87"/>
      <c r="G291" s="88"/>
      <c r="H291" s="76"/>
      <c r="I291" s="74"/>
      <c r="J291" s="77"/>
      <c r="K291" s="75"/>
      <c r="L291" s="74"/>
      <c r="M291" s="77"/>
      <c r="N291" s="75"/>
    </row>
    <row r="292" spans="1:14" x14ac:dyDescent="0.25">
      <c r="A292" s="59"/>
      <c r="B292" s="84"/>
      <c r="C292" s="83"/>
      <c r="D292" s="60" t="str">
        <f>IFERROR(IF(C292="No CAS","",INDEX('DEQ Pollutant List'!$C$7:$C$614,MATCH('5. Pollutant Emissions - MB'!C292,'DEQ Pollutant List'!$B$7:$B$614,0))),"")</f>
        <v/>
      </c>
      <c r="E292" s="194" t="str">
        <f>IFERROR(IF(OR($C292="",$C292="No CAS"),INDEX('DEQ Pollutant List'!$A$7:$A$614,MATCH($D292,'DEQ Pollutant List'!$C$7:$C$614,0)),INDEX('DEQ Pollutant List'!$A$7:$A$614,MATCH($C292,'DEQ Pollutant List'!$B$7:$B$614,0))),"")</f>
        <v/>
      </c>
      <c r="F292" s="87"/>
      <c r="G292" s="88"/>
      <c r="H292" s="76"/>
      <c r="I292" s="74"/>
      <c r="J292" s="77"/>
      <c r="K292" s="75"/>
      <c r="L292" s="74"/>
      <c r="M292" s="77"/>
      <c r="N292" s="75"/>
    </row>
    <row r="293" spans="1:14" x14ac:dyDescent="0.25">
      <c r="A293" s="59"/>
      <c r="B293" s="84"/>
      <c r="C293" s="83"/>
      <c r="D293" s="60" t="str">
        <f>IFERROR(IF(C293="No CAS","",INDEX('DEQ Pollutant List'!$C$7:$C$614,MATCH('5. Pollutant Emissions - MB'!C293,'DEQ Pollutant List'!$B$7:$B$614,0))),"")</f>
        <v/>
      </c>
      <c r="E293" s="194" t="str">
        <f>IFERROR(IF(OR($C293="",$C293="No CAS"),INDEX('DEQ Pollutant List'!$A$7:$A$614,MATCH($D293,'DEQ Pollutant List'!$C$7:$C$614,0)),INDEX('DEQ Pollutant List'!$A$7:$A$614,MATCH($C293,'DEQ Pollutant List'!$B$7:$B$614,0))),"")</f>
        <v/>
      </c>
      <c r="F293" s="87"/>
      <c r="G293" s="88"/>
      <c r="H293" s="76"/>
      <c r="I293" s="74"/>
      <c r="J293" s="77"/>
      <c r="K293" s="75"/>
      <c r="L293" s="74"/>
      <c r="M293" s="77"/>
      <c r="N293" s="75"/>
    </row>
    <row r="294" spans="1:14" x14ac:dyDescent="0.25">
      <c r="A294" s="59"/>
      <c r="B294" s="84"/>
      <c r="C294" s="83"/>
      <c r="D294" s="60" t="str">
        <f>IFERROR(IF(C294="No CAS","",INDEX('DEQ Pollutant List'!$C$7:$C$614,MATCH('5. Pollutant Emissions - MB'!C294,'DEQ Pollutant List'!$B$7:$B$614,0))),"")</f>
        <v/>
      </c>
      <c r="E294" s="194" t="str">
        <f>IFERROR(IF(OR($C294="",$C294="No CAS"),INDEX('DEQ Pollutant List'!$A$7:$A$614,MATCH($D294,'DEQ Pollutant List'!$C$7:$C$614,0)),INDEX('DEQ Pollutant List'!$A$7:$A$614,MATCH($C294,'DEQ Pollutant List'!$B$7:$B$614,0))),"")</f>
        <v/>
      </c>
      <c r="F294" s="87"/>
      <c r="G294" s="88"/>
      <c r="H294" s="76"/>
      <c r="I294" s="74"/>
      <c r="J294" s="77"/>
      <c r="K294" s="75"/>
      <c r="L294" s="74"/>
      <c r="M294" s="77"/>
      <c r="N294" s="75"/>
    </row>
    <row r="295" spans="1:14" x14ac:dyDescent="0.25">
      <c r="A295" s="59"/>
      <c r="B295" s="84"/>
      <c r="C295" s="83"/>
      <c r="D295" s="60" t="str">
        <f>IFERROR(IF(C295="No CAS","",INDEX('DEQ Pollutant List'!$C$7:$C$614,MATCH('5. Pollutant Emissions - MB'!C295,'DEQ Pollutant List'!$B$7:$B$614,0))),"")</f>
        <v/>
      </c>
      <c r="E295" s="194" t="str">
        <f>IFERROR(IF(OR($C295="",$C295="No CAS"),INDEX('DEQ Pollutant List'!$A$7:$A$614,MATCH($D295,'DEQ Pollutant List'!$C$7:$C$614,0)),INDEX('DEQ Pollutant List'!$A$7:$A$614,MATCH($C295,'DEQ Pollutant List'!$B$7:$B$614,0))),"")</f>
        <v/>
      </c>
      <c r="F295" s="87"/>
      <c r="G295" s="88"/>
      <c r="H295" s="76"/>
      <c r="I295" s="74"/>
      <c r="J295" s="77"/>
      <c r="K295" s="75"/>
      <c r="L295" s="74"/>
      <c r="M295" s="77"/>
      <c r="N295" s="75"/>
    </row>
    <row r="296" spans="1:14" x14ac:dyDescent="0.25">
      <c r="A296" s="59"/>
      <c r="B296" s="84"/>
      <c r="C296" s="83"/>
      <c r="D296" s="60" t="str">
        <f>IFERROR(IF(C296="No CAS","",INDEX('DEQ Pollutant List'!$C$7:$C$614,MATCH('5. Pollutant Emissions - MB'!C296,'DEQ Pollutant List'!$B$7:$B$614,0))),"")</f>
        <v/>
      </c>
      <c r="E296" s="194" t="str">
        <f>IFERROR(IF(OR($C296="",$C296="No CAS"),INDEX('DEQ Pollutant List'!$A$7:$A$614,MATCH($D296,'DEQ Pollutant List'!$C$7:$C$614,0)),INDEX('DEQ Pollutant List'!$A$7:$A$614,MATCH($C296,'DEQ Pollutant List'!$B$7:$B$614,0))),"")</f>
        <v/>
      </c>
      <c r="F296" s="87"/>
      <c r="G296" s="88"/>
      <c r="H296" s="76"/>
      <c r="I296" s="74"/>
      <c r="J296" s="77"/>
      <c r="K296" s="75"/>
      <c r="L296" s="74"/>
      <c r="M296" s="77"/>
      <c r="N296" s="75"/>
    </row>
    <row r="297" spans="1:14" x14ac:dyDescent="0.25">
      <c r="A297" s="59"/>
      <c r="B297" s="84"/>
      <c r="C297" s="83"/>
      <c r="D297" s="60" t="str">
        <f>IFERROR(IF(C297="No CAS","",INDEX('DEQ Pollutant List'!$C$7:$C$614,MATCH('5. Pollutant Emissions - MB'!C297,'DEQ Pollutant List'!$B$7:$B$614,0))),"")</f>
        <v/>
      </c>
      <c r="E297" s="194" t="str">
        <f>IFERROR(IF(OR($C297="",$C297="No CAS"),INDEX('DEQ Pollutant List'!$A$7:$A$614,MATCH($D297,'DEQ Pollutant List'!$C$7:$C$614,0)),INDEX('DEQ Pollutant List'!$A$7:$A$614,MATCH($C297,'DEQ Pollutant List'!$B$7:$B$614,0))),"")</f>
        <v/>
      </c>
      <c r="F297" s="87"/>
      <c r="G297" s="88"/>
      <c r="H297" s="76"/>
      <c r="I297" s="74"/>
      <c r="J297" s="77"/>
      <c r="K297" s="75"/>
      <c r="L297" s="74"/>
      <c r="M297" s="77"/>
      <c r="N297" s="75"/>
    </row>
    <row r="298" spans="1:14" x14ac:dyDescent="0.25">
      <c r="A298" s="59"/>
      <c r="B298" s="84"/>
      <c r="C298" s="83"/>
      <c r="D298" s="60" t="str">
        <f>IFERROR(IF(C298="No CAS","",INDEX('DEQ Pollutant List'!$C$7:$C$614,MATCH('5. Pollutant Emissions - MB'!C298,'DEQ Pollutant List'!$B$7:$B$614,0))),"")</f>
        <v/>
      </c>
      <c r="E298" s="194" t="str">
        <f>IFERROR(IF(OR($C298="",$C298="No CAS"),INDEX('DEQ Pollutant List'!$A$7:$A$614,MATCH($D298,'DEQ Pollutant List'!$C$7:$C$614,0)),INDEX('DEQ Pollutant List'!$A$7:$A$614,MATCH($C298,'DEQ Pollutant List'!$B$7:$B$614,0))),"")</f>
        <v/>
      </c>
      <c r="F298" s="87"/>
      <c r="G298" s="88"/>
      <c r="H298" s="76"/>
      <c r="I298" s="74"/>
      <c r="J298" s="77"/>
      <c r="K298" s="75"/>
      <c r="L298" s="74"/>
      <c r="M298" s="77"/>
      <c r="N298" s="75"/>
    </row>
    <row r="299" spans="1:14" x14ac:dyDescent="0.25">
      <c r="A299" s="59"/>
      <c r="B299" s="84"/>
      <c r="C299" s="83"/>
      <c r="D299" s="60" t="str">
        <f>IFERROR(IF(C299="No CAS","",INDEX('DEQ Pollutant List'!$C$7:$C$614,MATCH('5. Pollutant Emissions - MB'!C299,'DEQ Pollutant List'!$B$7:$B$614,0))),"")</f>
        <v/>
      </c>
      <c r="E299" s="194" t="str">
        <f>IFERROR(IF(OR($C299="",$C299="No CAS"),INDEX('DEQ Pollutant List'!$A$7:$A$614,MATCH($D299,'DEQ Pollutant List'!$C$7:$C$614,0)),INDEX('DEQ Pollutant List'!$A$7:$A$614,MATCH($C299,'DEQ Pollutant List'!$B$7:$B$614,0))),"")</f>
        <v/>
      </c>
      <c r="F299" s="87"/>
      <c r="G299" s="88"/>
      <c r="H299" s="76"/>
      <c r="I299" s="74"/>
      <c r="J299" s="77"/>
      <c r="K299" s="75"/>
      <c r="L299" s="74"/>
      <c r="M299" s="77"/>
      <c r="N299" s="75"/>
    </row>
    <row r="300" spans="1:14" x14ac:dyDescent="0.25">
      <c r="A300" s="59"/>
      <c r="B300" s="84"/>
      <c r="C300" s="83"/>
      <c r="D300" s="60" t="str">
        <f>IFERROR(IF(C300="No CAS","",INDEX('DEQ Pollutant List'!$C$7:$C$614,MATCH('5. Pollutant Emissions - MB'!C300,'DEQ Pollutant List'!$B$7:$B$614,0))),"")</f>
        <v/>
      </c>
      <c r="E300" s="194" t="str">
        <f>IFERROR(IF(OR($C300="",$C300="No CAS"),INDEX('DEQ Pollutant List'!$A$7:$A$614,MATCH($D300,'DEQ Pollutant List'!$C$7:$C$614,0)),INDEX('DEQ Pollutant List'!$A$7:$A$614,MATCH($C300,'DEQ Pollutant List'!$B$7:$B$614,0))),"")</f>
        <v/>
      </c>
      <c r="F300" s="87"/>
      <c r="G300" s="88"/>
      <c r="H300" s="76"/>
      <c r="I300" s="74"/>
      <c r="J300" s="77"/>
      <c r="K300" s="75"/>
      <c r="L300" s="74"/>
      <c r="M300" s="77"/>
      <c r="N300" s="75"/>
    </row>
    <row r="301" spans="1:14" x14ac:dyDescent="0.25">
      <c r="A301" s="59"/>
      <c r="B301" s="84"/>
      <c r="C301" s="83"/>
      <c r="D301" s="60" t="str">
        <f>IFERROR(IF(C301="No CAS","",INDEX('DEQ Pollutant List'!$C$7:$C$614,MATCH('5. Pollutant Emissions - MB'!C301,'DEQ Pollutant List'!$B$7:$B$614,0))),"")</f>
        <v/>
      </c>
      <c r="E301" s="194" t="str">
        <f>IFERROR(IF(OR($C301="",$C301="No CAS"),INDEX('DEQ Pollutant List'!$A$7:$A$614,MATCH($D301,'DEQ Pollutant List'!$C$7:$C$614,0)),INDEX('DEQ Pollutant List'!$A$7:$A$614,MATCH($C301,'DEQ Pollutant List'!$B$7:$B$614,0))),"")</f>
        <v/>
      </c>
      <c r="F301" s="87"/>
      <c r="G301" s="88"/>
      <c r="H301" s="76"/>
      <c r="I301" s="74"/>
      <c r="J301" s="77"/>
      <c r="K301" s="75"/>
      <c r="L301" s="74"/>
      <c r="M301" s="77"/>
      <c r="N301" s="75"/>
    </row>
    <row r="302" spans="1:14" x14ac:dyDescent="0.25">
      <c r="A302" s="59"/>
      <c r="B302" s="84"/>
      <c r="C302" s="83"/>
      <c r="D302" s="60" t="str">
        <f>IFERROR(IF(C302="No CAS","",INDEX('DEQ Pollutant List'!$C$7:$C$614,MATCH('5. Pollutant Emissions - MB'!C302,'DEQ Pollutant List'!$B$7:$B$614,0))),"")</f>
        <v/>
      </c>
      <c r="E302" s="194" t="str">
        <f>IFERROR(IF(OR($C302="",$C302="No CAS"),INDEX('DEQ Pollutant List'!$A$7:$A$614,MATCH($D302,'DEQ Pollutant List'!$C$7:$C$614,0)),INDEX('DEQ Pollutant List'!$A$7:$A$614,MATCH($C302,'DEQ Pollutant List'!$B$7:$B$614,0))),"")</f>
        <v/>
      </c>
      <c r="F302" s="87"/>
      <c r="G302" s="88"/>
      <c r="H302" s="76"/>
      <c r="I302" s="74"/>
      <c r="J302" s="77"/>
      <c r="K302" s="75"/>
      <c r="L302" s="74"/>
      <c r="M302" s="77"/>
      <c r="N302" s="75"/>
    </row>
    <row r="303" spans="1:14" x14ac:dyDescent="0.25">
      <c r="A303" s="59"/>
      <c r="B303" s="84"/>
      <c r="C303" s="83"/>
      <c r="D303" s="60" t="str">
        <f>IFERROR(IF(C303="No CAS","",INDEX('DEQ Pollutant List'!$C$7:$C$614,MATCH('5. Pollutant Emissions - MB'!C303,'DEQ Pollutant List'!$B$7:$B$614,0))),"")</f>
        <v/>
      </c>
      <c r="E303" s="194" t="str">
        <f>IFERROR(IF(OR($C303="",$C303="No CAS"),INDEX('DEQ Pollutant List'!$A$7:$A$614,MATCH($D303,'DEQ Pollutant List'!$C$7:$C$614,0)),INDEX('DEQ Pollutant List'!$A$7:$A$614,MATCH($C303,'DEQ Pollutant List'!$B$7:$B$614,0))),"")</f>
        <v/>
      </c>
      <c r="F303" s="87"/>
      <c r="G303" s="88"/>
      <c r="H303" s="76"/>
      <c r="I303" s="74"/>
      <c r="J303" s="77"/>
      <c r="K303" s="75"/>
      <c r="L303" s="74"/>
      <c r="M303" s="77"/>
      <c r="N303" s="75"/>
    </row>
    <row r="304" spans="1:14" x14ac:dyDescent="0.25">
      <c r="A304" s="59"/>
      <c r="B304" s="84"/>
      <c r="C304" s="83"/>
      <c r="D304" s="60" t="str">
        <f>IFERROR(IF(C304="No CAS","",INDEX('DEQ Pollutant List'!$C$7:$C$614,MATCH('5. Pollutant Emissions - MB'!C304,'DEQ Pollutant List'!$B$7:$B$614,0))),"")</f>
        <v/>
      </c>
      <c r="E304" s="194" t="str">
        <f>IFERROR(IF(OR($C304="",$C304="No CAS"),INDEX('DEQ Pollutant List'!$A$7:$A$614,MATCH($D304,'DEQ Pollutant List'!$C$7:$C$614,0)),INDEX('DEQ Pollutant List'!$A$7:$A$614,MATCH($C304,'DEQ Pollutant List'!$B$7:$B$614,0))),"")</f>
        <v/>
      </c>
      <c r="F304" s="87"/>
      <c r="G304" s="88"/>
      <c r="H304" s="76"/>
      <c r="I304" s="74"/>
      <c r="J304" s="77"/>
      <c r="K304" s="75"/>
      <c r="L304" s="74"/>
      <c r="M304" s="77"/>
      <c r="N304" s="75"/>
    </row>
    <row r="305" spans="1:14" x14ac:dyDescent="0.25">
      <c r="A305" s="59"/>
      <c r="B305" s="84"/>
      <c r="C305" s="83"/>
      <c r="D305" s="60" t="str">
        <f>IFERROR(IF(C305="No CAS","",INDEX('DEQ Pollutant List'!$C$7:$C$614,MATCH('5. Pollutant Emissions - MB'!C305,'DEQ Pollutant List'!$B$7:$B$614,0))),"")</f>
        <v/>
      </c>
      <c r="E305" s="194" t="str">
        <f>IFERROR(IF(OR($C305="",$C305="No CAS"),INDEX('DEQ Pollutant List'!$A$7:$A$614,MATCH($D305,'DEQ Pollutant List'!$C$7:$C$614,0)),INDEX('DEQ Pollutant List'!$A$7:$A$614,MATCH($C305,'DEQ Pollutant List'!$B$7:$B$614,0))),"")</f>
        <v/>
      </c>
      <c r="F305" s="87"/>
      <c r="G305" s="88"/>
      <c r="H305" s="76"/>
      <c r="I305" s="74"/>
      <c r="J305" s="77"/>
      <c r="K305" s="75"/>
      <c r="L305" s="74"/>
      <c r="M305" s="77"/>
      <c r="N305" s="75"/>
    </row>
    <row r="306" spans="1:14" x14ac:dyDescent="0.25">
      <c r="A306" s="59"/>
      <c r="B306" s="84"/>
      <c r="C306" s="83"/>
      <c r="D306" s="60" t="str">
        <f>IFERROR(IF(C306="No CAS","",INDEX('DEQ Pollutant List'!$C$7:$C$614,MATCH('5. Pollutant Emissions - MB'!C306,'DEQ Pollutant List'!$B$7:$B$614,0))),"")</f>
        <v/>
      </c>
      <c r="E306" s="194" t="str">
        <f>IFERROR(IF(OR($C306="",$C306="No CAS"),INDEX('DEQ Pollutant List'!$A$7:$A$614,MATCH($D306,'DEQ Pollutant List'!$C$7:$C$614,0)),INDEX('DEQ Pollutant List'!$A$7:$A$614,MATCH($C306,'DEQ Pollutant List'!$B$7:$B$614,0))),"")</f>
        <v/>
      </c>
      <c r="F306" s="87"/>
      <c r="G306" s="88"/>
      <c r="H306" s="76"/>
      <c r="I306" s="74"/>
      <c r="J306" s="77"/>
      <c r="K306" s="75"/>
      <c r="L306" s="74"/>
      <c r="M306" s="77"/>
      <c r="N306" s="75"/>
    </row>
    <row r="307" spans="1:14" x14ac:dyDescent="0.25">
      <c r="A307" s="59"/>
      <c r="B307" s="84"/>
      <c r="C307" s="83"/>
      <c r="D307" s="60" t="str">
        <f>IFERROR(IF(C307="No CAS","",INDEX('DEQ Pollutant List'!$C$7:$C$614,MATCH('5. Pollutant Emissions - MB'!C307,'DEQ Pollutant List'!$B$7:$B$614,0))),"")</f>
        <v/>
      </c>
      <c r="E307" s="194" t="str">
        <f>IFERROR(IF(OR($C307="",$C307="No CAS"),INDEX('DEQ Pollutant List'!$A$7:$A$614,MATCH($D307,'DEQ Pollutant List'!$C$7:$C$614,0)),INDEX('DEQ Pollutant List'!$A$7:$A$614,MATCH($C307,'DEQ Pollutant List'!$B$7:$B$614,0))),"")</f>
        <v/>
      </c>
      <c r="F307" s="87"/>
      <c r="G307" s="88"/>
      <c r="H307" s="76"/>
      <c r="I307" s="74"/>
      <c r="J307" s="77"/>
      <c r="K307" s="75"/>
      <c r="L307" s="74"/>
      <c r="M307" s="77"/>
      <c r="N307" s="75"/>
    </row>
    <row r="308" spans="1:14" x14ac:dyDescent="0.25">
      <c r="A308" s="59"/>
      <c r="B308" s="84"/>
      <c r="C308" s="83"/>
      <c r="D308" s="60" t="str">
        <f>IFERROR(IF(C308="No CAS","",INDEX('DEQ Pollutant List'!$C$7:$C$614,MATCH('5. Pollutant Emissions - MB'!C308,'DEQ Pollutant List'!$B$7:$B$614,0))),"")</f>
        <v/>
      </c>
      <c r="E308" s="194" t="str">
        <f>IFERROR(IF(OR($C308="",$C308="No CAS"),INDEX('DEQ Pollutant List'!$A$7:$A$614,MATCH($D308,'DEQ Pollutant List'!$C$7:$C$614,0)),INDEX('DEQ Pollutant List'!$A$7:$A$614,MATCH($C308,'DEQ Pollutant List'!$B$7:$B$614,0))),"")</f>
        <v/>
      </c>
      <c r="F308" s="87"/>
      <c r="G308" s="88"/>
      <c r="H308" s="76"/>
      <c r="I308" s="74"/>
      <c r="J308" s="77"/>
      <c r="K308" s="75"/>
      <c r="L308" s="74"/>
      <c r="M308" s="77"/>
      <c r="N308" s="75"/>
    </row>
    <row r="309" spans="1:14" x14ac:dyDescent="0.25">
      <c r="A309" s="59"/>
      <c r="B309" s="84"/>
      <c r="C309" s="83"/>
      <c r="D309" s="60" t="str">
        <f>IFERROR(IF(C309="No CAS","",INDEX('DEQ Pollutant List'!$C$7:$C$614,MATCH('5. Pollutant Emissions - MB'!C309,'DEQ Pollutant List'!$B$7:$B$614,0))),"")</f>
        <v/>
      </c>
      <c r="E309" s="194" t="str">
        <f>IFERROR(IF(OR($C309="",$C309="No CAS"),INDEX('DEQ Pollutant List'!$A$7:$A$614,MATCH($D309,'DEQ Pollutant List'!$C$7:$C$614,0)),INDEX('DEQ Pollutant List'!$A$7:$A$614,MATCH($C309,'DEQ Pollutant List'!$B$7:$B$614,0))),"")</f>
        <v/>
      </c>
      <c r="F309" s="87"/>
      <c r="G309" s="88"/>
      <c r="H309" s="76"/>
      <c r="I309" s="74"/>
      <c r="J309" s="77"/>
      <c r="K309" s="75"/>
      <c r="L309" s="74"/>
      <c r="M309" s="77"/>
      <c r="N309" s="75"/>
    </row>
    <row r="310" spans="1:14" x14ac:dyDescent="0.25">
      <c r="A310" s="59"/>
      <c r="B310" s="84"/>
      <c r="C310" s="83"/>
      <c r="D310" s="60" t="str">
        <f>IFERROR(IF(C310="No CAS","",INDEX('DEQ Pollutant List'!$C$7:$C$614,MATCH('5. Pollutant Emissions - MB'!C310,'DEQ Pollutant List'!$B$7:$B$614,0))),"")</f>
        <v/>
      </c>
      <c r="E310" s="194" t="str">
        <f>IFERROR(IF(OR($C310="",$C310="No CAS"),INDEX('DEQ Pollutant List'!$A$7:$A$614,MATCH($D310,'DEQ Pollutant List'!$C$7:$C$614,0)),INDEX('DEQ Pollutant List'!$A$7:$A$614,MATCH($C310,'DEQ Pollutant List'!$B$7:$B$614,0))),"")</f>
        <v/>
      </c>
      <c r="F310" s="87"/>
      <c r="G310" s="88"/>
      <c r="H310" s="76"/>
      <c r="I310" s="74"/>
      <c r="J310" s="77"/>
      <c r="K310" s="75"/>
      <c r="L310" s="74"/>
      <c r="M310" s="77"/>
      <c r="N310" s="75"/>
    </row>
    <row r="311" spans="1:14" x14ac:dyDescent="0.25">
      <c r="A311" s="59"/>
      <c r="B311" s="84"/>
      <c r="C311" s="83"/>
      <c r="D311" s="60" t="str">
        <f>IFERROR(IF(C311="No CAS","",INDEX('DEQ Pollutant List'!$C$7:$C$614,MATCH('5. Pollutant Emissions - MB'!C311,'DEQ Pollutant List'!$B$7:$B$614,0))),"")</f>
        <v/>
      </c>
      <c r="E311" s="194" t="str">
        <f>IFERROR(IF(OR($C311="",$C311="No CAS"),INDEX('DEQ Pollutant List'!$A$7:$A$614,MATCH($D311,'DEQ Pollutant List'!$C$7:$C$614,0)),INDEX('DEQ Pollutant List'!$A$7:$A$614,MATCH($C311,'DEQ Pollutant List'!$B$7:$B$614,0))),"")</f>
        <v/>
      </c>
      <c r="F311" s="87"/>
      <c r="G311" s="88"/>
      <c r="H311" s="76"/>
      <c r="I311" s="74"/>
      <c r="J311" s="77"/>
      <c r="K311" s="75"/>
      <c r="L311" s="74"/>
      <c r="M311" s="77"/>
      <c r="N311" s="75"/>
    </row>
    <row r="312" spans="1:14" x14ac:dyDescent="0.25">
      <c r="A312" s="59"/>
      <c r="B312" s="84"/>
      <c r="C312" s="83"/>
      <c r="D312" s="60" t="str">
        <f>IFERROR(IF(C312="No CAS","",INDEX('DEQ Pollutant List'!$C$7:$C$614,MATCH('5. Pollutant Emissions - MB'!C312,'DEQ Pollutant List'!$B$7:$B$614,0))),"")</f>
        <v/>
      </c>
      <c r="E312" s="194" t="str">
        <f>IFERROR(IF(OR($C312="",$C312="No CAS"),INDEX('DEQ Pollutant List'!$A$7:$A$614,MATCH($D312,'DEQ Pollutant List'!$C$7:$C$614,0)),INDEX('DEQ Pollutant List'!$A$7:$A$614,MATCH($C312,'DEQ Pollutant List'!$B$7:$B$614,0))),"")</f>
        <v/>
      </c>
      <c r="F312" s="87"/>
      <c r="G312" s="88"/>
      <c r="H312" s="76"/>
      <c r="I312" s="74"/>
      <c r="J312" s="77"/>
      <c r="K312" s="75"/>
      <c r="L312" s="74"/>
      <c r="M312" s="77"/>
      <c r="N312" s="75"/>
    </row>
    <row r="313" spans="1:14" x14ac:dyDescent="0.25">
      <c r="A313" s="59"/>
      <c r="B313" s="84"/>
      <c r="C313" s="83"/>
      <c r="D313" s="60" t="str">
        <f>IFERROR(IF(C313="No CAS","",INDEX('DEQ Pollutant List'!$C$7:$C$614,MATCH('5. Pollutant Emissions - MB'!C313,'DEQ Pollutant List'!$B$7:$B$614,0))),"")</f>
        <v/>
      </c>
      <c r="E313" s="194" t="str">
        <f>IFERROR(IF(OR($C313="",$C313="No CAS"),INDEX('DEQ Pollutant List'!$A$7:$A$614,MATCH($D313,'DEQ Pollutant List'!$C$7:$C$614,0)),INDEX('DEQ Pollutant List'!$A$7:$A$614,MATCH($C313,'DEQ Pollutant List'!$B$7:$B$614,0))),"")</f>
        <v/>
      </c>
      <c r="F313" s="87"/>
      <c r="G313" s="88"/>
      <c r="H313" s="76"/>
      <c r="I313" s="74"/>
      <c r="J313" s="77"/>
      <c r="K313" s="75"/>
      <c r="L313" s="74"/>
      <c r="M313" s="77"/>
      <c r="N313" s="75"/>
    </row>
    <row r="314" spans="1:14" x14ac:dyDescent="0.25">
      <c r="A314" s="59"/>
      <c r="B314" s="84"/>
      <c r="C314" s="83"/>
      <c r="D314" s="60" t="str">
        <f>IFERROR(IF(C314="No CAS","",INDEX('DEQ Pollutant List'!$C$7:$C$614,MATCH('5. Pollutant Emissions - MB'!C314,'DEQ Pollutant List'!$B$7:$B$614,0))),"")</f>
        <v/>
      </c>
      <c r="E314" s="194" t="str">
        <f>IFERROR(IF(OR($C314="",$C314="No CAS"),INDEX('DEQ Pollutant List'!$A$7:$A$614,MATCH($D314,'DEQ Pollutant List'!$C$7:$C$614,0)),INDEX('DEQ Pollutant List'!$A$7:$A$614,MATCH($C314,'DEQ Pollutant List'!$B$7:$B$614,0))),"")</f>
        <v/>
      </c>
      <c r="F314" s="87"/>
      <c r="G314" s="88"/>
      <c r="H314" s="76"/>
      <c r="I314" s="74"/>
      <c r="J314" s="77"/>
      <c r="K314" s="75"/>
      <c r="L314" s="74"/>
      <c r="M314" s="77"/>
      <c r="N314" s="75"/>
    </row>
    <row r="315" spans="1:14" x14ac:dyDescent="0.25">
      <c r="A315" s="59"/>
      <c r="B315" s="84"/>
      <c r="C315" s="83"/>
      <c r="D315" s="60" t="str">
        <f>IFERROR(IF(C315="No CAS","",INDEX('DEQ Pollutant List'!$C$7:$C$614,MATCH('5. Pollutant Emissions - MB'!C315,'DEQ Pollutant List'!$B$7:$B$614,0))),"")</f>
        <v/>
      </c>
      <c r="E315" s="194" t="str">
        <f>IFERROR(IF(OR($C315="",$C315="No CAS"),INDEX('DEQ Pollutant List'!$A$7:$A$614,MATCH($D315,'DEQ Pollutant List'!$C$7:$C$614,0)),INDEX('DEQ Pollutant List'!$A$7:$A$614,MATCH($C315,'DEQ Pollutant List'!$B$7:$B$614,0))),"")</f>
        <v/>
      </c>
      <c r="F315" s="87"/>
      <c r="G315" s="88"/>
      <c r="H315" s="76"/>
      <c r="I315" s="74"/>
      <c r="J315" s="77"/>
      <c r="K315" s="75"/>
      <c r="L315" s="74"/>
      <c r="M315" s="77"/>
      <c r="N315" s="75"/>
    </row>
    <row r="316" spans="1:14" x14ac:dyDescent="0.25">
      <c r="A316" s="59"/>
      <c r="B316" s="84"/>
      <c r="C316" s="83"/>
      <c r="D316" s="60" t="str">
        <f>IFERROR(IF(C316="No CAS","",INDEX('DEQ Pollutant List'!$C$7:$C$614,MATCH('5. Pollutant Emissions - MB'!C316,'DEQ Pollutant List'!$B$7:$B$614,0))),"")</f>
        <v/>
      </c>
      <c r="E316" s="194" t="str">
        <f>IFERROR(IF(OR($C316="",$C316="No CAS"),INDEX('DEQ Pollutant List'!$A$7:$A$614,MATCH($D316,'DEQ Pollutant List'!$C$7:$C$614,0)),INDEX('DEQ Pollutant List'!$A$7:$A$614,MATCH($C316,'DEQ Pollutant List'!$B$7:$B$614,0))),"")</f>
        <v/>
      </c>
      <c r="F316" s="87"/>
      <c r="G316" s="88"/>
      <c r="H316" s="76"/>
      <c r="I316" s="74"/>
      <c r="J316" s="77"/>
      <c r="K316" s="75"/>
      <c r="L316" s="74"/>
      <c r="M316" s="77"/>
      <c r="N316" s="75"/>
    </row>
    <row r="317" spans="1:14" x14ac:dyDescent="0.25">
      <c r="A317" s="59"/>
      <c r="B317" s="84"/>
      <c r="C317" s="83"/>
      <c r="D317" s="60" t="str">
        <f>IFERROR(IF(C317="No CAS","",INDEX('DEQ Pollutant List'!$C$7:$C$614,MATCH('5. Pollutant Emissions - MB'!C317,'DEQ Pollutant List'!$B$7:$B$614,0))),"")</f>
        <v/>
      </c>
      <c r="E317" s="194" t="str">
        <f>IFERROR(IF(OR($C317="",$C317="No CAS"),INDEX('DEQ Pollutant List'!$A$7:$A$614,MATCH($D317,'DEQ Pollutant List'!$C$7:$C$614,0)),INDEX('DEQ Pollutant List'!$A$7:$A$614,MATCH($C317,'DEQ Pollutant List'!$B$7:$B$614,0))),"")</f>
        <v/>
      </c>
      <c r="F317" s="87"/>
      <c r="G317" s="88"/>
      <c r="H317" s="76"/>
      <c r="I317" s="74"/>
      <c r="J317" s="77"/>
      <c r="K317" s="75"/>
      <c r="L317" s="74"/>
      <c r="M317" s="77"/>
      <c r="N317" s="75"/>
    </row>
    <row r="318" spans="1:14" x14ac:dyDescent="0.25">
      <c r="A318" s="59"/>
      <c r="B318" s="84"/>
      <c r="C318" s="83"/>
      <c r="D318" s="60" t="str">
        <f>IFERROR(IF(C318="No CAS","",INDEX('DEQ Pollutant List'!$C$7:$C$614,MATCH('5. Pollutant Emissions - MB'!C318,'DEQ Pollutant List'!$B$7:$B$614,0))),"")</f>
        <v/>
      </c>
      <c r="E318" s="194" t="str">
        <f>IFERROR(IF(OR($C318="",$C318="No CAS"),INDEX('DEQ Pollutant List'!$A$7:$A$614,MATCH($D318,'DEQ Pollutant List'!$C$7:$C$614,0)),INDEX('DEQ Pollutant List'!$A$7:$A$614,MATCH($C318,'DEQ Pollutant List'!$B$7:$B$614,0))),"")</f>
        <v/>
      </c>
      <c r="F318" s="87"/>
      <c r="G318" s="88"/>
      <c r="H318" s="76"/>
      <c r="I318" s="74"/>
      <c r="J318" s="77"/>
      <c r="K318" s="75"/>
      <c r="L318" s="74"/>
      <c r="M318" s="77"/>
      <c r="N318" s="75"/>
    </row>
    <row r="319" spans="1:14" x14ac:dyDescent="0.25">
      <c r="A319" s="59"/>
      <c r="B319" s="84"/>
      <c r="C319" s="83"/>
      <c r="D319" s="60" t="str">
        <f>IFERROR(IF(C319="No CAS","",INDEX('DEQ Pollutant List'!$C$7:$C$614,MATCH('5. Pollutant Emissions - MB'!C319,'DEQ Pollutant List'!$B$7:$B$614,0))),"")</f>
        <v/>
      </c>
      <c r="E319" s="194" t="str">
        <f>IFERROR(IF(OR($C319="",$C319="No CAS"),INDEX('DEQ Pollutant List'!$A$7:$A$614,MATCH($D319,'DEQ Pollutant List'!$C$7:$C$614,0)),INDEX('DEQ Pollutant List'!$A$7:$A$614,MATCH($C319,'DEQ Pollutant List'!$B$7:$B$614,0))),"")</f>
        <v/>
      </c>
      <c r="F319" s="87"/>
      <c r="G319" s="88"/>
      <c r="H319" s="76"/>
      <c r="I319" s="74"/>
      <c r="J319" s="77"/>
      <c r="K319" s="75"/>
      <c r="L319" s="74"/>
      <c r="M319" s="77"/>
      <c r="N319" s="75"/>
    </row>
    <row r="320" spans="1:14" x14ac:dyDescent="0.25">
      <c r="A320" s="59"/>
      <c r="B320" s="84"/>
      <c r="C320" s="83"/>
      <c r="D320" s="60" t="str">
        <f>IFERROR(IF(C320="No CAS","",INDEX('DEQ Pollutant List'!$C$7:$C$614,MATCH('5. Pollutant Emissions - MB'!C320,'DEQ Pollutant List'!$B$7:$B$614,0))),"")</f>
        <v/>
      </c>
      <c r="E320" s="194" t="str">
        <f>IFERROR(IF(OR($C320="",$C320="No CAS"),INDEX('DEQ Pollutant List'!$A$7:$A$614,MATCH($D320,'DEQ Pollutant List'!$C$7:$C$614,0)),INDEX('DEQ Pollutant List'!$A$7:$A$614,MATCH($C320,'DEQ Pollutant List'!$B$7:$B$614,0))),"")</f>
        <v/>
      </c>
      <c r="F320" s="87"/>
      <c r="G320" s="88"/>
      <c r="H320" s="76"/>
      <c r="I320" s="74"/>
      <c r="J320" s="77"/>
      <c r="K320" s="75"/>
      <c r="L320" s="74"/>
      <c r="M320" s="77"/>
      <c r="N320" s="75"/>
    </row>
    <row r="321" spans="1:14" x14ac:dyDescent="0.25">
      <c r="A321" s="59"/>
      <c r="B321" s="84"/>
      <c r="C321" s="83"/>
      <c r="D321" s="60" t="str">
        <f>IFERROR(IF(C321="No CAS","",INDEX('DEQ Pollutant List'!$C$7:$C$614,MATCH('5. Pollutant Emissions - MB'!C321,'DEQ Pollutant List'!$B$7:$B$614,0))),"")</f>
        <v/>
      </c>
      <c r="E321" s="194" t="str">
        <f>IFERROR(IF(OR($C321="",$C321="No CAS"),INDEX('DEQ Pollutant List'!$A$7:$A$614,MATCH($D321,'DEQ Pollutant List'!$C$7:$C$614,0)),INDEX('DEQ Pollutant List'!$A$7:$A$614,MATCH($C321,'DEQ Pollutant List'!$B$7:$B$614,0))),"")</f>
        <v/>
      </c>
      <c r="F321" s="87"/>
      <c r="G321" s="88"/>
      <c r="H321" s="76"/>
      <c r="I321" s="74"/>
      <c r="J321" s="77"/>
      <c r="K321" s="75"/>
      <c r="L321" s="74"/>
      <c r="M321" s="77"/>
      <c r="N321" s="75"/>
    </row>
    <row r="322" spans="1:14" x14ac:dyDescent="0.25">
      <c r="A322" s="59"/>
      <c r="B322" s="84"/>
      <c r="C322" s="83"/>
      <c r="D322" s="60" t="str">
        <f>IFERROR(IF(C322="No CAS","",INDEX('DEQ Pollutant List'!$C$7:$C$614,MATCH('5. Pollutant Emissions - MB'!C322,'DEQ Pollutant List'!$B$7:$B$614,0))),"")</f>
        <v/>
      </c>
      <c r="E322" s="194" t="str">
        <f>IFERROR(IF(OR($C322="",$C322="No CAS"),INDEX('DEQ Pollutant List'!$A$7:$A$614,MATCH($D322,'DEQ Pollutant List'!$C$7:$C$614,0)),INDEX('DEQ Pollutant List'!$A$7:$A$614,MATCH($C322,'DEQ Pollutant List'!$B$7:$B$614,0))),"")</f>
        <v/>
      </c>
      <c r="F322" s="87"/>
      <c r="G322" s="88"/>
      <c r="H322" s="76"/>
      <c r="I322" s="74"/>
      <c r="J322" s="77"/>
      <c r="K322" s="75"/>
      <c r="L322" s="74"/>
      <c r="M322" s="77"/>
      <c r="N322" s="75"/>
    </row>
    <row r="323" spans="1:14" x14ac:dyDescent="0.25">
      <c r="A323" s="59"/>
      <c r="B323" s="84"/>
      <c r="C323" s="83"/>
      <c r="D323" s="60" t="str">
        <f>IFERROR(IF(C323="No CAS","",INDEX('DEQ Pollutant List'!$C$7:$C$614,MATCH('5. Pollutant Emissions - MB'!C323,'DEQ Pollutant List'!$B$7:$B$614,0))),"")</f>
        <v/>
      </c>
      <c r="E323" s="194" t="str">
        <f>IFERROR(IF(OR($C323="",$C323="No CAS"),INDEX('DEQ Pollutant List'!$A$7:$A$614,MATCH($D323,'DEQ Pollutant List'!$C$7:$C$614,0)),INDEX('DEQ Pollutant List'!$A$7:$A$614,MATCH($C323,'DEQ Pollutant List'!$B$7:$B$614,0))),"")</f>
        <v/>
      </c>
      <c r="F323" s="87"/>
      <c r="G323" s="88"/>
      <c r="H323" s="76"/>
      <c r="I323" s="74"/>
      <c r="J323" s="77"/>
      <c r="K323" s="75"/>
      <c r="L323" s="74"/>
      <c r="M323" s="77"/>
      <c r="N323" s="75"/>
    </row>
    <row r="324" spans="1:14" x14ac:dyDescent="0.25">
      <c r="A324" s="59"/>
      <c r="B324" s="84"/>
      <c r="C324" s="83"/>
      <c r="D324" s="60" t="str">
        <f>IFERROR(IF(C324="No CAS","",INDEX('DEQ Pollutant List'!$C$7:$C$614,MATCH('5. Pollutant Emissions - MB'!C324,'DEQ Pollutant List'!$B$7:$B$614,0))),"")</f>
        <v/>
      </c>
      <c r="E324" s="194" t="str">
        <f>IFERROR(IF(OR($C324="",$C324="No CAS"),INDEX('DEQ Pollutant List'!$A$7:$A$614,MATCH($D324,'DEQ Pollutant List'!$C$7:$C$614,0)),INDEX('DEQ Pollutant List'!$A$7:$A$614,MATCH($C324,'DEQ Pollutant List'!$B$7:$B$614,0))),"")</f>
        <v/>
      </c>
      <c r="F324" s="87"/>
      <c r="G324" s="88"/>
      <c r="H324" s="76"/>
      <c r="I324" s="74"/>
      <c r="J324" s="77"/>
      <c r="K324" s="75"/>
      <c r="L324" s="74"/>
      <c r="M324" s="77"/>
      <c r="N324" s="75"/>
    </row>
    <row r="325" spans="1:14" x14ac:dyDescent="0.25">
      <c r="A325" s="59"/>
      <c r="B325" s="84"/>
      <c r="C325" s="83"/>
      <c r="D325" s="60" t="str">
        <f>IFERROR(IF(C325="No CAS","",INDEX('DEQ Pollutant List'!$C$7:$C$614,MATCH('5. Pollutant Emissions - MB'!C325,'DEQ Pollutant List'!$B$7:$B$614,0))),"")</f>
        <v/>
      </c>
      <c r="E325" s="194" t="str">
        <f>IFERROR(IF(OR($C325="",$C325="No CAS"),INDEX('DEQ Pollutant List'!$A$7:$A$614,MATCH($D325,'DEQ Pollutant List'!$C$7:$C$614,0)),INDEX('DEQ Pollutant List'!$A$7:$A$614,MATCH($C325,'DEQ Pollutant List'!$B$7:$B$614,0))),"")</f>
        <v/>
      </c>
      <c r="F325" s="87"/>
      <c r="G325" s="88"/>
      <c r="H325" s="76"/>
      <c r="I325" s="74"/>
      <c r="J325" s="77"/>
      <c r="K325" s="75"/>
      <c r="L325" s="74"/>
      <c r="M325" s="77"/>
      <c r="N325" s="75"/>
    </row>
    <row r="326" spans="1:14" x14ac:dyDescent="0.25">
      <c r="A326" s="59"/>
      <c r="B326" s="84"/>
      <c r="C326" s="83"/>
      <c r="D326" s="60" t="str">
        <f>IFERROR(IF(C326="No CAS","",INDEX('DEQ Pollutant List'!$C$7:$C$614,MATCH('5. Pollutant Emissions - MB'!C326,'DEQ Pollutant List'!$B$7:$B$614,0))),"")</f>
        <v/>
      </c>
      <c r="E326" s="194" t="str">
        <f>IFERROR(IF(OR($C326="",$C326="No CAS"),INDEX('DEQ Pollutant List'!$A$7:$A$614,MATCH($D326,'DEQ Pollutant List'!$C$7:$C$614,0)),INDEX('DEQ Pollutant List'!$A$7:$A$614,MATCH($C326,'DEQ Pollutant List'!$B$7:$B$614,0))),"")</f>
        <v/>
      </c>
      <c r="F326" s="87"/>
      <c r="G326" s="88"/>
      <c r="H326" s="76"/>
      <c r="I326" s="74"/>
      <c r="J326" s="77"/>
      <c r="K326" s="75"/>
      <c r="L326" s="74"/>
      <c r="M326" s="77"/>
      <c r="N326" s="75"/>
    </row>
    <row r="327" spans="1:14" x14ac:dyDescent="0.25">
      <c r="A327" s="59"/>
      <c r="B327" s="84"/>
      <c r="C327" s="83"/>
      <c r="D327" s="60" t="str">
        <f>IFERROR(IF(C327="No CAS","",INDEX('DEQ Pollutant List'!$C$7:$C$614,MATCH('5. Pollutant Emissions - MB'!C327,'DEQ Pollutant List'!$B$7:$B$614,0))),"")</f>
        <v/>
      </c>
      <c r="E327" s="194" t="str">
        <f>IFERROR(IF(OR($C327="",$C327="No CAS"),INDEX('DEQ Pollutant List'!$A$7:$A$614,MATCH($D327,'DEQ Pollutant List'!$C$7:$C$614,0)),INDEX('DEQ Pollutant List'!$A$7:$A$614,MATCH($C327,'DEQ Pollutant List'!$B$7:$B$614,0))),"")</f>
        <v/>
      </c>
      <c r="F327" s="87"/>
      <c r="G327" s="88"/>
      <c r="H327" s="76"/>
      <c r="I327" s="74"/>
      <c r="J327" s="77"/>
      <c r="K327" s="75"/>
      <c r="L327" s="74"/>
      <c r="M327" s="77"/>
      <c r="N327" s="75"/>
    </row>
    <row r="328" spans="1:14" x14ac:dyDescent="0.25">
      <c r="A328" s="59"/>
      <c r="B328" s="84"/>
      <c r="C328" s="83"/>
      <c r="D328" s="60" t="str">
        <f>IFERROR(IF(C328="No CAS","",INDEX('DEQ Pollutant List'!$C$7:$C$614,MATCH('5. Pollutant Emissions - MB'!C328,'DEQ Pollutant List'!$B$7:$B$614,0))),"")</f>
        <v/>
      </c>
      <c r="E328" s="194" t="str">
        <f>IFERROR(IF(OR($C328="",$C328="No CAS"),INDEX('DEQ Pollutant List'!$A$7:$A$614,MATCH($D328,'DEQ Pollutant List'!$C$7:$C$614,0)),INDEX('DEQ Pollutant List'!$A$7:$A$614,MATCH($C328,'DEQ Pollutant List'!$B$7:$B$614,0))),"")</f>
        <v/>
      </c>
      <c r="F328" s="87"/>
      <c r="G328" s="88"/>
      <c r="H328" s="76"/>
      <c r="I328" s="74"/>
      <c r="J328" s="77"/>
      <c r="K328" s="75"/>
      <c r="L328" s="74"/>
      <c r="M328" s="77"/>
      <c r="N328" s="75"/>
    </row>
    <row r="329" spans="1:14" x14ac:dyDescent="0.25">
      <c r="A329" s="59"/>
      <c r="B329" s="84"/>
      <c r="C329" s="83"/>
      <c r="D329" s="60" t="str">
        <f>IFERROR(IF(C329="No CAS","",INDEX('DEQ Pollutant List'!$C$7:$C$614,MATCH('5. Pollutant Emissions - MB'!C329,'DEQ Pollutant List'!$B$7:$B$614,0))),"")</f>
        <v/>
      </c>
      <c r="E329" s="194" t="str">
        <f>IFERROR(IF(OR($C329="",$C329="No CAS"),INDEX('DEQ Pollutant List'!$A$7:$A$614,MATCH($D329,'DEQ Pollutant List'!$C$7:$C$614,0)),INDEX('DEQ Pollutant List'!$A$7:$A$614,MATCH($C329,'DEQ Pollutant List'!$B$7:$B$614,0))),"")</f>
        <v/>
      </c>
      <c r="F329" s="87"/>
      <c r="G329" s="88"/>
      <c r="H329" s="76"/>
      <c r="I329" s="74"/>
      <c r="J329" s="77"/>
      <c r="K329" s="75"/>
      <c r="L329" s="74"/>
      <c r="M329" s="77"/>
      <c r="N329" s="75"/>
    </row>
    <row r="330" spans="1:14" x14ac:dyDescent="0.25">
      <c r="A330" s="59"/>
      <c r="B330" s="84"/>
      <c r="C330" s="83"/>
      <c r="D330" s="60" t="str">
        <f>IFERROR(IF(C330="No CAS","",INDEX('DEQ Pollutant List'!$C$7:$C$614,MATCH('5. Pollutant Emissions - MB'!C330,'DEQ Pollutant List'!$B$7:$B$614,0))),"")</f>
        <v/>
      </c>
      <c r="E330" s="194" t="str">
        <f>IFERROR(IF(OR($C330="",$C330="No CAS"),INDEX('DEQ Pollutant List'!$A$7:$A$614,MATCH($D330,'DEQ Pollutant List'!$C$7:$C$614,0)),INDEX('DEQ Pollutant List'!$A$7:$A$614,MATCH($C330,'DEQ Pollutant List'!$B$7:$B$614,0))),"")</f>
        <v/>
      </c>
      <c r="F330" s="87"/>
      <c r="G330" s="88"/>
      <c r="H330" s="76"/>
      <c r="I330" s="74"/>
      <c r="J330" s="77"/>
      <c r="K330" s="75"/>
      <c r="L330" s="74"/>
      <c r="M330" s="77"/>
      <c r="N330" s="75"/>
    </row>
    <row r="331" spans="1:14" x14ac:dyDescent="0.25">
      <c r="A331" s="59"/>
      <c r="B331" s="84"/>
      <c r="C331" s="83"/>
      <c r="D331" s="60" t="str">
        <f>IFERROR(IF(C331="No CAS","",INDEX('DEQ Pollutant List'!$C$7:$C$614,MATCH('5. Pollutant Emissions - MB'!C331,'DEQ Pollutant List'!$B$7:$B$614,0))),"")</f>
        <v/>
      </c>
      <c r="E331" s="194" t="str">
        <f>IFERROR(IF(OR($C331="",$C331="No CAS"),INDEX('DEQ Pollutant List'!$A$7:$A$614,MATCH($D331,'DEQ Pollutant List'!$C$7:$C$614,0)),INDEX('DEQ Pollutant List'!$A$7:$A$614,MATCH($C331,'DEQ Pollutant List'!$B$7:$B$614,0))),"")</f>
        <v/>
      </c>
      <c r="F331" s="87"/>
      <c r="G331" s="88"/>
      <c r="H331" s="76"/>
      <c r="I331" s="74"/>
      <c r="J331" s="77"/>
      <c r="K331" s="75"/>
      <c r="L331" s="74"/>
      <c r="M331" s="77"/>
      <c r="N331" s="75"/>
    </row>
    <row r="332" spans="1:14" x14ac:dyDescent="0.25">
      <c r="A332" s="59"/>
      <c r="B332" s="84"/>
      <c r="C332" s="83"/>
      <c r="D332" s="60" t="str">
        <f>IFERROR(IF(C332="No CAS","",INDEX('DEQ Pollutant List'!$C$7:$C$614,MATCH('5. Pollutant Emissions - MB'!C332,'DEQ Pollutant List'!$B$7:$B$614,0))),"")</f>
        <v/>
      </c>
      <c r="E332" s="194" t="str">
        <f>IFERROR(IF(OR($C332="",$C332="No CAS"),INDEX('DEQ Pollutant List'!$A$7:$A$614,MATCH($D332,'DEQ Pollutant List'!$C$7:$C$614,0)),INDEX('DEQ Pollutant List'!$A$7:$A$614,MATCH($C332,'DEQ Pollutant List'!$B$7:$B$614,0))),"")</f>
        <v/>
      </c>
      <c r="F332" s="87"/>
      <c r="G332" s="88"/>
      <c r="H332" s="76"/>
      <c r="I332" s="74"/>
      <c r="J332" s="77"/>
      <c r="K332" s="75"/>
      <c r="L332" s="74"/>
      <c r="M332" s="77"/>
      <c r="N332" s="75"/>
    </row>
    <row r="333" spans="1:14" x14ac:dyDescent="0.25">
      <c r="A333" s="59"/>
      <c r="B333" s="84"/>
      <c r="C333" s="83"/>
      <c r="D333" s="60" t="str">
        <f>IFERROR(IF(C333="No CAS","",INDEX('DEQ Pollutant List'!$C$7:$C$614,MATCH('5. Pollutant Emissions - MB'!C333,'DEQ Pollutant List'!$B$7:$B$614,0))),"")</f>
        <v/>
      </c>
      <c r="E333" s="194" t="str">
        <f>IFERROR(IF(OR($C333="",$C333="No CAS"),INDEX('DEQ Pollutant List'!$A$7:$A$614,MATCH($D333,'DEQ Pollutant List'!$C$7:$C$614,0)),INDEX('DEQ Pollutant List'!$A$7:$A$614,MATCH($C333,'DEQ Pollutant List'!$B$7:$B$614,0))),"")</f>
        <v/>
      </c>
      <c r="F333" s="87"/>
      <c r="G333" s="88"/>
      <c r="H333" s="76"/>
      <c r="I333" s="74"/>
      <c r="J333" s="77"/>
      <c r="K333" s="75"/>
      <c r="L333" s="74"/>
      <c r="M333" s="77"/>
      <c r="N333" s="75"/>
    </row>
    <row r="334" spans="1:14" x14ac:dyDescent="0.25">
      <c r="A334" s="59"/>
      <c r="B334" s="84"/>
      <c r="C334" s="83"/>
      <c r="D334" s="60" t="str">
        <f>IFERROR(IF(C334="No CAS","",INDEX('DEQ Pollutant List'!$C$7:$C$614,MATCH('5. Pollutant Emissions - MB'!C334,'DEQ Pollutant List'!$B$7:$B$614,0))),"")</f>
        <v/>
      </c>
      <c r="E334" s="194" t="str">
        <f>IFERROR(IF(OR($C334="",$C334="No CAS"),INDEX('DEQ Pollutant List'!$A$7:$A$614,MATCH($D334,'DEQ Pollutant List'!$C$7:$C$614,0)),INDEX('DEQ Pollutant List'!$A$7:$A$614,MATCH($C334,'DEQ Pollutant List'!$B$7:$B$614,0))),"")</f>
        <v/>
      </c>
      <c r="F334" s="87"/>
      <c r="G334" s="88"/>
      <c r="H334" s="76"/>
      <c r="I334" s="74"/>
      <c r="J334" s="77"/>
      <c r="K334" s="75"/>
      <c r="L334" s="74"/>
      <c r="M334" s="77"/>
      <c r="N334" s="75"/>
    </row>
    <row r="335" spans="1:14" x14ac:dyDescent="0.25">
      <c r="A335" s="59"/>
      <c r="B335" s="84"/>
      <c r="C335" s="83"/>
      <c r="D335" s="60" t="str">
        <f>IFERROR(IF(C335="No CAS","",INDEX('DEQ Pollutant List'!$C$7:$C$614,MATCH('5. Pollutant Emissions - MB'!C335,'DEQ Pollutant List'!$B$7:$B$614,0))),"")</f>
        <v/>
      </c>
      <c r="E335" s="194" t="str">
        <f>IFERROR(IF(OR($C335="",$C335="No CAS"),INDEX('DEQ Pollutant List'!$A$7:$A$614,MATCH($D335,'DEQ Pollutant List'!$C$7:$C$614,0)),INDEX('DEQ Pollutant List'!$A$7:$A$614,MATCH($C335,'DEQ Pollutant List'!$B$7:$B$614,0))),"")</f>
        <v/>
      </c>
      <c r="F335" s="87"/>
      <c r="G335" s="88"/>
      <c r="H335" s="76"/>
      <c r="I335" s="74"/>
      <c r="J335" s="77"/>
      <c r="K335" s="75"/>
      <c r="L335" s="74"/>
      <c r="M335" s="77"/>
      <c r="N335" s="75"/>
    </row>
    <row r="336" spans="1:14" x14ac:dyDescent="0.25">
      <c r="A336" s="59"/>
      <c r="B336" s="84"/>
      <c r="C336" s="83"/>
      <c r="D336" s="60" t="str">
        <f>IFERROR(IF(C336="No CAS","",INDEX('DEQ Pollutant List'!$C$7:$C$614,MATCH('5. Pollutant Emissions - MB'!C336,'DEQ Pollutant List'!$B$7:$B$614,0))),"")</f>
        <v/>
      </c>
      <c r="E336" s="194" t="str">
        <f>IFERROR(IF(OR($C336="",$C336="No CAS"),INDEX('DEQ Pollutant List'!$A$7:$A$614,MATCH($D336,'DEQ Pollutant List'!$C$7:$C$614,0)),INDEX('DEQ Pollutant List'!$A$7:$A$614,MATCH($C336,'DEQ Pollutant List'!$B$7:$B$614,0))),"")</f>
        <v/>
      </c>
      <c r="F336" s="87"/>
      <c r="G336" s="88"/>
      <c r="H336" s="76"/>
      <c r="I336" s="74"/>
      <c r="J336" s="77"/>
      <c r="K336" s="75"/>
      <c r="L336" s="74"/>
      <c r="M336" s="77"/>
      <c r="N336" s="75"/>
    </row>
    <row r="337" spans="1:14" x14ac:dyDescent="0.25">
      <c r="A337" s="59"/>
      <c r="B337" s="84"/>
      <c r="C337" s="83"/>
      <c r="D337" s="60" t="str">
        <f>IFERROR(IF(C337="No CAS","",INDEX('DEQ Pollutant List'!$C$7:$C$614,MATCH('5. Pollutant Emissions - MB'!C337,'DEQ Pollutant List'!$B$7:$B$614,0))),"")</f>
        <v/>
      </c>
      <c r="E337" s="194" t="str">
        <f>IFERROR(IF(OR($C337="",$C337="No CAS"),INDEX('DEQ Pollutant List'!$A$7:$A$614,MATCH($D337,'DEQ Pollutant List'!$C$7:$C$614,0)),INDEX('DEQ Pollutant List'!$A$7:$A$614,MATCH($C337,'DEQ Pollutant List'!$B$7:$B$614,0))),"")</f>
        <v/>
      </c>
      <c r="F337" s="87"/>
      <c r="G337" s="88"/>
      <c r="H337" s="76"/>
      <c r="I337" s="74"/>
      <c r="J337" s="77"/>
      <c r="K337" s="75"/>
      <c r="L337" s="74"/>
      <c r="M337" s="77"/>
      <c r="N337" s="75"/>
    </row>
    <row r="338" spans="1:14" x14ac:dyDescent="0.25">
      <c r="A338" s="59"/>
      <c r="B338" s="84"/>
      <c r="C338" s="83"/>
      <c r="D338" s="60" t="str">
        <f>IFERROR(IF(C338="No CAS","",INDEX('DEQ Pollutant List'!$C$7:$C$614,MATCH('5. Pollutant Emissions - MB'!C338,'DEQ Pollutant List'!$B$7:$B$614,0))),"")</f>
        <v/>
      </c>
      <c r="E338" s="194" t="str">
        <f>IFERROR(IF(OR($C338="",$C338="No CAS"),INDEX('DEQ Pollutant List'!$A$7:$A$614,MATCH($D338,'DEQ Pollutant List'!$C$7:$C$614,0)),INDEX('DEQ Pollutant List'!$A$7:$A$614,MATCH($C338,'DEQ Pollutant List'!$B$7:$B$614,0))),"")</f>
        <v/>
      </c>
      <c r="F338" s="87"/>
      <c r="G338" s="88"/>
      <c r="H338" s="76"/>
      <c r="I338" s="74"/>
      <c r="J338" s="77"/>
      <c r="K338" s="75"/>
      <c r="L338" s="74"/>
      <c r="M338" s="77"/>
      <c r="N338" s="75"/>
    </row>
    <row r="339" spans="1:14" x14ac:dyDescent="0.25">
      <c r="A339" s="59"/>
      <c r="B339" s="84"/>
      <c r="C339" s="83"/>
      <c r="D339" s="60" t="str">
        <f>IFERROR(IF(C339="No CAS","",INDEX('DEQ Pollutant List'!$C$7:$C$614,MATCH('5. Pollutant Emissions - MB'!C339,'DEQ Pollutant List'!$B$7:$B$614,0))),"")</f>
        <v/>
      </c>
      <c r="E339" s="194" t="str">
        <f>IFERROR(IF(OR($C339="",$C339="No CAS"),INDEX('DEQ Pollutant List'!$A$7:$A$614,MATCH($D339,'DEQ Pollutant List'!$C$7:$C$614,0)),INDEX('DEQ Pollutant List'!$A$7:$A$614,MATCH($C339,'DEQ Pollutant List'!$B$7:$B$614,0))),"")</f>
        <v/>
      </c>
      <c r="F339" s="87"/>
      <c r="G339" s="88"/>
      <c r="H339" s="76"/>
      <c r="I339" s="74"/>
      <c r="J339" s="77"/>
      <c r="K339" s="75"/>
      <c r="L339" s="74"/>
      <c r="M339" s="77"/>
      <c r="N339" s="75"/>
    </row>
    <row r="340" spans="1:14" x14ac:dyDescent="0.25">
      <c r="A340" s="59"/>
      <c r="B340" s="84"/>
      <c r="C340" s="83"/>
      <c r="D340" s="60" t="str">
        <f>IFERROR(IF(C340="No CAS","",INDEX('DEQ Pollutant List'!$C$7:$C$614,MATCH('5. Pollutant Emissions - MB'!C340,'DEQ Pollutant List'!$B$7:$B$614,0))),"")</f>
        <v/>
      </c>
      <c r="E340" s="194" t="str">
        <f>IFERROR(IF(OR($C340="",$C340="No CAS"),INDEX('DEQ Pollutant List'!$A$7:$A$614,MATCH($D340,'DEQ Pollutant List'!$C$7:$C$614,0)),INDEX('DEQ Pollutant List'!$A$7:$A$614,MATCH($C340,'DEQ Pollutant List'!$B$7:$B$614,0))),"")</f>
        <v/>
      </c>
      <c r="F340" s="87"/>
      <c r="G340" s="88"/>
      <c r="H340" s="76"/>
      <c r="I340" s="74"/>
      <c r="J340" s="77"/>
      <c r="K340" s="75"/>
      <c r="L340" s="74"/>
      <c r="M340" s="77"/>
      <c r="N340" s="75"/>
    </row>
    <row r="341" spans="1:14" x14ac:dyDescent="0.25">
      <c r="A341" s="59"/>
      <c r="B341" s="84"/>
      <c r="C341" s="83"/>
      <c r="D341" s="60" t="str">
        <f>IFERROR(IF(C341="No CAS","",INDEX('DEQ Pollutant List'!$C$7:$C$614,MATCH('5. Pollutant Emissions - MB'!C341,'DEQ Pollutant List'!$B$7:$B$614,0))),"")</f>
        <v/>
      </c>
      <c r="E341" s="194" t="str">
        <f>IFERROR(IF(OR($C341="",$C341="No CAS"),INDEX('DEQ Pollutant List'!$A$7:$A$614,MATCH($D341,'DEQ Pollutant List'!$C$7:$C$614,0)),INDEX('DEQ Pollutant List'!$A$7:$A$614,MATCH($C341,'DEQ Pollutant List'!$B$7:$B$614,0))),"")</f>
        <v/>
      </c>
      <c r="F341" s="87"/>
      <c r="G341" s="88"/>
      <c r="H341" s="76"/>
      <c r="I341" s="74"/>
      <c r="J341" s="77"/>
      <c r="K341" s="75"/>
      <c r="L341" s="74"/>
      <c r="M341" s="77"/>
      <c r="N341" s="75"/>
    </row>
    <row r="342" spans="1:14" x14ac:dyDescent="0.25">
      <c r="A342" s="59"/>
      <c r="B342" s="84"/>
      <c r="C342" s="83"/>
      <c r="D342" s="60" t="str">
        <f>IFERROR(IF(C342="No CAS","",INDEX('DEQ Pollutant List'!$C$7:$C$614,MATCH('5. Pollutant Emissions - MB'!C342,'DEQ Pollutant List'!$B$7:$B$614,0))),"")</f>
        <v/>
      </c>
      <c r="E342" s="194" t="str">
        <f>IFERROR(IF(OR($C342="",$C342="No CAS"),INDEX('DEQ Pollutant List'!$A$7:$A$614,MATCH($D342,'DEQ Pollutant List'!$C$7:$C$614,0)),INDEX('DEQ Pollutant List'!$A$7:$A$614,MATCH($C342,'DEQ Pollutant List'!$B$7:$B$614,0))),"")</f>
        <v/>
      </c>
      <c r="F342" s="87"/>
      <c r="G342" s="88"/>
      <c r="H342" s="76"/>
      <c r="I342" s="74"/>
      <c r="J342" s="77"/>
      <c r="K342" s="75"/>
      <c r="L342" s="74"/>
      <c r="M342" s="77"/>
      <c r="N342" s="75"/>
    </row>
    <row r="343" spans="1:14" x14ac:dyDescent="0.25">
      <c r="A343" s="59"/>
      <c r="B343" s="84"/>
      <c r="C343" s="83"/>
      <c r="D343" s="60" t="str">
        <f>IFERROR(IF(C343="No CAS","",INDEX('DEQ Pollutant List'!$C$7:$C$614,MATCH('5. Pollutant Emissions - MB'!C343,'DEQ Pollutant List'!$B$7:$B$614,0))),"")</f>
        <v/>
      </c>
      <c r="E343" s="194" t="str">
        <f>IFERROR(IF(OR($C343="",$C343="No CAS"),INDEX('DEQ Pollutant List'!$A$7:$A$614,MATCH($D343,'DEQ Pollutant List'!$C$7:$C$614,0)),INDEX('DEQ Pollutant List'!$A$7:$A$614,MATCH($C343,'DEQ Pollutant List'!$B$7:$B$614,0))),"")</f>
        <v/>
      </c>
      <c r="F343" s="87"/>
      <c r="G343" s="88"/>
      <c r="H343" s="76"/>
      <c r="I343" s="74"/>
      <c r="J343" s="77"/>
      <c r="K343" s="75"/>
      <c r="L343" s="74"/>
      <c r="M343" s="77"/>
      <c r="N343" s="75"/>
    </row>
    <row r="344" spans="1:14" x14ac:dyDescent="0.25">
      <c r="A344" s="59"/>
      <c r="B344" s="84"/>
      <c r="C344" s="83"/>
      <c r="D344" s="60" t="str">
        <f>IFERROR(IF(C344="No CAS","",INDEX('DEQ Pollutant List'!$C$7:$C$614,MATCH('5. Pollutant Emissions - MB'!C344,'DEQ Pollutant List'!$B$7:$B$614,0))),"")</f>
        <v/>
      </c>
      <c r="E344" s="194" t="str">
        <f>IFERROR(IF(OR($C344="",$C344="No CAS"),INDEX('DEQ Pollutant List'!$A$7:$A$614,MATCH($D344,'DEQ Pollutant List'!$C$7:$C$614,0)),INDEX('DEQ Pollutant List'!$A$7:$A$614,MATCH($C344,'DEQ Pollutant List'!$B$7:$B$614,0))),"")</f>
        <v/>
      </c>
      <c r="F344" s="87"/>
      <c r="G344" s="88"/>
      <c r="H344" s="76"/>
      <c r="I344" s="74"/>
      <c r="J344" s="77"/>
      <c r="K344" s="75"/>
      <c r="L344" s="74"/>
      <c r="M344" s="77"/>
      <c r="N344" s="75"/>
    </row>
    <row r="345" spans="1:14" x14ac:dyDescent="0.25">
      <c r="A345" s="59"/>
      <c r="B345" s="84"/>
      <c r="C345" s="83"/>
      <c r="D345" s="60" t="str">
        <f>IFERROR(IF(C345="No CAS","",INDEX('DEQ Pollutant List'!$C$7:$C$614,MATCH('5. Pollutant Emissions - MB'!C345,'DEQ Pollutant List'!$B$7:$B$614,0))),"")</f>
        <v/>
      </c>
      <c r="E345" s="194" t="str">
        <f>IFERROR(IF(OR($C345="",$C345="No CAS"),INDEX('DEQ Pollutant List'!$A$7:$A$614,MATCH($D345,'DEQ Pollutant List'!$C$7:$C$614,0)),INDEX('DEQ Pollutant List'!$A$7:$A$614,MATCH($C345,'DEQ Pollutant List'!$B$7:$B$614,0))),"")</f>
        <v/>
      </c>
      <c r="F345" s="87"/>
      <c r="G345" s="88"/>
      <c r="H345" s="76"/>
      <c r="I345" s="74"/>
      <c r="J345" s="77"/>
      <c r="K345" s="75"/>
      <c r="L345" s="74"/>
      <c r="M345" s="77"/>
      <c r="N345" s="75"/>
    </row>
    <row r="346" spans="1:14" x14ac:dyDescent="0.25">
      <c r="A346" s="59"/>
      <c r="B346" s="84"/>
      <c r="C346" s="83"/>
      <c r="D346" s="60" t="str">
        <f>IFERROR(IF(C346="No CAS","",INDEX('DEQ Pollutant List'!$C$7:$C$614,MATCH('5. Pollutant Emissions - MB'!C346,'DEQ Pollutant List'!$B$7:$B$614,0))),"")</f>
        <v/>
      </c>
      <c r="E346" s="194" t="str">
        <f>IFERROR(IF(OR($C346="",$C346="No CAS"),INDEX('DEQ Pollutant List'!$A$7:$A$614,MATCH($D346,'DEQ Pollutant List'!$C$7:$C$614,0)),INDEX('DEQ Pollutant List'!$A$7:$A$614,MATCH($C346,'DEQ Pollutant List'!$B$7:$B$614,0))),"")</f>
        <v/>
      </c>
      <c r="F346" s="87"/>
      <c r="G346" s="88"/>
      <c r="H346" s="76"/>
      <c r="I346" s="74"/>
      <c r="J346" s="77"/>
      <c r="K346" s="75"/>
      <c r="L346" s="74"/>
      <c r="M346" s="77"/>
      <c r="N346" s="75"/>
    </row>
    <row r="347" spans="1:14" x14ac:dyDescent="0.25">
      <c r="A347" s="59"/>
      <c r="B347" s="84"/>
      <c r="C347" s="83"/>
      <c r="D347" s="60" t="str">
        <f>IFERROR(IF(C347="No CAS","",INDEX('DEQ Pollutant List'!$C$7:$C$614,MATCH('5. Pollutant Emissions - MB'!C347,'DEQ Pollutant List'!$B$7:$B$614,0))),"")</f>
        <v/>
      </c>
      <c r="E347" s="194" t="str">
        <f>IFERROR(IF(OR($C347="",$C347="No CAS"),INDEX('DEQ Pollutant List'!$A$7:$A$614,MATCH($D347,'DEQ Pollutant List'!$C$7:$C$614,0)),INDEX('DEQ Pollutant List'!$A$7:$A$614,MATCH($C347,'DEQ Pollutant List'!$B$7:$B$614,0))),"")</f>
        <v/>
      </c>
      <c r="F347" s="87"/>
      <c r="G347" s="88"/>
      <c r="H347" s="76"/>
      <c r="I347" s="74"/>
      <c r="J347" s="77"/>
      <c r="K347" s="75"/>
      <c r="L347" s="74"/>
      <c r="M347" s="77"/>
      <c r="N347" s="75"/>
    </row>
    <row r="348" spans="1:14" x14ac:dyDescent="0.25">
      <c r="A348" s="59"/>
      <c r="B348" s="84"/>
      <c r="C348" s="83"/>
      <c r="D348" s="60" t="str">
        <f>IFERROR(IF(C348="No CAS","",INDEX('DEQ Pollutant List'!$C$7:$C$614,MATCH('5. Pollutant Emissions - MB'!C348,'DEQ Pollutant List'!$B$7:$B$614,0))),"")</f>
        <v/>
      </c>
      <c r="E348" s="194" t="str">
        <f>IFERROR(IF(OR($C348="",$C348="No CAS"),INDEX('DEQ Pollutant List'!$A$7:$A$614,MATCH($D348,'DEQ Pollutant List'!$C$7:$C$614,0)),INDEX('DEQ Pollutant List'!$A$7:$A$614,MATCH($C348,'DEQ Pollutant List'!$B$7:$B$614,0))),"")</f>
        <v/>
      </c>
      <c r="F348" s="87"/>
      <c r="G348" s="88"/>
      <c r="H348" s="76"/>
      <c r="I348" s="74"/>
      <c r="J348" s="77"/>
      <c r="K348" s="75"/>
      <c r="L348" s="74"/>
      <c r="M348" s="77"/>
      <c r="N348" s="75"/>
    </row>
    <row r="349" spans="1:14" x14ac:dyDescent="0.25">
      <c r="A349" s="59"/>
      <c r="B349" s="84"/>
      <c r="C349" s="83"/>
      <c r="D349" s="60" t="str">
        <f>IFERROR(IF(C349="No CAS","",INDEX('DEQ Pollutant List'!$C$7:$C$614,MATCH('5. Pollutant Emissions - MB'!C349,'DEQ Pollutant List'!$B$7:$B$614,0))),"")</f>
        <v/>
      </c>
      <c r="E349" s="194" t="str">
        <f>IFERROR(IF(OR($C349="",$C349="No CAS"),INDEX('DEQ Pollutant List'!$A$7:$A$614,MATCH($D349,'DEQ Pollutant List'!$C$7:$C$614,0)),INDEX('DEQ Pollutant List'!$A$7:$A$614,MATCH($C349,'DEQ Pollutant List'!$B$7:$B$614,0))),"")</f>
        <v/>
      </c>
      <c r="F349" s="87"/>
      <c r="G349" s="88"/>
      <c r="H349" s="76"/>
      <c r="I349" s="74"/>
      <c r="J349" s="77"/>
      <c r="K349" s="75"/>
      <c r="L349" s="74"/>
      <c r="M349" s="77"/>
      <c r="N349" s="75"/>
    </row>
    <row r="350" spans="1:14" x14ac:dyDescent="0.25">
      <c r="A350" s="59"/>
      <c r="B350" s="84"/>
      <c r="C350" s="83"/>
      <c r="D350" s="60" t="str">
        <f>IFERROR(IF(C350="No CAS","",INDEX('DEQ Pollutant List'!$C$7:$C$614,MATCH('5. Pollutant Emissions - MB'!C350,'DEQ Pollutant List'!$B$7:$B$614,0))),"")</f>
        <v/>
      </c>
      <c r="E350" s="194" t="str">
        <f>IFERROR(IF(OR($C350="",$C350="No CAS"),INDEX('DEQ Pollutant List'!$A$7:$A$614,MATCH($D350,'DEQ Pollutant List'!$C$7:$C$614,0)),INDEX('DEQ Pollutant List'!$A$7:$A$614,MATCH($C350,'DEQ Pollutant List'!$B$7:$B$614,0))),"")</f>
        <v/>
      </c>
      <c r="F350" s="87"/>
      <c r="G350" s="88"/>
      <c r="H350" s="76"/>
      <c r="I350" s="74"/>
      <c r="J350" s="77"/>
      <c r="K350" s="75"/>
      <c r="L350" s="74"/>
      <c r="M350" s="77"/>
      <c r="N350" s="75"/>
    </row>
    <row r="351" spans="1:14" x14ac:dyDescent="0.25">
      <c r="A351" s="59"/>
      <c r="B351" s="84"/>
      <c r="C351" s="83"/>
      <c r="D351" s="60" t="str">
        <f>IFERROR(IF(C351="No CAS","",INDEX('DEQ Pollutant List'!$C$7:$C$614,MATCH('5. Pollutant Emissions - MB'!C351,'DEQ Pollutant List'!$B$7:$B$614,0))),"")</f>
        <v/>
      </c>
      <c r="E351" s="194" t="str">
        <f>IFERROR(IF(OR($C351="",$C351="No CAS"),INDEX('DEQ Pollutant List'!$A$7:$A$614,MATCH($D351,'DEQ Pollutant List'!$C$7:$C$614,0)),INDEX('DEQ Pollutant List'!$A$7:$A$614,MATCH($C351,'DEQ Pollutant List'!$B$7:$B$614,0))),"")</f>
        <v/>
      </c>
      <c r="F351" s="87"/>
      <c r="G351" s="88"/>
      <c r="H351" s="76"/>
      <c r="I351" s="74"/>
      <c r="J351" s="77"/>
      <c r="K351" s="75"/>
      <c r="L351" s="74"/>
      <c r="M351" s="77"/>
      <c r="N351" s="75"/>
    </row>
    <row r="352" spans="1:14" x14ac:dyDescent="0.25">
      <c r="A352" s="59"/>
      <c r="B352" s="84"/>
      <c r="C352" s="83"/>
      <c r="D352" s="60" t="str">
        <f>IFERROR(IF(C352="No CAS","",INDEX('DEQ Pollutant List'!$C$7:$C$614,MATCH('5. Pollutant Emissions - MB'!C352,'DEQ Pollutant List'!$B$7:$B$614,0))),"")</f>
        <v/>
      </c>
      <c r="E352" s="194" t="str">
        <f>IFERROR(IF(OR($C352="",$C352="No CAS"),INDEX('DEQ Pollutant List'!$A$7:$A$614,MATCH($D352,'DEQ Pollutant List'!$C$7:$C$614,0)),INDEX('DEQ Pollutant List'!$A$7:$A$614,MATCH($C352,'DEQ Pollutant List'!$B$7:$B$614,0))),"")</f>
        <v/>
      </c>
      <c r="F352" s="87"/>
      <c r="G352" s="88"/>
      <c r="H352" s="76"/>
      <c r="I352" s="74"/>
      <c r="J352" s="77"/>
      <c r="K352" s="75"/>
      <c r="L352" s="74"/>
      <c r="M352" s="77"/>
      <c r="N352" s="75"/>
    </row>
    <row r="353" spans="1:14" x14ac:dyDescent="0.25">
      <c r="A353" s="59"/>
      <c r="B353" s="84"/>
      <c r="C353" s="83"/>
      <c r="D353" s="60" t="str">
        <f>IFERROR(IF(C353="No CAS","",INDEX('DEQ Pollutant List'!$C$7:$C$614,MATCH('5. Pollutant Emissions - MB'!C353,'DEQ Pollutant List'!$B$7:$B$614,0))),"")</f>
        <v/>
      </c>
      <c r="E353" s="194" t="str">
        <f>IFERROR(IF(OR($C353="",$C353="No CAS"),INDEX('DEQ Pollutant List'!$A$7:$A$614,MATCH($D353,'DEQ Pollutant List'!$C$7:$C$614,0)),INDEX('DEQ Pollutant List'!$A$7:$A$614,MATCH($C353,'DEQ Pollutant List'!$B$7:$B$614,0))),"")</f>
        <v/>
      </c>
      <c r="F353" s="87"/>
      <c r="G353" s="88"/>
      <c r="H353" s="76"/>
      <c r="I353" s="74"/>
      <c r="J353" s="77"/>
      <c r="K353" s="75"/>
      <c r="L353" s="74"/>
      <c r="M353" s="77"/>
      <c r="N353" s="75"/>
    </row>
    <row r="354" spans="1:14" x14ac:dyDescent="0.25">
      <c r="A354" s="59"/>
      <c r="B354" s="84"/>
      <c r="C354" s="83"/>
      <c r="D354" s="60" t="str">
        <f>IFERROR(IF(C354="No CAS","",INDEX('DEQ Pollutant List'!$C$7:$C$614,MATCH('5. Pollutant Emissions - MB'!C354,'DEQ Pollutant List'!$B$7:$B$614,0))),"")</f>
        <v/>
      </c>
      <c r="E354" s="194" t="str">
        <f>IFERROR(IF(OR($C354="",$C354="No CAS"),INDEX('DEQ Pollutant List'!$A$7:$A$614,MATCH($D354,'DEQ Pollutant List'!$C$7:$C$614,0)),INDEX('DEQ Pollutant List'!$A$7:$A$614,MATCH($C354,'DEQ Pollutant List'!$B$7:$B$614,0))),"")</f>
        <v/>
      </c>
      <c r="F354" s="87"/>
      <c r="G354" s="88"/>
      <c r="H354" s="76"/>
      <c r="I354" s="74"/>
      <c r="J354" s="77"/>
      <c r="K354" s="75"/>
      <c r="L354" s="74"/>
      <c r="M354" s="77"/>
      <c r="N354" s="75"/>
    </row>
    <row r="355" spans="1:14" x14ac:dyDescent="0.25">
      <c r="A355" s="59"/>
      <c r="B355" s="84"/>
      <c r="C355" s="83"/>
      <c r="D355" s="60" t="str">
        <f>IFERROR(IF(C355="No CAS","",INDEX('DEQ Pollutant List'!$C$7:$C$614,MATCH('5. Pollutant Emissions - MB'!C355,'DEQ Pollutant List'!$B$7:$B$614,0))),"")</f>
        <v/>
      </c>
      <c r="E355" s="194" t="str">
        <f>IFERROR(IF(OR($C355="",$C355="No CAS"),INDEX('DEQ Pollutant List'!$A$7:$A$614,MATCH($D355,'DEQ Pollutant List'!$C$7:$C$614,0)),INDEX('DEQ Pollutant List'!$A$7:$A$614,MATCH($C355,'DEQ Pollutant List'!$B$7:$B$614,0))),"")</f>
        <v/>
      </c>
      <c r="F355" s="87"/>
      <c r="G355" s="88"/>
      <c r="H355" s="76"/>
      <c r="I355" s="74"/>
      <c r="J355" s="77"/>
      <c r="K355" s="75"/>
      <c r="L355" s="74"/>
      <c r="M355" s="77"/>
      <c r="N355" s="75"/>
    </row>
    <row r="356" spans="1:14" x14ac:dyDescent="0.25">
      <c r="A356" s="59"/>
      <c r="B356" s="84"/>
      <c r="C356" s="83"/>
      <c r="D356" s="60" t="str">
        <f>IFERROR(IF(C356="No CAS","",INDEX('DEQ Pollutant List'!$C$7:$C$614,MATCH('5. Pollutant Emissions - MB'!C356,'DEQ Pollutant List'!$B$7:$B$614,0))),"")</f>
        <v/>
      </c>
      <c r="E356" s="194" t="str">
        <f>IFERROR(IF(OR($C356="",$C356="No CAS"),INDEX('DEQ Pollutant List'!$A$7:$A$614,MATCH($D356,'DEQ Pollutant List'!$C$7:$C$614,0)),INDEX('DEQ Pollutant List'!$A$7:$A$614,MATCH($C356,'DEQ Pollutant List'!$B$7:$B$614,0))),"")</f>
        <v/>
      </c>
      <c r="F356" s="87"/>
      <c r="G356" s="88"/>
      <c r="H356" s="76"/>
      <c r="I356" s="74"/>
      <c r="J356" s="77"/>
      <c r="K356" s="75"/>
      <c r="L356" s="74"/>
      <c r="M356" s="77"/>
      <c r="N356" s="75"/>
    </row>
    <row r="357" spans="1:14" x14ac:dyDescent="0.25">
      <c r="A357" s="59"/>
      <c r="B357" s="84"/>
      <c r="C357" s="83"/>
      <c r="D357" s="60" t="str">
        <f>IFERROR(IF(C357="No CAS","",INDEX('DEQ Pollutant List'!$C$7:$C$614,MATCH('5. Pollutant Emissions - MB'!C357,'DEQ Pollutant List'!$B$7:$B$614,0))),"")</f>
        <v/>
      </c>
      <c r="E357" s="194" t="str">
        <f>IFERROR(IF(OR($C357="",$C357="No CAS"),INDEX('DEQ Pollutant List'!$A$7:$A$614,MATCH($D357,'DEQ Pollutant List'!$C$7:$C$614,0)),INDEX('DEQ Pollutant List'!$A$7:$A$614,MATCH($C357,'DEQ Pollutant List'!$B$7:$B$614,0))),"")</f>
        <v/>
      </c>
      <c r="F357" s="87"/>
      <c r="G357" s="88"/>
      <c r="H357" s="76"/>
      <c r="I357" s="74"/>
      <c r="J357" s="77"/>
      <c r="K357" s="75"/>
      <c r="L357" s="74"/>
      <c r="M357" s="77"/>
      <c r="N357" s="75"/>
    </row>
    <row r="358" spans="1:14" x14ac:dyDescent="0.25">
      <c r="A358" s="59"/>
      <c r="B358" s="84"/>
      <c r="C358" s="83"/>
      <c r="D358" s="60" t="str">
        <f>IFERROR(IF(C358="No CAS","",INDEX('DEQ Pollutant List'!$C$7:$C$614,MATCH('5. Pollutant Emissions - MB'!C358,'DEQ Pollutant List'!$B$7:$B$614,0))),"")</f>
        <v/>
      </c>
      <c r="E358" s="194" t="str">
        <f>IFERROR(IF(OR($C358="",$C358="No CAS"),INDEX('DEQ Pollutant List'!$A$7:$A$614,MATCH($D358,'DEQ Pollutant List'!$C$7:$C$614,0)),INDEX('DEQ Pollutant List'!$A$7:$A$614,MATCH($C358,'DEQ Pollutant List'!$B$7:$B$614,0))),"")</f>
        <v/>
      </c>
      <c r="F358" s="87"/>
      <c r="G358" s="88"/>
      <c r="H358" s="76"/>
      <c r="I358" s="74"/>
      <c r="J358" s="77"/>
      <c r="K358" s="75"/>
      <c r="L358" s="74"/>
      <c r="M358" s="77"/>
      <c r="N358" s="75"/>
    </row>
    <row r="359" spans="1:14" x14ac:dyDescent="0.25">
      <c r="A359" s="59"/>
      <c r="B359" s="84"/>
      <c r="C359" s="83"/>
      <c r="D359" s="60" t="str">
        <f>IFERROR(IF(C359="No CAS","",INDEX('DEQ Pollutant List'!$C$7:$C$614,MATCH('5. Pollutant Emissions - MB'!C359,'DEQ Pollutant List'!$B$7:$B$614,0))),"")</f>
        <v/>
      </c>
      <c r="E359" s="194" t="str">
        <f>IFERROR(IF(OR($C359="",$C359="No CAS"),INDEX('DEQ Pollutant List'!$A$7:$A$614,MATCH($D359,'DEQ Pollutant List'!$C$7:$C$614,0)),INDEX('DEQ Pollutant List'!$A$7:$A$614,MATCH($C359,'DEQ Pollutant List'!$B$7:$B$614,0))),"")</f>
        <v/>
      </c>
      <c r="F359" s="87"/>
      <c r="G359" s="88"/>
      <c r="H359" s="76"/>
      <c r="I359" s="74"/>
      <c r="J359" s="77"/>
      <c r="K359" s="75"/>
      <c r="L359" s="74"/>
      <c r="M359" s="77"/>
      <c r="N359" s="75"/>
    </row>
    <row r="360" spans="1:14" x14ac:dyDescent="0.25">
      <c r="A360" s="59"/>
      <c r="B360" s="84"/>
      <c r="C360" s="83"/>
      <c r="D360" s="60" t="str">
        <f>IFERROR(IF(C360="No CAS","",INDEX('DEQ Pollutant List'!$C$7:$C$614,MATCH('5. Pollutant Emissions - MB'!C360,'DEQ Pollutant List'!$B$7:$B$614,0))),"")</f>
        <v/>
      </c>
      <c r="E360" s="194" t="str">
        <f>IFERROR(IF(OR($C360="",$C360="No CAS"),INDEX('DEQ Pollutant List'!$A$7:$A$614,MATCH($D360,'DEQ Pollutant List'!$C$7:$C$614,0)),INDEX('DEQ Pollutant List'!$A$7:$A$614,MATCH($C360,'DEQ Pollutant List'!$B$7:$B$614,0))),"")</f>
        <v/>
      </c>
      <c r="F360" s="87"/>
      <c r="G360" s="88"/>
      <c r="H360" s="76"/>
      <c r="I360" s="74"/>
      <c r="J360" s="77"/>
      <c r="K360" s="75"/>
      <c r="L360" s="74"/>
      <c r="M360" s="77"/>
      <c r="N360" s="75"/>
    </row>
    <row r="361" spans="1:14" x14ac:dyDescent="0.25">
      <c r="A361" s="59"/>
      <c r="B361" s="84"/>
      <c r="C361" s="83"/>
      <c r="D361" s="60" t="str">
        <f>IFERROR(IF(C361="No CAS","",INDEX('DEQ Pollutant List'!$C$7:$C$614,MATCH('5. Pollutant Emissions - MB'!C361,'DEQ Pollutant List'!$B$7:$B$614,0))),"")</f>
        <v/>
      </c>
      <c r="E361" s="194" t="str">
        <f>IFERROR(IF(OR($C361="",$C361="No CAS"),INDEX('DEQ Pollutant List'!$A$7:$A$614,MATCH($D361,'DEQ Pollutant List'!$C$7:$C$614,0)),INDEX('DEQ Pollutant List'!$A$7:$A$614,MATCH($C361,'DEQ Pollutant List'!$B$7:$B$614,0))),"")</f>
        <v/>
      </c>
      <c r="F361" s="87"/>
      <c r="G361" s="88"/>
      <c r="H361" s="76"/>
      <c r="I361" s="74"/>
      <c r="J361" s="77"/>
      <c r="K361" s="75"/>
      <c r="L361" s="74"/>
      <c r="M361" s="77"/>
      <c r="N361" s="75"/>
    </row>
    <row r="362" spans="1:14" x14ac:dyDescent="0.25">
      <c r="A362" s="59"/>
      <c r="B362" s="84"/>
      <c r="C362" s="83"/>
      <c r="D362" s="60" t="str">
        <f>IFERROR(IF(C362="No CAS","",INDEX('DEQ Pollutant List'!$C$7:$C$614,MATCH('5. Pollutant Emissions - MB'!C362,'DEQ Pollutant List'!$B$7:$B$614,0))),"")</f>
        <v/>
      </c>
      <c r="E362" s="194" t="str">
        <f>IFERROR(IF(OR($C362="",$C362="No CAS"),INDEX('DEQ Pollutant List'!$A$7:$A$614,MATCH($D362,'DEQ Pollutant List'!$C$7:$C$614,0)),INDEX('DEQ Pollutant List'!$A$7:$A$614,MATCH($C362,'DEQ Pollutant List'!$B$7:$B$614,0))),"")</f>
        <v/>
      </c>
      <c r="F362" s="87"/>
      <c r="G362" s="88"/>
      <c r="H362" s="76"/>
      <c r="I362" s="74"/>
      <c r="J362" s="77"/>
      <c r="K362" s="75"/>
      <c r="L362" s="74"/>
      <c r="M362" s="77"/>
      <c r="N362" s="75"/>
    </row>
    <row r="363" spans="1:14" x14ac:dyDescent="0.25">
      <c r="A363" s="59"/>
      <c r="B363" s="84"/>
      <c r="C363" s="83"/>
      <c r="D363" s="60" t="str">
        <f>IFERROR(IF(C363="No CAS","",INDEX('DEQ Pollutant List'!$C$7:$C$614,MATCH('5. Pollutant Emissions - MB'!C363,'DEQ Pollutant List'!$B$7:$B$614,0))),"")</f>
        <v/>
      </c>
      <c r="E363" s="194" t="str">
        <f>IFERROR(IF(OR($C363="",$C363="No CAS"),INDEX('DEQ Pollutant List'!$A$7:$A$614,MATCH($D363,'DEQ Pollutant List'!$C$7:$C$614,0)),INDEX('DEQ Pollutant List'!$A$7:$A$614,MATCH($C363,'DEQ Pollutant List'!$B$7:$B$614,0))),"")</f>
        <v/>
      </c>
      <c r="F363" s="87"/>
      <c r="G363" s="88"/>
      <c r="H363" s="76"/>
      <c r="I363" s="74"/>
      <c r="J363" s="77"/>
      <c r="K363" s="75"/>
      <c r="L363" s="74"/>
      <c r="M363" s="77"/>
      <c r="N363" s="75"/>
    </row>
    <row r="364" spans="1:14" x14ac:dyDescent="0.25">
      <c r="A364" s="59"/>
      <c r="B364" s="84"/>
      <c r="C364" s="83"/>
      <c r="D364" s="60" t="str">
        <f>IFERROR(IF(C364="No CAS","",INDEX('DEQ Pollutant List'!$C$7:$C$614,MATCH('5. Pollutant Emissions - MB'!C364,'DEQ Pollutant List'!$B$7:$B$614,0))),"")</f>
        <v/>
      </c>
      <c r="E364" s="194" t="str">
        <f>IFERROR(IF(OR($C364="",$C364="No CAS"),INDEX('DEQ Pollutant List'!$A$7:$A$614,MATCH($D364,'DEQ Pollutant List'!$C$7:$C$614,0)),INDEX('DEQ Pollutant List'!$A$7:$A$614,MATCH($C364,'DEQ Pollutant List'!$B$7:$B$614,0))),"")</f>
        <v/>
      </c>
      <c r="F364" s="87"/>
      <c r="G364" s="88"/>
      <c r="H364" s="76"/>
      <c r="I364" s="74"/>
      <c r="J364" s="77"/>
      <c r="K364" s="75"/>
      <c r="L364" s="74"/>
      <c r="M364" s="77"/>
      <c r="N364" s="75"/>
    </row>
    <row r="365" spans="1:14" x14ac:dyDescent="0.25">
      <c r="A365" s="59"/>
      <c r="B365" s="84"/>
      <c r="C365" s="83"/>
      <c r="D365" s="60" t="str">
        <f>IFERROR(IF(C365="No CAS","",INDEX('DEQ Pollutant List'!$C$7:$C$614,MATCH('5. Pollutant Emissions - MB'!C365,'DEQ Pollutant List'!$B$7:$B$614,0))),"")</f>
        <v/>
      </c>
      <c r="E365" s="194" t="str">
        <f>IFERROR(IF(OR($C365="",$C365="No CAS"),INDEX('DEQ Pollutant List'!$A$7:$A$614,MATCH($D365,'DEQ Pollutant List'!$C$7:$C$614,0)),INDEX('DEQ Pollutant List'!$A$7:$A$614,MATCH($C365,'DEQ Pollutant List'!$B$7:$B$614,0))),"")</f>
        <v/>
      </c>
      <c r="F365" s="87"/>
      <c r="G365" s="88"/>
      <c r="H365" s="76"/>
      <c r="I365" s="74"/>
      <c r="J365" s="77"/>
      <c r="K365" s="75"/>
      <c r="L365" s="74"/>
      <c r="M365" s="77"/>
      <c r="N365" s="75"/>
    </row>
    <row r="366" spans="1:14" x14ac:dyDescent="0.25">
      <c r="A366" s="59"/>
      <c r="B366" s="84"/>
      <c r="C366" s="83"/>
      <c r="D366" s="60" t="str">
        <f>IFERROR(IF(C366="No CAS","",INDEX('DEQ Pollutant List'!$C$7:$C$614,MATCH('5. Pollutant Emissions - MB'!C366,'DEQ Pollutant List'!$B$7:$B$614,0))),"")</f>
        <v/>
      </c>
      <c r="E366" s="194" t="str">
        <f>IFERROR(IF(OR($C366="",$C366="No CAS"),INDEX('DEQ Pollutant List'!$A$7:$A$614,MATCH($D366,'DEQ Pollutant List'!$C$7:$C$614,0)),INDEX('DEQ Pollutant List'!$A$7:$A$614,MATCH($C366,'DEQ Pollutant List'!$B$7:$B$614,0))),"")</f>
        <v/>
      </c>
      <c r="F366" s="87"/>
      <c r="G366" s="88"/>
      <c r="H366" s="76"/>
      <c r="I366" s="74"/>
      <c r="J366" s="77"/>
      <c r="K366" s="75"/>
      <c r="L366" s="74"/>
      <c r="M366" s="77"/>
      <c r="N366" s="75"/>
    </row>
    <row r="367" spans="1:14" x14ac:dyDescent="0.25">
      <c r="A367" s="59"/>
      <c r="B367" s="84"/>
      <c r="C367" s="83"/>
      <c r="D367" s="60" t="str">
        <f>IFERROR(IF(C367="No CAS","",INDEX('DEQ Pollutant List'!$C$7:$C$614,MATCH('5. Pollutant Emissions - MB'!C367,'DEQ Pollutant List'!$B$7:$B$614,0))),"")</f>
        <v/>
      </c>
      <c r="E367" s="194" t="str">
        <f>IFERROR(IF(OR($C367="",$C367="No CAS"),INDEX('DEQ Pollutant List'!$A$7:$A$614,MATCH($D367,'DEQ Pollutant List'!$C$7:$C$614,0)),INDEX('DEQ Pollutant List'!$A$7:$A$614,MATCH($C367,'DEQ Pollutant List'!$B$7:$B$614,0))),"")</f>
        <v/>
      </c>
      <c r="F367" s="87"/>
      <c r="G367" s="88"/>
      <c r="H367" s="76"/>
      <c r="I367" s="74"/>
      <c r="J367" s="77"/>
      <c r="K367" s="75"/>
      <c r="L367" s="74"/>
      <c r="M367" s="77"/>
      <c r="N367" s="75"/>
    </row>
    <row r="368" spans="1:14" x14ac:dyDescent="0.25">
      <c r="A368" s="59"/>
      <c r="B368" s="84"/>
      <c r="C368" s="83"/>
      <c r="D368" s="60" t="str">
        <f>IFERROR(IF(C368="No CAS","",INDEX('DEQ Pollutant List'!$C$7:$C$614,MATCH('5. Pollutant Emissions - MB'!C368,'DEQ Pollutant List'!$B$7:$B$614,0))),"")</f>
        <v/>
      </c>
      <c r="E368" s="194" t="str">
        <f>IFERROR(IF(OR($C368="",$C368="No CAS"),INDEX('DEQ Pollutant List'!$A$7:$A$614,MATCH($D368,'DEQ Pollutant List'!$C$7:$C$614,0)),INDEX('DEQ Pollutant List'!$A$7:$A$614,MATCH($C368,'DEQ Pollutant List'!$B$7:$B$614,0))),"")</f>
        <v/>
      </c>
      <c r="F368" s="87"/>
      <c r="G368" s="88"/>
      <c r="H368" s="76"/>
      <c r="I368" s="74"/>
      <c r="J368" s="77"/>
      <c r="K368" s="75"/>
      <c r="L368" s="74"/>
      <c r="M368" s="77"/>
      <c r="N368" s="75"/>
    </row>
    <row r="369" spans="1:14" x14ac:dyDescent="0.25">
      <c r="A369" s="59"/>
      <c r="B369" s="84"/>
      <c r="C369" s="83"/>
      <c r="D369" s="60" t="str">
        <f>IFERROR(IF(C369="No CAS","",INDEX('DEQ Pollutant List'!$C$7:$C$614,MATCH('5. Pollutant Emissions - MB'!C369,'DEQ Pollutant List'!$B$7:$B$614,0))),"")</f>
        <v/>
      </c>
      <c r="E369" s="194" t="str">
        <f>IFERROR(IF(OR($C369="",$C369="No CAS"),INDEX('DEQ Pollutant List'!$A$7:$A$614,MATCH($D369,'DEQ Pollutant List'!$C$7:$C$614,0)),INDEX('DEQ Pollutant List'!$A$7:$A$614,MATCH($C369,'DEQ Pollutant List'!$B$7:$B$614,0))),"")</f>
        <v/>
      </c>
      <c r="F369" s="87"/>
      <c r="G369" s="88"/>
      <c r="H369" s="76"/>
      <c r="I369" s="74"/>
      <c r="J369" s="77"/>
      <c r="K369" s="75"/>
      <c r="L369" s="74"/>
      <c r="M369" s="77"/>
      <c r="N369" s="75"/>
    </row>
    <row r="370" spans="1:14" x14ac:dyDescent="0.25">
      <c r="A370" s="59"/>
      <c r="B370" s="84"/>
      <c r="C370" s="83"/>
      <c r="D370" s="60" t="str">
        <f>IFERROR(IF(C370="No CAS","",INDEX('DEQ Pollutant List'!$C$7:$C$614,MATCH('5. Pollutant Emissions - MB'!C370,'DEQ Pollutant List'!$B$7:$B$614,0))),"")</f>
        <v/>
      </c>
      <c r="E370" s="194" t="str">
        <f>IFERROR(IF(OR($C370="",$C370="No CAS"),INDEX('DEQ Pollutant List'!$A$7:$A$614,MATCH($D370,'DEQ Pollutant List'!$C$7:$C$614,0)),INDEX('DEQ Pollutant List'!$A$7:$A$614,MATCH($C370,'DEQ Pollutant List'!$B$7:$B$614,0))),"")</f>
        <v/>
      </c>
      <c r="F370" s="87"/>
      <c r="G370" s="88"/>
      <c r="H370" s="76"/>
      <c r="I370" s="74"/>
      <c r="J370" s="77"/>
      <c r="K370" s="75"/>
      <c r="L370" s="74"/>
      <c r="M370" s="77"/>
      <c r="N370" s="75"/>
    </row>
    <row r="371" spans="1:14" x14ac:dyDescent="0.25">
      <c r="A371" s="59"/>
      <c r="B371" s="84"/>
      <c r="C371" s="83"/>
      <c r="D371" s="60" t="str">
        <f>IFERROR(IF(C371="No CAS","",INDEX('DEQ Pollutant List'!$C$7:$C$614,MATCH('5. Pollutant Emissions - MB'!C371,'DEQ Pollutant List'!$B$7:$B$614,0))),"")</f>
        <v/>
      </c>
      <c r="E371" s="194" t="str">
        <f>IFERROR(IF(OR($C371="",$C371="No CAS"),INDEX('DEQ Pollutant List'!$A$7:$A$614,MATCH($D371,'DEQ Pollutant List'!$C$7:$C$614,0)),INDEX('DEQ Pollutant List'!$A$7:$A$614,MATCH($C371,'DEQ Pollutant List'!$B$7:$B$614,0))),"")</f>
        <v/>
      </c>
      <c r="F371" s="87"/>
      <c r="G371" s="88"/>
      <c r="H371" s="76"/>
      <c r="I371" s="74"/>
      <c r="J371" s="77"/>
      <c r="K371" s="75"/>
      <c r="L371" s="74"/>
      <c r="M371" s="77"/>
      <c r="N371" s="75"/>
    </row>
    <row r="372" spans="1:14" x14ac:dyDescent="0.25">
      <c r="A372" s="59"/>
      <c r="B372" s="84"/>
      <c r="C372" s="83"/>
      <c r="D372" s="60" t="str">
        <f>IFERROR(IF(C372="No CAS","",INDEX('DEQ Pollutant List'!$C$7:$C$614,MATCH('5. Pollutant Emissions - MB'!C372,'DEQ Pollutant List'!$B$7:$B$614,0))),"")</f>
        <v/>
      </c>
      <c r="E372" s="194" t="str">
        <f>IFERROR(IF(OR($C372="",$C372="No CAS"),INDEX('DEQ Pollutant List'!$A$7:$A$614,MATCH($D372,'DEQ Pollutant List'!$C$7:$C$614,0)),INDEX('DEQ Pollutant List'!$A$7:$A$614,MATCH($C372,'DEQ Pollutant List'!$B$7:$B$614,0))),"")</f>
        <v/>
      </c>
      <c r="F372" s="87"/>
      <c r="G372" s="88"/>
      <c r="H372" s="76"/>
      <c r="I372" s="74"/>
      <c r="J372" s="77"/>
      <c r="K372" s="75"/>
      <c r="L372" s="74"/>
      <c r="M372" s="77"/>
      <c r="N372" s="75"/>
    </row>
    <row r="373" spans="1:14" x14ac:dyDescent="0.25">
      <c r="A373" s="59"/>
      <c r="B373" s="84"/>
      <c r="C373" s="83"/>
      <c r="D373" s="60" t="str">
        <f>IFERROR(IF(C373="No CAS","",INDEX('DEQ Pollutant List'!$C$7:$C$614,MATCH('5. Pollutant Emissions - MB'!C373,'DEQ Pollutant List'!$B$7:$B$614,0))),"")</f>
        <v/>
      </c>
      <c r="E373" s="194" t="str">
        <f>IFERROR(IF(OR($C373="",$C373="No CAS"),INDEX('DEQ Pollutant List'!$A$7:$A$614,MATCH($D373,'DEQ Pollutant List'!$C$7:$C$614,0)),INDEX('DEQ Pollutant List'!$A$7:$A$614,MATCH($C373,'DEQ Pollutant List'!$B$7:$B$614,0))),"")</f>
        <v/>
      </c>
      <c r="F373" s="87"/>
      <c r="G373" s="88"/>
      <c r="H373" s="76"/>
      <c r="I373" s="74"/>
      <c r="J373" s="77"/>
      <c r="K373" s="75"/>
      <c r="L373" s="74"/>
      <c r="M373" s="77"/>
      <c r="N373" s="75"/>
    </row>
    <row r="374" spans="1:14" x14ac:dyDescent="0.25">
      <c r="A374" s="59"/>
      <c r="B374" s="84"/>
      <c r="C374" s="83"/>
      <c r="D374" s="60" t="str">
        <f>IFERROR(IF(C374="No CAS","",INDEX('DEQ Pollutant List'!$C$7:$C$614,MATCH('5. Pollutant Emissions - MB'!C374,'DEQ Pollutant List'!$B$7:$B$614,0))),"")</f>
        <v/>
      </c>
      <c r="E374" s="194" t="str">
        <f>IFERROR(IF(OR($C374="",$C374="No CAS"),INDEX('DEQ Pollutant List'!$A$7:$A$614,MATCH($D374,'DEQ Pollutant List'!$C$7:$C$614,0)),INDEX('DEQ Pollutant List'!$A$7:$A$614,MATCH($C374,'DEQ Pollutant List'!$B$7:$B$614,0))),"")</f>
        <v/>
      </c>
      <c r="F374" s="87"/>
      <c r="G374" s="88"/>
      <c r="H374" s="76"/>
      <c r="I374" s="74"/>
      <c r="J374" s="77"/>
      <c r="K374" s="75"/>
      <c r="L374" s="74"/>
      <c r="M374" s="77"/>
      <c r="N374" s="75"/>
    </row>
    <row r="375" spans="1:14" x14ac:dyDescent="0.25">
      <c r="A375" s="59"/>
      <c r="B375" s="84"/>
      <c r="C375" s="83"/>
      <c r="D375" s="60" t="str">
        <f>IFERROR(IF(C375="No CAS","",INDEX('DEQ Pollutant List'!$C$7:$C$614,MATCH('5. Pollutant Emissions - MB'!C375,'DEQ Pollutant List'!$B$7:$B$614,0))),"")</f>
        <v/>
      </c>
      <c r="E375" s="194" t="str">
        <f>IFERROR(IF(OR($C375="",$C375="No CAS"),INDEX('DEQ Pollutant List'!$A$7:$A$614,MATCH($D375,'DEQ Pollutant List'!$C$7:$C$614,0)),INDEX('DEQ Pollutant List'!$A$7:$A$614,MATCH($C375,'DEQ Pollutant List'!$B$7:$B$614,0))),"")</f>
        <v/>
      </c>
      <c r="F375" s="87"/>
      <c r="G375" s="88"/>
      <c r="H375" s="76"/>
      <c r="I375" s="74"/>
      <c r="J375" s="77"/>
      <c r="K375" s="75"/>
      <c r="L375" s="74"/>
      <c r="M375" s="77"/>
      <c r="N375" s="75"/>
    </row>
    <row r="376" spans="1:14" x14ac:dyDescent="0.25">
      <c r="A376" s="59"/>
      <c r="B376" s="84"/>
      <c r="C376" s="83"/>
      <c r="D376" s="60" t="str">
        <f>IFERROR(IF(C376="No CAS","",INDEX('DEQ Pollutant List'!$C$7:$C$614,MATCH('5. Pollutant Emissions - MB'!C376,'DEQ Pollutant List'!$B$7:$B$614,0))),"")</f>
        <v/>
      </c>
      <c r="E376" s="194" t="str">
        <f>IFERROR(IF(OR($C376="",$C376="No CAS"),INDEX('DEQ Pollutant List'!$A$7:$A$614,MATCH($D376,'DEQ Pollutant List'!$C$7:$C$614,0)),INDEX('DEQ Pollutant List'!$A$7:$A$614,MATCH($C376,'DEQ Pollutant List'!$B$7:$B$614,0))),"")</f>
        <v/>
      </c>
      <c r="F376" s="87"/>
      <c r="G376" s="88"/>
      <c r="H376" s="76"/>
      <c r="I376" s="74"/>
      <c r="J376" s="77"/>
      <c r="K376" s="75"/>
      <c r="L376" s="74"/>
      <c r="M376" s="77"/>
      <c r="N376" s="75"/>
    </row>
    <row r="377" spans="1:14" x14ac:dyDescent="0.25">
      <c r="A377" s="59"/>
      <c r="B377" s="84"/>
      <c r="C377" s="83"/>
      <c r="D377" s="60" t="str">
        <f>IFERROR(IF(C377="No CAS","",INDEX('DEQ Pollutant List'!$C$7:$C$614,MATCH('5. Pollutant Emissions - MB'!C377,'DEQ Pollutant List'!$B$7:$B$614,0))),"")</f>
        <v/>
      </c>
      <c r="E377" s="194" t="str">
        <f>IFERROR(IF(OR($C377="",$C377="No CAS"),INDEX('DEQ Pollutant List'!$A$7:$A$614,MATCH($D377,'DEQ Pollutant List'!$C$7:$C$614,0)),INDEX('DEQ Pollutant List'!$A$7:$A$614,MATCH($C377,'DEQ Pollutant List'!$B$7:$B$614,0))),"")</f>
        <v/>
      </c>
      <c r="F377" s="87"/>
      <c r="G377" s="88"/>
      <c r="H377" s="76"/>
      <c r="I377" s="74"/>
      <c r="J377" s="77"/>
      <c r="K377" s="75"/>
      <c r="L377" s="74"/>
      <c r="M377" s="77"/>
      <c r="N377" s="75"/>
    </row>
    <row r="378" spans="1:14" x14ac:dyDescent="0.25">
      <c r="A378" s="59"/>
      <c r="B378" s="84"/>
      <c r="C378" s="83"/>
      <c r="D378" s="60" t="str">
        <f>IFERROR(IF(C378="No CAS","",INDEX('DEQ Pollutant List'!$C$7:$C$614,MATCH('5. Pollutant Emissions - MB'!C378,'DEQ Pollutant List'!$B$7:$B$614,0))),"")</f>
        <v/>
      </c>
      <c r="E378" s="194" t="str">
        <f>IFERROR(IF(OR($C378="",$C378="No CAS"),INDEX('DEQ Pollutant List'!$A$7:$A$614,MATCH($D378,'DEQ Pollutant List'!$C$7:$C$614,0)),INDEX('DEQ Pollutant List'!$A$7:$A$614,MATCH($C378,'DEQ Pollutant List'!$B$7:$B$614,0))),"")</f>
        <v/>
      </c>
      <c r="F378" s="87"/>
      <c r="G378" s="88"/>
      <c r="H378" s="76"/>
      <c r="I378" s="74"/>
      <c r="J378" s="77"/>
      <c r="K378" s="75"/>
      <c r="L378" s="74"/>
      <c r="M378" s="77"/>
      <c r="N378" s="75"/>
    </row>
    <row r="379" spans="1:14" x14ac:dyDescent="0.25">
      <c r="A379" s="59"/>
      <c r="B379" s="84"/>
      <c r="C379" s="83"/>
      <c r="D379" s="60" t="str">
        <f>IFERROR(IF(C379="No CAS","",INDEX('DEQ Pollutant List'!$C$7:$C$614,MATCH('5. Pollutant Emissions - MB'!C379,'DEQ Pollutant List'!$B$7:$B$614,0))),"")</f>
        <v/>
      </c>
      <c r="E379" s="194" t="str">
        <f>IFERROR(IF(OR($C379="",$C379="No CAS"),INDEX('DEQ Pollutant List'!$A$7:$A$614,MATCH($D379,'DEQ Pollutant List'!$C$7:$C$614,0)),INDEX('DEQ Pollutant List'!$A$7:$A$614,MATCH($C379,'DEQ Pollutant List'!$B$7:$B$614,0))),"")</f>
        <v/>
      </c>
      <c r="F379" s="87"/>
      <c r="G379" s="88"/>
      <c r="H379" s="76"/>
      <c r="I379" s="74"/>
      <c r="J379" s="77"/>
      <c r="K379" s="75"/>
      <c r="L379" s="74"/>
      <c r="M379" s="77"/>
      <c r="N379" s="75"/>
    </row>
    <row r="380" spans="1:14" x14ac:dyDescent="0.25">
      <c r="A380" s="59"/>
      <c r="B380" s="84"/>
      <c r="C380" s="83"/>
      <c r="D380" s="60" t="str">
        <f>IFERROR(IF(C380="No CAS","",INDEX('DEQ Pollutant List'!$C$7:$C$614,MATCH('5. Pollutant Emissions - MB'!C380,'DEQ Pollutant List'!$B$7:$B$614,0))),"")</f>
        <v/>
      </c>
      <c r="E380" s="194" t="str">
        <f>IFERROR(IF(OR($C380="",$C380="No CAS"),INDEX('DEQ Pollutant List'!$A$7:$A$614,MATCH($D380,'DEQ Pollutant List'!$C$7:$C$614,0)),INDEX('DEQ Pollutant List'!$A$7:$A$614,MATCH($C380,'DEQ Pollutant List'!$B$7:$B$614,0))),"")</f>
        <v/>
      </c>
      <c r="F380" s="87"/>
      <c r="G380" s="88"/>
      <c r="H380" s="76"/>
      <c r="I380" s="74"/>
      <c r="J380" s="77"/>
      <c r="K380" s="75"/>
      <c r="L380" s="74"/>
      <c r="M380" s="77"/>
      <c r="N380" s="75"/>
    </row>
    <row r="381" spans="1:14" x14ac:dyDescent="0.25">
      <c r="A381" s="59"/>
      <c r="B381" s="84"/>
      <c r="C381" s="83"/>
      <c r="D381" s="60" t="str">
        <f>IFERROR(IF(C381="No CAS","",INDEX('DEQ Pollutant List'!$C$7:$C$614,MATCH('5. Pollutant Emissions - MB'!C381,'DEQ Pollutant List'!$B$7:$B$614,0))),"")</f>
        <v/>
      </c>
      <c r="E381" s="194" t="str">
        <f>IFERROR(IF(OR($C381="",$C381="No CAS"),INDEX('DEQ Pollutant List'!$A$7:$A$614,MATCH($D381,'DEQ Pollutant List'!$C$7:$C$614,0)),INDEX('DEQ Pollutant List'!$A$7:$A$614,MATCH($C381,'DEQ Pollutant List'!$B$7:$B$614,0))),"")</f>
        <v/>
      </c>
      <c r="F381" s="87"/>
      <c r="G381" s="88"/>
      <c r="H381" s="76"/>
      <c r="I381" s="74"/>
      <c r="J381" s="77"/>
      <c r="K381" s="75"/>
      <c r="L381" s="74"/>
      <c r="M381" s="77"/>
      <c r="N381" s="75"/>
    </row>
    <row r="382" spans="1:14" x14ac:dyDescent="0.25">
      <c r="A382" s="59"/>
      <c r="B382" s="84"/>
      <c r="C382" s="83"/>
      <c r="D382" s="60" t="str">
        <f>IFERROR(IF(C382="No CAS","",INDEX('DEQ Pollutant List'!$C$7:$C$614,MATCH('5. Pollutant Emissions - MB'!C382,'DEQ Pollutant List'!$B$7:$B$614,0))),"")</f>
        <v/>
      </c>
      <c r="E382" s="194" t="str">
        <f>IFERROR(IF(OR($C382="",$C382="No CAS"),INDEX('DEQ Pollutant List'!$A$7:$A$614,MATCH($D382,'DEQ Pollutant List'!$C$7:$C$614,0)),INDEX('DEQ Pollutant List'!$A$7:$A$614,MATCH($C382,'DEQ Pollutant List'!$B$7:$B$614,0))),"")</f>
        <v/>
      </c>
      <c r="F382" s="87"/>
      <c r="G382" s="88"/>
      <c r="H382" s="76"/>
      <c r="I382" s="74"/>
      <c r="J382" s="77"/>
      <c r="K382" s="75"/>
      <c r="L382" s="74"/>
      <c r="M382" s="77"/>
      <c r="N382" s="75"/>
    </row>
    <row r="383" spans="1:14" x14ac:dyDescent="0.25">
      <c r="A383" s="59"/>
      <c r="B383" s="84"/>
      <c r="C383" s="83"/>
      <c r="D383" s="60" t="str">
        <f>IFERROR(IF(C383="No CAS","",INDEX('DEQ Pollutant List'!$C$7:$C$614,MATCH('5. Pollutant Emissions - MB'!C383,'DEQ Pollutant List'!$B$7:$B$614,0))),"")</f>
        <v/>
      </c>
      <c r="E383" s="194" t="str">
        <f>IFERROR(IF(OR($C383="",$C383="No CAS"),INDEX('DEQ Pollutant List'!$A$7:$A$614,MATCH($D383,'DEQ Pollutant List'!$C$7:$C$614,0)),INDEX('DEQ Pollutant List'!$A$7:$A$614,MATCH($C383,'DEQ Pollutant List'!$B$7:$B$614,0))),"")</f>
        <v/>
      </c>
      <c r="F383" s="87"/>
      <c r="G383" s="88"/>
      <c r="H383" s="76"/>
      <c r="I383" s="74"/>
      <c r="J383" s="77"/>
      <c r="K383" s="75"/>
      <c r="L383" s="74"/>
      <c r="M383" s="77"/>
      <c r="N383" s="75"/>
    </row>
    <row r="384" spans="1:14" x14ac:dyDescent="0.25">
      <c r="A384" s="59"/>
      <c r="B384" s="84"/>
      <c r="C384" s="83"/>
      <c r="D384" s="60" t="str">
        <f>IFERROR(IF(C384="No CAS","",INDEX('DEQ Pollutant List'!$C$7:$C$614,MATCH('5. Pollutant Emissions - MB'!C384,'DEQ Pollutant List'!$B$7:$B$614,0))),"")</f>
        <v/>
      </c>
      <c r="E384" s="194" t="str">
        <f>IFERROR(IF(OR($C384="",$C384="No CAS"),INDEX('DEQ Pollutant List'!$A$7:$A$614,MATCH($D384,'DEQ Pollutant List'!$C$7:$C$614,0)),INDEX('DEQ Pollutant List'!$A$7:$A$614,MATCH($C384,'DEQ Pollutant List'!$B$7:$B$614,0))),"")</f>
        <v/>
      </c>
      <c r="F384" s="87"/>
      <c r="G384" s="88"/>
      <c r="H384" s="76"/>
      <c r="I384" s="74"/>
      <c r="J384" s="77"/>
      <c r="K384" s="75"/>
      <c r="L384" s="74"/>
      <c r="M384" s="77"/>
      <c r="N384" s="75"/>
    </row>
    <row r="385" spans="1:14" x14ac:dyDescent="0.25">
      <c r="A385" s="59"/>
      <c r="B385" s="84"/>
      <c r="C385" s="83"/>
      <c r="D385" s="60" t="str">
        <f>IFERROR(IF(C385="No CAS","",INDEX('DEQ Pollutant List'!$C$7:$C$614,MATCH('5. Pollutant Emissions - MB'!C385,'DEQ Pollutant List'!$B$7:$B$614,0))),"")</f>
        <v/>
      </c>
      <c r="E385" s="194" t="str">
        <f>IFERROR(IF(OR($C385="",$C385="No CAS"),INDEX('DEQ Pollutant List'!$A$7:$A$614,MATCH($D385,'DEQ Pollutant List'!$C$7:$C$614,0)),INDEX('DEQ Pollutant List'!$A$7:$A$614,MATCH($C385,'DEQ Pollutant List'!$B$7:$B$614,0))),"")</f>
        <v/>
      </c>
      <c r="F385" s="87"/>
      <c r="G385" s="88"/>
      <c r="H385" s="76"/>
      <c r="I385" s="74"/>
      <c r="J385" s="77"/>
      <c r="K385" s="75"/>
      <c r="L385" s="74"/>
      <c r="M385" s="77"/>
      <c r="N385" s="75"/>
    </row>
    <row r="386" spans="1:14" x14ac:dyDescent="0.25">
      <c r="A386" s="59"/>
      <c r="B386" s="84"/>
      <c r="C386" s="83"/>
      <c r="D386" s="60" t="str">
        <f>IFERROR(IF(C386="No CAS","",INDEX('DEQ Pollutant List'!$C$7:$C$614,MATCH('5. Pollutant Emissions - MB'!C386,'DEQ Pollutant List'!$B$7:$B$614,0))),"")</f>
        <v/>
      </c>
      <c r="E386" s="194" t="str">
        <f>IFERROR(IF(OR($C386="",$C386="No CAS"),INDEX('DEQ Pollutant List'!$A$7:$A$614,MATCH($D386,'DEQ Pollutant List'!$C$7:$C$614,0)),INDEX('DEQ Pollutant List'!$A$7:$A$614,MATCH($C386,'DEQ Pollutant List'!$B$7:$B$614,0))),"")</f>
        <v/>
      </c>
      <c r="F386" s="87"/>
      <c r="G386" s="88"/>
      <c r="H386" s="76"/>
      <c r="I386" s="74"/>
      <c r="J386" s="77"/>
      <c r="K386" s="75"/>
      <c r="L386" s="74"/>
      <c r="M386" s="77"/>
      <c r="N386" s="75"/>
    </row>
    <row r="387" spans="1:14" x14ac:dyDescent="0.25">
      <c r="A387" s="59"/>
      <c r="B387" s="84"/>
      <c r="C387" s="83"/>
      <c r="D387" s="60" t="str">
        <f>IFERROR(IF(C387="No CAS","",INDEX('DEQ Pollutant List'!$C$7:$C$614,MATCH('5. Pollutant Emissions - MB'!C387,'DEQ Pollutant List'!$B$7:$B$614,0))),"")</f>
        <v/>
      </c>
      <c r="E387" s="194" t="str">
        <f>IFERROR(IF(OR($C387="",$C387="No CAS"),INDEX('DEQ Pollutant List'!$A$7:$A$614,MATCH($D387,'DEQ Pollutant List'!$C$7:$C$614,0)),INDEX('DEQ Pollutant List'!$A$7:$A$614,MATCH($C387,'DEQ Pollutant List'!$B$7:$B$614,0))),"")</f>
        <v/>
      </c>
      <c r="F387" s="87"/>
      <c r="G387" s="88"/>
      <c r="H387" s="76"/>
      <c r="I387" s="74"/>
      <c r="J387" s="77"/>
      <c r="K387" s="75"/>
      <c r="L387" s="74"/>
      <c r="M387" s="77"/>
      <c r="N387" s="75"/>
    </row>
    <row r="388" spans="1:14" x14ac:dyDescent="0.25">
      <c r="A388" s="59"/>
      <c r="B388" s="84"/>
      <c r="C388" s="83"/>
      <c r="D388" s="60" t="str">
        <f>IFERROR(IF(C388="No CAS","",INDEX('DEQ Pollutant List'!$C$7:$C$614,MATCH('5. Pollutant Emissions - MB'!C388,'DEQ Pollutant List'!$B$7:$B$614,0))),"")</f>
        <v/>
      </c>
      <c r="E388" s="194" t="str">
        <f>IFERROR(IF(OR($C388="",$C388="No CAS"),INDEX('DEQ Pollutant List'!$A$7:$A$614,MATCH($D388,'DEQ Pollutant List'!$C$7:$C$614,0)),INDEX('DEQ Pollutant List'!$A$7:$A$614,MATCH($C388,'DEQ Pollutant List'!$B$7:$B$614,0))),"")</f>
        <v/>
      </c>
      <c r="F388" s="87"/>
      <c r="G388" s="88"/>
      <c r="H388" s="76"/>
      <c r="I388" s="74"/>
      <c r="J388" s="77"/>
      <c r="K388" s="75"/>
      <c r="L388" s="74"/>
      <c r="M388" s="77"/>
      <c r="N388" s="75"/>
    </row>
    <row r="389" spans="1:14" x14ac:dyDescent="0.25">
      <c r="A389" s="59"/>
      <c r="B389" s="84"/>
      <c r="C389" s="83"/>
      <c r="D389" s="60" t="str">
        <f>IFERROR(IF(C389="No CAS","",INDEX('DEQ Pollutant List'!$C$7:$C$614,MATCH('5. Pollutant Emissions - MB'!C389,'DEQ Pollutant List'!$B$7:$B$614,0))),"")</f>
        <v/>
      </c>
      <c r="E389" s="194" t="str">
        <f>IFERROR(IF(OR($C389="",$C389="No CAS"),INDEX('DEQ Pollutant List'!$A$7:$A$614,MATCH($D389,'DEQ Pollutant List'!$C$7:$C$614,0)),INDEX('DEQ Pollutant List'!$A$7:$A$614,MATCH($C389,'DEQ Pollutant List'!$B$7:$B$614,0))),"")</f>
        <v/>
      </c>
      <c r="F389" s="87"/>
      <c r="G389" s="88"/>
      <c r="H389" s="76"/>
      <c r="I389" s="74"/>
      <c r="J389" s="77"/>
      <c r="K389" s="75"/>
      <c r="L389" s="74"/>
      <c r="M389" s="77"/>
      <c r="N389" s="75"/>
    </row>
    <row r="390" spans="1:14" x14ac:dyDescent="0.25">
      <c r="A390" s="59"/>
      <c r="B390" s="84"/>
      <c r="C390" s="83"/>
      <c r="D390" s="60" t="str">
        <f>IFERROR(IF(C390="No CAS","",INDEX('DEQ Pollutant List'!$C$7:$C$614,MATCH('5. Pollutant Emissions - MB'!C390,'DEQ Pollutant List'!$B$7:$B$614,0))),"")</f>
        <v/>
      </c>
      <c r="E390" s="194" t="str">
        <f>IFERROR(IF(OR($C390="",$C390="No CAS"),INDEX('DEQ Pollutant List'!$A$7:$A$614,MATCH($D390,'DEQ Pollutant List'!$C$7:$C$614,0)),INDEX('DEQ Pollutant List'!$A$7:$A$614,MATCH($C390,'DEQ Pollutant List'!$B$7:$B$614,0))),"")</f>
        <v/>
      </c>
      <c r="F390" s="87"/>
      <c r="G390" s="88"/>
      <c r="H390" s="76"/>
      <c r="I390" s="74"/>
      <c r="J390" s="77"/>
      <c r="K390" s="75"/>
      <c r="L390" s="74"/>
      <c r="M390" s="77"/>
      <c r="N390" s="75"/>
    </row>
    <row r="391" spans="1:14" x14ac:dyDescent="0.25">
      <c r="A391" s="59"/>
      <c r="B391" s="84"/>
      <c r="C391" s="83"/>
      <c r="D391" s="60" t="str">
        <f>IFERROR(IF(C391="No CAS","",INDEX('DEQ Pollutant List'!$C$7:$C$614,MATCH('5. Pollutant Emissions - MB'!C391,'DEQ Pollutant List'!$B$7:$B$614,0))),"")</f>
        <v/>
      </c>
      <c r="E391" s="194" t="str">
        <f>IFERROR(IF(OR($C391="",$C391="No CAS"),INDEX('DEQ Pollutant List'!$A$7:$A$614,MATCH($D391,'DEQ Pollutant List'!$C$7:$C$614,0)),INDEX('DEQ Pollutant List'!$A$7:$A$614,MATCH($C391,'DEQ Pollutant List'!$B$7:$B$614,0))),"")</f>
        <v/>
      </c>
      <c r="F391" s="87"/>
      <c r="G391" s="88"/>
      <c r="H391" s="76"/>
      <c r="I391" s="74"/>
      <c r="J391" s="77"/>
      <c r="K391" s="75"/>
      <c r="L391" s="74"/>
      <c r="M391" s="77"/>
      <c r="N391" s="75"/>
    </row>
    <row r="392" spans="1:14" x14ac:dyDescent="0.25">
      <c r="A392" s="59"/>
      <c r="B392" s="84"/>
      <c r="C392" s="83"/>
      <c r="D392" s="60" t="str">
        <f>IFERROR(IF(C392="No CAS","",INDEX('DEQ Pollutant List'!$C$7:$C$614,MATCH('5. Pollutant Emissions - MB'!C392,'DEQ Pollutant List'!$B$7:$B$614,0))),"")</f>
        <v/>
      </c>
      <c r="E392" s="194" t="str">
        <f>IFERROR(IF(OR($C392="",$C392="No CAS"),INDEX('DEQ Pollutant List'!$A$7:$A$614,MATCH($D392,'DEQ Pollutant List'!$C$7:$C$614,0)),INDEX('DEQ Pollutant List'!$A$7:$A$614,MATCH($C392,'DEQ Pollutant List'!$B$7:$B$614,0))),"")</f>
        <v/>
      </c>
      <c r="F392" s="87"/>
      <c r="G392" s="88"/>
      <c r="H392" s="76"/>
      <c r="I392" s="74"/>
      <c r="J392" s="77"/>
      <c r="K392" s="75"/>
      <c r="L392" s="74"/>
      <c r="M392" s="77"/>
      <c r="N392" s="75"/>
    </row>
    <row r="393" spans="1:14" x14ac:dyDescent="0.25">
      <c r="A393" s="59"/>
      <c r="B393" s="84"/>
      <c r="C393" s="83"/>
      <c r="D393" s="60" t="str">
        <f>IFERROR(IF(C393="No CAS","",INDEX('DEQ Pollutant List'!$C$7:$C$614,MATCH('5. Pollutant Emissions - MB'!C393,'DEQ Pollutant List'!$B$7:$B$614,0))),"")</f>
        <v/>
      </c>
      <c r="E393" s="194" t="str">
        <f>IFERROR(IF(OR($C393="",$C393="No CAS"),INDEX('DEQ Pollutant List'!$A$7:$A$614,MATCH($D393,'DEQ Pollutant List'!$C$7:$C$614,0)),INDEX('DEQ Pollutant List'!$A$7:$A$614,MATCH($C393,'DEQ Pollutant List'!$B$7:$B$614,0))),"")</f>
        <v/>
      </c>
      <c r="F393" s="87"/>
      <c r="G393" s="88"/>
      <c r="H393" s="76"/>
      <c r="I393" s="74"/>
      <c r="J393" s="77"/>
      <c r="K393" s="75"/>
      <c r="L393" s="74"/>
      <c r="M393" s="77"/>
      <c r="N393" s="75"/>
    </row>
    <row r="394" spans="1:14" x14ac:dyDescent="0.25">
      <c r="A394" s="59"/>
      <c r="B394" s="84"/>
      <c r="C394" s="83"/>
      <c r="D394" s="60" t="str">
        <f>IFERROR(IF(C394="No CAS","",INDEX('DEQ Pollutant List'!$C$7:$C$614,MATCH('5. Pollutant Emissions - MB'!C394,'DEQ Pollutant List'!$B$7:$B$614,0))),"")</f>
        <v/>
      </c>
      <c r="E394" s="194" t="str">
        <f>IFERROR(IF(OR($C394="",$C394="No CAS"),INDEX('DEQ Pollutant List'!$A$7:$A$614,MATCH($D394,'DEQ Pollutant List'!$C$7:$C$614,0)),INDEX('DEQ Pollutant List'!$A$7:$A$614,MATCH($C394,'DEQ Pollutant List'!$B$7:$B$614,0))),"")</f>
        <v/>
      </c>
      <c r="F394" s="87"/>
      <c r="G394" s="88"/>
      <c r="H394" s="76"/>
      <c r="I394" s="74"/>
      <c r="J394" s="77"/>
      <c r="K394" s="75"/>
      <c r="L394" s="74"/>
      <c r="M394" s="77"/>
      <c r="N394" s="75"/>
    </row>
    <row r="395" spans="1:14" x14ac:dyDescent="0.25">
      <c r="A395" s="59"/>
      <c r="B395" s="84"/>
      <c r="C395" s="83"/>
      <c r="D395" s="60" t="str">
        <f>IFERROR(IF(C395="No CAS","",INDEX('DEQ Pollutant List'!$C$7:$C$614,MATCH('5. Pollutant Emissions - MB'!C395,'DEQ Pollutant List'!$B$7:$B$614,0))),"")</f>
        <v/>
      </c>
      <c r="E395" s="194" t="str">
        <f>IFERROR(IF(OR($C395="",$C395="No CAS"),INDEX('DEQ Pollutant List'!$A$7:$A$614,MATCH($D395,'DEQ Pollutant List'!$C$7:$C$614,0)),INDEX('DEQ Pollutant List'!$A$7:$A$614,MATCH($C395,'DEQ Pollutant List'!$B$7:$B$614,0))),"")</f>
        <v/>
      </c>
      <c r="F395" s="87"/>
      <c r="G395" s="88"/>
      <c r="H395" s="76"/>
      <c r="I395" s="74"/>
      <c r="J395" s="77"/>
      <c r="K395" s="75"/>
      <c r="L395" s="74"/>
      <c r="M395" s="77"/>
      <c r="N395" s="75"/>
    </row>
    <row r="396" spans="1:14" x14ac:dyDescent="0.25">
      <c r="A396" s="59"/>
      <c r="B396" s="84"/>
      <c r="C396" s="83"/>
      <c r="D396" s="60" t="str">
        <f>IFERROR(IF(C396="No CAS","",INDEX('DEQ Pollutant List'!$C$7:$C$614,MATCH('5. Pollutant Emissions - MB'!C396,'DEQ Pollutant List'!$B$7:$B$614,0))),"")</f>
        <v/>
      </c>
      <c r="E396" s="194" t="str">
        <f>IFERROR(IF(OR($C396="",$C396="No CAS"),INDEX('DEQ Pollutant List'!$A$7:$A$614,MATCH($D396,'DEQ Pollutant List'!$C$7:$C$614,0)),INDEX('DEQ Pollutant List'!$A$7:$A$614,MATCH($C396,'DEQ Pollutant List'!$B$7:$B$614,0))),"")</f>
        <v/>
      </c>
      <c r="F396" s="87"/>
      <c r="G396" s="88"/>
      <c r="H396" s="76"/>
      <c r="I396" s="74"/>
      <c r="J396" s="77"/>
      <c r="K396" s="75"/>
      <c r="L396" s="74"/>
      <c r="M396" s="77"/>
      <c r="N396" s="75"/>
    </row>
    <row r="397" spans="1:14" x14ac:dyDescent="0.25">
      <c r="A397" s="59"/>
      <c r="B397" s="84"/>
      <c r="C397" s="83"/>
      <c r="D397" s="60" t="str">
        <f>IFERROR(IF(C397="No CAS","",INDEX('DEQ Pollutant List'!$C$7:$C$614,MATCH('5. Pollutant Emissions - MB'!C397,'DEQ Pollutant List'!$B$7:$B$614,0))),"")</f>
        <v/>
      </c>
      <c r="E397" s="194" t="str">
        <f>IFERROR(IF(OR($C397="",$C397="No CAS"),INDEX('DEQ Pollutant List'!$A$7:$A$614,MATCH($D397,'DEQ Pollutant List'!$C$7:$C$614,0)),INDEX('DEQ Pollutant List'!$A$7:$A$614,MATCH($C397,'DEQ Pollutant List'!$B$7:$B$614,0))),"")</f>
        <v/>
      </c>
      <c r="F397" s="87"/>
      <c r="G397" s="88"/>
      <c r="H397" s="76"/>
      <c r="I397" s="74"/>
      <c r="J397" s="77"/>
      <c r="K397" s="75"/>
      <c r="L397" s="74"/>
      <c r="M397" s="77"/>
      <c r="N397" s="75"/>
    </row>
    <row r="398" spans="1:14" x14ac:dyDescent="0.25">
      <c r="A398" s="59"/>
      <c r="B398" s="84"/>
      <c r="C398" s="83"/>
      <c r="D398" s="60" t="str">
        <f>IFERROR(IF(C398="No CAS","",INDEX('DEQ Pollutant List'!$C$7:$C$614,MATCH('5. Pollutant Emissions - MB'!C398,'DEQ Pollutant List'!$B$7:$B$614,0))),"")</f>
        <v/>
      </c>
      <c r="E398" s="194" t="str">
        <f>IFERROR(IF(OR($C398="",$C398="No CAS"),INDEX('DEQ Pollutant List'!$A$7:$A$614,MATCH($D398,'DEQ Pollutant List'!$C$7:$C$614,0)),INDEX('DEQ Pollutant List'!$A$7:$A$614,MATCH($C398,'DEQ Pollutant List'!$B$7:$B$614,0))),"")</f>
        <v/>
      </c>
      <c r="F398" s="87"/>
      <c r="G398" s="88"/>
      <c r="H398" s="76"/>
      <c r="I398" s="74"/>
      <c r="J398" s="77"/>
      <c r="K398" s="75"/>
      <c r="L398" s="74"/>
      <c r="M398" s="77"/>
      <c r="N398" s="75"/>
    </row>
    <row r="399" spans="1:14" x14ac:dyDescent="0.25">
      <c r="A399" s="59"/>
      <c r="B399" s="84"/>
      <c r="C399" s="83"/>
      <c r="D399" s="60" t="str">
        <f>IFERROR(IF(C399="No CAS","",INDEX('DEQ Pollutant List'!$C$7:$C$614,MATCH('5. Pollutant Emissions - MB'!C399,'DEQ Pollutant List'!$B$7:$B$614,0))),"")</f>
        <v/>
      </c>
      <c r="E399" s="194" t="str">
        <f>IFERROR(IF(OR($C399="",$C399="No CAS"),INDEX('DEQ Pollutant List'!$A$7:$A$614,MATCH($D399,'DEQ Pollutant List'!$C$7:$C$614,0)),INDEX('DEQ Pollutant List'!$A$7:$A$614,MATCH($C399,'DEQ Pollutant List'!$B$7:$B$614,0))),"")</f>
        <v/>
      </c>
      <c r="F399" s="87"/>
      <c r="G399" s="88"/>
      <c r="H399" s="76"/>
      <c r="I399" s="74"/>
      <c r="J399" s="77"/>
      <c r="K399" s="75"/>
      <c r="L399" s="74"/>
      <c r="M399" s="77"/>
      <c r="N399" s="75"/>
    </row>
    <row r="400" spans="1:14" x14ac:dyDescent="0.25">
      <c r="A400" s="59"/>
      <c r="B400" s="84"/>
      <c r="C400" s="83"/>
      <c r="D400" s="60" t="str">
        <f>IFERROR(IF(C400="No CAS","",INDEX('DEQ Pollutant List'!$C$7:$C$614,MATCH('5. Pollutant Emissions - MB'!C400,'DEQ Pollutant List'!$B$7:$B$614,0))),"")</f>
        <v/>
      </c>
      <c r="E400" s="194" t="str">
        <f>IFERROR(IF(OR($C400="",$C400="No CAS"),INDEX('DEQ Pollutant List'!$A$7:$A$614,MATCH($D400,'DEQ Pollutant List'!$C$7:$C$614,0)),INDEX('DEQ Pollutant List'!$A$7:$A$614,MATCH($C400,'DEQ Pollutant List'!$B$7:$B$614,0))),"")</f>
        <v/>
      </c>
      <c r="F400" s="87"/>
      <c r="G400" s="88"/>
      <c r="H400" s="76"/>
      <c r="I400" s="74"/>
      <c r="J400" s="77"/>
      <c r="K400" s="75"/>
      <c r="L400" s="74"/>
      <c r="M400" s="77"/>
      <c r="N400" s="75"/>
    </row>
    <row r="401" spans="1:14" x14ac:dyDescent="0.25">
      <c r="A401" s="59"/>
      <c r="B401" s="84"/>
      <c r="C401" s="83"/>
      <c r="D401" s="60" t="str">
        <f>IFERROR(IF(C401="No CAS","",INDEX('DEQ Pollutant List'!$C$7:$C$614,MATCH('5. Pollutant Emissions - MB'!C401,'DEQ Pollutant List'!$B$7:$B$614,0))),"")</f>
        <v/>
      </c>
      <c r="E401" s="194" t="str">
        <f>IFERROR(IF(OR($C401="",$C401="No CAS"),INDEX('DEQ Pollutant List'!$A$7:$A$614,MATCH($D401,'DEQ Pollutant List'!$C$7:$C$614,0)),INDEX('DEQ Pollutant List'!$A$7:$A$614,MATCH($C401,'DEQ Pollutant List'!$B$7:$B$614,0))),"")</f>
        <v/>
      </c>
      <c r="F401" s="87"/>
      <c r="G401" s="88"/>
      <c r="H401" s="76"/>
      <c r="I401" s="74"/>
      <c r="J401" s="77"/>
      <c r="K401" s="75"/>
      <c r="L401" s="74"/>
      <c r="M401" s="77"/>
      <c r="N401" s="75"/>
    </row>
    <row r="402" spans="1:14" x14ac:dyDescent="0.25">
      <c r="A402" s="59"/>
      <c r="B402" s="84"/>
      <c r="C402" s="83"/>
      <c r="D402" s="60" t="str">
        <f>IFERROR(IF(C402="No CAS","",INDEX('DEQ Pollutant List'!$C$7:$C$614,MATCH('5. Pollutant Emissions - MB'!C402,'DEQ Pollutant List'!$B$7:$B$614,0))),"")</f>
        <v/>
      </c>
      <c r="E402" s="194" t="str">
        <f>IFERROR(IF(OR($C402="",$C402="No CAS"),INDEX('DEQ Pollutant List'!$A$7:$A$614,MATCH($D402,'DEQ Pollutant List'!$C$7:$C$614,0)),INDEX('DEQ Pollutant List'!$A$7:$A$614,MATCH($C402,'DEQ Pollutant List'!$B$7:$B$614,0))),"")</f>
        <v/>
      </c>
      <c r="F402" s="87"/>
      <c r="G402" s="88"/>
      <c r="H402" s="76"/>
      <c r="I402" s="74"/>
      <c r="J402" s="77"/>
      <c r="K402" s="75"/>
      <c r="L402" s="74"/>
      <c r="M402" s="77"/>
      <c r="N402" s="75"/>
    </row>
    <row r="403" spans="1:14" x14ac:dyDescent="0.25">
      <c r="A403" s="59"/>
      <c r="B403" s="84"/>
      <c r="C403" s="83"/>
      <c r="D403" s="60" t="str">
        <f>IFERROR(IF(C403="No CAS","",INDEX('DEQ Pollutant List'!$C$7:$C$614,MATCH('5. Pollutant Emissions - MB'!C403,'DEQ Pollutant List'!$B$7:$B$614,0))),"")</f>
        <v/>
      </c>
      <c r="E403" s="194" t="str">
        <f>IFERROR(IF(OR($C403="",$C403="No CAS"),INDEX('DEQ Pollutant List'!$A$7:$A$614,MATCH($D403,'DEQ Pollutant List'!$C$7:$C$614,0)),INDEX('DEQ Pollutant List'!$A$7:$A$614,MATCH($C403,'DEQ Pollutant List'!$B$7:$B$614,0))),"")</f>
        <v/>
      </c>
      <c r="F403" s="87"/>
      <c r="G403" s="88"/>
      <c r="H403" s="76"/>
      <c r="I403" s="74"/>
      <c r="J403" s="77"/>
      <c r="K403" s="75"/>
      <c r="L403" s="74"/>
      <c r="M403" s="77"/>
      <c r="N403" s="75"/>
    </row>
    <row r="404" spans="1:14" x14ac:dyDescent="0.25">
      <c r="A404" s="59"/>
      <c r="B404" s="84"/>
      <c r="C404" s="83"/>
      <c r="D404" s="60" t="str">
        <f>IFERROR(IF(C404="No CAS","",INDEX('DEQ Pollutant List'!$C$7:$C$614,MATCH('5. Pollutant Emissions - MB'!C404,'DEQ Pollutant List'!$B$7:$B$614,0))),"")</f>
        <v/>
      </c>
      <c r="E404" s="194" t="str">
        <f>IFERROR(IF(OR($C404="",$C404="No CAS"),INDEX('DEQ Pollutant List'!$A$7:$A$614,MATCH($D404,'DEQ Pollutant List'!$C$7:$C$614,0)),INDEX('DEQ Pollutant List'!$A$7:$A$614,MATCH($C404,'DEQ Pollutant List'!$B$7:$B$614,0))),"")</f>
        <v/>
      </c>
      <c r="F404" s="87"/>
      <c r="G404" s="88"/>
      <c r="H404" s="76"/>
      <c r="I404" s="74"/>
      <c r="J404" s="77"/>
      <c r="K404" s="75"/>
      <c r="L404" s="74"/>
      <c r="M404" s="77"/>
      <c r="N404" s="75"/>
    </row>
    <row r="405" spans="1:14" x14ac:dyDescent="0.25">
      <c r="A405" s="59"/>
      <c r="B405" s="84"/>
      <c r="C405" s="83"/>
      <c r="D405" s="60" t="str">
        <f>IFERROR(IF(C405="No CAS","",INDEX('DEQ Pollutant List'!$C$7:$C$614,MATCH('5. Pollutant Emissions - MB'!C405,'DEQ Pollutant List'!$B$7:$B$614,0))),"")</f>
        <v/>
      </c>
      <c r="E405" s="194" t="str">
        <f>IFERROR(IF(OR($C405="",$C405="No CAS"),INDEX('DEQ Pollutant List'!$A$7:$A$614,MATCH($D405,'DEQ Pollutant List'!$C$7:$C$614,0)),INDEX('DEQ Pollutant List'!$A$7:$A$614,MATCH($C405,'DEQ Pollutant List'!$B$7:$B$614,0))),"")</f>
        <v/>
      </c>
      <c r="F405" s="87"/>
      <c r="G405" s="88"/>
      <c r="H405" s="76"/>
      <c r="I405" s="74"/>
      <c r="J405" s="77"/>
      <c r="K405" s="75"/>
      <c r="L405" s="74"/>
      <c r="M405" s="77"/>
      <c r="N405" s="75"/>
    </row>
    <row r="406" spans="1:14" x14ac:dyDescent="0.25">
      <c r="A406" s="59"/>
      <c r="B406" s="84"/>
      <c r="C406" s="83"/>
      <c r="D406" s="60" t="str">
        <f>IFERROR(IF(C406="No CAS","",INDEX('DEQ Pollutant List'!$C$7:$C$614,MATCH('5. Pollutant Emissions - MB'!C406,'DEQ Pollutant List'!$B$7:$B$614,0))),"")</f>
        <v/>
      </c>
      <c r="E406" s="194" t="str">
        <f>IFERROR(IF(OR($C406="",$C406="No CAS"),INDEX('DEQ Pollutant List'!$A$7:$A$614,MATCH($D406,'DEQ Pollutant List'!$C$7:$C$614,0)),INDEX('DEQ Pollutant List'!$A$7:$A$614,MATCH($C406,'DEQ Pollutant List'!$B$7:$B$614,0))),"")</f>
        <v/>
      </c>
      <c r="F406" s="87"/>
      <c r="G406" s="88"/>
      <c r="H406" s="76"/>
      <c r="I406" s="74"/>
      <c r="J406" s="77"/>
      <c r="K406" s="75"/>
      <c r="L406" s="74"/>
      <c r="M406" s="77"/>
      <c r="N406" s="75"/>
    </row>
    <row r="407" spans="1:14" x14ac:dyDescent="0.25">
      <c r="A407" s="59"/>
      <c r="B407" s="84"/>
      <c r="C407" s="83"/>
      <c r="D407" s="60" t="str">
        <f>IFERROR(IF(C407="No CAS","",INDEX('DEQ Pollutant List'!$C$7:$C$614,MATCH('5. Pollutant Emissions - MB'!C407,'DEQ Pollutant List'!$B$7:$B$614,0))),"")</f>
        <v/>
      </c>
      <c r="E407" s="194" t="str">
        <f>IFERROR(IF(OR($C407="",$C407="No CAS"),INDEX('DEQ Pollutant List'!$A$7:$A$614,MATCH($D407,'DEQ Pollutant List'!$C$7:$C$614,0)),INDEX('DEQ Pollutant List'!$A$7:$A$614,MATCH($C407,'DEQ Pollutant List'!$B$7:$B$614,0))),"")</f>
        <v/>
      </c>
      <c r="F407" s="87"/>
      <c r="G407" s="88"/>
      <c r="H407" s="76"/>
      <c r="I407" s="74"/>
      <c r="J407" s="77"/>
      <c r="K407" s="75"/>
      <c r="L407" s="74"/>
      <c r="M407" s="77"/>
      <c r="N407" s="75"/>
    </row>
    <row r="408" spans="1:14" x14ac:dyDescent="0.25">
      <c r="A408" s="59"/>
      <c r="B408" s="84"/>
      <c r="C408" s="83"/>
      <c r="D408" s="60" t="str">
        <f>IFERROR(IF(C408="No CAS","",INDEX('DEQ Pollutant List'!$C$7:$C$614,MATCH('5. Pollutant Emissions - MB'!C408,'DEQ Pollutant List'!$B$7:$B$614,0))),"")</f>
        <v/>
      </c>
      <c r="E408" s="194" t="str">
        <f>IFERROR(IF(OR($C408="",$C408="No CAS"),INDEX('DEQ Pollutant List'!$A$7:$A$614,MATCH($D408,'DEQ Pollutant List'!$C$7:$C$614,0)),INDEX('DEQ Pollutant List'!$A$7:$A$614,MATCH($C408,'DEQ Pollutant List'!$B$7:$B$614,0))),"")</f>
        <v/>
      </c>
      <c r="F408" s="87"/>
      <c r="G408" s="88"/>
      <c r="H408" s="76"/>
      <c r="I408" s="74"/>
      <c r="J408" s="77"/>
      <c r="K408" s="75"/>
      <c r="L408" s="74"/>
      <c r="M408" s="77"/>
      <c r="N408" s="75"/>
    </row>
    <row r="409" spans="1:14" x14ac:dyDescent="0.25">
      <c r="A409" s="59"/>
      <c r="B409" s="84"/>
      <c r="C409" s="83"/>
      <c r="D409" s="60" t="str">
        <f>IFERROR(IF(C409="No CAS","",INDEX('DEQ Pollutant List'!$C$7:$C$614,MATCH('5. Pollutant Emissions - MB'!C409,'DEQ Pollutant List'!$B$7:$B$614,0))),"")</f>
        <v/>
      </c>
      <c r="E409" s="194" t="str">
        <f>IFERROR(IF(OR($C409="",$C409="No CAS"),INDEX('DEQ Pollutant List'!$A$7:$A$614,MATCH($D409,'DEQ Pollutant List'!$C$7:$C$614,0)),INDEX('DEQ Pollutant List'!$A$7:$A$614,MATCH($C409,'DEQ Pollutant List'!$B$7:$B$614,0))),"")</f>
        <v/>
      </c>
      <c r="F409" s="87"/>
      <c r="G409" s="88"/>
      <c r="H409" s="76"/>
      <c r="I409" s="74"/>
      <c r="J409" s="77"/>
      <c r="K409" s="75"/>
      <c r="L409" s="74"/>
      <c r="M409" s="77"/>
      <c r="N409" s="75"/>
    </row>
    <row r="410" spans="1:14" x14ac:dyDescent="0.25">
      <c r="A410" s="59"/>
      <c r="B410" s="84"/>
      <c r="C410" s="83"/>
      <c r="D410" s="60" t="str">
        <f>IFERROR(IF(C410="No CAS","",INDEX('DEQ Pollutant List'!$C$7:$C$614,MATCH('5. Pollutant Emissions - MB'!C410,'DEQ Pollutant List'!$B$7:$B$614,0))),"")</f>
        <v/>
      </c>
      <c r="E410" s="194" t="str">
        <f>IFERROR(IF(OR($C410="",$C410="No CAS"),INDEX('DEQ Pollutant List'!$A$7:$A$614,MATCH($D410,'DEQ Pollutant List'!$C$7:$C$614,0)),INDEX('DEQ Pollutant List'!$A$7:$A$614,MATCH($C410,'DEQ Pollutant List'!$B$7:$B$614,0))),"")</f>
        <v/>
      </c>
      <c r="F410" s="87"/>
      <c r="G410" s="88"/>
      <c r="H410" s="76"/>
      <c r="I410" s="74"/>
      <c r="J410" s="77"/>
      <c r="K410" s="75"/>
      <c r="L410" s="74"/>
      <c r="M410" s="77"/>
      <c r="N410" s="75"/>
    </row>
    <row r="411" spans="1:14" x14ac:dyDescent="0.25">
      <c r="A411" s="59"/>
      <c r="B411" s="84"/>
      <c r="C411" s="83"/>
      <c r="D411" s="60" t="str">
        <f>IFERROR(IF(C411="No CAS","",INDEX('DEQ Pollutant List'!$C$7:$C$614,MATCH('5. Pollutant Emissions - MB'!C411,'DEQ Pollutant List'!$B$7:$B$614,0))),"")</f>
        <v/>
      </c>
      <c r="E411" s="194" t="str">
        <f>IFERROR(IF(OR($C411="",$C411="No CAS"),INDEX('DEQ Pollutant List'!$A$7:$A$614,MATCH($D411,'DEQ Pollutant List'!$C$7:$C$614,0)),INDEX('DEQ Pollutant List'!$A$7:$A$614,MATCH($C411,'DEQ Pollutant List'!$B$7:$B$614,0))),"")</f>
        <v/>
      </c>
      <c r="F411" s="87"/>
      <c r="G411" s="88"/>
      <c r="H411" s="76"/>
      <c r="I411" s="74"/>
      <c r="J411" s="77"/>
      <c r="K411" s="75"/>
      <c r="L411" s="74"/>
      <c r="M411" s="77"/>
      <c r="N411" s="75"/>
    </row>
    <row r="412" spans="1:14" x14ac:dyDescent="0.25">
      <c r="A412" s="59"/>
      <c r="B412" s="84"/>
      <c r="C412" s="83"/>
      <c r="D412" s="60" t="str">
        <f>IFERROR(IF(C412="No CAS","",INDEX('DEQ Pollutant List'!$C$7:$C$614,MATCH('5. Pollutant Emissions - MB'!C412,'DEQ Pollutant List'!$B$7:$B$614,0))),"")</f>
        <v/>
      </c>
      <c r="E412" s="194" t="str">
        <f>IFERROR(IF(OR($C412="",$C412="No CAS"),INDEX('DEQ Pollutant List'!$A$7:$A$614,MATCH($D412,'DEQ Pollutant List'!$C$7:$C$614,0)),INDEX('DEQ Pollutant List'!$A$7:$A$614,MATCH($C412,'DEQ Pollutant List'!$B$7:$B$614,0))),"")</f>
        <v/>
      </c>
      <c r="F412" s="87"/>
      <c r="G412" s="88"/>
      <c r="H412" s="76"/>
      <c r="I412" s="74"/>
      <c r="J412" s="77"/>
      <c r="K412" s="75"/>
      <c r="L412" s="74"/>
      <c r="M412" s="77"/>
      <c r="N412" s="75"/>
    </row>
    <row r="413" spans="1:14" x14ac:dyDescent="0.25">
      <c r="A413" s="59"/>
      <c r="B413" s="84"/>
      <c r="C413" s="83"/>
      <c r="D413" s="60" t="str">
        <f>IFERROR(IF(C413="No CAS","",INDEX('DEQ Pollutant List'!$C$7:$C$614,MATCH('5. Pollutant Emissions - MB'!C413,'DEQ Pollutant List'!$B$7:$B$614,0))),"")</f>
        <v/>
      </c>
      <c r="E413" s="194" t="str">
        <f>IFERROR(IF(OR($C413="",$C413="No CAS"),INDEX('DEQ Pollutant List'!$A$7:$A$614,MATCH($D413,'DEQ Pollutant List'!$C$7:$C$614,0)),INDEX('DEQ Pollutant List'!$A$7:$A$614,MATCH($C413,'DEQ Pollutant List'!$B$7:$B$614,0))),"")</f>
        <v/>
      </c>
      <c r="F413" s="87"/>
      <c r="G413" s="88"/>
      <c r="H413" s="76"/>
      <c r="I413" s="74"/>
      <c r="J413" s="77"/>
      <c r="K413" s="75"/>
      <c r="L413" s="74"/>
      <c r="M413" s="77"/>
      <c r="N413" s="75"/>
    </row>
    <row r="414" spans="1:14" x14ac:dyDescent="0.25">
      <c r="A414" s="59"/>
      <c r="B414" s="84"/>
      <c r="C414" s="83"/>
      <c r="D414" s="60" t="str">
        <f>IFERROR(IF(C414="No CAS","",INDEX('DEQ Pollutant List'!$C$7:$C$614,MATCH('5. Pollutant Emissions - MB'!C414,'DEQ Pollutant List'!$B$7:$B$614,0))),"")</f>
        <v/>
      </c>
      <c r="E414" s="194" t="str">
        <f>IFERROR(IF(OR($C414="",$C414="No CAS"),INDEX('DEQ Pollutant List'!$A$7:$A$614,MATCH($D414,'DEQ Pollutant List'!$C$7:$C$614,0)),INDEX('DEQ Pollutant List'!$A$7:$A$614,MATCH($C414,'DEQ Pollutant List'!$B$7:$B$614,0))),"")</f>
        <v/>
      </c>
      <c r="F414" s="87"/>
      <c r="G414" s="88"/>
      <c r="H414" s="76"/>
      <c r="I414" s="74"/>
      <c r="J414" s="77"/>
      <c r="K414" s="75"/>
      <c r="L414" s="74"/>
      <c r="M414" s="77"/>
      <c r="N414" s="75"/>
    </row>
    <row r="415" spans="1:14" x14ac:dyDescent="0.25">
      <c r="A415" s="59"/>
      <c r="B415" s="84"/>
      <c r="C415" s="83"/>
      <c r="D415" s="60" t="str">
        <f>IFERROR(IF(C415="No CAS","",INDEX('DEQ Pollutant List'!$C$7:$C$614,MATCH('5. Pollutant Emissions - MB'!C415,'DEQ Pollutant List'!$B$7:$B$614,0))),"")</f>
        <v/>
      </c>
      <c r="E415" s="194" t="str">
        <f>IFERROR(IF(OR($C415="",$C415="No CAS"),INDEX('DEQ Pollutant List'!$A$7:$A$614,MATCH($D415,'DEQ Pollutant List'!$C$7:$C$614,0)),INDEX('DEQ Pollutant List'!$A$7:$A$614,MATCH($C415,'DEQ Pollutant List'!$B$7:$B$614,0))),"")</f>
        <v/>
      </c>
      <c r="F415" s="87"/>
      <c r="G415" s="88"/>
      <c r="H415" s="76"/>
      <c r="I415" s="74"/>
      <c r="J415" s="77"/>
      <c r="K415" s="75"/>
      <c r="L415" s="74"/>
      <c r="M415" s="77"/>
      <c r="N415" s="75"/>
    </row>
    <row r="416" spans="1:14" x14ac:dyDescent="0.25">
      <c r="A416" s="59"/>
      <c r="B416" s="84"/>
      <c r="C416" s="83"/>
      <c r="D416" s="60" t="str">
        <f>IFERROR(IF(C416="No CAS","",INDEX('DEQ Pollutant List'!$C$7:$C$614,MATCH('5. Pollutant Emissions - MB'!C416,'DEQ Pollutant List'!$B$7:$B$614,0))),"")</f>
        <v/>
      </c>
      <c r="E416" s="194" t="str">
        <f>IFERROR(IF(OR($C416="",$C416="No CAS"),INDEX('DEQ Pollutant List'!$A$7:$A$614,MATCH($D416,'DEQ Pollutant List'!$C$7:$C$614,0)),INDEX('DEQ Pollutant List'!$A$7:$A$614,MATCH($C416,'DEQ Pollutant List'!$B$7:$B$614,0))),"")</f>
        <v/>
      </c>
      <c r="F416" s="87"/>
      <c r="G416" s="88"/>
      <c r="H416" s="76"/>
      <c r="I416" s="74"/>
      <c r="J416" s="77"/>
      <c r="K416" s="75"/>
      <c r="L416" s="74"/>
      <c r="M416" s="77"/>
      <c r="N416" s="75"/>
    </row>
    <row r="417" spans="1:14" x14ac:dyDescent="0.25">
      <c r="A417" s="59"/>
      <c r="B417" s="84"/>
      <c r="C417" s="83"/>
      <c r="D417" s="60" t="str">
        <f>IFERROR(IF(C417="No CAS","",INDEX('DEQ Pollutant List'!$C$7:$C$614,MATCH('5. Pollutant Emissions - MB'!C417,'DEQ Pollutant List'!$B$7:$B$614,0))),"")</f>
        <v/>
      </c>
      <c r="E417" s="194" t="str">
        <f>IFERROR(IF(OR($C417="",$C417="No CAS"),INDEX('DEQ Pollutant List'!$A$7:$A$614,MATCH($D417,'DEQ Pollutant List'!$C$7:$C$614,0)),INDEX('DEQ Pollutant List'!$A$7:$A$614,MATCH($C417,'DEQ Pollutant List'!$B$7:$B$614,0))),"")</f>
        <v/>
      </c>
      <c r="F417" s="87"/>
      <c r="G417" s="88"/>
      <c r="H417" s="76"/>
      <c r="I417" s="74"/>
      <c r="J417" s="77"/>
      <c r="K417" s="75"/>
      <c r="L417" s="74"/>
      <c r="M417" s="77"/>
      <c r="N417" s="75"/>
    </row>
    <row r="418" spans="1:14" x14ac:dyDescent="0.25">
      <c r="A418" s="59"/>
      <c r="B418" s="84"/>
      <c r="C418" s="83"/>
      <c r="D418" s="60" t="str">
        <f>IFERROR(IF(C418="No CAS","",INDEX('DEQ Pollutant List'!$C$7:$C$614,MATCH('5. Pollutant Emissions - MB'!C418,'DEQ Pollutant List'!$B$7:$B$614,0))),"")</f>
        <v/>
      </c>
      <c r="E418" s="194" t="str">
        <f>IFERROR(IF(OR($C418="",$C418="No CAS"),INDEX('DEQ Pollutant List'!$A$7:$A$614,MATCH($D418,'DEQ Pollutant List'!$C$7:$C$614,0)),INDEX('DEQ Pollutant List'!$A$7:$A$614,MATCH($C418,'DEQ Pollutant List'!$B$7:$B$614,0))),"")</f>
        <v/>
      </c>
      <c r="F418" s="87"/>
      <c r="G418" s="88"/>
      <c r="H418" s="76"/>
      <c r="I418" s="74"/>
      <c r="J418" s="77"/>
      <c r="K418" s="75"/>
      <c r="L418" s="74"/>
      <c r="M418" s="77"/>
      <c r="N418" s="75"/>
    </row>
    <row r="419" spans="1:14" x14ac:dyDescent="0.25">
      <c r="A419" s="59"/>
      <c r="B419" s="84"/>
      <c r="C419" s="83"/>
      <c r="D419" s="60" t="str">
        <f>IFERROR(IF(C419="No CAS","",INDEX('DEQ Pollutant List'!$C$7:$C$614,MATCH('5. Pollutant Emissions - MB'!C419,'DEQ Pollutant List'!$B$7:$B$614,0))),"")</f>
        <v/>
      </c>
      <c r="E419" s="194" t="str">
        <f>IFERROR(IF(OR($C419="",$C419="No CAS"),INDEX('DEQ Pollutant List'!$A$7:$A$614,MATCH($D419,'DEQ Pollutant List'!$C$7:$C$614,0)),INDEX('DEQ Pollutant List'!$A$7:$A$614,MATCH($C419,'DEQ Pollutant List'!$B$7:$B$614,0))),"")</f>
        <v/>
      </c>
      <c r="F419" s="87"/>
      <c r="G419" s="88"/>
      <c r="H419" s="76"/>
      <c r="I419" s="74"/>
      <c r="J419" s="77"/>
      <c r="K419" s="75"/>
      <c r="L419" s="74"/>
      <c r="M419" s="77"/>
      <c r="N419" s="75"/>
    </row>
    <row r="420" spans="1:14" x14ac:dyDescent="0.25">
      <c r="A420" s="59"/>
      <c r="B420" s="84"/>
      <c r="C420" s="83"/>
      <c r="D420" s="60" t="str">
        <f>IFERROR(IF(C420="No CAS","",INDEX('DEQ Pollutant List'!$C$7:$C$614,MATCH('5. Pollutant Emissions - MB'!C420,'DEQ Pollutant List'!$B$7:$B$614,0))),"")</f>
        <v/>
      </c>
      <c r="E420" s="194" t="str">
        <f>IFERROR(IF(OR($C420="",$C420="No CAS"),INDEX('DEQ Pollutant List'!$A$7:$A$614,MATCH($D420,'DEQ Pollutant List'!$C$7:$C$614,0)),INDEX('DEQ Pollutant List'!$A$7:$A$614,MATCH($C420,'DEQ Pollutant List'!$B$7:$B$614,0))),"")</f>
        <v/>
      </c>
      <c r="F420" s="87"/>
      <c r="G420" s="88"/>
      <c r="H420" s="76"/>
      <c r="I420" s="74"/>
      <c r="J420" s="77"/>
      <c r="K420" s="75"/>
      <c r="L420" s="74"/>
      <c r="M420" s="77"/>
      <c r="N420" s="75"/>
    </row>
    <row r="421" spans="1:14" x14ac:dyDescent="0.25">
      <c r="A421" s="59"/>
      <c r="B421" s="84"/>
      <c r="C421" s="83"/>
      <c r="D421" s="60" t="str">
        <f>IFERROR(IF(C421="No CAS","",INDEX('DEQ Pollutant List'!$C$7:$C$614,MATCH('5. Pollutant Emissions - MB'!C421,'DEQ Pollutant List'!$B$7:$B$614,0))),"")</f>
        <v/>
      </c>
      <c r="E421" s="194" t="str">
        <f>IFERROR(IF(OR($C421="",$C421="No CAS"),INDEX('DEQ Pollutant List'!$A$7:$A$614,MATCH($D421,'DEQ Pollutant List'!$C$7:$C$614,0)),INDEX('DEQ Pollutant List'!$A$7:$A$614,MATCH($C421,'DEQ Pollutant List'!$B$7:$B$614,0))),"")</f>
        <v/>
      </c>
      <c r="F421" s="87"/>
      <c r="G421" s="88"/>
      <c r="H421" s="76"/>
      <c r="I421" s="74"/>
      <c r="J421" s="77"/>
      <c r="K421" s="75"/>
      <c r="L421" s="74"/>
      <c r="M421" s="77"/>
      <c r="N421" s="75"/>
    </row>
    <row r="422" spans="1:14" x14ac:dyDescent="0.25">
      <c r="A422" s="59"/>
      <c r="B422" s="84"/>
      <c r="C422" s="83"/>
      <c r="D422" s="60" t="str">
        <f>IFERROR(IF(C422="No CAS","",INDEX('DEQ Pollutant List'!$C$7:$C$614,MATCH('5. Pollutant Emissions - MB'!C422,'DEQ Pollutant List'!$B$7:$B$614,0))),"")</f>
        <v/>
      </c>
      <c r="E422" s="194" t="str">
        <f>IFERROR(IF(OR($C422="",$C422="No CAS"),INDEX('DEQ Pollutant List'!$A$7:$A$614,MATCH($D422,'DEQ Pollutant List'!$C$7:$C$614,0)),INDEX('DEQ Pollutant List'!$A$7:$A$614,MATCH($C422,'DEQ Pollutant List'!$B$7:$B$614,0))),"")</f>
        <v/>
      </c>
      <c r="F422" s="87"/>
      <c r="G422" s="88"/>
      <c r="H422" s="76"/>
      <c r="I422" s="74"/>
      <c r="J422" s="77"/>
      <c r="K422" s="75"/>
      <c r="L422" s="74"/>
      <c r="M422" s="77"/>
      <c r="N422" s="75"/>
    </row>
    <row r="423" spans="1:14" x14ac:dyDescent="0.25">
      <c r="A423" s="59"/>
      <c r="B423" s="84"/>
      <c r="C423" s="83"/>
      <c r="D423" s="60" t="str">
        <f>IFERROR(IF(C423="No CAS","",INDEX('DEQ Pollutant List'!$C$7:$C$614,MATCH('5. Pollutant Emissions - MB'!C423,'DEQ Pollutant List'!$B$7:$B$614,0))),"")</f>
        <v/>
      </c>
      <c r="E423" s="194" t="str">
        <f>IFERROR(IF(OR($C423="",$C423="No CAS"),INDEX('DEQ Pollutant List'!$A$7:$A$614,MATCH($D423,'DEQ Pollutant List'!$C$7:$C$614,0)),INDEX('DEQ Pollutant List'!$A$7:$A$614,MATCH($C423,'DEQ Pollutant List'!$B$7:$B$614,0))),"")</f>
        <v/>
      </c>
      <c r="F423" s="87"/>
      <c r="G423" s="88"/>
      <c r="H423" s="76"/>
      <c r="I423" s="74"/>
      <c r="J423" s="77"/>
      <c r="K423" s="75"/>
      <c r="L423" s="74"/>
      <c r="M423" s="77"/>
      <c r="N423" s="75"/>
    </row>
    <row r="424" spans="1:14" x14ac:dyDescent="0.25">
      <c r="A424" s="59"/>
      <c r="B424" s="84"/>
      <c r="C424" s="83"/>
      <c r="D424" s="60" t="str">
        <f>IFERROR(IF(C424="No CAS","",INDEX('DEQ Pollutant List'!$C$7:$C$614,MATCH('5. Pollutant Emissions - MB'!C424,'DEQ Pollutant List'!$B$7:$B$614,0))),"")</f>
        <v/>
      </c>
      <c r="E424" s="194" t="str">
        <f>IFERROR(IF(OR($C424="",$C424="No CAS"),INDEX('DEQ Pollutant List'!$A$7:$A$614,MATCH($D424,'DEQ Pollutant List'!$C$7:$C$614,0)),INDEX('DEQ Pollutant List'!$A$7:$A$614,MATCH($C424,'DEQ Pollutant List'!$B$7:$B$614,0))),"")</f>
        <v/>
      </c>
      <c r="F424" s="87"/>
      <c r="G424" s="88"/>
      <c r="H424" s="76"/>
      <c r="I424" s="74"/>
      <c r="J424" s="77"/>
      <c r="K424" s="75"/>
      <c r="L424" s="74"/>
      <c r="M424" s="77"/>
      <c r="N424" s="75"/>
    </row>
    <row r="425" spans="1:14" x14ac:dyDescent="0.25">
      <c r="A425" s="59"/>
      <c r="B425" s="84"/>
      <c r="C425" s="83"/>
      <c r="D425" s="60" t="str">
        <f>IFERROR(IF(C425="No CAS","",INDEX('DEQ Pollutant List'!$C$7:$C$614,MATCH('5. Pollutant Emissions - MB'!C425,'DEQ Pollutant List'!$B$7:$B$614,0))),"")</f>
        <v/>
      </c>
      <c r="E425" s="194" t="str">
        <f>IFERROR(IF(OR($C425="",$C425="No CAS"),INDEX('DEQ Pollutant List'!$A$7:$A$614,MATCH($D425,'DEQ Pollutant List'!$C$7:$C$614,0)),INDEX('DEQ Pollutant List'!$A$7:$A$614,MATCH($C425,'DEQ Pollutant List'!$B$7:$B$614,0))),"")</f>
        <v/>
      </c>
      <c r="F425" s="87"/>
      <c r="G425" s="88"/>
      <c r="H425" s="76"/>
      <c r="I425" s="74"/>
      <c r="J425" s="77"/>
      <c r="K425" s="75"/>
      <c r="L425" s="74"/>
      <c r="M425" s="77"/>
      <c r="N425" s="75"/>
    </row>
    <row r="426" spans="1:14" x14ac:dyDescent="0.25">
      <c r="A426" s="59"/>
      <c r="B426" s="84"/>
      <c r="C426" s="83"/>
      <c r="D426" s="60" t="str">
        <f>IFERROR(IF(C426="No CAS","",INDEX('DEQ Pollutant List'!$C$7:$C$614,MATCH('5. Pollutant Emissions - MB'!C426,'DEQ Pollutant List'!$B$7:$B$614,0))),"")</f>
        <v/>
      </c>
      <c r="E426" s="194" t="str">
        <f>IFERROR(IF(OR($C426="",$C426="No CAS"),INDEX('DEQ Pollutant List'!$A$7:$A$614,MATCH($D426,'DEQ Pollutant List'!$C$7:$C$614,0)),INDEX('DEQ Pollutant List'!$A$7:$A$614,MATCH($C426,'DEQ Pollutant List'!$B$7:$B$614,0))),"")</f>
        <v/>
      </c>
      <c r="F426" s="87"/>
      <c r="G426" s="88"/>
      <c r="H426" s="76"/>
      <c r="I426" s="74"/>
      <c r="J426" s="77"/>
      <c r="K426" s="75"/>
      <c r="L426" s="74"/>
      <c r="M426" s="77"/>
      <c r="N426" s="75"/>
    </row>
    <row r="427" spans="1:14" x14ac:dyDescent="0.25">
      <c r="A427" s="59"/>
      <c r="B427" s="84"/>
      <c r="C427" s="83"/>
      <c r="D427" s="60" t="str">
        <f>IFERROR(IF(C427="No CAS","",INDEX('DEQ Pollutant List'!$C$7:$C$614,MATCH('5. Pollutant Emissions - MB'!C427,'DEQ Pollutant List'!$B$7:$B$614,0))),"")</f>
        <v/>
      </c>
      <c r="E427" s="194" t="str">
        <f>IFERROR(IF(OR($C427="",$C427="No CAS"),INDEX('DEQ Pollutant List'!$A$7:$A$614,MATCH($D427,'DEQ Pollutant List'!$C$7:$C$614,0)),INDEX('DEQ Pollutant List'!$A$7:$A$614,MATCH($C427,'DEQ Pollutant List'!$B$7:$B$614,0))),"")</f>
        <v/>
      </c>
      <c r="F427" s="87"/>
      <c r="G427" s="88"/>
      <c r="H427" s="76"/>
      <c r="I427" s="74"/>
      <c r="J427" s="77"/>
      <c r="K427" s="75"/>
      <c r="L427" s="74"/>
      <c r="M427" s="77"/>
      <c r="N427" s="75"/>
    </row>
    <row r="428" spans="1:14" x14ac:dyDescent="0.25">
      <c r="A428" s="59"/>
      <c r="B428" s="84"/>
      <c r="C428" s="83"/>
      <c r="D428" s="60" t="str">
        <f>IFERROR(IF(C428="No CAS","",INDEX('DEQ Pollutant List'!$C$7:$C$614,MATCH('5. Pollutant Emissions - MB'!C428,'DEQ Pollutant List'!$B$7:$B$614,0))),"")</f>
        <v/>
      </c>
      <c r="E428" s="194" t="str">
        <f>IFERROR(IF(OR($C428="",$C428="No CAS"),INDEX('DEQ Pollutant List'!$A$7:$A$614,MATCH($D428,'DEQ Pollutant List'!$C$7:$C$614,0)),INDEX('DEQ Pollutant List'!$A$7:$A$614,MATCH($C428,'DEQ Pollutant List'!$B$7:$B$614,0))),"")</f>
        <v/>
      </c>
      <c r="F428" s="87"/>
      <c r="G428" s="88"/>
      <c r="H428" s="76"/>
      <c r="I428" s="74"/>
      <c r="J428" s="77"/>
      <c r="K428" s="75"/>
      <c r="L428" s="74"/>
      <c r="M428" s="77"/>
      <c r="N428" s="75"/>
    </row>
    <row r="429" spans="1:14" x14ac:dyDescent="0.25">
      <c r="A429" s="59"/>
      <c r="B429" s="84"/>
      <c r="C429" s="83"/>
      <c r="D429" s="60" t="str">
        <f>IFERROR(IF(C429="No CAS","",INDEX('DEQ Pollutant List'!$C$7:$C$614,MATCH('5. Pollutant Emissions - MB'!C429,'DEQ Pollutant List'!$B$7:$B$614,0))),"")</f>
        <v/>
      </c>
      <c r="E429" s="194" t="str">
        <f>IFERROR(IF(OR($C429="",$C429="No CAS"),INDEX('DEQ Pollutant List'!$A$7:$A$614,MATCH($D429,'DEQ Pollutant List'!$C$7:$C$614,0)),INDEX('DEQ Pollutant List'!$A$7:$A$614,MATCH($C429,'DEQ Pollutant List'!$B$7:$B$614,0))),"")</f>
        <v/>
      </c>
      <c r="F429" s="87"/>
      <c r="G429" s="88"/>
      <c r="H429" s="76"/>
      <c r="I429" s="74"/>
      <c r="J429" s="77"/>
      <c r="K429" s="75"/>
      <c r="L429" s="74"/>
      <c r="M429" s="77"/>
      <c r="N429" s="75"/>
    </row>
    <row r="430" spans="1:14" x14ac:dyDescent="0.25">
      <c r="A430" s="59"/>
      <c r="B430" s="84"/>
      <c r="C430" s="83"/>
      <c r="D430" s="60" t="str">
        <f>IFERROR(IF(C430="No CAS","",INDEX('DEQ Pollutant List'!$C$7:$C$614,MATCH('5. Pollutant Emissions - MB'!C430,'DEQ Pollutant List'!$B$7:$B$614,0))),"")</f>
        <v/>
      </c>
      <c r="E430" s="194" t="str">
        <f>IFERROR(IF(OR($C430="",$C430="No CAS"),INDEX('DEQ Pollutant List'!$A$7:$A$614,MATCH($D430,'DEQ Pollutant List'!$C$7:$C$614,0)),INDEX('DEQ Pollutant List'!$A$7:$A$614,MATCH($C430,'DEQ Pollutant List'!$B$7:$B$614,0))),"")</f>
        <v/>
      </c>
      <c r="F430" s="87"/>
      <c r="G430" s="88"/>
      <c r="H430" s="76"/>
      <c r="I430" s="74"/>
      <c r="J430" s="77"/>
      <c r="K430" s="75"/>
      <c r="L430" s="74"/>
      <c r="M430" s="77"/>
      <c r="N430" s="75"/>
    </row>
    <row r="431" spans="1:14" x14ac:dyDescent="0.25">
      <c r="A431" s="59"/>
      <c r="B431" s="84"/>
      <c r="C431" s="83"/>
      <c r="D431" s="60" t="str">
        <f>IFERROR(IF(C431="No CAS","",INDEX('DEQ Pollutant List'!$C$7:$C$614,MATCH('5. Pollutant Emissions - MB'!C431,'DEQ Pollutant List'!$B$7:$B$614,0))),"")</f>
        <v/>
      </c>
      <c r="E431" s="194" t="str">
        <f>IFERROR(IF(OR($C431="",$C431="No CAS"),INDEX('DEQ Pollutant List'!$A$7:$A$614,MATCH($D431,'DEQ Pollutant List'!$C$7:$C$614,0)),INDEX('DEQ Pollutant List'!$A$7:$A$614,MATCH($C431,'DEQ Pollutant List'!$B$7:$B$614,0))),"")</f>
        <v/>
      </c>
      <c r="F431" s="87"/>
      <c r="G431" s="88"/>
      <c r="H431" s="76"/>
      <c r="I431" s="74"/>
      <c r="J431" s="77"/>
      <c r="K431" s="75"/>
      <c r="L431" s="74"/>
      <c r="M431" s="77"/>
      <c r="N431" s="75"/>
    </row>
    <row r="432" spans="1:14" x14ac:dyDescent="0.25">
      <c r="A432" s="59"/>
      <c r="B432" s="84"/>
      <c r="C432" s="83"/>
      <c r="D432" s="60" t="str">
        <f>IFERROR(IF(C432="No CAS","",INDEX('DEQ Pollutant List'!$C$7:$C$614,MATCH('5. Pollutant Emissions - MB'!C432,'DEQ Pollutant List'!$B$7:$B$614,0))),"")</f>
        <v/>
      </c>
      <c r="E432" s="194" t="str">
        <f>IFERROR(IF(OR($C432="",$C432="No CAS"),INDEX('DEQ Pollutant List'!$A$7:$A$614,MATCH($D432,'DEQ Pollutant List'!$C$7:$C$614,0)),INDEX('DEQ Pollutant List'!$A$7:$A$614,MATCH($C432,'DEQ Pollutant List'!$B$7:$B$614,0))),"")</f>
        <v/>
      </c>
      <c r="F432" s="87"/>
      <c r="G432" s="88"/>
      <c r="H432" s="76"/>
      <c r="I432" s="74"/>
      <c r="J432" s="77"/>
      <c r="K432" s="75"/>
      <c r="L432" s="74"/>
      <c r="M432" s="77"/>
      <c r="N432" s="75"/>
    </row>
    <row r="433" spans="1:14" x14ac:dyDescent="0.25">
      <c r="A433" s="59"/>
      <c r="B433" s="84"/>
      <c r="C433" s="83"/>
      <c r="D433" s="60" t="str">
        <f>IFERROR(IF(C433="No CAS","",INDEX('DEQ Pollutant List'!$C$7:$C$614,MATCH('5. Pollutant Emissions - MB'!C433,'DEQ Pollutant List'!$B$7:$B$614,0))),"")</f>
        <v/>
      </c>
      <c r="E433" s="194" t="str">
        <f>IFERROR(IF(OR($C433="",$C433="No CAS"),INDEX('DEQ Pollutant List'!$A$7:$A$614,MATCH($D433,'DEQ Pollutant List'!$C$7:$C$614,0)),INDEX('DEQ Pollutant List'!$A$7:$A$614,MATCH($C433,'DEQ Pollutant List'!$B$7:$B$614,0))),"")</f>
        <v/>
      </c>
      <c r="F433" s="87"/>
      <c r="G433" s="88"/>
      <c r="H433" s="76"/>
      <c r="I433" s="74"/>
      <c r="J433" s="77"/>
      <c r="K433" s="75"/>
      <c r="L433" s="74"/>
      <c r="M433" s="77"/>
      <c r="N433" s="75"/>
    </row>
    <row r="434" spans="1:14" x14ac:dyDescent="0.25">
      <c r="A434" s="59"/>
      <c r="B434" s="84"/>
      <c r="C434" s="83"/>
      <c r="D434" s="60" t="str">
        <f>IFERROR(IF(C434="No CAS","",INDEX('DEQ Pollutant List'!$C$7:$C$614,MATCH('5. Pollutant Emissions - MB'!C434,'DEQ Pollutant List'!$B$7:$B$614,0))),"")</f>
        <v/>
      </c>
      <c r="E434" s="194" t="str">
        <f>IFERROR(IF(OR($C434="",$C434="No CAS"),INDEX('DEQ Pollutant List'!$A$7:$A$614,MATCH($D434,'DEQ Pollutant List'!$C$7:$C$614,0)),INDEX('DEQ Pollutant List'!$A$7:$A$614,MATCH($C434,'DEQ Pollutant List'!$B$7:$B$614,0))),"")</f>
        <v/>
      </c>
      <c r="F434" s="87"/>
      <c r="G434" s="88"/>
      <c r="H434" s="76"/>
      <c r="I434" s="74"/>
      <c r="J434" s="77"/>
      <c r="K434" s="75"/>
      <c r="L434" s="74"/>
      <c r="M434" s="77"/>
      <c r="N434" s="75"/>
    </row>
    <row r="435" spans="1:14" x14ac:dyDescent="0.25">
      <c r="A435" s="59"/>
      <c r="B435" s="84"/>
      <c r="C435" s="83"/>
      <c r="D435" s="60" t="str">
        <f>IFERROR(IF(C435="No CAS","",INDEX('DEQ Pollutant List'!$C$7:$C$614,MATCH('5. Pollutant Emissions - MB'!C435,'DEQ Pollutant List'!$B$7:$B$614,0))),"")</f>
        <v/>
      </c>
      <c r="E435" s="194" t="str">
        <f>IFERROR(IF(OR($C435="",$C435="No CAS"),INDEX('DEQ Pollutant List'!$A$7:$A$614,MATCH($D435,'DEQ Pollutant List'!$C$7:$C$614,0)),INDEX('DEQ Pollutant List'!$A$7:$A$614,MATCH($C435,'DEQ Pollutant List'!$B$7:$B$614,0))),"")</f>
        <v/>
      </c>
      <c r="F435" s="87"/>
      <c r="G435" s="88"/>
      <c r="H435" s="76"/>
      <c r="I435" s="74"/>
      <c r="J435" s="77"/>
      <c r="K435" s="75"/>
      <c r="L435" s="74"/>
      <c r="M435" s="77"/>
      <c r="N435" s="75"/>
    </row>
    <row r="436" spans="1:14" x14ac:dyDescent="0.25">
      <c r="A436" s="59"/>
      <c r="B436" s="84"/>
      <c r="C436" s="83"/>
      <c r="D436" s="60" t="str">
        <f>IFERROR(IF(C436="No CAS","",INDEX('DEQ Pollutant List'!$C$7:$C$614,MATCH('5. Pollutant Emissions - MB'!C436,'DEQ Pollutant List'!$B$7:$B$614,0))),"")</f>
        <v/>
      </c>
      <c r="E436" s="194" t="str">
        <f>IFERROR(IF(OR($C436="",$C436="No CAS"),INDEX('DEQ Pollutant List'!$A$7:$A$614,MATCH($D436,'DEQ Pollutant List'!$C$7:$C$614,0)),INDEX('DEQ Pollutant List'!$A$7:$A$614,MATCH($C436,'DEQ Pollutant List'!$B$7:$B$614,0))),"")</f>
        <v/>
      </c>
      <c r="F436" s="87"/>
      <c r="G436" s="88"/>
      <c r="H436" s="76"/>
      <c r="I436" s="74"/>
      <c r="J436" s="77"/>
      <c r="K436" s="75"/>
      <c r="L436" s="74"/>
      <c r="M436" s="77"/>
      <c r="N436" s="75"/>
    </row>
    <row r="437" spans="1:14" x14ac:dyDescent="0.25">
      <c r="A437" s="59"/>
      <c r="B437" s="84"/>
      <c r="C437" s="83"/>
      <c r="D437" s="60" t="str">
        <f>IFERROR(IF(C437="No CAS","",INDEX('DEQ Pollutant List'!$C$7:$C$614,MATCH('5. Pollutant Emissions - MB'!C437,'DEQ Pollutant List'!$B$7:$B$614,0))),"")</f>
        <v/>
      </c>
      <c r="E437" s="194" t="str">
        <f>IFERROR(IF(OR($C437="",$C437="No CAS"),INDEX('DEQ Pollutant List'!$A$7:$A$614,MATCH($D437,'DEQ Pollutant List'!$C$7:$C$614,0)),INDEX('DEQ Pollutant List'!$A$7:$A$614,MATCH($C437,'DEQ Pollutant List'!$B$7:$B$614,0))),"")</f>
        <v/>
      </c>
      <c r="F437" s="87"/>
      <c r="G437" s="88"/>
      <c r="H437" s="76"/>
      <c r="I437" s="74"/>
      <c r="J437" s="77"/>
      <c r="K437" s="75"/>
      <c r="L437" s="74"/>
      <c r="M437" s="77"/>
      <c r="N437" s="75"/>
    </row>
    <row r="438" spans="1:14" x14ac:dyDescent="0.25">
      <c r="A438" s="59"/>
      <c r="B438" s="84"/>
      <c r="C438" s="83"/>
      <c r="D438" s="60" t="str">
        <f>IFERROR(IF(C438="No CAS","",INDEX('DEQ Pollutant List'!$C$7:$C$614,MATCH('5. Pollutant Emissions - MB'!C438,'DEQ Pollutant List'!$B$7:$B$614,0))),"")</f>
        <v/>
      </c>
      <c r="E438" s="194" t="str">
        <f>IFERROR(IF(OR($C438="",$C438="No CAS"),INDEX('DEQ Pollutant List'!$A$7:$A$614,MATCH($D438,'DEQ Pollutant List'!$C$7:$C$614,0)),INDEX('DEQ Pollutant List'!$A$7:$A$614,MATCH($C438,'DEQ Pollutant List'!$B$7:$B$614,0))),"")</f>
        <v/>
      </c>
      <c r="F438" s="87"/>
      <c r="G438" s="88"/>
      <c r="H438" s="76"/>
      <c r="I438" s="74"/>
      <c r="J438" s="77"/>
      <c r="K438" s="75"/>
      <c r="L438" s="74"/>
      <c r="M438" s="77"/>
      <c r="N438" s="75"/>
    </row>
    <row r="439" spans="1:14" x14ac:dyDescent="0.25">
      <c r="A439" s="59"/>
      <c r="B439" s="84"/>
      <c r="C439" s="83"/>
      <c r="D439" s="60" t="str">
        <f>IFERROR(IF(C439="No CAS","",INDEX('DEQ Pollutant List'!$C$7:$C$614,MATCH('5. Pollutant Emissions - MB'!C439,'DEQ Pollutant List'!$B$7:$B$614,0))),"")</f>
        <v/>
      </c>
      <c r="E439" s="194" t="str">
        <f>IFERROR(IF(OR($C439="",$C439="No CAS"),INDEX('DEQ Pollutant List'!$A$7:$A$614,MATCH($D439,'DEQ Pollutant List'!$C$7:$C$614,0)),INDEX('DEQ Pollutant List'!$A$7:$A$614,MATCH($C439,'DEQ Pollutant List'!$B$7:$B$614,0))),"")</f>
        <v/>
      </c>
      <c r="F439" s="87"/>
      <c r="G439" s="88"/>
      <c r="H439" s="76"/>
      <c r="I439" s="74"/>
      <c r="J439" s="77"/>
      <c r="K439" s="75"/>
      <c r="L439" s="74"/>
      <c r="M439" s="77"/>
      <c r="N439" s="75"/>
    </row>
    <row r="440" spans="1:14" x14ac:dyDescent="0.25">
      <c r="A440" s="59"/>
      <c r="B440" s="84"/>
      <c r="C440" s="83"/>
      <c r="D440" s="60" t="str">
        <f>IFERROR(IF(C440="No CAS","",INDEX('DEQ Pollutant List'!$C$7:$C$614,MATCH('5. Pollutant Emissions - MB'!C440,'DEQ Pollutant List'!$B$7:$B$614,0))),"")</f>
        <v/>
      </c>
      <c r="E440" s="194" t="str">
        <f>IFERROR(IF(OR($C440="",$C440="No CAS"),INDEX('DEQ Pollutant List'!$A$7:$A$614,MATCH($D440,'DEQ Pollutant List'!$C$7:$C$614,0)),INDEX('DEQ Pollutant List'!$A$7:$A$614,MATCH($C440,'DEQ Pollutant List'!$B$7:$B$614,0))),"")</f>
        <v/>
      </c>
      <c r="F440" s="87"/>
      <c r="G440" s="88"/>
      <c r="H440" s="76"/>
      <c r="I440" s="74"/>
      <c r="J440" s="77"/>
      <c r="K440" s="75"/>
      <c r="L440" s="74"/>
      <c r="M440" s="77"/>
      <c r="N440" s="75"/>
    </row>
    <row r="441" spans="1:14" x14ac:dyDescent="0.25">
      <c r="A441" s="59"/>
      <c r="B441" s="84"/>
      <c r="C441" s="83"/>
      <c r="D441" s="60" t="str">
        <f>IFERROR(IF(C441="No CAS","",INDEX('DEQ Pollutant List'!$C$7:$C$614,MATCH('5. Pollutant Emissions - MB'!C441,'DEQ Pollutant List'!$B$7:$B$614,0))),"")</f>
        <v/>
      </c>
      <c r="E441" s="194" t="str">
        <f>IFERROR(IF(OR($C441="",$C441="No CAS"),INDEX('DEQ Pollutant List'!$A$7:$A$614,MATCH($D441,'DEQ Pollutant List'!$C$7:$C$614,0)),INDEX('DEQ Pollutant List'!$A$7:$A$614,MATCH($C441,'DEQ Pollutant List'!$B$7:$B$614,0))),"")</f>
        <v/>
      </c>
      <c r="F441" s="87"/>
      <c r="G441" s="88"/>
      <c r="H441" s="76"/>
      <c r="I441" s="74"/>
      <c r="J441" s="77"/>
      <c r="K441" s="75"/>
      <c r="L441" s="74"/>
      <c r="M441" s="77"/>
      <c r="N441" s="75"/>
    </row>
    <row r="442" spans="1:14" x14ac:dyDescent="0.25">
      <c r="A442" s="59"/>
      <c r="B442" s="84"/>
      <c r="C442" s="83"/>
      <c r="D442" s="60" t="str">
        <f>IFERROR(IF(C442="No CAS","",INDEX('DEQ Pollutant List'!$C$7:$C$614,MATCH('5. Pollutant Emissions - MB'!C442,'DEQ Pollutant List'!$B$7:$B$614,0))),"")</f>
        <v/>
      </c>
      <c r="E442" s="194" t="str">
        <f>IFERROR(IF(OR($C442="",$C442="No CAS"),INDEX('DEQ Pollutant List'!$A$7:$A$614,MATCH($D442,'DEQ Pollutant List'!$C$7:$C$614,0)),INDEX('DEQ Pollutant List'!$A$7:$A$614,MATCH($C442,'DEQ Pollutant List'!$B$7:$B$614,0))),"")</f>
        <v/>
      </c>
      <c r="F442" s="87"/>
      <c r="G442" s="88"/>
      <c r="H442" s="76"/>
      <c r="I442" s="74"/>
      <c r="J442" s="77"/>
      <c r="K442" s="75"/>
      <c r="L442" s="74"/>
      <c r="M442" s="77"/>
      <c r="N442" s="75"/>
    </row>
    <row r="443" spans="1:14" x14ac:dyDescent="0.25">
      <c r="A443" s="59"/>
      <c r="B443" s="84"/>
      <c r="C443" s="83"/>
      <c r="D443" s="60" t="str">
        <f>IFERROR(IF(C443="No CAS","",INDEX('DEQ Pollutant List'!$C$7:$C$614,MATCH('5. Pollutant Emissions - MB'!C443,'DEQ Pollutant List'!$B$7:$B$614,0))),"")</f>
        <v/>
      </c>
      <c r="E443" s="194" t="str">
        <f>IFERROR(IF(OR($C443="",$C443="No CAS"),INDEX('DEQ Pollutant List'!$A$7:$A$614,MATCH($D443,'DEQ Pollutant List'!$C$7:$C$614,0)),INDEX('DEQ Pollutant List'!$A$7:$A$614,MATCH($C443,'DEQ Pollutant List'!$B$7:$B$614,0))),"")</f>
        <v/>
      </c>
      <c r="F443" s="87"/>
      <c r="G443" s="88"/>
      <c r="H443" s="76"/>
      <c r="I443" s="74"/>
      <c r="J443" s="77"/>
      <c r="K443" s="75"/>
      <c r="L443" s="74"/>
      <c r="M443" s="77"/>
      <c r="N443" s="75"/>
    </row>
    <row r="444" spans="1:14" x14ac:dyDescent="0.25">
      <c r="A444" s="59"/>
      <c r="B444" s="84"/>
      <c r="C444" s="83"/>
      <c r="D444" s="60" t="str">
        <f>IFERROR(IF(C444="No CAS","",INDEX('DEQ Pollutant List'!$C$7:$C$614,MATCH('5. Pollutant Emissions - MB'!C444,'DEQ Pollutant List'!$B$7:$B$614,0))),"")</f>
        <v/>
      </c>
      <c r="E444" s="194" t="str">
        <f>IFERROR(IF(OR($C444="",$C444="No CAS"),INDEX('DEQ Pollutant List'!$A$7:$A$614,MATCH($D444,'DEQ Pollutant List'!$C$7:$C$614,0)),INDEX('DEQ Pollutant List'!$A$7:$A$614,MATCH($C444,'DEQ Pollutant List'!$B$7:$B$614,0))),"")</f>
        <v/>
      </c>
      <c r="F444" s="87"/>
      <c r="G444" s="88"/>
      <c r="H444" s="76"/>
      <c r="I444" s="74"/>
      <c r="J444" s="77"/>
      <c r="K444" s="75"/>
      <c r="L444" s="74"/>
      <c r="M444" s="77"/>
      <c r="N444" s="75"/>
    </row>
    <row r="445" spans="1:14" x14ac:dyDescent="0.25">
      <c r="A445" s="59"/>
      <c r="B445" s="84"/>
      <c r="C445" s="83"/>
      <c r="D445" s="60" t="str">
        <f>IFERROR(IF(C445="No CAS","",INDEX('DEQ Pollutant List'!$C$7:$C$614,MATCH('5. Pollutant Emissions - MB'!C445,'DEQ Pollutant List'!$B$7:$B$614,0))),"")</f>
        <v/>
      </c>
      <c r="E445" s="194" t="str">
        <f>IFERROR(IF(OR($C445="",$C445="No CAS"),INDEX('DEQ Pollutant List'!$A$7:$A$614,MATCH($D445,'DEQ Pollutant List'!$C$7:$C$614,0)),INDEX('DEQ Pollutant List'!$A$7:$A$614,MATCH($C445,'DEQ Pollutant List'!$B$7:$B$614,0))),"")</f>
        <v/>
      </c>
      <c r="F445" s="87"/>
      <c r="G445" s="88"/>
      <c r="H445" s="76"/>
      <c r="I445" s="74"/>
      <c r="J445" s="77"/>
      <c r="K445" s="75"/>
      <c r="L445" s="74"/>
      <c r="M445" s="77"/>
      <c r="N445" s="75"/>
    </row>
    <row r="446" spans="1:14" x14ac:dyDescent="0.25">
      <c r="A446" s="59"/>
      <c r="B446" s="84"/>
      <c r="C446" s="83"/>
      <c r="D446" s="60" t="str">
        <f>IFERROR(IF(C446="No CAS","",INDEX('DEQ Pollutant List'!$C$7:$C$614,MATCH('5. Pollutant Emissions - MB'!C446,'DEQ Pollutant List'!$B$7:$B$614,0))),"")</f>
        <v/>
      </c>
      <c r="E446" s="194" t="str">
        <f>IFERROR(IF(OR($C446="",$C446="No CAS"),INDEX('DEQ Pollutant List'!$A$7:$A$614,MATCH($D446,'DEQ Pollutant List'!$C$7:$C$614,0)),INDEX('DEQ Pollutant List'!$A$7:$A$614,MATCH($C446,'DEQ Pollutant List'!$B$7:$B$614,0))),"")</f>
        <v/>
      </c>
      <c r="F446" s="87"/>
      <c r="G446" s="88"/>
      <c r="H446" s="76"/>
      <c r="I446" s="74"/>
      <c r="J446" s="77"/>
      <c r="K446" s="75"/>
      <c r="L446" s="74"/>
      <c r="M446" s="77"/>
      <c r="N446" s="75"/>
    </row>
    <row r="447" spans="1:14" x14ac:dyDescent="0.25">
      <c r="A447" s="59"/>
      <c r="B447" s="84"/>
      <c r="C447" s="83"/>
      <c r="D447" s="60" t="str">
        <f>IFERROR(IF(C447="No CAS","",INDEX('DEQ Pollutant List'!$C$7:$C$614,MATCH('5. Pollutant Emissions - MB'!C447,'DEQ Pollutant List'!$B$7:$B$614,0))),"")</f>
        <v/>
      </c>
      <c r="E447" s="194" t="str">
        <f>IFERROR(IF(OR($C447="",$C447="No CAS"),INDEX('DEQ Pollutant List'!$A$7:$A$614,MATCH($D447,'DEQ Pollutant List'!$C$7:$C$614,0)),INDEX('DEQ Pollutant List'!$A$7:$A$614,MATCH($C447,'DEQ Pollutant List'!$B$7:$B$614,0))),"")</f>
        <v/>
      </c>
      <c r="F447" s="87"/>
      <c r="G447" s="88"/>
      <c r="H447" s="76"/>
      <c r="I447" s="74"/>
      <c r="J447" s="77"/>
      <c r="K447" s="75"/>
      <c r="L447" s="74"/>
      <c r="M447" s="77"/>
      <c r="N447" s="75"/>
    </row>
    <row r="448" spans="1:14" x14ac:dyDescent="0.25">
      <c r="A448" s="59"/>
      <c r="B448" s="84"/>
      <c r="C448" s="83"/>
      <c r="D448" s="60" t="str">
        <f>IFERROR(IF(C448="No CAS","",INDEX('DEQ Pollutant List'!$C$7:$C$614,MATCH('5. Pollutant Emissions - MB'!C448,'DEQ Pollutant List'!$B$7:$B$614,0))),"")</f>
        <v/>
      </c>
      <c r="E448" s="194" t="str">
        <f>IFERROR(IF(OR($C448="",$C448="No CAS"),INDEX('DEQ Pollutant List'!$A$7:$A$614,MATCH($D448,'DEQ Pollutant List'!$C$7:$C$614,0)),INDEX('DEQ Pollutant List'!$A$7:$A$614,MATCH($C448,'DEQ Pollutant List'!$B$7:$B$614,0))),"")</f>
        <v/>
      </c>
      <c r="F448" s="87"/>
      <c r="G448" s="88"/>
      <c r="H448" s="76"/>
      <c r="I448" s="74"/>
      <c r="J448" s="77"/>
      <c r="K448" s="75"/>
      <c r="L448" s="74"/>
      <c r="M448" s="77"/>
      <c r="N448" s="75"/>
    </row>
    <row r="449" spans="1:14" x14ac:dyDescent="0.25">
      <c r="A449" s="59"/>
      <c r="B449" s="84"/>
      <c r="C449" s="83"/>
      <c r="D449" s="60" t="str">
        <f>IFERROR(IF(C449="No CAS","",INDEX('DEQ Pollutant List'!$C$7:$C$614,MATCH('5. Pollutant Emissions - MB'!C449,'DEQ Pollutant List'!$B$7:$B$614,0))),"")</f>
        <v/>
      </c>
      <c r="E449" s="194" t="str">
        <f>IFERROR(IF(OR($C449="",$C449="No CAS"),INDEX('DEQ Pollutant List'!$A$7:$A$614,MATCH($D449,'DEQ Pollutant List'!$C$7:$C$614,0)),INDEX('DEQ Pollutant List'!$A$7:$A$614,MATCH($C449,'DEQ Pollutant List'!$B$7:$B$614,0))),"")</f>
        <v/>
      </c>
      <c r="F449" s="87"/>
      <c r="G449" s="88"/>
      <c r="H449" s="76"/>
      <c r="I449" s="74"/>
      <c r="J449" s="77"/>
      <c r="K449" s="75"/>
      <c r="L449" s="74"/>
      <c r="M449" s="77"/>
      <c r="N449" s="75"/>
    </row>
    <row r="450" spans="1:14" x14ac:dyDescent="0.25">
      <c r="A450" s="59"/>
      <c r="B450" s="84"/>
      <c r="C450" s="83"/>
      <c r="D450" s="60" t="str">
        <f>IFERROR(IF(C450="No CAS","",INDEX('DEQ Pollutant List'!$C$7:$C$614,MATCH('5. Pollutant Emissions - MB'!C450,'DEQ Pollutant List'!$B$7:$B$614,0))),"")</f>
        <v/>
      </c>
      <c r="E450" s="194" t="str">
        <f>IFERROR(IF(OR($C450="",$C450="No CAS"),INDEX('DEQ Pollutant List'!$A$7:$A$614,MATCH($D450,'DEQ Pollutant List'!$C$7:$C$614,0)),INDEX('DEQ Pollutant List'!$A$7:$A$614,MATCH($C450,'DEQ Pollutant List'!$B$7:$B$614,0))),"")</f>
        <v/>
      </c>
      <c r="F450" s="87"/>
      <c r="G450" s="88"/>
      <c r="H450" s="76"/>
      <c r="I450" s="74"/>
      <c r="J450" s="77"/>
      <c r="K450" s="75"/>
      <c r="L450" s="74"/>
      <c r="M450" s="77"/>
      <c r="N450" s="75"/>
    </row>
    <row r="451" spans="1:14" x14ac:dyDescent="0.25">
      <c r="A451" s="59"/>
      <c r="B451" s="84"/>
      <c r="C451" s="83"/>
      <c r="D451" s="60" t="str">
        <f>IFERROR(IF(C451="No CAS","",INDEX('DEQ Pollutant List'!$C$7:$C$614,MATCH('5. Pollutant Emissions - MB'!C451,'DEQ Pollutant List'!$B$7:$B$614,0))),"")</f>
        <v/>
      </c>
      <c r="E451" s="194" t="str">
        <f>IFERROR(IF(OR($C451="",$C451="No CAS"),INDEX('DEQ Pollutant List'!$A$7:$A$614,MATCH($D451,'DEQ Pollutant List'!$C$7:$C$614,0)),INDEX('DEQ Pollutant List'!$A$7:$A$614,MATCH($C451,'DEQ Pollutant List'!$B$7:$B$614,0))),"")</f>
        <v/>
      </c>
      <c r="F451" s="87"/>
      <c r="G451" s="88"/>
      <c r="H451" s="76"/>
      <c r="I451" s="74"/>
      <c r="J451" s="77"/>
      <c r="K451" s="75"/>
      <c r="L451" s="74"/>
      <c r="M451" s="77"/>
      <c r="N451" s="75"/>
    </row>
    <row r="452" spans="1:14" x14ac:dyDescent="0.25">
      <c r="A452" s="59"/>
      <c r="B452" s="84"/>
      <c r="C452" s="83"/>
      <c r="D452" s="60" t="str">
        <f>IFERROR(IF(C452="No CAS","",INDEX('DEQ Pollutant List'!$C$7:$C$614,MATCH('5. Pollutant Emissions - MB'!C452,'DEQ Pollutant List'!$B$7:$B$614,0))),"")</f>
        <v/>
      </c>
      <c r="E452" s="194" t="str">
        <f>IFERROR(IF(OR($C452="",$C452="No CAS"),INDEX('DEQ Pollutant List'!$A$7:$A$614,MATCH($D452,'DEQ Pollutant List'!$C$7:$C$614,0)),INDEX('DEQ Pollutant List'!$A$7:$A$614,MATCH($C452,'DEQ Pollutant List'!$B$7:$B$614,0))),"")</f>
        <v/>
      </c>
      <c r="F452" s="87"/>
      <c r="G452" s="88"/>
      <c r="H452" s="76"/>
      <c r="I452" s="74"/>
      <c r="J452" s="77"/>
      <c r="K452" s="75"/>
      <c r="L452" s="74"/>
      <c r="M452" s="77"/>
      <c r="N452" s="75"/>
    </row>
    <row r="453" spans="1:14" x14ac:dyDescent="0.25">
      <c r="A453" s="59"/>
      <c r="B453" s="84"/>
      <c r="C453" s="83"/>
      <c r="D453" s="60" t="str">
        <f>IFERROR(IF(C453="No CAS","",INDEX('DEQ Pollutant List'!$C$7:$C$614,MATCH('5. Pollutant Emissions - MB'!C453,'DEQ Pollutant List'!$B$7:$B$614,0))),"")</f>
        <v/>
      </c>
      <c r="E453" s="194" t="str">
        <f>IFERROR(IF(OR($C453="",$C453="No CAS"),INDEX('DEQ Pollutant List'!$A$7:$A$614,MATCH($D453,'DEQ Pollutant List'!$C$7:$C$614,0)),INDEX('DEQ Pollutant List'!$A$7:$A$614,MATCH($C453,'DEQ Pollutant List'!$B$7:$B$614,0))),"")</f>
        <v/>
      </c>
      <c r="F453" s="87"/>
      <c r="G453" s="88"/>
      <c r="H453" s="76"/>
      <c r="I453" s="74"/>
      <c r="J453" s="77"/>
      <c r="K453" s="75"/>
      <c r="L453" s="74"/>
      <c r="M453" s="77"/>
      <c r="N453" s="75"/>
    </row>
    <row r="454" spans="1:14" x14ac:dyDescent="0.25">
      <c r="A454" s="59"/>
      <c r="B454" s="84"/>
      <c r="C454" s="83"/>
      <c r="D454" s="60" t="str">
        <f>IFERROR(IF(C454="No CAS","",INDEX('DEQ Pollutant List'!$C$7:$C$614,MATCH('5. Pollutant Emissions - MB'!C454,'DEQ Pollutant List'!$B$7:$B$614,0))),"")</f>
        <v/>
      </c>
      <c r="E454" s="194" t="str">
        <f>IFERROR(IF(OR($C454="",$C454="No CAS"),INDEX('DEQ Pollutant List'!$A$7:$A$614,MATCH($D454,'DEQ Pollutant List'!$C$7:$C$614,0)),INDEX('DEQ Pollutant List'!$A$7:$A$614,MATCH($C454,'DEQ Pollutant List'!$B$7:$B$614,0))),"")</f>
        <v/>
      </c>
      <c r="F454" s="87"/>
      <c r="G454" s="88"/>
      <c r="H454" s="76"/>
      <c r="I454" s="74"/>
      <c r="J454" s="77"/>
      <c r="K454" s="75"/>
      <c r="L454" s="74"/>
      <c r="M454" s="77"/>
      <c r="N454" s="75"/>
    </row>
    <row r="455" spans="1:14" x14ac:dyDescent="0.25">
      <c r="A455" s="59"/>
      <c r="B455" s="84"/>
      <c r="C455" s="83"/>
      <c r="D455" s="60" t="str">
        <f>IFERROR(IF(C455="No CAS","",INDEX('DEQ Pollutant List'!$C$7:$C$614,MATCH('5. Pollutant Emissions - MB'!C455,'DEQ Pollutant List'!$B$7:$B$614,0))),"")</f>
        <v/>
      </c>
      <c r="E455" s="194" t="str">
        <f>IFERROR(IF(OR($C455="",$C455="No CAS"),INDEX('DEQ Pollutant List'!$A$7:$A$614,MATCH($D455,'DEQ Pollutant List'!$C$7:$C$614,0)),INDEX('DEQ Pollutant List'!$A$7:$A$614,MATCH($C455,'DEQ Pollutant List'!$B$7:$B$614,0))),"")</f>
        <v/>
      </c>
      <c r="F455" s="87"/>
      <c r="G455" s="88"/>
      <c r="H455" s="76"/>
      <c r="I455" s="74"/>
      <c r="J455" s="77"/>
      <c r="K455" s="75"/>
      <c r="L455" s="74"/>
      <c r="M455" s="77"/>
      <c r="N455" s="75"/>
    </row>
    <row r="456" spans="1:14" x14ac:dyDescent="0.25">
      <c r="A456" s="59"/>
      <c r="B456" s="84"/>
      <c r="C456" s="83"/>
      <c r="D456" s="60" t="str">
        <f>IFERROR(IF(C456="No CAS","",INDEX('DEQ Pollutant List'!$C$7:$C$614,MATCH('5. Pollutant Emissions - MB'!C456,'DEQ Pollutant List'!$B$7:$B$614,0))),"")</f>
        <v/>
      </c>
      <c r="E456" s="194" t="str">
        <f>IFERROR(IF(OR($C456="",$C456="No CAS"),INDEX('DEQ Pollutant List'!$A$7:$A$614,MATCH($D456,'DEQ Pollutant List'!$C$7:$C$614,0)),INDEX('DEQ Pollutant List'!$A$7:$A$614,MATCH($C456,'DEQ Pollutant List'!$B$7:$B$614,0))),"")</f>
        <v/>
      </c>
      <c r="F456" s="87"/>
      <c r="G456" s="88"/>
      <c r="H456" s="76"/>
      <c r="I456" s="74"/>
      <c r="J456" s="77"/>
      <c r="K456" s="75"/>
      <c r="L456" s="74"/>
      <c r="M456" s="77"/>
      <c r="N456" s="75"/>
    </row>
    <row r="457" spans="1:14" x14ac:dyDescent="0.25">
      <c r="A457" s="59"/>
      <c r="B457" s="84"/>
      <c r="C457" s="83"/>
      <c r="D457" s="60" t="str">
        <f>IFERROR(IF(C457="No CAS","",INDEX('DEQ Pollutant List'!$C$7:$C$614,MATCH('5. Pollutant Emissions - MB'!C457,'DEQ Pollutant List'!$B$7:$B$614,0))),"")</f>
        <v/>
      </c>
      <c r="E457" s="194" t="str">
        <f>IFERROR(IF(OR($C457="",$C457="No CAS"),INDEX('DEQ Pollutant List'!$A$7:$A$614,MATCH($D457,'DEQ Pollutant List'!$C$7:$C$614,0)),INDEX('DEQ Pollutant List'!$A$7:$A$614,MATCH($C457,'DEQ Pollutant List'!$B$7:$B$614,0))),"")</f>
        <v/>
      </c>
      <c r="F457" s="87"/>
      <c r="G457" s="88"/>
      <c r="H457" s="76"/>
      <c r="I457" s="74"/>
      <c r="J457" s="77"/>
      <c r="K457" s="75"/>
      <c r="L457" s="74"/>
      <c r="M457" s="77"/>
      <c r="N457" s="75"/>
    </row>
    <row r="458" spans="1:14" x14ac:dyDescent="0.25">
      <c r="A458" s="59"/>
      <c r="B458" s="84"/>
      <c r="C458" s="83"/>
      <c r="D458" s="60" t="str">
        <f>IFERROR(IF(C458="No CAS","",INDEX('DEQ Pollutant List'!$C$7:$C$614,MATCH('5. Pollutant Emissions - MB'!C458,'DEQ Pollutant List'!$B$7:$B$614,0))),"")</f>
        <v/>
      </c>
      <c r="E458" s="194" t="str">
        <f>IFERROR(IF(OR($C458="",$C458="No CAS"),INDEX('DEQ Pollutant List'!$A$7:$A$614,MATCH($D458,'DEQ Pollutant List'!$C$7:$C$614,0)),INDEX('DEQ Pollutant List'!$A$7:$A$614,MATCH($C458,'DEQ Pollutant List'!$B$7:$B$614,0))),"")</f>
        <v/>
      </c>
      <c r="F458" s="87"/>
      <c r="G458" s="88"/>
      <c r="H458" s="76"/>
      <c r="I458" s="74"/>
      <c r="J458" s="77"/>
      <c r="K458" s="75"/>
      <c r="L458" s="74"/>
      <c r="M458" s="77"/>
      <c r="N458" s="75"/>
    </row>
    <row r="459" spans="1:14" x14ac:dyDescent="0.25">
      <c r="A459" s="59"/>
      <c r="B459" s="84"/>
      <c r="C459" s="83"/>
      <c r="D459" s="60" t="str">
        <f>IFERROR(IF(C459="No CAS","",INDEX('DEQ Pollutant List'!$C$7:$C$614,MATCH('5. Pollutant Emissions - MB'!C459,'DEQ Pollutant List'!$B$7:$B$614,0))),"")</f>
        <v/>
      </c>
      <c r="E459" s="194" t="str">
        <f>IFERROR(IF(OR($C459="",$C459="No CAS"),INDEX('DEQ Pollutant List'!$A$7:$A$614,MATCH($D459,'DEQ Pollutant List'!$C$7:$C$614,0)),INDEX('DEQ Pollutant List'!$A$7:$A$614,MATCH($C459,'DEQ Pollutant List'!$B$7:$B$614,0))),"")</f>
        <v/>
      </c>
      <c r="F459" s="87"/>
      <c r="G459" s="88"/>
      <c r="H459" s="76"/>
      <c r="I459" s="74"/>
      <c r="J459" s="77"/>
      <c r="K459" s="75"/>
      <c r="L459" s="74"/>
      <c r="M459" s="77"/>
      <c r="N459" s="75"/>
    </row>
    <row r="460" spans="1:14" x14ac:dyDescent="0.25">
      <c r="A460" s="59"/>
      <c r="B460" s="84"/>
      <c r="C460" s="83"/>
      <c r="D460" s="60" t="str">
        <f>IFERROR(IF(C460="No CAS","",INDEX('DEQ Pollutant List'!$C$7:$C$614,MATCH('5. Pollutant Emissions - MB'!C460,'DEQ Pollutant List'!$B$7:$B$614,0))),"")</f>
        <v/>
      </c>
      <c r="E460" s="194" t="str">
        <f>IFERROR(IF(OR($C460="",$C460="No CAS"),INDEX('DEQ Pollutant List'!$A$7:$A$614,MATCH($D460,'DEQ Pollutant List'!$C$7:$C$614,0)),INDEX('DEQ Pollutant List'!$A$7:$A$614,MATCH($C460,'DEQ Pollutant List'!$B$7:$B$614,0))),"")</f>
        <v/>
      </c>
      <c r="F460" s="87"/>
      <c r="G460" s="88"/>
      <c r="H460" s="76"/>
      <c r="I460" s="74"/>
      <c r="J460" s="77"/>
      <c r="K460" s="75"/>
      <c r="L460" s="74"/>
      <c r="M460" s="77"/>
      <c r="N460" s="75"/>
    </row>
    <row r="461" spans="1:14" x14ac:dyDescent="0.25">
      <c r="A461" s="59"/>
      <c r="B461" s="84"/>
      <c r="C461" s="83"/>
      <c r="D461" s="60" t="str">
        <f>IFERROR(IF(C461="No CAS","",INDEX('DEQ Pollutant List'!$C$7:$C$614,MATCH('5. Pollutant Emissions - MB'!C461,'DEQ Pollutant List'!$B$7:$B$614,0))),"")</f>
        <v/>
      </c>
      <c r="E461" s="194" t="str">
        <f>IFERROR(IF(OR($C461="",$C461="No CAS"),INDEX('DEQ Pollutant List'!$A$7:$A$614,MATCH($D461,'DEQ Pollutant List'!$C$7:$C$614,0)),INDEX('DEQ Pollutant List'!$A$7:$A$614,MATCH($C461,'DEQ Pollutant List'!$B$7:$B$614,0))),"")</f>
        <v/>
      </c>
      <c r="F461" s="87"/>
      <c r="G461" s="88"/>
      <c r="H461" s="76"/>
      <c r="I461" s="74"/>
      <c r="J461" s="77"/>
      <c r="K461" s="75"/>
      <c r="L461" s="74"/>
      <c r="M461" s="77"/>
      <c r="N461" s="75"/>
    </row>
    <row r="462" spans="1:14" x14ac:dyDescent="0.25">
      <c r="A462" s="59"/>
      <c r="B462" s="84"/>
      <c r="C462" s="83"/>
      <c r="D462" s="60" t="str">
        <f>IFERROR(IF(C462="No CAS","",INDEX('DEQ Pollutant List'!$C$7:$C$614,MATCH('5. Pollutant Emissions - MB'!C462,'DEQ Pollutant List'!$B$7:$B$614,0))),"")</f>
        <v/>
      </c>
      <c r="E462" s="194" t="str">
        <f>IFERROR(IF(OR($C462="",$C462="No CAS"),INDEX('DEQ Pollutant List'!$A$7:$A$614,MATCH($D462,'DEQ Pollutant List'!$C$7:$C$614,0)),INDEX('DEQ Pollutant List'!$A$7:$A$614,MATCH($C462,'DEQ Pollutant List'!$B$7:$B$614,0))),"")</f>
        <v/>
      </c>
      <c r="F462" s="87"/>
      <c r="G462" s="88"/>
      <c r="H462" s="76"/>
      <c r="I462" s="74"/>
      <c r="J462" s="77"/>
      <c r="K462" s="75"/>
      <c r="L462" s="74"/>
      <c r="M462" s="77"/>
      <c r="N462" s="75"/>
    </row>
    <row r="463" spans="1:14" x14ac:dyDescent="0.25">
      <c r="A463" s="59"/>
      <c r="B463" s="84"/>
      <c r="C463" s="83"/>
      <c r="D463" s="60" t="str">
        <f>IFERROR(IF(C463="No CAS","",INDEX('DEQ Pollutant List'!$C$7:$C$614,MATCH('5. Pollutant Emissions - MB'!C463,'DEQ Pollutant List'!$B$7:$B$614,0))),"")</f>
        <v/>
      </c>
      <c r="E463" s="194" t="str">
        <f>IFERROR(IF(OR($C463="",$C463="No CAS"),INDEX('DEQ Pollutant List'!$A$7:$A$614,MATCH($D463,'DEQ Pollutant List'!$C$7:$C$614,0)),INDEX('DEQ Pollutant List'!$A$7:$A$614,MATCH($C463,'DEQ Pollutant List'!$B$7:$B$614,0))),"")</f>
        <v/>
      </c>
      <c r="F463" s="87"/>
      <c r="G463" s="88"/>
      <c r="H463" s="76"/>
      <c r="I463" s="74"/>
      <c r="J463" s="77"/>
      <c r="K463" s="75"/>
      <c r="L463" s="74"/>
      <c r="M463" s="77"/>
      <c r="N463" s="75"/>
    </row>
    <row r="464" spans="1:14" x14ac:dyDescent="0.25">
      <c r="A464" s="59"/>
      <c r="B464" s="84"/>
      <c r="C464" s="83"/>
      <c r="D464" s="60" t="str">
        <f>IFERROR(IF(C464="No CAS","",INDEX('DEQ Pollutant List'!$C$7:$C$614,MATCH('5. Pollutant Emissions - MB'!C464,'DEQ Pollutant List'!$B$7:$B$614,0))),"")</f>
        <v/>
      </c>
      <c r="E464" s="194" t="str">
        <f>IFERROR(IF(OR($C464="",$C464="No CAS"),INDEX('DEQ Pollutant List'!$A$7:$A$614,MATCH($D464,'DEQ Pollutant List'!$C$7:$C$614,0)),INDEX('DEQ Pollutant List'!$A$7:$A$614,MATCH($C464,'DEQ Pollutant List'!$B$7:$B$614,0))),"")</f>
        <v/>
      </c>
      <c r="F464" s="87"/>
      <c r="G464" s="88"/>
      <c r="H464" s="76"/>
      <c r="I464" s="74"/>
      <c r="J464" s="77"/>
      <c r="K464" s="75"/>
      <c r="L464" s="74"/>
      <c r="M464" s="77"/>
      <c r="N464" s="75"/>
    </row>
    <row r="465" spans="1:14" x14ac:dyDescent="0.25">
      <c r="A465" s="59"/>
      <c r="B465" s="84"/>
      <c r="C465" s="83"/>
      <c r="D465" s="60" t="str">
        <f>IFERROR(IF(C465="No CAS","",INDEX('DEQ Pollutant List'!$C$7:$C$614,MATCH('5. Pollutant Emissions - MB'!C465,'DEQ Pollutant List'!$B$7:$B$614,0))),"")</f>
        <v/>
      </c>
      <c r="E465" s="194" t="str">
        <f>IFERROR(IF(OR($C465="",$C465="No CAS"),INDEX('DEQ Pollutant List'!$A$7:$A$614,MATCH($D465,'DEQ Pollutant List'!$C$7:$C$614,0)),INDEX('DEQ Pollutant List'!$A$7:$A$614,MATCH($C465,'DEQ Pollutant List'!$B$7:$B$614,0))),"")</f>
        <v/>
      </c>
      <c r="F465" s="87"/>
      <c r="G465" s="88"/>
      <c r="H465" s="76"/>
      <c r="I465" s="74"/>
      <c r="J465" s="77"/>
      <c r="K465" s="75"/>
      <c r="L465" s="74"/>
      <c r="M465" s="77"/>
      <c r="N465" s="75"/>
    </row>
    <row r="466" spans="1:14" x14ac:dyDescent="0.25">
      <c r="A466" s="59"/>
      <c r="B466" s="84"/>
      <c r="C466" s="83"/>
      <c r="D466" s="60" t="str">
        <f>IFERROR(IF(C466="No CAS","",INDEX('DEQ Pollutant List'!$C$7:$C$614,MATCH('5. Pollutant Emissions - MB'!C466,'DEQ Pollutant List'!$B$7:$B$614,0))),"")</f>
        <v/>
      </c>
      <c r="E466" s="194" t="str">
        <f>IFERROR(IF(OR($C466="",$C466="No CAS"),INDEX('DEQ Pollutant List'!$A$7:$A$614,MATCH($D466,'DEQ Pollutant List'!$C$7:$C$614,0)),INDEX('DEQ Pollutant List'!$A$7:$A$614,MATCH($C466,'DEQ Pollutant List'!$B$7:$B$614,0))),"")</f>
        <v/>
      </c>
      <c r="F466" s="87"/>
      <c r="G466" s="88"/>
      <c r="H466" s="76"/>
      <c r="I466" s="74"/>
      <c r="J466" s="77"/>
      <c r="K466" s="75"/>
      <c r="L466" s="74"/>
      <c r="M466" s="77"/>
      <c r="N466" s="75"/>
    </row>
    <row r="467" spans="1:14" x14ac:dyDescent="0.25">
      <c r="A467" s="59"/>
      <c r="B467" s="84"/>
      <c r="C467" s="83"/>
      <c r="D467" s="60" t="str">
        <f>IFERROR(IF(C467="No CAS","",INDEX('DEQ Pollutant List'!$C$7:$C$614,MATCH('5. Pollutant Emissions - MB'!C467,'DEQ Pollutant List'!$B$7:$B$614,0))),"")</f>
        <v/>
      </c>
      <c r="E467" s="194" t="str">
        <f>IFERROR(IF(OR($C467="",$C467="No CAS"),INDEX('DEQ Pollutant List'!$A$7:$A$614,MATCH($D467,'DEQ Pollutant List'!$C$7:$C$614,0)),INDEX('DEQ Pollutant List'!$A$7:$A$614,MATCH($C467,'DEQ Pollutant List'!$B$7:$B$614,0))),"")</f>
        <v/>
      </c>
      <c r="F467" s="87"/>
      <c r="G467" s="88"/>
      <c r="H467" s="76"/>
      <c r="I467" s="74"/>
      <c r="J467" s="77"/>
      <c r="K467" s="75"/>
      <c r="L467" s="74"/>
      <c r="M467" s="77"/>
      <c r="N467" s="75"/>
    </row>
    <row r="468" spans="1:14" x14ac:dyDescent="0.25">
      <c r="A468" s="59"/>
      <c r="B468" s="84"/>
      <c r="C468" s="83"/>
      <c r="D468" s="60" t="str">
        <f>IFERROR(IF(C468="No CAS","",INDEX('DEQ Pollutant List'!$C$7:$C$614,MATCH('5. Pollutant Emissions - MB'!C468,'DEQ Pollutant List'!$B$7:$B$614,0))),"")</f>
        <v/>
      </c>
      <c r="E468" s="194" t="str">
        <f>IFERROR(IF(OR($C468="",$C468="No CAS"),INDEX('DEQ Pollutant List'!$A$7:$A$614,MATCH($D468,'DEQ Pollutant List'!$C$7:$C$614,0)),INDEX('DEQ Pollutant List'!$A$7:$A$614,MATCH($C468,'DEQ Pollutant List'!$B$7:$B$614,0))),"")</f>
        <v/>
      </c>
      <c r="F468" s="87"/>
      <c r="G468" s="88"/>
      <c r="H468" s="76"/>
      <c r="I468" s="74"/>
      <c r="J468" s="77"/>
      <c r="K468" s="75"/>
      <c r="L468" s="74"/>
      <c r="M468" s="77"/>
      <c r="N468" s="75"/>
    </row>
    <row r="469" spans="1:14" x14ac:dyDescent="0.25">
      <c r="A469" s="59"/>
      <c r="B469" s="84"/>
      <c r="C469" s="83"/>
      <c r="D469" s="60" t="str">
        <f>IFERROR(IF(C469="No CAS","",INDEX('DEQ Pollutant List'!$C$7:$C$614,MATCH('5. Pollutant Emissions - MB'!C469,'DEQ Pollutant List'!$B$7:$B$614,0))),"")</f>
        <v/>
      </c>
      <c r="E469" s="194" t="str">
        <f>IFERROR(IF(OR($C469="",$C469="No CAS"),INDEX('DEQ Pollutant List'!$A$7:$A$614,MATCH($D469,'DEQ Pollutant List'!$C$7:$C$614,0)),INDEX('DEQ Pollutant List'!$A$7:$A$614,MATCH($C469,'DEQ Pollutant List'!$B$7:$B$614,0))),"")</f>
        <v/>
      </c>
      <c r="F469" s="87"/>
      <c r="G469" s="88"/>
      <c r="H469" s="76"/>
      <c r="I469" s="74"/>
      <c r="J469" s="77"/>
      <c r="K469" s="75"/>
      <c r="L469" s="74"/>
      <c r="M469" s="77"/>
      <c r="N469" s="75"/>
    </row>
    <row r="470" spans="1:14" x14ac:dyDescent="0.25">
      <c r="A470" s="59"/>
      <c r="B470" s="84"/>
      <c r="C470" s="83"/>
      <c r="D470" s="60" t="str">
        <f>IFERROR(IF(C470="No CAS","",INDEX('DEQ Pollutant List'!$C$7:$C$614,MATCH('5. Pollutant Emissions - MB'!C470,'DEQ Pollutant List'!$B$7:$B$614,0))),"")</f>
        <v/>
      </c>
      <c r="E470" s="194" t="str">
        <f>IFERROR(IF(OR($C470="",$C470="No CAS"),INDEX('DEQ Pollutant List'!$A$7:$A$614,MATCH($D470,'DEQ Pollutant List'!$C$7:$C$614,0)),INDEX('DEQ Pollutant List'!$A$7:$A$614,MATCH($C470,'DEQ Pollutant List'!$B$7:$B$614,0))),"")</f>
        <v/>
      </c>
      <c r="F470" s="87"/>
      <c r="G470" s="88"/>
      <c r="H470" s="76"/>
      <c r="I470" s="74"/>
      <c r="J470" s="77"/>
      <c r="K470" s="75"/>
      <c r="L470" s="74"/>
      <c r="M470" s="77"/>
      <c r="N470" s="75"/>
    </row>
    <row r="471" spans="1:14" x14ac:dyDescent="0.25">
      <c r="A471" s="59"/>
      <c r="B471" s="84"/>
      <c r="C471" s="83"/>
      <c r="D471" s="60" t="str">
        <f>IFERROR(IF(C471="No CAS","",INDEX('DEQ Pollutant List'!$C$7:$C$614,MATCH('5. Pollutant Emissions - MB'!C471,'DEQ Pollutant List'!$B$7:$B$614,0))),"")</f>
        <v/>
      </c>
      <c r="E471" s="194" t="str">
        <f>IFERROR(IF(OR($C471="",$C471="No CAS"),INDEX('DEQ Pollutant List'!$A$7:$A$614,MATCH($D471,'DEQ Pollutant List'!$C$7:$C$614,0)),INDEX('DEQ Pollutant List'!$A$7:$A$614,MATCH($C471,'DEQ Pollutant List'!$B$7:$B$614,0))),"")</f>
        <v/>
      </c>
      <c r="F471" s="87"/>
      <c r="G471" s="88"/>
      <c r="H471" s="76"/>
      <c r="I471" s="74"/>
      <c r="J471" s="77"/>
      <c r="K471" s="75"/>
      <c r="L471" s="74"/>
      <c r="M471" s="77"/>
      <c r="N471" s="75"/>
    </row>
    <row r="472" spans="1:14" x14ac:dyDescent="0.25">
      <c r="A472" s="59"/>
      <c r="B472" s="84"/>
      <c r="C472" s="83"/>
      <c r="D472" s="60" t="str">
        <f>IFERROR(IF(C472="No CAS","",INDEX('DEQ Pollutant List'!$C$7:$C$614,MATCH('5. Pollutant Emissions - MB'!C472,'DEQ Pollutant List'!$B$7:$B$614,0))),"")</f>
        <v/>
      </c>
      <c r="E472" s="194" t="str">
        <f>IFERROR(IF(OR($C472="",$C472="No CAS"),INDEX('DEQ Pollutant List'!$A$7:$A$614,MATCH($D472,'DEQ Pollutant List'!$C$7:$C$614,0)),INDEX('DEQ Pollutant List'!$A$7:$A$614,MATCH($C472,'DEQ Pollutant List'!$B$7:$B$614,0))),"")</f>
        <v/>
      </c>
      <c r="F472" s="87"/>
      <c r="G472" s="88"/>
      <c r="H472" s="76"/>
      <c r="I472" s="74"/>
      <c r="J472" s="77"/>
      <c r="K472" s="75"/>
      <c r="L472" s="74"/>
      <c r="M472" s="77"/>
      <c r="N472" s="75"/>
    </row>
    <row r="473" spans="1:14" x14ac:dyDescent="0.25">
      <c r="A473" s="59"/>
      <c r="B473" s="84"/>
      <c r="C473" s="83"/>
      <c r="D473" s="60" t="str">
        <f>IFERROR(IF(C473="No CAS","",INDEX('DEQ Pollutant List'!$C$7:$C$614,MATCH('5. Pollutant Emissions - MB'!C473,'DEQ Pollutant List'!$B$7:$B$614,0))),"")</f>
        <v/>
      </c>
      <c r="E473" s="194" t="str">
        <f>IFERROR(IF(OR($C473="",$C473="No CAS"),INDEX('DEQ Pollutant List'!$A$7:$A$614,MATCH($D473,'DEQ Pollutant List'!$C$7:$C$614,0)),INDEX('DEQ Pollutant List'!$A$7:$A$614,MATCH($C473,'DEQ Pollutant List'!$B$7:$B$614,0))),"")</f>
        <v/>
      </c>
      <c r="F473" s="87"/>
      <c r="G473" s="88"/>
      <c r="H473" s="76"/>
      <c r="I473" s="74"/>
      <c r="J473" s="77"/>
      <c r="K473" s="75"/>
      <c r="L473" s="74"/>
      <c r="M473" s="77"/>
      <c r="N473" s="75"/>
    </row>
    <row r="474" spans="1:14" x14ac:dyDescent="0.25">
      <c r="A474" s="59"/>
      <c r="B474" s="84"/>
      <c r="C474" s="83"/>
      <c r="D474" s="60" t="str">
        <f>IFERROR(IF(C474="No CAS","",INDEX('DEQ Pollutant List'!$C$7:$C$614,MATCH('5. Pollutant Emissions - MB'!C474,'DEQ Pollutant List'!$B$7:$B$614,0))),"")</f>
        <v/>
      </c>
      <c r="E474" s="194" t="str">
        <f>IFERROR(IF(OR($C474="",$C474="No CAS"),INDEX('DEQ Pollutant List'!$A$7:$A$614,MATCH($D474,'DEQ Pollutant List'!$C$7:$C$614,0)),INDEX('DEQ Pollutant List'!$A$7:$A$614,MATCH($C474,'DEQ Pollutant List'!$B$7:$B$614,0))),"")</f>
        <v/>
      </c>
      <c r="F474" s="87"/>
      <c r="G474" s="88"/>
      <c r="H474" s="76"/>
      <c r="I474" s="74"/>
      <c r="J474" s="77"/>
      <c r="K474" s="75"/>
      <c r="L474" s="74"/>
      <c r="M474" s="77"/>
      <c r="N474" s="75"/>
    </row>
    <row r="475" spans="1:14" x14ac:dyDescent="0.25">
      <c r="A475" s="59"/>
      <c r="B475" s="84"/>
      <c r="C475" s="83"/>
      <c r="D475" s="60" t="str">
        <f>IFERROR(IF(C475="No CAS","",INDEX('DEQ Pollutant List'!$C$7:$C$614,MATCH('5. Pollutant Emissions - MB'!C475,'DEQ Pollutant List'!$B$7:$B$614,0))),"")</f>
        <v/>
      </c>
      <c r="E475" s="194" t="str">
        <f>IFERROR(IF(OR($C475="",$C475="No CAS"),INDEX('DEQ Pollutant List'!$A$7:$A$614,MATCH($D475,'DEQ Pollutant List'!$C$7:$C$614,0)),INDEX('DEQ Pollutant List'!$A$7:$A$614,MATCH($C475,'DEQ Pollutant List'!$B$7:$B$614,0))),"")</f>
        <v/>
      </c>
      <c r="F475" s="87"/>
      <c r="G475" s="88"/>
      <c r="H475" s="76"/>
      <c r="I475" s="74"/>
      <c r="J475" s="77"/>
      <c r="K475" s="75"/>
      <c r="L475" s="74"/>
      <c r="M475" s="77"/>
      <c r="N475" s="75"/>
    </row>
    <row r="476" spans="1:14" x14ac:dyDescent="0.25">
      <c r="A476" s="59"/>
      <c r="B476" s="84"/>
      <c r="C476" s="83"/>
      <c r="D476" s="60" t="str">
        <f>IFERROR(IF(C476="No CAS","",INDEX('DEQ Pollutant List'!$C$7:$C$614,MATCH('5. Pollutant Emissions - MB'!C476,'DEQ Pollutant List'!$B$7:$B$614,0))),"")</f>
        <v/>
      </c>
      <c r="E476" s="194" t="str">
        <f>IFERROR(IF(OR($C476="",$C476="No CAS"),INDEX('DEQ Pollutant List'!$A$7:$A$614,MATCH($D476,'DEQ Pollutant List'!$C$7:$C$614,0)),INDEX('DEQ Pollutant List'!$A$7:$A$614,MATCH($C476,'DEQ Pollutant List'!$B$7:$B$614,0))),"")</f>
        <v/>
      </c>
      <c r="F476" s="87"/>
      <c r="G476" s="88"/>
      <c r="H476" s="76"/>
      <c r="I476" s="74"/>
      <c r="J476" s="77"/>
      <c r="K476" s="75"/>
      <c r="L476" s="74"/>
      <c r="M476" s="77"/>
      <c r="N476" s="75"/>
    </row>
    <row r="477" spans="1:14" x14ac:dyDescent="0.25">
      <c r="A477" s="59"/>
      <c r="B477" s="84"/>
      <c r="C477" s="83"/>
      <c r="D477" s="60" t="str">
        <f>IFERROR(IF(C477="No CAS","",INDEX('DEQ Pollutant List'!$C$7:$C$614,MATCH('5. Pollutant Emissions - MB'!C477,'DEQ Pollutant List'!$B$7:$B$614,0))),"")</f>
        <v/>
      </c>
      <c r="E477" s="194" t="str">
        <f>IFERROR(IF(OR($C477="",$C477="No CAS"),INDEX('DEQ Pollutant List'!$A$7:$A$614,MATCH($D477,'DEQ Pollutant List'!$C$7:$C$614,0)),INDEX('DEQ Pollutant List'!$A$7:$A$614,MATCH($C477,'DEQ Pollutant List'!$B$7:$B$614,0))),"")</f>
        <v/>
      </c>
      <c r="F477" s="87"/>
      <c r="G477" s="88"/>
      <c r="H477" s="76"/>
      <c r="I477" s="74"/>
      <c r="J477" s="77"/>
      <c r="K477" s="75"/>
      <c r="L477" s="74"/>
      <c r="M477" s="77"/>
      <c r="N477" s="75"/>
    </row>
    <row r="478" spans="1:14" x14ac:dyDescent="0.25">
      <c r="A478" s="59"/>
      <c r="B478" s="84"/>
      <c r="C478" s="83"/>
      <c r="D478" s="60" t="str">
        <f>IFERROR(IF(C478="No CAS","",INDEX('DEQ Pollutant List'!$C$7:$C$614,MATCH('5. Pollutant Emissions - MB'!C478,'DEQ Pollutant List'!$B$7:$B$614,0))),"")</f>
        <v/>
      </c>
      <c r="E478" s="194" t="str">
        <f>IFERROR(IF(OR($C478="",$C478="No CAS"),INDEX('DEQ Pollutant List'!$A$7:$A$614,MATCH($D478,'DEQ Pollutant List'!$C$7:$C$614,0)),INDEX('DEQ Pollutant List'!$A$7:$A$614,MATCH($C478,'DEQ Pollutant List'!$B$7:$B$614,0))),"")</f>
        <v/>
      </c>
      <c r="F478" s="87"/>
      <c r="G478" s="88"/>
      <c r="H478" s="76"/>
      <c r="I478" s="74"/>
      <c r="J478" s="77"/>
      <c r="K478" s="75"/>
      <c r="L478" s="74"/>
      <c r="M478" s="77"/>
      <c r="N478" s="75"/>
    </row>
    <row r="479" spans="1:14" x14ac:dyDescent="0.25">
      <c r="A479" s="59"/>
      <c r="B479" s="84"/>
      <c r="C479" s="83"/>
      <c r="D479" s="60" t="str">
        <f>IFERROR(IF(C479="No CAS","",INDEX('DEQ Pollutant List'!$C$7:$C$614,MATCH('5. Pollutant Emissions - MB'!C479,'DEQ Pollutant List'!$B$7:$B$614,0))),"")</f>
        <v/>
      </c>
      <c r="E479" s="194" t="str">
        <f>IFERROR(IF(OR($C479="",$C479="No CAS"),INDEX('DEQ Pollutant List'!$A$7:$A$614,MATCH($D479,'DEQ Pollutant List'!$C$7:$C$614,0)),INDEX('DEQ Pollutant List'!$A$7:$A$614,MATCH($C479,'DEQ Pollutant List'!$B$7:$B$614,0))),"")</f>
        <v/>
      </c>
      <c r="F479" s="87"/>
      <c r="G479" s="88"/>
      <c r="H479" s="76"/>
      <c r="I479" s="74"/>
      <c r="J479" s="77"/>
      <c r="K479" s="75"/>
      <c r="L479" s="74"/>
      <c r="M479" s="77"/>
      <c r="N479" s="75"/>
    </row>
    <row r="480" spans="1:14" x14ac:dyDescent="0.25">
      <c r="A480" s="59"/>
      <c r="B480" s="84"/>
      <c r="C480" s="83"/>
      <c r="D480" s="60" t="str">
        <f>IFERROR(IF(C480="No CAS","",INDEX('DEQ Pollutant List'!$C$7:$C$614,MATCH('5. Pollutant Emissions - MB'!C480,'DEQ Pollutant List'!$B$7:$B$614,0))),"")</f>
        <v/>
      </c>
      <c r="E480" s="194" t="str">
        <f>IFERROR(IF(OR($C480="",$C480="No CAS"),INDEX('DEQ Pollutant List'!$A$7:$A$614,MATCH($D480,'DEQ Pollutant List'!$C$7:$C$614,0)),INDEX('DEQ Pollutant List'!$A$7:$A$614,MATCH($C480,'DEQ Pollutant List'!$B$7:$B$614,0))),"")</f>
        <v/>
      </c>
      <c r="F480" s="87"/>
      <c r="G480" s="88"/>
      <c r="H480" s="76"/>
      <c r="I480" s="74"/>
      <c r="J480" s="77"/>
      <c r="K480" s="75"/>
      <c r="L480" s="74"/>
      <c r="M480" s="77"/>
      <c r="N480" s="75"/>
    </row>
    <row r="481" spans="1:14" x14ac:dyDescent="0.25">
      <c r="A481" s="59"/>
      <c r="B481" s="84"/>
      <c r="C481" s="83"/>
      <c r="D481" s="60" t="str">
        <f>IFERROR(IF(C481="No CAS","",INDEX('DEQ Pollutant List'!$C$7:$C$614,MATCH('5. Pollutant Emissions - MB'!C481,'DEQ Pollutant List'!$B$7:$B$614,0))),"")</f>
        <v/>
      </c>
      <c r="E481" s="194" t="str">
        <f>IFERROR(IF(OR($C481="",$C481="No CAS"),INDEX('DEQ Pollutant List'!$A$7:$A$614,MATCH($D481,'DEQ Pollutant List'!$C$7:$C$614,0)),INDEX('DEQ Pollutant List'!$A$7:$A$614,MATCH($C481,'DEQ Pollutant List'!$B$7:$B$614,0))),"")</f>
        <v/>
      </c>
      <c r="F481" s="87"/>
      <c r="G481" s="88"/>
      <c r="H481" s="76"/>
      <c r="I481" s="74"/>
      <c r="J481" s="77"/>
      <c r="K481" s="75"/>
      <c r="L481" s="74"/>
      <c r="M481" s="77"/>
      <c r="N481" s="75"/>
    </row>
    <row r="482" spans="1:14" x14ac:dyDescent="0.25">
      <c r="A482" s="59"/>
      <c r="B482" s="84"/>
      <c r="C482" s="83"/>
      <c r="D482" s="60" t="str">
        <f>IFERROR(IF(C482="No CAS","",INDEX('DEQ Pollutant List'!$C$7:$C$614,MATCH('5. Pollutant Emissions - MB'!C482,'DEQ Pollutant List'!$B$7:$B$614,0))),"")</f>
        <v/>
      </c>
      <c r="E482" s="194" t="str">
        <f>IFERROR(IF(OR($C482="",$C482="No CAS"),INDEX('DEQ Pollutant List'!$A$7:$A$614,MATCH($D482,'DEQ Pollutant List'!$C$7:$C$614,0)),INDEX('DEQ Pollutant List'!$A$7:$A$614,MATCH($C482,'DEQ Pollutant List'!$B$7:$B$614,0))),"")</f>
        <v/>
      </c>
      <c r="F482" s="87"/>
      <c r="G482" s="88"/>
      <c r="H482" s="76"/>
      <c r="I482" s="74"/>
      <c r="J482" s="77"/>
      <c r="K482" s="75"/>
      <c r="L482" s="74"/>
      <c r="M482" s="77"/>
      <c r="N482" s="75"/>
    </row>
    <row r="483" spans="1:14" x14ac:dyDescent="0.25">
      <c r="A483" s="59"/>
      <c r="B483" s="84"/>
      <c r="C483" s="83"/>
      <c r="D483" s="60" t="str">
        <f>IFERROR(IF(C483="No CAS","",INDEX('DEQ Pollutant List'!$C$7:$C$614,MATCH('5. Pollutant Emissions - MB'!C483,'DEQ Pollutant List'!$B$7:$B$614,0))),"")</f>
        <v/>
      </c>
      <c r="E483" s="194" t="str">
        <f>IFERROR(IF(OR($C483="",$C483="No CAS"),INDEX('DEQ Pollutant List'!$A$7:$A$614,MATCH($D483,'DEQ Pollutant List'!$C$7:$C$614,0)),INDEX('DEQ Pollutant List'!$A$7:$A$614,MATCH($C483,'DEQ Pollutant List'!$B$7:$B$614,0))),"")</f>
        <v/>
      </c>
      <c r="F483" s="87"/>
      <c r="G483" s="88"/>
      <c r="H483" s="76"/>
      <c r="I483" s="74"/>
      <c r="J483" s="77"/>
      <c r="K483" s="75"/>
      <c r="L483" s="74"/>
      <c r="M483" s="77"/>
      <c r="N483" s="75"/>
    </row>
    <row r="484" spans="1:14" x14ac:dyDescent="0.25">
      <c r="A484" s="59"/>
      <c r="B484" s="84"/>
      <c r="C484" s="83"/>
      <c r="D484" s="60" t="str">
        <f>IFERROR(IF(C484="No CAS","",INDEX('DEQ Pollutant List'!$C$7:$C$614,MATCH('5. Pollutant Emissions - MB'!C484,'DEQ Pollutant List'!$B$7:$B$614,0))),"")</f>
        <v/>
      </c>
      <c r="E484" s="194" t="str">
        <f>IFERROR(IF(OR($C484="",$C484="No CAS"),INDEX('DEQ Pollutant List'!$A$7:$A$614,MATCH($D484,'DEQ Pollutant List'!$C$7:$C$614,0)),INDEX('DEQ Pollutant List'!$A$7:$A$614,MATCH($C484,'DEQ Pollutant List'!$B$7:$B$614,0))),"")</f>
        <v/>
      </c>
      <c r="F484" s="87"/>
      <c r="G484" s="88"/>
      <c r="H484" s="76"/>
      <c r="I484" s="74"/>
      <c r="J484" s="77"/>
      <c r="K484" s="75"/>
      <c r="L484" s="74"/>
      <c r="M484" s="77"/>
      <c r="N484" s="75"/>
    </row>
    <row r="485" spans="1:14" x14ac:dyDescent="0.25">
      <c r="A485" s="59"/>
      <c r="B485" s="84"/>
      <c r="C485" s="83"/>
      <c r="D485" s="60" t="str">
        <f>IFERROR(IF(C485="No CAS","",INDEX('DEQ Pollutant List'!$C$7:$C$614,MATCH('5. Pollutant Emissions - MB'!C485,'DEQ Pollutant List'!$B$7:$B$614,0))),"")</f>
        <v/>
      </c>
      <c r="E485" s="194" t="str">
        <f>IFERROR(IF(OR($C485="",$C485="No CAS"),INDEX('DEQ Pollutant List'!$A$7:$A$614,MATCH($D485,'DEQ Pollutant List'!$C$7:$C$614,0)),INDEX('DEQ Pollutant List'!$A$7:$A$614,MATCH($C485,'DEQ Pollutant List'!$B$7:$B$614,0))),"")</f>
        <v/>
      </c>
      <c r="F485" s="87"/>
      <c r="G485" s="88"/>
      <c r="H485" s="76"/>
      <c r="I485" s="74"/>
      <c r="J485" s="77"/>
      <c r="K485" s="75"/>
      <c r="L485" s="74"/>
      <c r="M485" s="77"/>
      <c r="N485" s="75"/>
    </row>
    <row r="486" spans="1:14" x14ac:dyDescent="0.25">
      <c r="A486" s="59"/>
      <c r="B486" s="84"/>
      <c r="C486" s="83"/>
      <c r="D486" s="60" t="str">
        <f>IFERROR(IF(C486="No CAS","",INDEX('DEQ Pollutant List'!$C$7:$C$614,MATCH('5. Pollutant Emissions - MB'!C486,'DEQ Pollutant List'!$B$7:$B$614,0))),"")</f>
        <v/>
      </c>
      <c r="E486" s="194" t="str">
        <f>IFERROR(IF(OR($C486="",$C486="No CAS"),INDEX('DEQ Pollutant List'!$A$7:$A$614,MATCH($D486,'DEQ Pollutant List'!$C$7:$C$614,0)),INDEX('DEQ Pollutant List'!$A$7:$A$614,MATCH($C486,'DEQ Pollutant List'!$B$7:$B$614,0))),"")</f>
        <v/>
      </c>
      <c r="F486" s="87"/>
      <c r="G486" s="88"/>
      <c r="H486" s="76"/>
      <c r="I486" s="74"/>
      <c r="J486" s="77"/>
      <c r="K486" s="75"/>
      <c r="L486" s="74"/>
      <c r="M486" s="77"/>
      <c r="N486" s="75"/>
    </row>
    <row r="487" spans="1:14" x14ac:dyDescent="0.25">
      <c r="A487" s="59"/>
      <c r="B487" s="84"/>
      <c r="C487" s="83"/>
      <c r="D487" s="60" t="str">
        <f>IFERROR(IF(C487="No CAS","",INDEX('DEQ Pollutant List'!$C$7:$C$614,MATCH('5. Pollutant Emissions - MB'!C487,'DEQ Pollutant List'!$B$7:$B$614,0))),"")</f>
        <v/>
      </c>
      <c r="E487" s="194" t="str">
        <f>IFERROR(IF(OR($C487="",$C487="No CAS"),INDEX('DEQ Pollutant List'!$A$7:$A$614,MATCH($D487,'DEQ Pollutant List'!$C$7:$C$614,0)),INDEX('DEQ Pollutant List'!$A$7:$A$614,MATCH($C487,'DEQ Pollutant List'!$B$7:$B$614,0))),"")</f>
        <v/>
      </c>
      <c r="F487" s="87"/>
      <c r="G487" s="88"/>
      <c r="H487" s="76"/>
      <c r="I487" s="74"/>
      <c r="J487" s="77"/>
      <c r="K487" s="75"/>
      <c r="L487" s="74"/>
      <c r="M487" s="77"/>
      <c r="N487" s="75"/>
    </row>
    <row r="488" spans="1:14" x14ac:dyDescent="0.25">
      <c r="A488" s="59"/>
      <c r="B488" s="84"/>
      <c r="C488" s="83"/>
      <c r="D488" s="60" t="str">
        <f>IFERROR(IF(C488="No CAS","",INDEX('DEQ Pollutant List'!$C$7:$C$614,MATCH('5. Pollutant Emissions - MB'!C488,'DEQ Pollutant List'!$B$7:$B$614,0))),"")</f>
        <v/>
      </c>
      <c r="E488" s="194" t="str">
        <f>IFERROR(IF(OR($C488="",$C488="No CAS"),INDEX('DEQ Pollutant List'!$A$7:$A$614,MATCH($D488,'DEQ Pollutant List'!$C$7:$C$614,0)),INDEX('DEQ Pollutant List'!$A$7:$A$614,MATCH($C488,'DEQ Pollutant List'!$B$7:$B$614,0))),"")</f>
        <v/>
      </c>
      <c r="F488" s="87"/>
      <c r="G488" s="88"/>
      <c r="H488" s="76"/>
      <c r="I488" s="74"/>
      <c r="J488" s="77"/>
      <c r="K488" s="75"/>
      <c r="L488" s="74"/>
      <c r="M488" s="77"/>
      <c r="N488" s="75"/>
    </row>
    <row r="489" spans="1:14" x14ac:dyDescent="0.25">
      <c r="A489" s="59"/>
      <c r="B489" s="84"/>
      <c r="C489" s="83"/>
      <c r="D489" s="60" t="str">
        <f>IFERROR(IF(C489="No CAS","",INDEX('DEQ Pollutant List'!$C$7:$C$614,MATCH('5. Pollutant Emissions - MB'!C489,'DEQ Pollutant List'!$B$7:$B$614,0))),"")</f>
        <v/>
      </c>
      <c r="E489" s="194" t="str">
        <f>IFERROR(IF(OR($C489="",$C489="No CAS"),INDEX('DEQ Pollutant List'!$A$7:$A$614,MATCH($D489,'DEQ Pollutant List'!$C$7:$C$614,0)),INDEX('DEQ Pollutant List'!$A$7:$A$614,MATCH($C489,'DEQ Pollutant List'!$B$7:$B$614,0))),"")</f>
        <v/>
      </c>
      <c r="F489" s="87"/>
      <c r="G489" s="88"/>
      <c r="H489" s="76"/>
      <c r="I489" s="74"/>
      <c r="J489" s="77"/>
      <c r="K489" s="75"/>
      <c r="L489" s="74"/>
      <c r="M489" s="77"/>
      <c r="N489" s="75"/>
    </row>
    <row r="490" spans="1:14" x14ac:dyDescent="0.25">
      <c r="A490" s="59"/>
      <c r="B490" s="84"/>
      <c r="C490" s="83"/>
      <c r="D490" s="60" t="str">
        <f>IFERROR(IF(C490="No CAS","",INDEX('DEQ Pollutant List'!$C$7:$C$614,MATCH('5. Pollutant Emissions - MB'!C490,'DEQ Pollutant List'!$B$7:$B$614,0))),"")</f>
        <v/>
      </c>
      <c r="E490" s="194" t="str">
        <f>IFERROR(IF(OR($C490="",$C490="No CAS"),INDEX('DEQ Pollutant List'!$A$7:$A$614,MATCH($D490,'DEQ Pollutant List'!$C$7:$C$614,0)),INDEX('DEQ Pollutant List'!$A$7:$A$614,MATCH($C490,'DEQ Pollutant List'!$B$7:$B$614,0))),"")</f>
        <v/>
      </c>
      <c r="F490" s="87"/>
      <c r="G490" s="88"/>
      <c r="H490" s="76"/>
      <c r="I490" s="74"/>
      <c r="J490" s="77"/>
      <c r="K490" s="75"/>
      <c r="L490" s="74"/>
      <c r="M490" s="77"/>
      <c r="N490" s="75"/>
    </row>
    <row r="491" spans="1:14" x14ac:dyDescent="0.25">
      <c r="A491" s="59"/>
      <c r="B491" s="84"/>
      <c r="C491" s="83"/>
      <c r="D491" s="60" t="str">
        <f>IFERROR(IF(C491="No CAS","",INDEX('DEQ Pollutant List'!$C$7:$C$614,MATCH('5. Pollutant Emissions - MB'!C491,'DEQ Pollutant List'!$B$7:$B$614,0))),"")</f>
        <v/>
      </c>
      <c r="E491" s="194" t="str">
        <f>IFERROR(IF(OR($C491="",$C491="No CAS"),INDEX('DEQ Pollutant List'!$A$7:$A$614,MATCH($D491,'DEQ Pollutant List'!$C$7:$C$614,0)),INDEX('DEQ Pollutant List'!$A$7:$A$614,MATCH($C491,'DEQ Pollutant List'!$B$7:$B$614,0))),"")</f>
        <v/>
      </c>
      <c r="F491" s="87"/>
      <c r="G491" s="88"/>
      <c r="H491" s="76"/>
      <c r="I491" s="74"/>
      <c r="J491" s="77"/>
      <c r="K491" s="75"/>
      <c r="L491" s="74"/>
      <c r="M491" s="77"/>
      <c r="N491" s="75"/>
    </row>
    <row r="492" spans="1:14" x14ac:dyDescent="0.25">
      <c r="A492" s="59"/>
      <c r="B492" s="84"/>
      <c r="C492" s="83"/>
      <c r="D492" s="60" t="str">
        <f>IFERROR(IF(C492="No CAS","",INDEX('DEQ Pollutant List'!$C$7:$C$614,MATCH('5. Pollutant Emissions - MB'!C492,'DEQ Pollutant List'!$B$7:$B$614,0))),"")</f>
        <v/>
      </c>
      <c r="E492" s="194" t="str">
        <f>IFERROR(IF(OR($C492="",$C492="No CAS"),INDEX('DEQ Pollutant List'!$A$7:$A$614,MATCH($D492,'DEQ Pollutant List'!$C$7:$C$614,0)),INDEX('DEQ Pollutant List'!$A$7:$A$614,MATCH($C492,'DEQ Pollutant List'!$B$7:$B$614,0))),"")</f>
        <v/>
      </c>
      <c r="F492" s="87"/>
      <c r="G492" s="88"/>
      <c r="H492" s="76"/>
      <c r="I492" s="74"/>
      <c r="J492" s="77"/>
      <c r="K492" s="75"/>
      <c r="L492" s="74"/>
      <c r="M492" s="77"/>
      <c r="N492" s="75"/>
    </row>
    <row r="493" spans="1:14" x14ac:dyDescent="0.25">
      <c r="A493" s="59"/>
      <c r="B493" s="84"/>
      <c r="C493" s="83"/>
      <c r="D493" s="60" t="str">
        <f>IFERROR(IF(C493="No CAS","",INDEX('DEQ Pollutant List'!$C$7:$C$614,MATCH('5. Pollutant Emissions - MB'!C493,'DEQ Pollutant List'!$B$7:$B$614,0))),"")</f>
        <v/>
      </c>
      <c r="E493" s="194" t="str">
        <f>IFERROR(IF(OR($C493="",$C493="No CAS"),INDEX('DEQ Pollutant List'!$A$7:$A$614,MATCH($D493,'DEQ Pollutant List'!$C$7:$C$614,0)),INDEX('DEQ Pollutant List'!$A$7:$A$614,MATCH($C493,'DEQ Pollutant List'!$B$7:$B$614,0))),"")</f>
        <v/>
      </c>
      <c r="F493" s="87"/>
      <c r="G493" s="88"/>
      <c r="H493" s="76"/>
      <c r="I493" s="74"/>
      <c r="J493" s="77"/>
      <c r="K493" s="75"/>
      <c r="L493" s="74"/>
      <c r="M493" s="77"/>
      <c r="N493" s="75"/>
    </row>
    <row r="494" spans="1:14" x14ac:dyDescent="0.25">
      <c r="A494" s="59"/>
      <c r="B494" s="84"/>
      <c r="C494" s="83"/>
      <c r="D494" s="60" t="str">
        <f>IFERROR(IF(C494="No CAS","",INDEX('DEQ Pollutant List'!$C$7:$C$614,MATCH('5. Pollutant Emissions - MB'!C494,'DEQ Pollutant List'!$B$7:$B$614,0))),"")</f>
        <v/>
      </c>
      <c r="E494" s="194" t="str">
        <f>IFERROR(IF(OR($C494="",$C494="No CAS"),INDEX('DEQ Pollutant List'!$A$7:$A$614,MATCH($D494,'DEQ Pollutant List'!$C$7:$C$614,0)),INDEX('DEQ Pollutant List'!$A$7:$A$614,MATCH($C494,'DEQ Pollutant List'!$B$7:$B$614,0))),"")</f>
        <v/>
      </c>
      <c r="F494" s="87"/>
      <c r="G494" s="88"/>
      <c r="H494" s="76"/>
      <c r="I494" s="74"/>
      <c r="J494" s="77"/>
      <c r="K494" s="75"/>
      <c r="L494" s="74"/>
      <c r="M494" s="77"/>
      <c r="N494" s="75"/>
    </row>
    <row r="495" spans="1:14" x14ac:dyDescent="0.25">
      <c r="A495" s="59"/>
      <c r="B495" s="84"/>
      <c r="C495" s="83"/>
      <c r="D495" s="60" t="str">
        <f>IFERROR(IF(C495="No CAS","",INDEX('DEQ Pollutant List'!$C$7:$C$614,MATCH('5. Pollutant Emissions - MB'!C495,'DEQ Pollutant List'!$B$7:$B$614,0))),"")</f>
        <v/>
      </c>
      <c r="E495" s="194" t="str">
        <f>IFERROR(IF(OR($C495="",$C495="No CAS"),INDEX('DEQ Pollutant List'!$A$7:$A$614,MATCH($D495,'DEQ Pollutant List'!$C$7:$C$614,0)),INDEX('DEQ Pollutant List'!$A$7:$A$614,MATCH($C495,'DEQ Pollutant List'!$B$7:$B$614,0))),"")</f>
        <v/>
      </c>
      <c r="F495" s="87"/>
      <c r="G495" s="88"/>
      <c r="H495" s="76"/>
      <c r="I495" s="74"/>
      <c r="J495" s="77"/>
      <c r="K495" s="75"/>
      <c r="L495" s="74"/>
      <c r="M495" s="77"/>
      <c r="N495" s="75"/>
    </row>
    <row r="496" spans="1:14" x14ac:dyDescent="0.25">
      <c r="A496" s="59"/>
      <c r="B496" s="84"/>
      <c r="C496" s="83"/>
      <c r="D496" s="60" t="str">
        <f>IFERROR(IF(C496="No CAS","",INDEX('DEQ Pollutant List'!$C$7:$C$614,MATCH('5. Pollutant Emissions - MB'!C496,'DEQ Pollutant List'!$B$7:$B$614,0))),"")</f>
        <v/>
      </c>
      <c r="E496" s="194" t="str">
        <f>IFERROR(IF(OR($C496="",$C496="No CAS"),INDEX('DEQ Pollutant List'!$A$7:$A$614,MATCH($D496,'DEQ Pollutant List'!$C$7:$C$614,0)),INDEX('DEQ Pollutant List'!$A$7:$A$614,MATCH($C496,'DEQ Pollutant List'!$B$7:$B$614,0))),"")</f>
        <v/>
      </c>
      <c r="F496" s="87"/>
      <c r="G496" s="88"/>
      <c r="H496" s="76"/>
      <c r="I496" s="74"/>
      <c r="J496" s="77"/>
      <c r="K496" s="75"/>
      <c r="L496" s="74"/>
      <c r="M496" s="77"/>
      <c r="N496" s="75"/>
    </row>
    <row r="497" spans="1:14" x14ac:dyDescent="0.25">
      <c r="A497" s="59"/>
      <c r="B497" s="84"/>
      <c r="C497" s="83"/>
      <c r="D497" s="60" t="str">
        <f>IFERROR(IF(C497="No CAS","",INDEX('DEQ Pollutant List'!$C$7:$C$614,MATCH('5. Pollutant Emissions - MB'!C497,'DEQ Pollutant List'!$B$7:$B$614,0))),"")</f>
        <v/>
      </c>
      <c r="E497" s="194" t="str">
        <f>IFERROR(IF(OR($C497="",$C497="No CAS"),INDEX('DEQ Pollutant List'!$A$7:$A$614,MATCH($D497,'DEQ Pollutant List'!$C$7:$C$614,0)),INDEX('DEQ Pollutant List'!$A$7:$A$614,MATCH($C497,'DEQ Pollutant List'!$B$7:$B$614,0))),"")</f>
        <v/>
      </c>
      <c r="F497" s="87"/>
      <c r="G497" s="88"/>
      <c r="H497" s="76"/>
      <c r="I497" s="74"/>
      <c r="J497" s="77"/>
      <c r="K497" s="75"/>
      <c r="L497" s="74"/>
      <c r="M497" s="77"/>
      <c r="N497" s="75"/>
    </row>
    <row r="498" spans="1:14" x14ac:dyDescent="0.25">
      <c r="A498" s="59"/>
      <c r="B498" s="84"/>
      <c r="C498" s="83"/>
      <c r="D498" s="60" t="str">
        <f>IFERROR(IF(C498="No CAS","",INDEX('DEQ Pollutant List'!$C$7:$C$614,MATCH('5. Pollutant Emissions - MB'!C498,'DEQ Pollutant List'!$B$7:$B$614,0))),"")</f>
        <v/>
      </c>
      <c r="E498" s="194" t="str">
        <f>IFERROR(IF(OR($C498="",$C498="No CAS"),INDEX('DEQ Pollutant List'!$A$7:$A$614,MATCH($D498,'DEQ Pollutant List'!$C$7:$C$614,0)),INDEX('DEQ Pollutant List'!$A$7:$A$614,MATCH($C498,'DEQ Pollutant List'!$B$7:$B$614,0))),"")</f>
        <v/>
      </c>
      <c r="F498" s="87"/>
      <c r="G498" s="88"/>
      <c r="H498" s="76"/>
      <c r="I498" s="74"/>
      <c r="J498" s="77"/>
      <c r="K498" s="75"/>
      <c r="L498" s="74"/>
      <c r="M498" s="77"/>
      <c r="N498" s="75"/>
    </row>
    <row r="499" spans="1:14" x14ac:dyDescent="0.25">
      <c r="A499" s="59"/>
      <c r="B499" s="84"/>
      <c r="C499" s="83"/>
      <c r="D499" s="60" t="str">
        <f>IFERROR(IF(C499="No CAS","",INDEX('DEQ Pollutant List'!$C$7:$C$614,MATCH('5. Pollutant Emissions - MB'!C499,'DEQ Pollutant List'!$B$7:$B$614,0))),"")</f>
        <v/>
      </c>
      <c r="E499" s="194" t="str">
        <f>IFERROR(IF(OR($C499="",$C499="No CAS"),INDEX('DEQ Pollutant List'!$A$7:$A$614,MATCH($D499,'DEQ Pollutant List'!$C$7:$C$614,0)),INDEX('DEQ Pollutant List'!$A$7:$A$614,MATCH($C499,'DEQ Pollutant List'!$B$7:$B$614,0))),"")</f>
        <v/>
      </c>
      <c r="F499" s="87"/>
      <c r="G499" s="88"/>
      <c r="H499" s="76"/>
      <c r="I499" s="74"/>
      <c r="J499" s="77"/>
      <c r="K499" s="75"/>
      <c r="L499" s="74"/>
      <c r="M499" s="77"/>
      <c r="N499" s="75"/>
    </row>
    <row r="500" spans="1:14" ht="15.75" thickBot="1" x14ac:dyDescent="0.3">
      <c r="A500" s="61"/>
      <c r="B500" s="85"/>
      <c r="C500" s="86"/>
      <c r="D500" s="62" t="str">
        <f>IFERROR(IF(C500="No CAS","",INDEX('DEQ Pollutant List'!$C$7:$C$614,MATCH('5. Pollutant Emissions - MB'!C500,'DEQ Pollutant List'!$B$7:$B$614,0))),"")</f>
        <v/>
      </c>
      <c r="E500" s="195" t="str">
        <f>IFERROR(IF(OR($C500="",$C500="No CAS"),INDEX('DEQ Pollutant List'!$A$7:$A$614,MATCH($D500,'DEQ Pollutant List'!$C$7:$C$614,0)),INDEX('DEQ Pollutant List'!$A$7:$A$614,MATCH($C500,'DEQ Pollutant List'!$B$7:$B$614,0))),"")</f>
        <v/>
      </c>
      <c r="F500" s="89"/>
      <c r="G500" s="90"/>
      <c r="H500" s="80"/>
      <c r="I500" s="78"/>
      <c r="J500" s="81"/>
      <c r="K500" s="79"/>
      <c r="L500" s="78"/>
      <c r="M500" s="81"/>
      <c r="N500" s="79"/>
    </row>
    <row r="501" spans="1:14" x14ac:dyDescent="0.25">
      <c r="A501" s="465" t="s">
        <v>1226</v>
      </c>
      <c r="B501" s="466"/>
      <c r="C501" s="466"/>
      <c r="D501" s="466"/>
      <c r="E501" s="466"/>
      <c r="F501" s="466"/>
      <c r="G501" s="466"/>
      <c r="H501" s="466"/>
      <c r="I501" s="466"/>
      <c r="J501" s="466"/>
      <c r="K501" s="466"/>
      <c r="L501" s="466"/>
      <c r="M501" s="466"/>
      <c r="N501" s="466"/>
    </row>
    <row r="502" spans="1:14" x14ac:dyDescent="0.25">
      <c r="A502" s="468"/>
      <c r="B502" s="469"/>
      <c r="C502" s="469"/>
      <c r="D502" s="469"/>
      <c r="E502" s="469"/>
      <c r="F502" s="469"/>
      <c r="G502" s="469"/>
      <c r="H502" s="469"/>
      <c r="I502" s="469"/>
      <c r="J502" s="469"/>
      <c r="K502" s="469"/>
      <c r="L502" s="469"/>
      <c r="M502" s="469"/>
      <c r="N502" s="469"/>
    </row>
    <row r="503" spans="1:14" ht="15.75" thickBot="1" x14ac:dyDescent="0.3">
      <c r="A503" s="471"/>
      <c r="B503" s="472"/>
      <c r="C503" s="472"/>
      <c r="D503" s="472"/>
      <c r="E503" s="472"/>
      <c r="F503" s="472"/>
      <c r="G503" s="472"/>
      <c r="H503" s="472"/>
      <c r="I503" s="472"/>
      <c r="J503" s="472"/>
      <c r="K503" s="472"/>
      <c r="L503" s="472"/>
      <c r="M503" s="472"/>
      <c r="N503" s="472"/>
    </row>
  </sheetData>
  <sheetProtection algorithmName="SHA-512" hashValue="vxy/YAQyRiK27u8/i7usE635hL5G7UdjHcsCwD+YmEvIC86iqCBOxM/Lt5uzdVfLSa6HKgBt/+thV8Amvu6ogg==" saltValue="AJO+wsnndOrzvkf32t7ltA=="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headerFooter>
    <oddFooter>&amp;R09/03/2020</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1" workbookViewId="0">
      <selection activeCell="B7" sqref="B7"/>
    </sheetView>
  </sheetViews>
  <sheetFormatPr defaultRowHeight="15" x14ac:dyDescent="0.25"/>
  <cols>
    <col min="1" max="1" width="15.7109375" style="1" hidden="1" customWidth="1"/>
    <col min="2" max="2" width="19.28515625" customWidth="1"/>
    <col min="3" max="3" width="53.42578125" style="18" customWidth="1"/>
    <col min="4" max="4" width="9.140625" style="1" hidden="1" customWidth="1"/>
  </cols>
  <sheetData>
    <row r="6" spans="1:4" x14ac:dyDescent="0.25">
      <c r="A6" s="17" t="s">
        <v>1222</v>
      </c>
      <c r="B6" s="16" t="s">
        <v>1392</v>
      </c>
      <c r="C6" s="19" t="s">
        <v>14</v>
      </c>
      <c r="D6" s="19" t="s">
        <v>1352</v>
      </c>
    </row>
    <row r="7" spans="1:4" s="2" customFormat="1" ht="15" customHeight="1" x14ac:dyDescent="0.25">
      <c r="A7" s="15">
        <v>1</v>
      </c>
      <c r="B7" s="3" t="s">
        <v>15</v>
      </c>
      <c r="C7" s="3" t="s">
        <v>16</v>
      </c>
      <c r="D7" s="15" t="s">
        <v>1353</v>
      </c>
    </row>
    <row r="8" spans="1:4" s="2" customFormat="1" ht="15" customHeight="1" x14ac:dyDescent="0.25">
      <c r="A8" s="15">
        <v>2</v>
      </c>
      <c r="B8" s="3" t="s">
        <v>17</v>
      </c>
      <c r="C8" s="3" t="s">
        <v>18</v>
      </c>
      <c r="D8" s="15" t="s">
        <v>1353</v>
      </c>
    </row>
    <row r="9" spans="1:4" s="2" customFormat="1" ht="15" customHeight="1" x14ac:dyDescent="0.25">
      <c r="A9" s="15">
        <v>634</v>
      </c>
      <c r="B9" s="3" t="s">
        <v>19</v>
      </c>
      <c r="C9" s="3" t="s">
        <v>20</v>
      </c>
      <c r="D9" s="15" t="s">
        <v>177</v>
      </c>
    </row>
    <row r="10" spans="1:4" s="2" customFormat="1" ht="15" customHeight="1" x14ac:dyDescent="0.25">
      <c r="A10" s="15">
        <v>3</v>
      </c>
      <c r="B10" s="3" t="s">
        <v>21</v>
      </c>
      <c r="C10" s="3" t="s">
        <v>22</v>
      </c>
      <c r="D10" s="15" t="s">
        <v>1353</v>
      </c>
    </row>
    <row r="11" spans="1:4" s="2" customFormat="1" ht="15" customHeight="1" x14ac:dyDescent="0.25">
      <c r="A11" s="15">
        <v>4</v>
      </c>
      <c r="B11" s="3" t="s">
        <v>23</v>
      </c>
      <c r="C11" s="3" t="s">
        <v>24</v>
      </c>
      <c r="D11" s="15" t="s">
        <v>1353</v>
      </c>
    </row>
    <row r="12" spans="1:4" s="2" customFormat="1" ht="15" customHeight="1" x14ac:dyDescent="0.25">
      <c r="A12" s="15">
        <v>5</v>
      </c>
      <c r="B12" s="3" t="s">
        <v>25</v>
      </c>
      <c r="C12" s="3" t="s">
        <v>26</v>
      </c>
      <c r="D12" s="15" t="s">
        <v>1353</v>
      </c>
    </row>
    <row r="13" spans="1:4" s="2" customFormat="1" ht="15" customHeight="1" x14ac:dyDescent="0.25">
      <c r="A13" s="15">
        <v>6</v>
      </c>
      <c r="B13" s="3" t="s">
        <v>27</v>
      </c>
      <c r="C13" s="3" t="s">
        <v>28</v>
      </c>
      <c r="D13" s="15" t="s">
        <v>1353</v>
      </c>
    </row>
    <row r="14" spans="1:4" s="2" customFormat="1" ht="15" customHeight="1" x14ac:dyDescent="0.25">
      <c r="A14" s="15">
        <v>7</v>
      </c>
      <c r="B14" s="3" t="s">
        <v>29</v>
      </c>
      <c r="C14" s="3" t="s">
        <v>30</v>
      </c>
      <c r="D14" s="15" t="s">
        <v>1353</v>
      </c>
    </row>
    <row r="15" spans="1:4" s="2" customFormat="1" ht="15" customHeight="1" x14ac:dyDescent="0.25">
      <c r="A15" s="15">
        <v>8</v>
      </c>
      <c r="B15" s="3" t="s">
        <v>31</v>
      </c>
      <c r="C15" s="3" t="s">
        <v>32</v>
      </c>
      <c r="D15" s="15" t="s">
        <v>1353</v>
      </c>
    </row>
    <row r="16" spans="1:4" s="2" customFormat="1" ht="15" customHeight="1" x14ac:dyDescent="0.25">
      <c r="A16" s="15">
        <v>9</v>
      </c>
      <c r="B16" s="3" t="s">
        <v>33</v>
      </c>
      <c r="C16" s="3" t="s">
        <v>34</v>
      </c>
      <c r="D16" s="15" t="s">
        <v>177</v>
      </c>
    </row>
    <row r="17" spans="1:4" s="2" customFormat="1" ht="15" customHeight="1" x14ac:dyDescent="0.25">
      <c r="A17" s="15">
        <v>10</v>
      </c>
      <c r="B17" s="3" t="s">
        <v>35</v>
      </c>
      <c r="C17" s="3" t="s">
        <v>36</v>
      </c>
      <c r="D17" s="15" t="s">
        <v>177</v>
      </c>
    </row>
    <row r="18" spans="1:4" s="2" customFormat="1" ht="15" customHeight="1" x14ac:dyDescent="0.25">
      <c r="A18" s="15">
        <v>11</v>
      </c>
      <c r="B18" s="3" t="s">
        <v>37</v>
      </c>
      <c r="C18" s="3" t="s">
        <v>38</v>
      </c>
      <c r="D18" s="15" t="s">
        <v>177</v>
      </c>
    </row>
    <row r="19" spans="1:4" s="2" customFormat="1" ht="15" customHeight="1" x14ac:dyDescent="0.25">
      <c r="A19" s="15">
        <v>12</v>
      </c>
      <c r="B19" s="3" t="s">
        <v>39</v>
      </c>
      <c r="C19" s="3" t="s">
        <v>40</v>
      </c>
      <c r="D19" s="15" t="s">
        <v>1353</v>
      </c>
    </row>
    <row r="20" spans="1:4" s="2" customFormat="1" ht="15" customHeight="1" x14ac:dyDescent="0.25">
      <c r="A20" s="15">
        <v>13</v>
      </c>
      <c r="B20" s="3" t="s">
        <v>41</v>
      </c>
      <c r="C20" s="3" t="s">
        <v>42</v>
      </c>
      <c r="D20" s="15" t="s">
        <v>177</v>
      </c>
    </row>
    <row r="21" spans="1:4" s="2" customFormat="1" ht="15" customHeight="1" x14ac:dyDescent="0.25">
      <c r="A21" s="15">
        <v>14</v>
      </c>
      <c r="B21" s="3" t="s">
        <v>43</v>
      </c>
      <c r="C21" s="3" t="s">
        <v>44</v>
      </c>
      <c r="D21" s="15" t="s">
        <v>177</v>
      </c>
    </row>
    <row r="22" spans="1:4" s="2" customFormat="1" ht="15" customHeight="1" x14ac:dyDescent="0.25">
      <c r="A22" s="15">
        <v>16</v>
      </c>
      <c r="B22" s="3" t="s">
        <v>45</v>
      </c>
      <c r="C22" s="3" t="s">
        <v>46</v>
      </c>
      <c r="D22" s="15" t="s">
        <v>177</v>
      </c>
    </row>
    <row r="23" spans="1:4" s="2" customFormat="1" ht="30" customHeight="1" x14ac:dyDescent="0.25">
      <c r="A23" s="15">
        <v>18</v>
      </c>
      <c r="B23" s="3" t="s">
        <v>47</v>
      </c>
      <c r="C23" s="3" t="s">
        <v>48</v>
      </c>
      <c r="D23" s="15" t="s">
        <v>177</v>
      </c>
    </row>
    <row r="24" spans="1:4" s="2" customFormat="1" ht="30" customHeight="1" x14ac:dyDescent="0.25">
      <c r="A24" s="15">
        <v>19</v>
      </c>
      <c r="B24" s="3" t="s">
        <v>49</v>
      </c>
      <c r="C24" s="3" t="s">
        <v>50</v>
      </c>
      <c r="D24" s="15" t="s">
        <v>177</v>
      </c>
    </row>
    <row r="25" spans="1:4" s="2" customFormat="1" ht="15" customHeight="1" x14ac:dyDescent="0.25">
      <c r="A25" s="15">
        <v>20</v>
      </c>
      <c r="B25" s="3" t="s">
        <v>51</v>
      </c>
      <c r="C25" s="3" t="s">
        <v>52</v>
      </c>
      <c r="D25" s="15" t="s">
        <v>177</v>
      </c>
    </row>
    <row r="26" spans="1:4" s="2" customFormat="1" ht="30" customHeight="1" x14ac:dyDescent="0.25">
      <c r="A26" s="15">
        <v>21</v>
      </c>
      <c r="B26" s="3" t="s">
        <v>53</v>
      </c>
      <c r="C26" s="3" t="s">
        <v>54</v>
      </c>
      <c r="D26" s="15" t="s">
        <v>177</v>
      </c>
    </row>
    <row r="27" spans="1:4" s="2" customFormat="1" ht="30" customHeight="1" x14ac:dyDescent="0.25">
      <c r="A27" s="15">
        <v>22</v>
      </c>
      <c r="B27" s="3" t="s">
        <v>55</v>
      </c>
      <c r="C27" s="3" t="s">
        <v>56</v>
      </c>
      <c r="D27" s="15" t="s">
        <v>177</v>
      </c>
    </row>
    <row r="28" spans="1:4" s="2" customFormat="1" ht="30" customHeight="1" x14ac:dyDescent="0.25">
      <c r="A28" s="15">
        <v>23</v>
      </c>
      <c r="B28" s="3" t="s">
        <v>57</v>
      </c>
      <c r="C28" s="3" t="s">
        <v>58</v>
      </c>
      <c r="D28" s="15" t="s">
        <v>177</v>
      </c>
    </row>
    <row r="29" spans="1:4" s="2" customFormat="1" ht="15" customHeight="1" x14ac:dyDescent="0.25">
      <c r="A29" s="15">
        <v>24</v>
      </c>
      <c r="B29" s="3" t="s">
        <v>59</v>
      </c>
      <c r="C29" s="3" t="s">
        <v>60</v>
      </c>
      <c r="D29" s="15" t="s">
        <v>1353</v>
      </c>
    </row>
    <row r="30" spans="1:4" s="2" customFormat="1" ht="15" customHeight="1" x14ac:dyDescent="0.25">
      <c r="A30" s="15">
        <v>25</v>
      </c>
      <c r="B30" s="3" t="s">
        <v>61</v>
      </c>
      <c r="C30" s="3" t="s">
        <v>62</v>
      </c>
      <c r="D30" s="15" t="s">
        <v>177</v>
      </c>
    </row>
    <row r="31" spans="1:4" s="2" customFormat="1" ht="15" customHeight="1" x14ac:dyDescent="0.25">
      <c r="A31" s="15">
        <v>26</v>
      </c>
      <c r="B31" s="3" t="s">
        <v>63</v>
      </c>
      <c r="C31" s="3" t="s">
        <v>64</v>
      </c>
      <c r="D31" s="15" t="s">
        <v>177</v>
      </c>
    </row>
    <row r="32" spans="1:4" s="2" customFormat="1" ht="15" customHeight="1" x14ac:dyDescent="0.25">
      <c r="A32" s="15">
        <v>27</v>
      </c>
      <c r="B32" s="3" t="s">
        <v>65</v>
      </c>
      <c r="C32" s="3" t="s">
        <v>66</v>
      </c>
      <c r="D32" s="15" t="s">
        <v>177</v>
      </c>
    </row>
    <row r="33" spans="1:4" s="2" customFormat="1" ht="15" customHeight="1" x14ac:dyDescent="0.25">
      <c r="A33" s="15">
        <v>28</v>
      </c>
      <c r="B33" s="3" t="s">
        <v>67</v>
      </c>
      <c r="C33" s="3" t="s">
        <v>68</v>
      </c>
      <c r="D33" s="15" t="s">
        <v>177</v>
      </c>
    </row>
    <row r="34" spans="1:4" s="2" customFormat="1" ht="15" customHeight="1" x14ac:dyDescent="0.25">
      <c r="A34" s="15">
        <v>29</v>
      </c>
      <c r="B34" s="3" t="s">
        <v>69</v>
      </c>
      <c r="C34" s="3" t="s">
        <v>70</v>
      </c>
      <c r="D34" s="15" t="s">
        <v>177</v>
      </c>
    </row>
    <row r="35" spans="1:4" s="2" customFormat="1" ht="15" customHeight="1" x14ac:dyDescent="0.25">
      <c r="A35" s="15">
        <v>30</v>
      </c>
      <c r="B35" s="3" t="s">
        <v>71</v>
      </c>
      <c r="C35" s="3" t="s">
        <v>72</v>
      </c>
      <c r="D35" s="15" t="s">
        <v>1353</v>
      </c>
    </row>
    <row r="36" spans="1:4" s="2" customFormat="1" ht="15" customHeight="1" x14ac:dyDescent="0.25">
      <c r="A36" s="15">
        <v>31</v>
      </c>
      <c r="B36" s="3" t="s">
        <v>73</v>
      </c>
      <c r="C36" s="3" t="s">
        <v>74</v>
      </c>
      <c r="D36" s="15" t="s">
        <v>1353</v>
      </c>
    </row>
    <row r="37" spans="1:4" s="2" customFormat="1" ht="15" customHeight="1" x14ac:dyDescent="0.25">
      <c r="A37" s="15">
        <v>32</v>
      </c>
      <c r="B37" s="3" t="s">
        <v>75</v>
      </c>
      <c r="C37" s="3" t="s">
        <v>76</v>
      </c>
      <c r="D37" s="15" t="s">
        <v>177</v>
      </c>
    </row>
    <row r="38" spans="1:4" s="2" customFormat="1" ht="15" customHeight="1" x14ac:dyDescent="0.25">
      <c r="A38" s="15">
        <v>33</v>
      </c>
      <c r="B38" s="3" t="s">
        <v>77</v>
      </c>
      <c r="C38" s="3" t="s">
        <v>78</v>
      </c>
      <c r="D38" s="15" t="s">
        <v>1353</v>
      </c>
    </row>
    <row r="39" spans="1:4" s="2" customFormat="1" ht="15" customHeight="1" x14ac:dyDescent="0.25">
      <c r="A39" s="15">
        <v>35</v>
      </c>
      <c r="B39" s="3" t="s">
        <v>79</v>
      </c>
      <c r="C39" s="3" t="s">
        <v>80</v>
      </c>
      <c r="D39" s="15" t="s">
        <v>1353</v>
      </c>
    </row>
    <row r="40" spans="1:4" s="2" customFormat="1" ht="15" customHeight="1" x14ac:dyDescent="0.25">
      <c r="A40" s="15">
        <v>36</v>
      </c>
      <c r="B40" s="3" t="s">
        <v>81</v>
      </c>
      <c r="C40" s="3" t="s">
        <v>82</v>
      </c>
      <c r="D40" s="15" t="s">
        <v>177</v>
      </c>
    </row>
    <row r="41" spans="1:4" s="2" customFormat="1" ht="15" customHeight="1" x14ac:dyDescent="0.25">
      <c r="A41" s="15">
        <v>37</v>
      </c>
      <c r="B41" s="3" t="s">
        <v>83</v>
      </c>
      <c r="C41" s="3" t="s">
        <v>84</v>
      </c>
      <c r="D41" s="15" t="s">
        <v>1353</v>
      </c>
    </row>
    <row r="42" spans="1:4" s="2" customFormat="1" ht="15" customHeight="1" x14ac:dyDescent="0.25">
      <c r="A42" s="15">
        <v>39</v>
      </c>
      <c r="B42" s="3" t="s">
        <v>85</v>
      </c>
      <c r="C42" s="3" t="s">
        <v>86</v>
      </c>
      <c r="D42" s="15" t="s">
        <v>1353</v>
      </c>
    </row>
    <row r="43" spans="1:4" s="2" customFormat="1" ht="15" customHeight="1" x14ac:dyDescent="0.25">
      <c r="A43" s="15">
        <v>356</v>
      </c>
      <c r="B43" s="3" t="s">
        <v>87</v>
      </c>
      <c r="C43" s="3" t="s">
        <v>88</v>
      </c>
      <c r="D43" s="15" t="s">
        <v>1353</v>
      </c>
    </row>
    <row r="44" spans="1:4" s="2" customFormat="1" ht="15" customHeight="1" x14ac:dyDescent="0.25">
      <c r="A44" s="15">
        <v>40</v>
      </c>
      <c r="B44" s="3" t="s">
        <v>89</v>
      </c>
      <c r="C44" s="3" t="s">
        <v>90</v>
      </c>
      <c r="D44" s="15" t="s">
        <v>177</v>
      </c>
    </row>
    <row r="45" spans="1:4" s="2" customFormat="1" ht="15" customHeight="1" x14ac:dyDescent="0.25">
      <c r="A45" s="15">
        <v>41</v>
      </c>
      <c r="B45" s="3" t="s">
        <v>91</v>
      </c>
      <c r="C45" s="3" t="s">
        <v>92</v>
      </c>
      <c r="D45" s="15" t="s">
        <v>177</v>
      </c>
    </row>
    <row r="46" spans="1:4" s="2" customFormat="1" ht="15" customHeight="1" x14ac:dyDescent="0.25">
      <c r="A46" s="15">
        <v>42</v>
      </c>
      <c r="B46" s="3" t="s">
        <v>93</v>
      </c>
      <c r="C46" s="3" t="s">
        <v>94</v>
      </c>
      <c r="D46" s="15" t="s">
        <v>177</v>
      </c>
    </row>
    <row r="47" spans="1:4" s="2" customFormat="1" ht="30" customHeight="1" x14ac:dyDescent="0.25">
      <c r="A47" s="15">
        <v>43</v>
      </c>
      <c r="B47" s="3" t="s">
        <v>95</v>
      </c>
      <c r="C47" s="3" t="s">
        <v>96</v>
      </c>
      <c r="D47" s="15" t="s">
        <v>177</v>
      </c>
    </row>
    <row r="48" spans="1:4" s="2" customFormat="1" ht="15" customHeight="1" x14ac:dyDescent="0.25">
      <c r="A48" s="15">
        <v>44</v>
      </c>
      <c r="B48" s="3" t="s">
        <v>97</v>
      </c>
      <c r="C48" s="3" t="s">
        <v>98</v>
      </c>
      <c r="D48" s="15" t="s">
        <v>177</v>
      </c>
    </row>
    <row r="49" spans="1:4" s="2" customFormat="1" ht="15" customHeight="1" x14ac:dyDescent="0.25">
      <c r="A49" s="15">
        <v>45</v>
      </c>
      <c r="B49" s="3" t="s">
        <v>99</v>
      </c>
      <c r="C49" s="3" t="s">
        <v>100</v>
      </c>
      <c r="D49" s="15" t="s">
        <v>177</v>
      </c>
    </row>
    <row r="50" spans="1:4" s="2" customFormat="1" ht="15" customHeight="1" x14ac:dyDescent="0.25">
      <c r="A50" s="15">
        <v>46</v>
      </c>
      <c r="B50" s="3" t="s">
        <v>101</v>
      </c>
      <c r="C50" s="3" t="s">
        <v>102</v>
      </c>
      <c r="D50" s="15" t="s">
        <v>1353</v>
      </c>
    </row>
    <row r="51" spans="1:4" s="2" customFormat="1" ht="15" customHeight="1" x14ac:dyDescent="0.25">
      <c r="A51" s="15">
        <v>47</v>
      </c>
      <c r="B51" s="3" t="s">
        <v>103</v>
      </c>
      <c r="C51" s="3" t="s">
        <v>104</v>
      </c>
      <c r="D51" s="15" t="s">
        <v>1353</v>
      </c>
    </row>
    <row r="52" spans="1:4" s="2" customFormat="1" ht="15" customHeight="1" x14ac:dyDescent="0.25">
      <c r="A52" s="15">
        <v>52</v>
      </c>
      <c r="B52" s="3" t="s">
        <v>105</v>
      </c>
      <c r="C52" s="3" t="s">
        <v>106</v>
      </c>
      <c r="D52" s="15" t="s">
        <v>177</v>
      </c>
    </row>
    <row r="53" spans="1:4" s="2" customFormat="1" ht="30" customHeight="1" x14ac:dyDescent="0.25">
      <c r="A53" s="15">
        <v>53</v>
      </c>
      <c r="B53" s="3" t="s">
        <v>107</v>
      </c>
      <c r="C53" s="3" t="s">
        <v>108</v>
      </c>
      <c r="D53" s="15" t="s">
        <v>1353</v>
      </c>
    </row>
    <row r="54" spans="1:4" s="2" customFormat="1" ht="15" customHeight="1" x14ac:dyDescent="0.25">
      <c r="A54" s="15">
        <v>54</v>
      </c>
      <c r="B54" s="3" t="s">
        <v>109</v>
      </c>
      <c r="C54" s="3" t="s">
        <v>110</v>
      </c>
      <c r="D54" s="15" t="s">
        <v>177</v>
      </c>
    </row>
    <row r="55" spans="1:4" s="2" customFormat="1" ht="15" customHeight="1" x14ac:dyDescent="0.25">
      <c r="A55" s="15">
        <v>55</v>
      </c>
      <c r="B55" s="3" t="s">
        <v>111</v>
      </c>
      <c r="C55" s="3" t="s">
        <v>112</v>
      </c>
      <c r="D55" s="15" t="s">
        <v>177</v>
      </c>
    </row>
    <row r="56" spans="1:4" s="2" customFormat="1" ht="15" customHeight="1" x14ac:dyDescent="0.25">
      <c r="A56" s="15">
        <v>56</v>
      </c>
      <c r="B56" s="3" t="s">
        <v>113</v>
      </c>
      <c r="C56" s="3" t="s">
        <v>114</v>
      </c>
      <c r="D56" s="15" t="s">
        <v>1353</v>
      </c>
    </row>
    <row r="57" spans="1:4" s="2" customFormat="1" ht="15" customHeight="1" x14ac:dyDescent="0.25">
      <c r="A57" s="15">
        <v>57</v>
      </c>
      <c r="B57" s="3" t="s">
        <v>115</v>
      </c>
      <c r="C57" s="3" t="s">
        <v>116</v>
      </c>
      <c r="D57" s="15" t="s">
        <v>177</v>
      </c>
    </row>
    <row r="58" spans="1:4" s="2" customFormat="1" ht="15" customHeight="1" x14ac:dyDescent="0.25">
      <c r="A58" s="15">
        <v>58</v>
      </c>
      <c r="B58" s="3" t="s">
        <v>117</v>
      </c>
      <c r="C58" s="3" t="s">
        <v>118</v>
      </c>
      <c r="D58" s="15" t="s">
        <v>1353</v>
      </c>
    </row>
    <row r="59" spans="1:4" s="2" customFormat="1" ht="15" customHeight="1" x14ac:dyDescent="0.25">
      <c r="A59" s="15">
        <v>60</v>
      </c>
      <c r="B59" s="3" t="s">
        <v>119</v>
      </c>
      <c r="C59" s="3" t="s">
        <v>120</v>
      </c>
      <c r="D59" s="15" t="s">
        <v>1353</v>
      </c>
    </row>
    <row r="60" spans="1:4" s="2" customFormat="1" ht="15" customHeight="1" x14ac:dyDescent="0.25">
      <c r="A60" s="15">
        <v>61</v>
      </c>
      <c r="B60" s="3" t="s">
        <v>121</v>
      </c>
      <c r="C60" s="3" t="s">
        <v>122</v>
      </c>
      <c r="D60" s="15" t="s">
        <v>1353</v>
      </c>
    </row>
    <row r="61" spans="1:4" s="2" customFormat="1" ht="15" customHeight="1" x14ac:dyDescent="0.25">
      <c r="A61" s="15">
        <v>62</v>
      </c>
      <c r="B61" s="3" t="s">
        <v>123</v>
      </c>
      <c r="C61" s="3" t="s">
        <v>124</v>
      </c>
      <c r="D61" s="15" t="s">
        <v>1353</v>
      </c>
    </row>
    <row r="62" spans="1:4" s="2" customFormat="1" ht="15" customHeight="1" x14ac:dyDescent="0.25">
      <c r="A62" s="15">
        <v>63</v>
      </c>
      <c r="B62" s="3" t="s">
        <v>125</v>
      </c>
      <c r="C62" s="3" t="s">
        <v>126</v>
      </c>
      <c r="D62" s="15" t="s">
        <v>1353</v>
      </c>
    </row>
    <row r="63" spans="1:4" s="2" customFormat="1" ht="15" customHeight="1" x14ac:dyDescent="0.25">
      <c r="A63" s="15">
        <v>64</v>
      </c>
      <c r="B63" s="3" t="s">
        <v>127</v>
      </c>
      <c r="C63" s="3" t="s">
        <v>128</v>
      </c>
      <c r="D63" s="15" t="s">
        <v>1353</v>
      </c>
    </row>
    <row r="64" spans="1:4" s="2" customFormat="1" ht="15" customHeight="1" x14ac:dyDescent="0.25">
      <c r="A64" s="15">
        <v>65</v>
      </c>
      <c r="B64" s="3" t="s">
        <v>129</v>
      </c>
      <c r="C64" s="3" t="s">
        <v>130</v>
      </c>
      <c r="D64" s="15" t="s">
        <v>177</v>
      </c>
    </row>
    <row r="65" spans="1:4" s="2" customFormat="1" ht="30" customHeight="1" x14ac:dyDescent="0.25">
      <c r="A65" s="15">
        <v>522</v>
      </c>
      <c r="B65" s="3" t="s">
        <v>131</v>
      </c>
      <c r="C65" s="3" t="s">
        <v>132</v>
      </c>
      <c r="D65" s="15" t="s">
        <v>1353</v>
      </c>
    </row>
    <row r="66" spans="1:4" s="2" customFormat="1" ht="15" customHeight="1" x14ac:dyDescent="0.25">
      <c r="A66" s="15">
        <v>66</v>
      </c>
      <c r="B66" s="3" t="s">
        <v>133</v>
      </c>
      <c r="C66" s="3" t="s">
        <v>134</v>
      </c>
      <c r="D66" s="15" t="s">
        <v>177</v>
      </c>
    </row>
    <row r="67" spans="1:4" s="2" customFormat="1" ht="15" customHeight="1" x14ac:dyDescent="0.25">
      <c r="A67" s="15">
        <v>68</v>
      </c>
      <c r="B67" s="3" t="s">
        <v>135</v>
      </c>
      <c r="C67" s="3" t="s">
        <v>136</v>
      </c>
      <c r="D67" s="15" t="s">
        <v>177</v>
      </c>
    </row>
    <row r="68" spans="1:4" s="2" customFormat="1" ht="15" customHeight="1" x14ac:dyDescent="0.25">
      <c r="A68" s="15">
        <v>71</v>
      </c>
      <c r="B68" s="3" t="s">
        <v>137</v>
      </c>
      <c r="C68" s="3" t="s">
        <v>138</v>
      </c>
      <c r="D68" s="15" t="s">
        <v>177</v>
      </c>
    </row>
    <row r="69" spans="1:4" s="2" customFormat="1" ht="15" customHeight="1" x14ac:dyDescent="0.25">
      <c r="A69" s="15">
        <v>72</v>
      </c>
      <c r="B69" s="3" t="s">
        <v>139</v>
      </c>
      <c r="C69" s="3" t="s">
        <v>140</v>
      </c>
      <c r="D69" s="15" t="s">
        <v>1353</v>
      </c>
    </row>
    <row r="70" spans="1:4" s="2" customFormat="1" ht="30" customHeight="1" x14ac:dyDescent="0.25">
      <c r="A70" s="15">
        <v>324</v>
      </c>
      <c r="B70" s="3" t="s">
        <v>141</v>
      </c>
      <c r="C70" s="3" t="s">
        <v>142</v>
      </c>
      <c r="D70" s="15" t="s">
        <v>1353</v>
      </c>
    </row>
    <row r="71" spans="1:4" s="2" customFormat="1" ht="30" customHeight="1" x14ac:dyDescent="0.25">
      <c r="A71" s="15">
        <v>73</v>
      </c>
      <c r="B71" s="3" t="s">
        <v>143</v>
      </c>
      <c r="C71" s="3" t="s">
        <v>144</v>
      </c>
      <c r="D71" s="15" t="s">
        <v>177</v>
      </c>
    </row>
    <row r="72" spans="1:4" s="2" customFormat="1" ht="30" customHeight="1" x14ac:dyDescent="0.25">
      <c r="A72" s="15">
        <v>74</v>
      </c>
      <c r="B72" s="3" t="s">
        <v>145</v>
      </c>
      <c r="C72" s="3" t="s">
        <v>146</v>
      </c>
      <c r="D72" s="15" t="s">
        <v>177</v>
      </c>
    </row>
    <row r="73" spans="1:4" s="2" customFormat="1" ht="15" customHeight="1" x14ac:dyDescent="0.25">
      <c r="A73" s="15">
        <v>75</v>
      </c>
      <c r="B73" s="3" t="s">
        <v>147</v>
      </c>
      <c r="C73" s="3" t="s">
        <v>148</v>
      </c>
      <c r="D73" s="15" t="s">
        <v>1353</v>
      </c>
    </row>
    <row r="74" spans="1:4" s="2" customFormat="1" ht="30" customHeight="1" x14ac:dyDescent="0.25">
      <c r="A74" s="15">
        <v>333</v>
      </c>
      <c r="B74" s="3" t="s">
        <v>149</v>
      </c>
      <c r="C74" s="3" t="s">
        <v>150</v>
      </c>
      <c r="D74" s="15" t="s">
        <v>177</v>
      </c>
    </row>
    <row r="75" spans="1:4" s="2" customFormat="1" ht="15" customHeight="1" x14ac:dyDescent="0.25">
      <c r="A75" s="15">
        <v>76</v>
      </c>
      <c r="B75" s="3" t="s">
        <v>151</v>
      </c>
      <c r="C75" s="3" t="s">
        <v>152</v>
      </c>
      <c r="D75" s="15" t="s">
        <v>177</v>
      </c>
    </row>
    <row r="76" spans="1:4" s="2" customFormat="1" ht="15" customHeight="1" x14ac:dyDescent="0.25">
      <c r="A76" s="15">
        <v>77</v>
      </c>
      <c r="B76" s="3" t="s">
        <v>153</v>
      </c>
      <c r="C76" s="3" t="s">
        <v>154</v>
      </c>
      <c r="D76" s="15" t="s">
        <v>177</v>
      </c>
    </row>
    <row r="77" spans="1:4" s="2" customFormat="1" ht="15" customHeight="1" x14ac:dyDescent="0.25">
      <c r="A77" s="15">
        <v>78</v>
      </c>
      <c r="B77" s="3" t="s">
        <v>155</v>
      </c>
      <c r="C77" s="3" t="s">
        <v>156</v>
      </c>
      <c r="D77" s="15" t="s">
        <v>177</v>
      </c>
    </row>
    <row r="78" spans="1:4" s="2" customFormat="1" ht="15" customHeight="1" x14ac:dyDescent="0.25">
      <c r="A78" s="15">
        <v>79</v>
      </c>
      <c r="B78" s="3" t="s">
        <v>157</v>
      </c>
      <c r="C78" s="3" t="s">
        <v>158</v>
      </c>
      <c r="D78" s="15" t="s">
        <v>177</v>
      </c>
    </row>
    <row r="79" spans="1:4" s="2" customFormat="1" ht="15" customHeight="1" x14ac:dyDescent="0.25">
      <c r="A79" s="15">
        <v>80</v>
      </c>
      <c r="B79" s="3" t="s">
        <v>159</v>
      </c>
      <c r="C79" s="3" t="s">
        <v>160</v>
      </c>
      <c r="D79" s="15" t="s">
        <v>177</v>
      </c>
    </row>
    <row r="80" spans="1:4" s="2" customFormat="1" ht="15" customHeight="1" x14ac:dyDescent="0.25">
      <c r="A80" s="15">
        <v>519</v>
      </c>
      <c r="B80" s="3" t="s">
        <v>161</v>
      </c>
      <c r="C80" s="3" t="s">
        <v>162</v>
      </c>
      <c r="D80" s="181" t="s">
        <v>1353</v>
      </c>
    </row>
    <row r="81" spans="1:4" s="2" customFormat="1" ht="15" customHeight="1" x14ac:dyDescent="0.25">
      <c r="A81" s="15">
        <v>81</v>
      </c>
      <c r="B81" s="3" t="s">
        <v>163</v>
      </c>
      <c r="C81" s="3" t="s">
        <v>164</v>
      </c>
      <c r="D81" s="15" t="s">
        <v>177</v>
      </c>
    </row>
    <row r="82" spans="1:4" s="2" customFormat="1" ht="15" customHeight="1" x14ac:dyDescent="0.25">
      <c r="A82" s="15">
        <v>82</v>
      </c>
      <c r="B82" s="3" t="s">
        <v>165</v>
      </c>
      <c r="C82" s="3" t="s">
        <v>166</v>
      </c>
      <c r="D82" s="15" t="s">
        <v>177</v>
      </c>
    </row>
    <row r="83" spans="1:4" s="2" customFormat="1" ht="15" customHeight="1" x14ac:dyDescent="0.25">
      <c r="A83" s="15">
        <v>83</v>
      </c>
      <c r="B83" s="3" t="s">
        <v>167</v>
      </c>
      <c r="C83" s="3" t="s">
        <v>168</v>
      </c>
      <c r="D83" s="15" t="s">
        <v>1353</v>
      </c>
    </row>
    <row r="84" spans="1:4" s="2" customFormat="1" ht="15" customHeight="1" x14ac:dyDescent="0.25">
      <c r="A84" s="15">
        <v>85</v>
      </c>
      <c r="B84" s="3" t="s">
        <v>169</v>
      </c>
      <c r="C84" s="3" t="s">
        <v>170</v>
      </c>
      <c r="D84" s="15" t="s">
        <v>1353</v>
      </c>
    </row>
    <row r="85" spans="1:4" s="2" customFormat="1" ht="15" customHeight="1" x14ac:dyDescent="0.25">
      <c r="A85" s="15">
        <v>86</v>
      </c>
      <c r="B85" s="3" t="s">
        <v>171</v>
      </c>
      <c r="C85" s="3" t="s">
        <v>172</v>
      </c>
      <c r="D85" s="15" t="s">
        <v>177</v>
      </c>
    </row>
    <row r="86" spans="1:4" s="2" customFormat="1" ht="15" customHeight="1" x14ac:dyDescent="0.25">
      <c r="A86" s="15">
        <v>87</v>
      </c>
      <c r="B86" s="3" t="s">
        <v>173</v>
      </c>
      <c r="C86" s="3" t="s">
        <v>174</v>
      </c>
      <c r="D86" s="15" t="s">
        <v>177</v>
      </c>
    </row>
    <row r="87" spans="1:4" s="2" customFormat="1" ht="15" customHeight="1" x14ac:dyDescent="0.25">
      <c r="A87" s="15">
        <v>88</v>
      </c>
      <c r="B87" s="3" t="s">
        <v>175</v>
      </c>
      <c r="C87" s="3" t="s">
        <v>176</v>
      </c>
      <c r="D87" s="15" t="s">
        <v>1353</v>
      </c>
    </row>
    <row r="88" spans="1:4" s="2" customFormat="1" x14ac:dyDescent="0.25">
      <c r="A88" s="15">
        <v>89</v>
      </c>
      <c r="B88" s="197" t="s">
        <v>1367</v>
      </c>
      <c r="C88" s="3" t="s">
        <v>178</v>
      </c>
      <c r="D88" s="15" t="s">
        <v>177</v>
      </c>
    </row>
    <row r="89" spans="1:4" s="2" customFormat="1" ht="15" customHeight="1" x14ac:dyDescent="0.25">
      <c r="A89" s="15">
        <v>90</v>
      </c>
      <c r="B89" s="3" t="s">
        <v>179</v>
      </c>
      <c r="C89" s="3" t="s">
        <v>180</v>
      </c>
      <c r="D89" s="15" t="s">
        <v>1353</v>
      </c>
    </row>
    <row r="90" spans="1:4" s="2" customFormat="1" ht="15" customHeight="1" x14ac:dyDescent="0.25">
      <c r="A90" s="15">
        <v>91</v>
      </c>
      <c r="B90" s="3" t="s">
        <v>181</v>
      </c>
      <c r="C90" s="3" t="s">
        <v>182</v>
      </c>
      <c r="D90" s="15" t="s">
        <v>1353</v>
      </c>
    </row>
    <row r="91" spans="1:4" s="2" customFormat="1" ht="15" customHeight="1" x14ac:dyDescent="0.25">
      <c r="A91" s="15">
        <v>92</v>
      </c>
      <c r="B91" s="3" t="s">
        <v>183</v>
      </c>
      <c r="C91" s="3" t="s">
        <v>184</v>
      </c>
      <c r="D91" s="15" t="s">
        <v>1353</v>
      </c>
    </row>
    <row r="92" spans="1:4" s="2" customFormat="1" ht="15" customHeight="1" x14ac:dyDescent="0.25">
      <c r="A92" s="15">
        <v>93</v>
      </c>
      <c r="B92" s="3" t="s">
        <v>185</v>
      </c>
      <c r="C92" s="3" t="s">
        <v>186</v>
      </c>
      <c r="D92" s="15" t="s">
        <v>177</v>
      </c>
    </row>
    <row r="93" spans="1:4" s="2" customFormat="1" ht="15" customHeight="1" x14ac:dyDescent="0.25">
      <c r="A93" s="15">
        <v>94</v>
      </c>
      <c r="B93" s="3" t="s">
        <v>187</v>
      </c>
      <c r="C93" s="3" t="s">
        <v>188</v>
      </c>
      <c r="D93" s="15" t="s">
        <v>1353</v>
      </c>
    </row>
    <row r="94" spans="1:4" s="2" customFormat="1" x14ac:dyDescent="0.25">
      <c r="A94" s="15">
        <v>351</v>
      </c>
      <c r="B94" s="197" t="s">
        <v>1368</v>
      </c>
      <c r="C94" s="3" t="s">
        <v>189</v>
      </c>
      <c r="D94" s="15" t="s">
        <v>177</v>
      </c>
    </row>
    <row r="95" spans="1:4" s="2" customFormat="1" ht="15" customHeight="1" x14ac:dyDescent="0.25">
      <c r="A95" s="15">
        <v>95</v>
      </c>
      <c r="B95" s="3" t="s">
        <v>190</v>
      </c>
      <c r="C95" s="3" t="s">
        <v>191</v>
      </c>
      <c r="D95" s="15" t="s">
        <v>1353</v>
      </c>
    </row>
    <row r="96" spans="1:4" s="2" customFormat="1" ht="15" customHeight="1" x14ac:dyDescent="0.25">
      <c r="A96" s="15">
        <v>96</v>
      </c>
      <c r="B96" s="3" t="s">
        <v>192</v>
      </c>
      <c r="C96" s="3" t="s">
        <v>193</v>
      </c>
      <c r="D96" s="15" t="s">
        <v>177</v>
      </c>
    </row>
    <row r="97" spans="1:4" s="2" customFormat="1" ht="15" customHeight="1" x14ac:dyDescent="0.25">
      <c r="A97" s="15">
        <v>97</v>
      </c>
      <c r="B97" s="3" t="s">
        <v>194</v>
      </c>
      <c r="C97" s="3" t="s">
        <v>195</v>
      </c>
      <c r="D97" s="15" t="s">
        <v>1353</v>
      </c>
    </row>
    <row r="98" spans="1:4" s="2" customFormat="1" ht="15" customHeight="1" x14ac:dyDescent="0.25">
      <c r="A98" s="15">
        <v>98</v>
      </c>
      <c r="B98" s="3" t="s">
        <v>196</v>
      </c>
      <c r="C98" s="3" t="s">
        <v>197</v>
      </c>
      <c r="D98" s="15" t="s">
        <v>177</v>
      </c>
    </row>
    <row r="99" spans="1:4" s="2" customFormat="1" ht="15" customHeight="1" x14ac:dyDescent="0.25">
      <c r="A99" s="15">
        <v>99</v>
      </c>
      <c r="B99" s="3" t="s">
        <v>198</v>
      </c>
      <c r="C99" s="3" t="s">
        <v>199</v>
      </c>
      <c r="D99" s="15" t="s">
        <v>177</v>
      </c>
    </row>
    <row r="100" spans="1:4" s="2" customFormat="1" ht="45" customHeight="1" x14ac:dyDescent="0.25">
      <c r="A100" s="15">
        <v>243</v>
      </c>
      <c r="B100" s="3" t="s">
        <v>200</v>
      </c>
      <c r="C100" s="3" t="s">
        <v>201</v>
      </c>
      <c r="D100" s="15" t="s">
        <v>177</v>
      </c>
    </row>
    <row r="101" spans="1:4" s="2" customFormat="1" ht="15" customHeight="1" x14ac:dyDescent="0.25">
      <c r="A101" s="15">
        <v>100</v>
      </c>
      <c r="B101" s="3" t="s">
        <v>202</v>
      </c>
      <c r="C101" s="3" t="s">
        <v>203</v>
      </c>
      <c r="D101" s="15" t="s">
        <v>177</v>
      </c>
    </row>
    <row r="102" spans="1:4" s="2" customFormat="1" ht="15" customHeight="1" x14ac:dyDescent="0.25">
      <c r="A102" s="15">
        <v>101</v>
      </c>
      <c r="B102" s="3" t="s">
        <v>204</v>
      </c>
      <c r="C102" s="3" t="s">
        <v>205</v>
      </c>
      <c r="D102" s="15" t="s">
        <v>1353</v>
      </c>
    </row>
    <row r="103" spans="1:4" s="2" customFormat="1" ht="15" customHeight="1" x14ac:dyDescent="0.25">
      <c r="A103" s="15">
        <v>102</v>
      </c>
      <c r="B103" s="3" t="s">
        <v>206</v>
      </c>
      <c r="C103" s="3" t="s">
        <v>207</v>
      </c>
      <c r="D103" s="15" t="s">
        <v>177</v>
      </c>
    </row>
    <row r="104" spans="1:4" s="2" customFormat="1" ht="15" customHeight="1" x14ac:dyDescent="0.25">
      <c r="A104" s="15">
        <v>103</v>
      </c>
      <c r="B104" s="3" t="s">
        <v>208</v>
      </c>
      <c r="C104" s="3" t="s">
        <v>209</v>
      </c>
      <c r="D104" s="15" t="s">
        <v>1353</v>
      </c>
    </row>
    <row r="105" spans="1:4" s="2" customFormat="1" ht="15" customHeight="1" x14ac:dyDescent="0.25">
      <c r="A105" s="15">
        <v>104</v>
      </c>
      <c r="B105" s="3" t="s">
        <v>210</v>
      </c>
      <c r="C105" s="3" t="s">
        <v>211</v>
      </c>
      <c r="D105" s="15" t="s">
        <v>1353</v>
      </c>
    </row>
    <row r="106" spans="1:4" s="2" customFormat="1" ht="30" customHeight="1" x14ac:dyDescent="0.25">
      <c r="A106" s="15">
        <v>105</v>
      </c>
      <c r="B106" s="3" t="s">
        <v>212</v>
      </c>
      <c r="C106" s="3" t="s">
        <v>213</v>
      </c>
      <c r="D106" s="15" t="s">
        <v>177</v>
      </c>
    </row>
    <row r="107" spans="1:4" s="2" customFormat="1" ht="15" customHeight="1" x14ac:dyDescent="0.25">
      <c r="A107" s="15">
        <v>106</v>
      </c>
      <c r="B107" s="3" t="s">
        <v>214</v>
      </c>
      <c r="C107" s="3" t="s">
        <v>215</v>
      </c>
      <c r="D107" s="15" t="s">
        <v>177</v>
      </c>
    </row>
    <row r="108" spans="1:4" s="2" customFormat="1" ht="15" customHeight="1" x14ac:dyDescent="0.25">
      <c r="A108" s="15">
        <v>108</v>
      </c>
      <c r="B108" s="3" t="s">
        <v>216</v>
      </c>
      <c r="C108" s="3" t="s">
        <v>217</v>
      </c>
      <c r="D108" s="15" t="s">
        <v>1353</v>
      </c>
    </row>
    <row r="109" spans="1:4" s="2" customFormat="1" ht="30" customHeight="1" x14ac:dyDescent="0.25">
      <c r="A109" s="15">
        <v>114</v>
      </c>
      <c r="B109" s="3" t="s">
        <v>218</v>
      </c>
      <c r="C109" s="3" t="s">
        <v>219</v>
      </c>
      <c r="D109" s="15" t="s">
        <v>1353</v>
      </c>
    </row>
    <row r="110" spans="1:4" s="2" customFormat="1" ht="15" customHeight="1" x14ac:dyDescent="0.25">
      <c r="A110" s="15">
        <v>117</v>
      </c>
      <c r="B110" s="3" t="s">
        <v>220</v>
      </c>
      <c r="C110" s="3" t="s">
        <v>221</v>
      </c>
      <c r="D110" s="15" t="s">
        <v>177</v>
      </c>
    </row>
    <row r="111" spans="1:4" s="2" customFormat="1" ht="30" customHeight="1" x14ac:dyDescent="0.25">
      <c r="A111" s="15">
        <v>246</v>
      </c>
      <c r="B111" s="3" t="s">
        <v>222</v>
      </c>
      <c r="C111" s="3" t="s">
        <v>223</v>
      </c>
      <c r="D111" s="15" t="s">
        <v>177</v>
      </c>
    </row>
    <row r="112" spans="1:4" s="2" customFormat="1" ht="15" customHeight="1" x14ac:dyDescent="0.25">
      <c r="A112" s="15">
        <v>230</v>
      </c>
      <c r="B112" s="3" t="s">
        <v>224</v>
      </c>
      <c r="C112" s="3" t="s">
        <v>225</v>
      </c>
      <c r="D112" s="15" t="s">
        <v>1353</v>
      </c>
    </row>
    <row r="113" spans="1:4" s="2" customFormat="1" ht="15" customHeight="1" x14ac:dyDescent="0.25">
      <c r="A113" s="15">
        <v>118</v>
      </c>
      <c r="B113" s="3" t="s">
        <v>226</v>
      </c>
      <c r="C113" s="3" t="s">
        <v>227</v>
      </c>
      <c r="D113" s="15" t="s">
        <v>1353</v>
      </c>
    </row>
    <row r="114" spans="1:4" s="2" customFormat="1" ht="15" customHeight="1" x14ac:dyDescent="0.25">
      <c r="A114" s="15">
        <v>325</v>
      </c>
      <c r="B114" s="3" t="s">
        <v>228</v>
      </c>
      <c r="C114" s="3" t="s">
        <v>229</v>
      </c>
      <c r="D114" s="15" t="s">
        <v>1353</v>
      </c>
    </row>
    <row r="115" spans="1:4" s="2" customFormat="1" ht="30" customHeight="1" x14ac:dyDescent="0.25">
      <c r="A115" s="15">
        <v>119</v>
      </c>
      <c r="B115" s="3" t="s">
        <v>230</v>
      </c>
      <c r="C115" s="3" t="s">
        <v>231</v>
      </c>
      <c r="D115" s="15" t="s">
        <v>1353</v>
      </c>
    </row>
    <row r="116" spans="1:4" s="2" customFormat="1" ht="15" customHeight="1" x14ac:dyDescent="0.25">
      <c r="A116" s="15">
        <v>120</v>
      </c>
      <c r="B116" s="3" t="s">
        <v>232</v>
      </c>
      <c r="C116" s="3" t="s">
        <v>233</v>
      </c>
      <c r="D116" s="15" t="s">
        <v>177</v>
      </c>
    </row>
    <row r="117" spans="1:4" s="2" customFormat="1" ht="15" customHeight="1" x14ac:dyDescent="0.25">
      <c r="A117" s="15">
        <v>122</v>
      </c>
      <c r="B117" s="3" t="s">
        <v>234</v>
      </c>
      <c r="C117" s="3" t="s">
        <v>235</v>
      </c>
      <c r="D117" s="15" t="s">
        <v>177</v>
      </c>
    </row>
    <row r="118" spans="1:4" s="2" customFormat="1" ht="15" customHeight="1" x14ac:dyDescent="0.25">
      <c r="A118" s="15">
        <v>129</v>
      </c>
      <c r="B118" s="3" t="s">
        <v>236</v>
      </c>
      <c r="C118" s="3" t="s">
        <v>237</v>
      </c>
      <c r="D118" s="15" t="s">
        <v>177</v>
      </c>
    </row>
    <row r="119" spans="1:4" s="2" customFormat="1" ht="15" customHeight="1" x14ac:dyDescent="0.25">
      <c r="A119" s="15">
        <v>130</v>
      </c>
      <c r="B119" s="3" t="s">
        <v>238</v>
      </c>
      <c r="C119" s="3" t="s">
        <v>239</v>
      </c>
      <c r="D119" s="15" t="s">
        <v>177</v>
      </c>
    </row>
    <row r="120" spans="1:4" s="2" customFormat="1" ht="15" customHeight="1" x14ac:dyDescent="0.25">
      <c r="A120" s="15">
        <v>131</v>
      </c>
      <c r="B120" s="3" t="s">
        <v>240</v>
      </c>
      <c r="C120" s="3" t="s">
        <v>241</v>
      </c>
      <c r="D120" s="15" t="s">
        <v>1353</v>
      </c>
    </row>
    <row r="121" spans="1:4" s="2" customFormat="1" ht="15" customHeight="1" x14ac:dyDescent="0.25">
      <c r="A121" s="15">
        <v>132</v>
      </c>
      <c r="B121" s="3" t="s">
        <v>242</v>
      </c>
      <c r="C121" s="3" t="s">
        <v>243</v>
      </c>
      <c r="D121" s="15" t="s">
        <v>177</v>
      </c>
    </row>
    <row r="122" spans="1:4" s="2" customFormat="1" ht="15" customHeight="1" x14ac:dyDescent="0.25">
      <c r="A122" s="15">
        <v>133</v>
      </c>
      <c r="B122" s="3" t="s">
        <v>244</v>
      </c>
      <c r="C122" s="3" t="s">
        <v>245</v>
      </c>
      <c r="D122" s="15" t="s">
        <v>177</v>
      </c>
    </row>
    <row r="123" spans="1:4" s="2" customFormat="1" ht="15" customHeight="1" x14ac:dyDescent="0.25">
      <c r="A123" s="15">
        <v>134</v>
      </c>
      <c r="B123" s="3" t="s">
        <v>246</v>
      </c>
      <c r="C123" s="3" t="s">
        <v>247</v>
      </c>
      <c r="D123" s="15" t="s">
        <v>177</v>
      </c>
    </row>
    <row r="124" spans="1:4" s="2" customFormat="1" ht="15" customHeight="1" x14ac:dyDescent="0.25">
      <c r="A124" s="15">
        <v>135</v>
      </c>
      <c r="B124" s="3" t="s">
        <v>248</v>
      </c>
      <c r="C124" s="3" t="s">
        <v>249</v>
      </c>
      <c r="D124" s="15" t="s">
        <v>1353</v>
      </c>
    </row>
    <row r="125" spans="1:4" s="2" customFormat="1" ht="30" customHeight="1" x14ac:dyDescent="0.25">
      <c r="A125" s="98">
        <v>136</v>
      </c>
      <c r="B125" s="3" t="s">
        <v>250</v>
      </c>
      <c r="C125" s="3" t="s">
        <v>1301</v>
      </c>
      <c r="D125" s="15" t="s">
        <v>1353</v>
      </c>
    </row>
    <row r="126" spans="1:4" s="2" customFormat="1" ht="30" customHeight="1" x14ac:dyDescent="0.25">
      <c r="A126" s="98">
        <v>140</v>
      </c>
      <c r="B126" s="3" t="s">
        <v>1297</v>
      </c>
      <c r="C126" s="3" t="s">
        <v>1298</v>
      </c>
      <c r="D126" s="15" t="s">
        <v>1353</v>
      </c>
    </row>
    <row r="127" spans="1:4" s="2" customFormat="1" ht="30" customHeight="1" x14ac:dyDescent="0.25">
      <c r="A127" s="15">
        <v>144</v>
      </c>
      <c r="B127" s="3" t="s">
        <v>251</v>
      </c>
      <c r="C127" s="3" t="s">
        <v>252</v>
      </c>
      <c r="D127" s="15" t="s">
        <v>177</v>
      </c>
    </row>
    <row r="128" spans="1:4" s="2" customFormat="1" ht="30" customHeight="1" x14ac:dyDescent="0.25">
      <c r="A128" s="15">
        <v>145</v>
      </c>
      <c r="B128" s="3" t="s">
        <v>253</v>
      </c>
      <c r="C128" s="3" t="s">
        <v>254</v>
      </c>
      <c r="D128" s="15" t="s">
        <v>177</v>
      </c>
    </row>
    <row r="129" spans="1:4" s="2" customFormat="1" ht="15" customHeight="1" x14ac:dyDescent="0.25">
      <c r="A129" s="15">
        <v>146</v>
      </c>
      <c r="B129" s="3" t="s">
        <v>255</v>
      </c>
      <c r="C129" s="3" t="s">
        <v>256</v>
      </c>
      <c r="D129" s="15" t="s">
        <v>1353</v>
      </c>
    </row>
    <row r="130" spans="1:4" s="2" customFormat="1" ht="15" customHeight="1" x14ac:dyDescent="0.25">
      <c r="A130" s="15">
        <v>148</v>
      </c>
      <c r="B130" s="197" t="s">
        <v>1369</v>
      </c>
      <c r="C130" s="3" t="s">
        <v>257</v>
      </c>
      <c r="D130" s="15" t="s">
        <v>1353</v>
      </c>
    </row>
    <row r="131" spans="1:4" s="2" customFormat="1" x14ac:dyDescent="0.25">
      <c r="A131" s="15">
        <v>149</v>
      </c>
      <c r="B131" s="3" t="s">
        <v>258</v>
      </c>
      <c r="C131" s="3" t="s">
        <v>259</v>
      </c>
      <c r="D131" s="15" t="s">
        <v>177</v>
      </c>
    </row>
    <row r="132" spans="1:4" s="2" customFormat="1" ht="15" customHeight="1" x14ac:dyDescent="0.25">
      <c r="A132" s="15">
        <v>150</v>
      </c>
      <c r="B132" s="197" t="s">
        <v>1370</v>
      </c>
      <c r="C132" s="3" t="s">
        <v>260</v>
      </c>
      <c r="D132" s="15" t="s">
        <v>177</v>
      </c>
    </row>
    <row r="133" spans="1:4" s="2" customFormat="1" x14ac:dyDescent="0.25">
      <c r="A133" s="15">
        <v>151</v>
      </c>
      <c r="B133" s="3" t="s">
        <v>261</v>
      </c>
      <c r="C133" s="3" t="s">
        <v>262</v>
      </c>
      <c r="D133" s="15" t="s">
        <v>177</v>
      </c>
    </row>
    <row r="134" spans="1:4" s="2" customFormat="1" ht="15" customHeight="1" x14ac:dyDescent="0.25">
      <c r="A134" s="15">
        <v>152</v>
      </c>
      <c r="B134" s="3" t="s">
        <v>263</v>
      </c>
      <c r="C134" s="3" t="s">
        <v>264</v>
      </c>
      <c r="D134" s="15" t="s">
        <v>1353</v>
      </c>
    </row>
    <row r="135" spans="1:4" s="2" customFormat="1" ht="30" customHeight="1" x14ac:dyDescent="0.25">
      <c r="A135" s="15">
        <v>153</v>
      </c>
      <c r="B135" s="3" t="s">
        <v>265</v>
      </c>
      <c r="C135" s="3" t="s">
        <v>1178</v>
      </c>
      <c r="D135" s="15" t="s">
        <v>1353</v>
      </c>
    </row>
    <row r="136" spans="1:4" s="2" customFormat="1" ht="15" customHeight="1" x14ac:dyDescent="0.25">
      <c r="A136" s="15">
        <v>154</v>
      </c>
      <c r="B136" s="3" t="s">
        <v>266</v>
      </c>
      <c r="C136" s="3" t="s">
        <v>1179</v>
      </c>
      <c r="D136" s="15" t="s">
        <v>1353</v>
      </c>
    </row>
    <row r="137" spans="1:4" s="2" customFormat="1" ht="15" customHeight="1" x14ac:dyDescent="0.25">
      <c r="A137" s="15">
        <v>155</v>
      </c>
      <c r="B137" s="3" t="s">
        <v>267</v>
      </c>
      <c r="C137" s="3" t="s">
        <v>1180</v>
      </c>
      <c r="D137" s="15" t="s">
        <v>1353</v>
      </c>
    </row>
    <row r="138" spans="1:4" s="2" customFormat="1" ht="15" customHeight="1" x14ac:dyDescent="0.25">
      <c r="A138" s="15">
        <v>156</v>
      </c>
      <c r="B138" s="3" t="s">
        <v>268</v>
      </c>
      <c r="C138" s="3" t="s">
        <v>269</v>
      </c>
      <c r="D138" s="15" t="s">
        <v>177</v>
      </c>
    </row>
    <row r="139" spans="1:4" s="2" customFormat="1" ht="15" customHeight="1" x14ac:dyDescent="0.25">
      <c r="A139" s="15">
        <v>158</v>
      </c>
      <c r="B139" s="3" t="s">
        <v>270</v>
      </c>
      <c r="C139" s="3" t="s">
        <v>271</v>
      </c>
      <c r="D139" s="15"/>
    </row>
    <row r="140" spans="1:4" s="2" customFormat="1" ht="15" customHeight="1" x14ac:dyDescent="0.25">
      <c r="A140" s="15">
        <v>159</v>
      </c>
      <c r="B140" s="3" t="s">
        <v>272</v>
      </c>
      <c r="C140" s="3" t="s">
        <v>273</v>
      </c>
      <c r="D140" s="15" t="s">
        <v>177</v>
      </c>
    </row>
    <row r="141" spans="1:4" s="2" customFormat="1" ht="15" customHeight="1" x14ac:dyDescent="0.25">
      <c r="A141" s="15">
        <v>160</v>
      </c>
      <c r="B141" s="3" t="s">
        <v>1299</v>
      </c>
      <c r="C141" s="3" t="s">
        <v>1300</v>
      </c>
      <c r="D141" s="15" t="s">
        <v>1353</v>
      </c>
    </row>
    <row r="142" spans="1:4" s="2" customFormat="1" ht="15" customHeight="1" x14ac:dyDescent="0.25">
      <c r="A142" s="15">
        <v>161</v>
      </c>
      <c r="B142" s="3" t="s">
        <v>274</v>
      </c>
      <c r="C142" s="3" t="s">
        <v>275</v>
      </c>
      <c r="D142" s="15" t="s">
        <v>1353</v>
      </c>
    </row>
    <row r="143" spans="1:4" s="2" customFormat="1" ht="15" customHeight="1" x14ac:dyDescent="0.25">
      <c r="A143" s="15">
        <v>162</v>
      </c>
      <c r="B143" s="3" t="s">
        <v>276</v>
      </c>
      <c r="C143" s="3" t="s">
        <v>277</v>
      </c>
      <c r="D143" s="15" t="s">
        <v>177</v>
      </c>
    </row>
    <row r="144" spans="1:4" s="2" customFormat="1" ht="15" customHeight="1" x14ac:dyDescent="0.25">
      <c r="A144" s="15">
        <v>163</v>
      </c>
      <c r="B144" s="3" t="s">
        <v>278</v>
      </c>
      <c r="C144" s="3" t="s">
        <v>279</v>
      </c>
      <c r="D144" s="15" t="s">
        <v>177</v>
      </c>
    </row>
    <row r="145" spans="1:4" s="2" customFormat="1" ht="15" customHeight="1" x14ac:dyDescent="0.25">
      <c r="A145" s="15">
        <v>164</v>
      </c>
      <c r="B145" s="3" t="s">
        <v>280</v>
      </c>
      <c r="C145" s="3" t="s">
        <v>281</v>
      </c>
      <c r="D145" s="15" t="s">
        <v>177</v>
      </c>
    </row>
    <row r="146" spans="1:4" s="2" customFormat="1" ht="15" customHeight="1" x14ac:dyDescent="0.25">
      <c r="A146" s="15">
        <v>165</v>
      </c>
      <c r="B146" s="3" t="s">
        <v>282</v>
      </c>
      <c r="C146" s="3" t="s">
        <v>283</v>
      </c>
      <c r="D146" s="15" t="s">
        <v>177</v>
      </c>
    </row>
    <row r="147" spans="1:4" s="2" customFormat="1" ht="15" customHeight="1" x14ac:dyDescent="0.25">
      <c r="A147" s="15">
        <v>166</v>
      </c>
      <c r="B147" s="3" t="s">
        <v>284</v>
      </c>
      <c r="C147" s="3" t="s">
        <v>285</v>
      </c>
      <c r="D147" s="15" t="s">
        <v>177</v>
      </c>
    </row>
    <row r="148" spans="1:4" s="2" customFormat="1" ht="15" customHeight="1" x14ac:dyDescent="0.25">
      <c r="A148" s="15">
        <v>167</v>
      </c>
      <c r="B148" s="3" t="s">
        <v>286</v>
      </c>
      <c r="C148" s="3" t="s">
        <v>287</v>
      </c>
      <c r="D148" s="15" t="s">
        <v>177</v>
      </c>
    </row>
    <row r="149" spans="1:4" s="2" customFormat="1" ht="15" customHeight="1" x14ac:dyDescent="0.25">
      <c r="A149" s="15">
        <v>168</v>
      </c>
      <c r="B149" s="3" t="s">
        <v>288</v>
      </c>
      <c r="C149" s="3" t="s">
        <v>289</v>
      </c>
      <c r="D149" s="15" t="s">
        <v>177</v>
      </c>
    </row>
    <row r="150" spans="1:4" s="2" customFormat="1" ht="15" customHeight="1" x14ac:dyDescent="0.25">
      <c r="A150" s="15">
        <v>169</v>
      </c>
      <c r="B150" s="3" t="s">
        <v>290</v>
      </c>
      <c r="C150" s="3" t="s">
        <v>291</v>
      </c>
      <c r="D150" s="15" t="s">
        <v>177</v>
      </c>
    </row>
    <row r="151" spans="1:4" s="2" customFormat="1" ht="15" customHeight="1" x14ac:dyDescent="0.25">
      <c r="A151" s="15">
        <v>170</v>
      </c>
      <c r="B151" s="3" t="s">
        <v>292</v>
      </c>
      <c r="C151" s="3" t="s">
        <v>293</v>
      </c>
      <c r="D151" s="15" t="s">
        <v>177</v>
      </c>
    </row>
    <row r="152" spans="1:4" s="2" customFormat="1" ht="30" customHeight="1" x14ac:dyDescent="0.25">
      <c r="A152" s="15">
        <v>171</v>
      </c>
      <c r="B152" s="3" t="s">
        <v>294</v>
      </c>
      <c r="C152" s="3" t="s">
        <v>295</v>
      </c>
      <c r="D152" s="15" t="s">
        <v>177</v>
      </c>
    </row>
    <row r="153" spans="1:4" s="2" customFormat="1" ht="30" customHeight="1" x14ac:dyDescent="0.25">
      <c r="A153" s="15">
        <v>172</v>
      </c>
      <c r="B153" s="3" t="s">
        <v>296</v>
      </c>
      <c r="C153" s="3" t="s">
        <v>297</v>
      </c>
      <c r="D153" s="15" t="s">
        <v>1353</v>
      </c>
    </row>
    <row r="154" spans="1:4" s="2" customFormat="1" ht="30" customHeight="1" x14ac:dyDescent="0.25">
      <c r="A154" s="15">
        <v>637</v>
      </c>
      <c r="B154" s="3" t="s">
        <v>298</v>
      </c>
      <c r="C154" s="3" t="s">
        <v>299</v>
      </c>
      <c r="D154" s="15" t="s">
        <v>177</v>
      </c>
    </row>
    <row r="155" spans="1:4" s="2" customFormat="1" ht="30" customHeight="1" x14ac:dyDescent="0.25">
      <c r="A155" s="15">
        <v>173</v>
      </c>
      <c r="B155" s="3" t="s">
        <v>300</v>
      </c>
      <c r="C155" s="3" t="s">
        <v>301</v>
      </c>
      <c r="D155" s="15" t="s">
        <v>177</v>
      </c>
    </row>
    <row r="156" spans="1:4" s="2" customFormat="1" ht="30" customHeight="1" x14ac:dyDescent="0.25">
      <c r="A156" s="15">
        <v>174</v>
      </c>
      <c r="B156" s="3" t="s">
        <v>302</v>
      </c>
      <c r="C156" s="3" t="s">
        <v>303</v>
      </c>
      <c r="D156" s="15" t="s">
        <v>177</v>
      </c>
    </row>
    <row r="157" spans="1:4" s="2" customFormat="1" ht="30" customHeight="1" x14ac:dyDescent="0.25">
      <c r="A157" s="15">
        <v>175</v>
      </c>
      <c r="B157" s="3" t="s">
        <v>304</v>
      </c>
      <c r="C157" s="3" t="s">
        <v>305</v>
      </c>
      <c r="D157" s="15" t="s">
        <v>177</v>
      </c>
    </row>
    <row r="158" spans="1:4" s="2" customFormat="1" ht="15" customHeight="1" x14ac:dyDescent="0.25">
      <c r="A158" s="15">
        <v>183</v>
      </c>
      <c r="B158" s="3" t="s">
        <v>306</v>
      </c>
      <c r="C158" s="3" t="s">
        <v>307</v>
      </c>
      <c r="D158" s="15" t="s">
        <v>177</v>
      </c>
    </row>
    <row r="159" spans="1:4" s="2" customFormat="1" ht="15" customHeight="1" x14ac:dyDescent="0.25">
      <c r="A159" s="15">
        <v>15</v>
      </c>
      <c r="B159" s="3" t="s">
        <v>308</v>
      </c>
      <c r="C159" s="3" t="s">
        <v>309</v>
      </c>
      <c r="D159" s="15"/>
    </row>
    <row r="160" spans="1:4" s="2" customFormat="1" ht="15" customHeight="1" x14ac:dyDescent="0.25">
      <c r="A160" s="15">
        <v>17</v>
      </c>
      <c r="B160" s="3" t="s">
        <v>310</v>
      </c>
      <c r="C160" s="3" t="s">
        <v>311</v>
      </c>
      <c r="D160" s="15" t="s">
        <v>177</v>
      </c>
    </row>
    <row r="161" spans="1:4" s="2" customFormat="1" ht="15" customHeight="1" x14ac:dyDescent="0.25">
      <c r="A161" s="15">
        <v>184</v>
      </c>
      <c r="B161" s="3" t="s">
        <v>312</v>
      </c>
      <c r="C161" s="3" t="s">
        <v>313</v>
      </c>
      <c r="D161" s="15" t="s">
        <v>1353</v>
      </c>
    </row>
    <row r="162" spans="1:4" s="2" customFormat="1" ht="30" customHeight="1" x14ac:dyDescent="0.25">
      <c r="A162" s="15">
        <v>185</v>
      </c>
      <c r="B162" s="3" t="s">
        <v>314</v>
      </c>
      <c r="C162" s="3" t="s">
        <v>315</v>
      </c>
      <c r="D162" s="15" t="s">
        <v>1353</v>
      </c>
    </row>
    <row r="163" spans="1:4" s="2" customFormat="1" ht="15" customHeight="1" x14ac:dyDescent="0.25">
      <c r="A163" s="15">
        <v>186</v>
      </c>
      <c r="B163" s="3" t="s">
        <v>316</v>
      </c>
      <c r="C163" s="3" t="s">
        <v>317</v>
      </c>
      <c r="D163" s="15" t="s">
        <v>177</v>
      </c>
    </row>
    <row r="164" spans="1:4" s="2" customFormat="1" ht="15" customHeight="1" x14ac:dyDescent="0.25">
      <c r="A164" s="15">
        <v>188</v>
      </c>
      <c r="B164" s="3" t="s">
        <v>318</v>
      </c>
      <c r="C164" s="3" t="s">
        <v>319</v>
      </c>
      <c r="D164" s="15" t="s">
        <v>1353</v>
      </c>
    </row>
    <row r="165" spans="1:4" s="2" customFormat="1" ht="15" customHeight="1" x14ac:dyDescent="0.25">
      <c r="A165" s="15">
        <v>189</v>
      </c>
      <c r="B165" s="3" t="s">
        <v>320</v>
      </c>
      <c r="C165" s="3" t="s">
        <v>321</v>
      </c>
      <c r="D165" s="15" t="s">
        <v>177</v>
      </c>
    </row>
    <row r="166" spans="1:4" s="2" customFormat="1" ht="15" customHeight="1" x14ac:dyDescent="0.25">
      <c r="A166" s="15">
        <v>190</v>
      </c>
      <c r="B166" s="3" t="s">
        <v>322</v>
      </c>
      <c r="C166" s="3" t="s">
        <v>323</v>
      </c>
      <c r="D166" s="15" t="s">
        <v>1353</v>
      </c>
    </row>
    <row r="167" spans="1:4" s="2" customFormat="1" ht="30" customHeight="1" x14ac:dyDescent="0.25">
      <c r="A167" s="15">
        <v>191</v>
      </c>
      <c r="B167" s="3" t="s">
        <v>324</v>
      </c>
      <c r="C167" s="3" t="s">
        <v>325</v>
      </c>
      <c r="D167" s="15" t="s">
        <v>177</v>
      </c>
    </row>
    <row r="168" spans="1:4" s="2" customFormat="1" ht="15" customHeight="1" x14ac:dyDescent="0.25">
      <c r="A168" s="15">
        <v>520</v>
      </c>
      <c r="B168" s="3" t="s">
        <v>326</v>
      </c>
      <c r="C168" s="3" t="s">
        <v>327</v>
      </c>
      <c r="D168" s="15" t="s">
        <v>1353</v>
      </c>
    </row>
    <row r="169" spans="1:4" s="2" customFormat="1" ht="15" customHeight="1" x14ac:dyDescent="0.25">
      <c r="A169" s="15">
        <v>110</v>
      </c>
      <c r="B169" s="3" t="s">
        <v>328</v>
      </c>
      <c r="C169" s="3" t="s">
        <v>329</v>
      </c>
      <c r="D169" s="15" t="s">
        <v>177</v>
      </c>
    </row>
    <row r="170" spans="1:4" s="2" customFormat="1" ht="15" customHeight="1" x14ac:dyDescent="0.25">
      <c r="A170" s="15">
        <v>111</v>
      </c>
      <c r="B170" s="3" t="s">
        <v>330</v>
      </c>
      <c r="C170" s="3" t="s">
        <v>331</v>
      </c>
      <c r="D170" s="15" t="s">
        <v>177</v>
      </c>
    </row>
    <row r="171" spans="1:4" s="2" customFormat="1" ht="15" customHeight="1" x14ac:dyDescent="0.25">
      <c r="A171" s="15">
        <v>112</v>
      </c>
      <c r="B171" s="3" t="s">
        <v>332</v>
      </c>
      <c r="C171" s="3" t="s">
        <v>333</v>
      </c>
      <c r="D171" s="15" t="s">
        <v>1353</v>
      </c>
    </row>
    <row r="172" spans="1:4" s="2" customFormat="1" ht="30" customHeight="1" x14ac:dyDescent="0.25">
      <c r="A172" s="15">
        <v>192</v>
      </c>
      <c r="B172" s="3" t="s">
        <v>334</v>
      </c>
      <c r="C172" s="3" t="s">
        <v>335</v>
      </c>
      <c r="D172" s="15" t="s">
        <v>1353</v>
      </c>
    </row>
    <row r="173" spans="1:4" s="2" customFormat="1" ht="15" customHeight="1" x14ac:dyDescent="0.25">
      <c r="A173" s="15">
        <v>247</v>
      </c>
      <c r="B173" s="3" t="s">
        <v>336</v>
      </c>
      <c r="C173" s="3" t="s">
        <v>337</v>
      </c>
      <c r="D173" s="15" t="s">
        <v>177</v>
      </c>
    </row>
    <row r="174" spans="1:4" s="2" customFormat="1" ht="30" customHeight="1" x14ac:dyDescent="0.25">
      <c r="A174" s="15">
        <v>248</v>
      </c>
      <c r="B174" s="3" t="s">
        <v>338</v>
      </c>
      <c r="C174" s="3" t="s">
        <v>339</v>
      </c>
      <c r="D174" s="15" t="s">
        <v>177</v>
      </c>
    </row>
    <row r="175" spans="1:4" s="2" customFormat="1" ht="30" customHeight="1" x14ac:dyDescent="0.25">
      <c r="A175" s="15">
        <v>193</v>
      </c>
      <c r="B175" s="3" t="s">
        <v>340</v>
      </c>
      <c r="C175" s="3" t="s">
        <v>341</v>
      </c>
      <c r="D175" s="15" t="s">
        <v>1353</v>
      </c>
    </row>
    <row r="176" spans="1:4" s="2" customFormat="1" ht="30" customHeight="1" x14ac:dyDescent="0.25">
      <c r="A176" s="15">
        <v>116</v>
      </c>
      <c r="B176" s="3" t="s">
        <v>342</v>
      </c>
      <c r="C176" s="3" t="s">
        <v>343</v>
      </c>
      <c r="D176" s="15" t="s">
        <v>177</v>
      </c>
    </row>
    <row r="177" spans="1:4" s="2" customFormat="1" ht="15" customHeight="1" x14ac:dyDescent="0.25">
      <c r="A177" s="15">
        <v>328</v>
      </c>
      <c r="B177" s="3" t="s">
        <v>344</v>
      </c>
      <c r="C177" s="3" t="s">
        <v>345</v>
      </c>
      <c r="D177" s="15" t="s">
        <v>1353</v>
      </c>
    </row>
    <row r="178" spans="1:4" s="2" customFormat="1" ht="30" customHeight="1" x14ac:dyDescent="0.25">
      <c r="A178" s="15">
        <v>123</v>
      </c>
      <c r="B178" s="3" t="s">
        <v>346</v>
      </c>
      <c r="C178" s="3" t="s">
        <v>347</v>
      </c>
      <c r="D178" s="15" t="s">
        <v>177</v>
      </c>
    </row>
    <row r="179" spans="1:4" s="2" customFormat="1" ht="15" customHeight="1" x14ac:dyDescent="0.25">
      <c r="A179" s="15">
        <v>194</v>
      </c>
      <c r="B179" s="3" t="s">
        <v>348</v>
      </c>
      <c r="C179" s="3" t="s">
        <v>349</v>
      </c>
      <c r="D179" s="15" t="s">
        <v>1353</v>
      </c>
    </row>
    <row r="180" spans="1:4" s="2" customFormat="1" ht="30" customHeight="1" x14ac:dyDescent="0.25">
      <c r="A180" s="15">
        <v>195</v>
      </c>
      <c r="B180" s="3" t="s">
        <v>350</v>
      </c>
      <c r="C180" s="3" t="s">
        <v>351</v>
      </c>
      <c r="D180" s="15" t="s">
        <v>1353</v>
      </c>
    </row>
    <row r="181" spans="1:4" s="2" customFormat="1" ht="30" customHeight="1" x14ac:dyDescent="0.25">
      <c r="A181" s="15">
        <v>196</v>
      </c>
      <c r="B181" s="3" t="s">
        <v>352</v>
      </c>
      <c r="C181" s="3" t="s">
        <v>353</v>
      </c>
      <c r="D181" s="15" t="s">
        <v>1353</v>
      </c>
    </row>
    <row r="182" spans="1:4" s="2" customFormat="1" ht="30" customHeight="1" x14ac:dyDescent="0.25">
      <c r="A182" s="15">
        <v>197</v>
      </c>
      <c r="B182" s="3" t="s">
        <v>354</v>
      </c>
      <c r="C182" s="3" t="s">
        <v>355</v>
      </c>
      <c r="D182" s="15" t="s">
        <v>1353</v>
      </c>
    </row>
    <row r="183" spans="1:4" s="2" customFormat="1" ht="15" customHeight="1" x14ac:dyDescent="0.25">
      <c r="A183" s="15">
        <v>198</v>
      </c>
      <c r="B183" s="3" t="s">
        <v>356</v>
      </c>
      <c r="C183" s="3" t="s">
        <v>357</v>
      </c>
      <c r="D183" s="15" t="s">
        <v>177</v>
      </c>
    </row>
    <row r="184" spans="1:4" s="2" customFormat="1" ht="15" customHeight="1" x14ac:dyDescent="0.25">
      <c r="A184" s="15">
        <v>521</v>
      </c>
      <c r="B184" s="3" t="s">
        <v>358</v>
      </c>
      <c r="C184" s="3" t="s">
        <v>359</v>
      </c>
      <c r="D184" s="181" t="s">
        <v>1353</v>
      </c>
    </row>
    <row r="185" spans="1:4" s="2" customFormat="1" ht="15" customHeight="1" x14ac:dyDescent="0.25">
      <c r="A185" s="15">
        <v>199</v>
      </c>
      <c r="B185" s="3" t="s">
        <v>360</v>
      </c>
      <c r="C185" s="3" t="s">
        <v>361</v>
      </c>
      <c r="D185" s="15" t="s">
        <v>177</v>
      </c>
    </row>
    <row r="186" spans="1:4" s="2" customFormat="1" ht="15" customHeight="1" x14ac:dyDescent="0.25">
      <c r="A186" s="15">
        <v>200</v>
      </c>
      <c r="B186" s="197" t="s">
        <v>1371</v>
      </c>
      <c r="C186" s="3" t="s">
        <v>362</v>
      </c>
      <c r="D186" s="15" t="s">
        <v>177</v>
      </c>
    </row>
    <row r="187" spans="1:4" s="2" customFormat="1" ht="15" customHeight="1" x14ac:dyDescent="0.25">
      <c r="A187" s="15">
        <v>201</v>
      </c>
      <c r="B187" s="3" t="s">
        <v>363</v>
      </c>
      <c r="C187" s="3" t="s">
        <v>364</v>
      </c>
      <c r="D187" s="15" t="s">
        <v>1353</v>
      </c>
    </row>
    <row r="188" spans="1:4" s="2" customFormat="1" x14ac:dyDescent="0.25">
      <c r="A188" s="15">
        <v>258</v>
      </c>
      <c r="B188" s="3" t="s">
        <v>365</v>
      </c>
      <c r="C188" s="3" t="s">
        <v>366</v>
      </c>
      <c r="D188" s="15" t="s">
        <v>177</v>
      </c>
    </row>
    <row r="189" spans="1:4" s="2" customFormat="1" ht="15" customHeight="1" x14ac:dyDescent="0.25">
      <c r="A189" s="15">
        <v>259</v>
      </c>
      <c r="B189" s="3" t="s">
        <v>367</v>
      </c>
      <c r="C189" s="3" t="s">
        <v>368</v>
      </c>
      <c r="D189" s="15" t="s">
        <v>1353</v>
      </c>
    </row>
    <row r="190" spans="1:4" s="2" customFormat="1" ht="15" customHeight="1" x14ac:dyDescent="0.25">
      <c r="A190" s="15">
        <v>260</v>
      </c>
      <c r="B190" s="3" t="s">
        <v>369</v>
      </c>
      <c r="C190" s="3" t="s">
        <v>370</v>
      </c>
      <c r="D190" s="15" t="s">
        <v>1353</v>
      </c>
    </row>
    <row r="191" spans="1:4" s="2" customFormat="1" ht="15" customHeight="1" x14ac:dyDescent="0.25">
      <c r="A191" s="15">
        <v>261</v>
      </c>
      <c r="B191" s="3" t="s">
        <v>371</v>
      </c>
      <c r="C191" s="3" t="s">
        <v>372</v>
      </c>
      <c r="D191" s="15" t="s">
        <v>1353</v>
      </c>
    </row>
    <row r="192" spans="1:4" s="2" customFormat="1" ht="30" customHeight="1" x14ac:dyDescent="0.25">
      <c r="A192" s="15">
        <v>262</v>
      </c>
      <c r="B192" s="3" t="s">
        <v>373</v>
      </c>
      <c r="C192" s="3" t="s">
        <v>374</v>
      </c>
      <c r="D192" s="15" t="s">
        <v>1353</v>
      </c>
    </row>
    <row r="193" spans="1:4" s="2" customFormat="1" ht="30" customHeight="1" x14ac:dyDescent="0.25">
      <c r="A193" s="15">
        <v>523</v>
      </c>
      <c r="B193" s="3" t="s">
        <v>375</v>
      </c>
      <c r="C193" s="3" t="s">
        <v>376</v>
      </c>
      <c r="D193" s="181" t="s">
        <v>1353</v>
      </c>
    </row>
    <row r="194" spans="1:4" s="2" customFormat="1" ht="30" customHeight="1" x14ac:dyDescent="0.25">
      <c r="A194" s="15">
        <v>202</v>
      </c>
      <c r="B194" s="3" t="s">
        <v>377</v>
      </c>
      <c r="C194" s="3" t="s">
        <v>378</v>
      </c>
      <c r="D194" s="15" t="s">
        <v>1353</v>
      </c>
    </row>
    <row r="195" spans="1:4" s="2" customFormat="1" ht="15" customHeight="1" x14ac:dyDescent="0.25">
      <c r="A195" s="15">
        <v>203</v>
      </c>
      <c r="B195" s="3" t="s">
        <v>379</v>
      </c>
      <c r="C195" s="3" t="s">
        <v>380</v>
      </c>
      <c r="D195" s="15" t="s">
        <v>177</v>
      </c>
    </row>
    <row r="196" spans="1:4" s="2" customFormat="1" ht="15" customHeight="1" x14ac:dyDescent="0.25">
      <c r="A196" s="15">
        <v>244</v>
      </c>
      <c r="B196" s="3" t="s">
        <v>381</v>
      </c>
      <c r="C196" s="3" t="s">
        <v>382</v>
      </c>
      <c r="D196" s="15" t="s">
        <v>177</v>
      </c>
    </row>
    <row r="197" spans="1:4" s="2" customFormat="1" ht="15" customHeight="1" x14ac:dyDescent="0.25">
      <c r="A197" s="15">
        <v>204</v>
      </c>
      <c r="B197" s="3" t="s">
        <v>383</v>
      </c>
      <c r="C197" s="3" t="s">
        <v>384</v>
      </c>
      <c r="D197" s="15" t="s">
        <v>177</v>
      </c>
    </row>
    <row r="198" spans="1:4" s="2" customFormat="1" ht="15" customHeight="1" x14ac:dyDescent="0.25">
      <c r="A198" s="15">
        <v>205</v>
      </c>
      <c r="B198" s="3" t="s">
        <v>385</v>
      </c>
      <c r="C198" s="3" t="s">
        <v>386</v>
      </c>
      <c r="D198" s="15" t="s">
        <v>177</v>
      </c>
    </row>
    <row r="199" spans="1:4" s="2" customFormat="1" ht="15" customHeight="1" x14ac:dyDescent="0.25">
      <c r="A199" s="15">
        <v>206</v>
      </c>
      <c r="B199" s="3" t="s">
        <v>387</v>
      </c>
      <c r="C199" s="3" t="s">
        <v>388</v>
      </c>
      <c r="D199" s="15" t="s">
        <v>1353</v>
      </c>
    </row>
    <row r="200" spans="1:4" s="2" customFormat="1" ht="15" customHeight="1" x14ac:dyDescent="0.25">
      <c r="A200" s="15">
        <v>207</v>
      </c>
      <c r="B200" s="3" t="s">
        <v>389</v>
      </c>
      <c r="C200" s="3" t="s">
        <v>390</v>
      </c>
      <c r="D200" s="15" t="s">
        <v>1353</v>
      </c>
    </row>
    <row r="201" spans="1:4" s="2" customFormat="1" ht="15" customHeight="1" x14ac:dyDescent="0.25">
      <c r="A201" s="15">
        <v>208</v>
      </c>
      <c r="B201" s="3" t="s">
        <v>391</v>
      </c>
      <c r="C201" s="3" t="s">
        <v>392</v>
      </c>
      <c r="D201" s="15" t="s">
        <v>1353</v>
      </c>
    </row>
    <row r="202" spans="1:4" s="2" customFormat="1" ht="15" customHeight="1" x14ac:dyDescent="0.25">
      <c r="A202" s="15">
        <v>209</v>
      </c>
      <c r="B202" s="3" t="s">
        <v>393</v>
      </c>
      <c r="C202" s="3" t="s">
        <v>394</v>
      </c>
      <c r="D202" s="15" t="s">
        <v>1353</v>
      </c>
    </row>
    <row r="203" spans="1:4" s="2" customFormat="1" ht="15" customHeight="1" x14ac:dyDescent="0.25">
      <c r="A203" s="15">
        <v>210</v>
      </c>
      <c r="B203" s="3" t="s">
        <v>395</v>
      </c>
      <c r="C203" s="3" t="s">
        <v>396</v>
      </c>
      <c r="D203" s="15" t="s">
        <v>1353</v>
      </c>
    </row>
    <row r="204" spans="1:4" s="2" customFormat="1" ht="30" customHeight="1" x14ac:dyDescent="0.25">
      <c r="A204" s="15">
        <v>211</v>
      </c>
      <c r="B204" s="3" t="s">
        <v>397</v>
      </c>
      <c r="C204" s="3" t="s">
        <v>398</v>
      </c>
      <c r="D204" s="15" t="s">
        <v>1353</v>
      </c>
    </row>
    <row r="205" spans="1:4" s="2" customFormat="1" ht="15" customHeight="1" x14ac:dyDescent="0.25">
      <c r="A205" s="15">
        <v>212</v>
      </c>
      <c r="B205" s="3" t="s">
        <v>399</v>
      </c>
      <c r="C205" s="3" t="s">
        <v>400</v>
      </c>
      <c r="D205" s="15" t="s">
        <v>1353</v>
      </c>
    </row>
    <row r="206" spans="1:4" s="2" customFormat="1" ht="15" customHeight="1" x14ac:dyDescent="0.25">
      <c r="A206" s="15">
        <v>524</v>
      </c>
      <c r="B206" s="3" t="s">
        <v>401</v>
      </c>
      <c r="C206" s="3" t="s">
        <v>402</v>
      </c>
      <c r="D206" s="15" t="s">
        <v>1353</v>
      </c>
    </row>
    <row r="207" spans="1:4" s="2" customFormat="1" ht="15" customHeight="1" x14ac:dyDescent="0.25">
      <c r="A207" s="15">
        <v>213</v>
      </c>
      <c r="B207" s="3" t="s">
        <v>403</v>
      </c>
      <c r="C207" s="3" t="s">
        <v>404</v>
      </c>
      <c r="D207" s="15" t="s">
        <v>1353</v>
      </c>
    </row>
    <row r="208" spans="1:4" s="2" customFormat="1" ht="15" customHeight="1" x14ac:dyDescent="0.25">
      <c r="A208" s="15">
        <v>214</v>
      </c>
      <c r="B208" s="3" t="s">
        <v>405</v>
      </c>
      <c r="C208" s="3" t="s">
        <v>406</v>
      </c>
      <c r="D208" s="15" t="s">
        <v>177</v>
      </c>
    </row>
    <row r="209" spans="1:4" s="2" customFormat="1" ht="15" customHeight="1" x14ac:dyDescent="0.25">
      <c r="A209" s="15">
        <v>215</v>
      </c>
      <c r="B209" s="3" t="s">
        <v>407</v>
      </c>
      <c r="C209" s="3" t="s">
        <v>408</v>
      </c>
      <c r="D209" s="15" t="s">
        <v>1353</v>
      </c>
    </row>
    <row r="210" spans="1:4" s="2" customFormat="1" ht="15" customHeight="1" x14ac:dyDescent="0.25">
      <c r="A210" s="15">
        <v>216</v>
      </c>
      <c r="B210" s="3" t="s">
        <v>409</v>
      </c>
      <c r="C210" s="3" t="s">
        <v>410</v>
      </c>
      <c r="D210" s="15" t="s">
        <v>1353</v>
      </c>
    </row>
    <row r="211" spans="1:4" s="2" customFormat="1" ht="15" customHeight="1" x14ac:dyDescent="0.25">
      <c r="A211" s="15">
        <v>218</v>
      </c>
      <c r="B211" s="3" t="s">
        <v>411</v>
      </c>
      <c r="C211" s="3" t="s">
        <v>412</v>
      </c>
      <c r="D211" s="15" t="s">
        <v>1353</v>
      </c>
    </row>
    <row r="212" spans="1:4" s="2" customFormat="1" ht="15" customHeight="1" x14ac:dyDescent="0.25">
      <c r="A212" s="15">
        <v>219</v>
      </c>
      <c r="B212" s="3" t="s">
        <v>413</v>
      </c>
      <c r="C212" s="3" t="s">
        <v>414</v>
      </c>
      <c r="D212" s="15" t="s">
        <v>177</v>
      </c>
    </row>
    <row r="213" spans="1:4" s="2" customFormat="1" ht="15" customHeight="1" x14ac:dyDescent="0.25">
      <c r="A213" s="15">
        <v>220</v>
      </c>
      <c r="B213" s="3" t="s">
        <v>415</v>
      </c>
      <c r="C213" s="3" t="s">
        <v>416</v>
      </c>
      <c r="D213" s="15" t="s">
        <v>1353</v>
      </c>
    </row>
    <row r="214" spans="1:4" s="2" customFormat="1" ht="15" customHeight="1" x14ac:dyDescent="0.25">
      <c r="A214" s="15">
        <v>221</v>
      </c>
      <c r="B214" s="3" t="s">
        <v>417</v>
      </c>
      <c r="C214" s="3" t="s">
        <v>418</v>
      </c>
      <c r="D214" s="15" t="s">
        <v>177</v>
      </c>
    </row>
    <row r="215" spans="1:4" s="2" customFormat="1" ht="15" customHeight="1" x14ac:dyDescent="0.25">
      <c r="A215" s="15">
        <v>222</v>
      </c>
      <c r="B215" s="3" t="s">
        <v>419</v>
      </c>
      <c r="C215" s="3" t="s">
        <v>420</v>
      </c>
      <c r="D215" s="15" t="s">
        <v>1353</v>
      </c>
    </row>
    <row r="216" spans="1:4" s="2" customFormat="1" ht="15" customHeight="1" x14ac:dyDescent="0.25">
      <c r="A216" s="15">
        <v>263</v>
      </c>
      <c r="B216" s="3" t="s">
        <v>421</v>
      </c>
      <c r="C216" s="3" t="s">
        <v>422</v>
      </c>
      <c r="D216" s="15" t="s">
        <v>177</v>
      </c>
    </row>
    <row r="217" spans="1:4" s="2" customFormat="1" ht="30" customHeight="1" x14ac:dyDescent="0.25">
      <c r="A217" s="15">
        <v>264</v>
      </c>
      <c r="B217" s="3" t="s">
        <v>423</v>
      </c>
      <c r="C217" s="3" t="s">
        <v>424</v>
      </c>
      <c r="D217" s="15" t="s">
        <v>177</v>
      </c>
    </row>
    <row r="218" spans="1:4" s="2" customFormat="1" ht="15" customHeight="1" x14ac:dyDescent="0.25">
      <c r="A218" s="15">
        <v>49</v>
      </c>
      <c r="B218" s="3" t="s">
        <v>425</v>
      </c>
      <c r="C218" s="3" t="s">
        <v>426</v>
      </c>
      <c r="D218" s="15" t="s">
        <v>177</v>
      </c>
    </row>
    <row r="219" spans="1:4" s="2" customFormat="1" ht="30" customHeight="1" x14ac:dyDescent="0.25">
      <c r="A219" s="15">
        <v>50</v>
      </c>
      <c r="B219" s="3" t="s">
        <v>427</v>
      </c>
      <c r="C219" s="3" t="s">
        <v>428</v>
      </c>
      <c r="D219" s="15" t="s">
        <v>177</v>
      </c>
    </row>
    <row r="220" spans="1:4" s="2" customFormat="1" ht="15" customHeight="1" x14ac:dyDescent="0.25">
      <c r="A220" s="15">
        <v>51</v>
      </c>
      <c r="B220" s="3" t="s">
        <v>429</v>
      </c>
      <c r="C220" s="3" t="s">
        <v>430</v>
      </c>
      <c r="D220" s="15" t="s">
        <v>177</v>
      </c>
    </row>
    <row r="221" spans="1:4" s="2" customFormat="1" ht="15" customHeight="1" x14ac:dyDescent="0.25">
      <c r="A221" s="15">
        <v>223</v>
      </c>
      <c r="B221" s="3" t="s">
        <v>431</v>
      </c>
      <c r="C221" s="3" t="s">
        <v>432</v>
      </c>
      <c r="D221" s="15" t="s">
        <v>177</v>
      </c>
    </row>
    <row r="222" spans="1:4" s="2" customFormat="1" ht="15" customHeight="1" x14ac:dyDescent="0.25">
      <c r="A222" s="15">
        <v>224</v>
      </c>
      <c r="B222" s="3" t="s">
        <v>433</v>
      </c>
      <c r="C222" s="3" t="s">
        <v>434</v>
      </c>
      <c r="D222" s="15" t="s">
        <v>177</v>
      </c>
    </row>
    <row r="223" spans="1:4" s="2" customFormat="1" ht="15" customHeight="1" x14ac:dyDescent="0.25">
      <c r="A223" s="15">
        <v>225</v>
      </c>
      <c r="B223" s="3" t="s">
        <v>435</v>
      </c>
      <c r="C223" s="3" t="s">
        <v>436</v>
      </c>
      <c r="D223" s="15" t="s">
        <v>1353</v>
      </c>
    </row>
    <row r="224" spans="1:4" s="2" customFormat="1" ht="15" customHeight="1" x14ac:dyDescent="0.25">
      <c r="A224" s="15">
        <v>226</v>
      </c>
      <c r="B224" s="3" t="s">
        <v>437</v>
      </c>
      <c r="C224" s="3" t="s">
        <v>438</v>
      </c>
      <c r="D224" s="15" t="s">
        <v>1353</v>
      </c>
    </row>
    <row r="225" spans="1:4" s="2" customFormat="1" ht="15" customHeight="1" x14ac:dyDescent="0.25">
      <c r="A225" s="15">
        <v>227</v>
      </c>
      <c r="B225" s="197" t="s">
        <v>1372</v>
      </c>
      <c r="C225" s="3" t="s">
        <v>439</v>
      </c>
      <c r="D225" s="15" t="s">
        <v>177</v>
      </c>
    </row>
    <row r="226" spans="1:4" s="2" customFormat="1" ht="15" customHeight="1" x14ac:dyDescent="0.25">
      <c r="A226" s="15">
        <v>357</v>
      </c>
      <c r="B226" s="3" t="s">
        <v>440</v>
      </c>
      <c r="C226" s="3" t="s">
        <v>441</v>
      </c>
      <c r="D226" s="15" t="s">
        <v>177</v>
      </c>
    </row>
    <row r="227" spans="1:4" s="2" customFormat="1" x14ac:dyDescent="0.25">
      <c r="A227" s="15">
        <v>228</v>
      </c>
      <c r="B227" s="3" t="s">
        <v>442</v>
      </c>
      <c r="C227" s="3" t="s">
        <v>443</v>
      </c>
      <c r="D227" s="15" t="s">
        <v>1353</v>
      </c>
    </row>
    <row r="228" spans="1:4" s="2" customFormat="1" ht="15" customHeight="1" x14ac:dyDescent="0.25">
      <c r="A228" s="15">
        <v>229</v>
      </c>
      <c r="B228" s="3" t="s">
        <v>444</v>
      </c>
      <c r="C228" s="3" t="s">
        <v>445</v>
      </c>
      <c r="D228" s="15" t="s">
        <v>1353</v>
      </c>
    </row>
    <row r="229" spans="1:4" s="2" customFormat="1" ht="15" customHeight="1" x14ac:dyDescent="0.25">
      <c r="A229" s="15">
        <v>231</v>
      </c>
      <c r="B229" s="3" t="s">
        <v>446</v>
      </c>
      <c r="C229" s="3" t="s">
        <v>447</v>
      </c>
      <c r="D229" s="15" t="s">
        <v>177</v>
      </c>
    </row>
    <row r="230" spans="1:4" s="2" customFormat="1" ht="15" customHeight="1" x14ac:dyDescent="0.25">
      <c r="A230" s="15">
        <v>232</v>
      </c>
      <c r="B230" s="3" t="s">
        <v>448</v>
      </c>
      <c r="C230" s="3" t="s">
        <v>449</v>
      </c>
      <c r="D230" s="15" t="s">
        <v>1353</v>
      </c>
    </row>
    <row r="231" spans="1:4" s="2" customFormat="1" ht="15" customHeight="1" x14ac:dyDescent="0.25">
      <c r="A231" s="15">
        <v>233</v>
      </c>
      <c r="B231" s="3" t="s">
        <v>450</v>
      </c>
      <c r="C231" s="3" t="s">
        <v>451</v>
      </c>
      <c r="D231" s="15" t="s">
        <v>1353</v>
      </c>
    </row>
    <row r="232" spans="1:4" s="2" customFormat="1" ht="30" customHeight="1" x14ac:dyDescent="0.25">
      <c r="A232" s="15">
        <v>234</v>
      </c>
      <c r="B232" s="3" t="s">
        <v>452</v>
      </c>
      <c r="C232" s="3" t="s">
        <v>453</v>
      </c>
      <c r="D232" s="15" t="s">
        <v>1353</v>
      </c>
    </row>
    <row r="233" spans="1:4" s="2" customFormat="1" ht="30" customHeight="1" x14ac:dyDescent="0.25">
      <c r="A233" s="15">
        <v>265</v>
      </c>
      <c r="B233" s="3" t="s">
        <v>454</v>
      </c>
      <c r="C233" s="3" t="s">
        <v>455</v>
      </c>
      <c r="D233" s="98" t="s">
        <v>1353</v>
      </c>
    </row>
    <row r="234" spans="1:4" s="2" customFormat="1" ht="15" customHeight="1" x14ac:dyDescent="0.25">
      <c r="A234" s="15">
        <v>266</v>
      </c>
      <c r="B234" s="3" t="s">
        <v>456</v>
      </c>
      <c r="C234" s="3" t="s">
        <v>457</v>
      </c>
      <c r="D234" s="98" t="s">
        <v>1353</v>
      </c>
    </row>
    <row r="235" spans="1:4" s="2" customFormat="1" ht="15" customHeight="1" x14ac:dyDescent="0.25">
      <c r="A235" s="15">
        <v>267</v>
      </c>
      <c r="B235" s="3" t="s">
        <v>458</v>
      </c>
      <c r="C235" s="3" t="s">
        <v>459</v>
      </c>
      <c r="D235" s="98"/>
    </row>
    <row r="236" spans="1:4" s="2" customFormat="1" ht="15" customHeight="1" x14ac:dyDescent="0.25">
      <c r="A236" s="15">
        <v>268</v>
      </c>
      <c r="B236" s="3" t="s">
        <v>460</v>
      </c>
      <c r="C236" s="3" t="s">
        <v>461</v>
      </c>
      <c r="D236" s="98" t="s">
        <v>1353</v>
      </c>
    </row>
    <row r="237" spans="1:4" s="2" customFormat="1" ht="15" customHeight="1" x14ac:dyDescent="0.25">
      <c r="A237" s="15">
        <v>269</v>
      </c>
      <c r="B237" s="3" t="s">
        <v>462</v>
      </c>
      <c r="C237" s="3" t="s">
        <v>463</v>
      </c>
      <c r="D237" s="98" t="s">
        <v>1353</v>
      </c>
    </row>
    <row r="238" spans="1:4" s="2" customFormat="1" ht="15" customHeight="1" x14ac:dyDescent="0.25">
      <c r="A238" s="15">
        <v>270</v>
      </c>
      <c r="B238" s="3" t="s">
        <v>464</v>
      </c>
      <c r="C238" s="3" t="s">
        <v>465</v>
      </c>
      <c r="D238" s="98" t="s">
        <v>1353</v>
      </c>
    </row>
    <row r="239" spans="1:4" s="2" customFormat="1" ht="30" customHeight="1" x14ac:dyDescent="0.25">
      <c r="A239" s="15">
        <v>271</v>
      </c>
      <c r="B239" s="3" t="s">
        <v>466</v>
      </c>
      <c r="C239" s="3" t="s">
        <v>467</v>
      </c>
      <c r="D239" s="98" t="s">
        <v>1353</v>
      </c>
    </row>
    <row r="240" spans="1:4" s="2" customFormat="1" ht="30" customHeight="1" x14ac:dyDescent="0.25">
      <c r="A240" s="15">
        <v>272</v>
      </c>
      <c r="B240" s="3" t="s">
        <v>468</v>
      </c>
      <c r="C240" s="3" t="s">
        <v>469</v>
      </c>
      <c r="D240" s="98" t="s">
        <v>1353</v>
      </c>
    </row>
    <row r="241" spans="1:4" s="2" customFormat="1" ht="30" customHeight="1" x14ac:dyDescent="0.25">
      <c r="A241" s="15">
        <v>235</v>
      </c>
      <c r="B241" s="3" t="s">
        <v>470</v>
      </c>
      <c r="C241" s="3" t="s">
        <v>471</v>
      </c>
      <c r="D241" s="15" t="s">
        <v>1353</v>
      </c>
    </row>
    <row r="242" spans="1:4" s="2" customFormat="1" ht="30" customHeight="1" x14ac:dyDescent="0.25">
      <c r="A242" s="15">
        <v>236</v>
      </c>
      <c r="B242" s="3" t="s">
        <v>472</v>
      </c>
      <c r="C242" s="3" t="s">
        <v>473</v>
      </c>
      <c r="D242" s="15" t="s">
        <v>1353</v>
      </c>
    </row>
    <row r="243" spans="1:4" s="2" customFormat="1" ht="15" customHeight="1" x14ac:dyDescent="0.25">
      <c r="A243" s="15">
        <v>237</v>
      </c>
      <c r="B243" s="3" t="s">
        <v>474</v>
      </c>
      <c r="C243" s="3" t="s">
        <v>475</v>
      </c>
      <c r="D243" s="15" t="s">
        <v>1353</v>
      </c>
    </row>
    <row r="244" spans="1:4" s="2" customFormat="1" ht="15" customHeight="1" x14ac:dyDescent="0.25">
      <c r="A244" s="15">
        <v>238</v>
      </c>
      <c r="B244" s="3" t="s">
        <v>476</v>
      </c>
      <c r="C244" s="3" t="s">
        <v>477</v>
      </c>
      <c r="D244" s="15" t="s">
        <v>177</v>
      </c>
    </row>
    <row r="245" spans="1:4" s="2" customFormat="1" ht="15" customHeight="1" x14ac:dyDescent="0.25">
      <c r="A245" s="15">
        <v>239</v>
      </c>
      <c r="B245" s="197" t="s">
        <v>1373</v>
      </c>
      <c r="C245" s="3" t="s">
        <v>478</v>
      </c>
      <c r="D245" s="15"/>
    </row>
    <row r="246" spans="1:4" s="2" customFormat="1" ht="15" customHeight="1" x14ac:dyDescent="0.25">
      <c r="A246" s="15">
        <v>241</v>
      </c>
      <c r="B246" s="3" t="s">
        <v>479</v>
      </c>
      <c r="C246" s="3" t="s">
        <v>480</v>
      </c>
      <c r="D246" s="15" t="s">
        <v>177</v>
      </c>
    </row>
    <row r="247" spans="1:4" s="2" customFormat="1" x14ac:dyDescent="0.25">
      <c r="A247" s="15">
        <v>250</v>
      </c>
      <c r="B247" s="3" t="s">
        <v>481</v>
      </c>
      <c r="C247" s="3" t="s">
        <v>482</v>
      </c>
      <c r="D247" s="15" t="s">
        <v>1353</v>
      </c>
    </row>
    <row r="248" spans="1:4" s="2" customFormat="1" ht="15" customHeight="1" x14ac:dyDescent="0.25">
      <c r="A248" s="15">
        <v>251</v>
      </c>
      <c r="B248" s="3" t="s">
        <v>483</v>
      </c>
      <c r="C248" s="3" t="s">
        <v>484</v>
      </c>
      <c r="D248" s="15" t="s">
        <v>177</v>
      </c>
    </row>
    <row r="249" spans="1:4" s="2" customFormat="1" ht="15" customHeight="1" x14ac:dyDescent="0.25">
      <c r="A249" s="15">
        <v>252</v>
      </c>
      <c r="B249" s="3" t="s">
        <v>485</v>
      </c>
      <c r="C249" s="3" t="s">
        <v>486</v>
      </c>
      <c r="D249" s="15" t="s">
        <v>177</v>
      </c>
    </row>
    <row r="250" spans="1:4" s="2" customFormat="1" ht="15" customHeight="1" x14ac:dyDescent="0.25">
      <c r="A250" s="15">
        <v>253</v>
      </c>
      <c r="B250" s="3" t="s">
        <v>487</v>
      </c>
      <c r="C250" s="3" t="s">
        <v>488</v>
      </c>
      <c r="D250" s="15" t="s">
        <v>177</v>
      </c>
    </row>
    <row r="251" spans="1:4" s="2" customFormat="1" ht="15" customHeight="1" x14ac:dyDescent="0.25">
      <c r="A251" s="15">
        <v>352</v>
      </c>
      <c r="B251" s="197" t="s">
        <v>1374</v>
      </c>
      <c r="C251" s="3" t="s">
        <v>489</v>
      </c>
      <c r="D251" s="15" t="s">
        <v>177</v>
      </c>
    </row>
    <row r="252" spans="1:4" s="2" customFormat="1" ht="15" customHeight="1" x14ac:dyDescent="0.25">
      <c r="A252" s="15">
        <v>254</v>
      </c>
      <c r="B252" s="3" t="s">
        <v>490</v>
      </c>
      <c r="C252" s="3" t="s">
        <v>491</v>
      </c>
      <c r="D252" s="15" t="s">
        <v>177</v>
      </c>
    </row>
    <row r="253" spans="1:4" s="2" customFormat="1" x14ac:dyDescent="0.25">
      <c r="A253" s="15">
        <v>255</v>
      </c>
      <c r="B253" s="3" t="s">
        <v>492</v>
      </c>
      <c r="C253" s="3" t="s">
        <v>493</v>
      </c>
      <c r="D253" s="15" t="s">
        <v>177</v>
      </c>
    </row>
    <row r="254" spans="1:4" s="2" customFormat="1" ht="15" customHeight="1" x14ac:dyDescent="0.25">
      <c r="A254" s="15">
        <v>256</v>
      </c>
      <c r="B254" s="3" t="s">
        <v>494</v>
      </c>
      <c r="C254" s="3" t="s">
        <v>495</v>
      </c>
      <c r="D254" s="15" t="s">
        <v>177</v>
      </c>
    </row>
    <row r="255" spans="1:4" s="2" customFormat="1" ht="15" customHeight="1" x14ac:dyDescent="0.25">
      <c r="A255" s="15">
        <v>276</v>
      </c>
      <c r="B255" s="3" t="s">
        <v>496</v>
      </c>
      <c r="C255" s="3" t="s">
        <v>497</v>
      </c>
      <c r="D255" s="15" t="s">
        <v>177</v>
      </c>
    </row>
    <row r="256" spans="1:4" s="2" customFormat="1" ht="15" customHeight="1" x14ac:dyDescent="0.25">
      <c r="A256" s="15">
        <v>277</v>
      </c>
      <c r="B256" s="3" t="s">
        <v>498</v>
      </c>
      <c r="C256" s="3" t="s">
        <v>499</v>
      </c>
      <c r="D256" s="15" t="s">
        <v>177</v>
      </c>
    </row>
    <row r="257" spans="1:4" s="2" customFormat="1" ht="15" customHeight="1" x14ac:dyDescent="0.25">
      <c r="A257" s="15">
        <v>278</v>
      </c>
      <c r="B257" s="3" t="s">
        <v>500</v>
      </c>
      <c r="C257" s="3" t="s">
        <v>501</v>
      </c>
      <c r="D257" s="15" t="s">
        <v>1353</v>
      </c>
    </row>
    <row r="258" spans="1:4" s="2" customFormat="1" ht="15" customHeight="1" x14ac:dyDescent="0.25">
      <c r="A258" s="15">
        <v>279</v>
      </c>
      <c r="B258" s="3" t="s">
        <v>502</v>
      </c>
      <c r="C258" s="3" t="s">
        <v>503</v>
      </c>
      <c r="D258" s="15" t="s">
        <v>177</v>
      </c>
    </row>
    <row r="259" spans="1:4" s="2" customFormat="1" ht="15" customHeight="1" x14ac:dyDescent="0.25">
      <c r="A259" s="15">
        <v>280</v>
      </c>
      <c r="B259" s="3" t="s">
        <v>504</v>
      </c>
      <c r="C259" s="3" t="s">
        <v>505</v>
      </c>
      <c r="D259" s="15" t="s">
        <v>1353</v>
      </c>
    </row>
    <row r="260" spans="1:4" s="2" customFormat="1" ht="15" customHeight="1" x14ac:dyDescent="0.25">
      <c r="A260" s="15">
        <v>281</v>
      </c>
      <c r="B260" s="3" t="s">
        <v>506</v>
      </c>
      <c r="C260" s="3" t="s">
        <v>507</v>
      </c>
      <c r="D260" s="15" t="s">
        <v>1353</v>
      </c>
    </row>
    <row r="261" spans="1:4" s="2" customFormat="1" ht="15" customHeight="1" x14ac:dyDescent="0.25">
      <c r="A261" s="15">
        <v>282</v>
      </c>
      <c r="B261" s="3" t="s">
        <v>508</v>
      </c>
      <c r="C261" s="3" t="s">
        <v>509</v>
      </c>
      <c r="D261" s="15" t="s">
        <v>1353</v>
      </c>
    </row>
    <row r="262" spans="1:4" s="2" customFormat="1" ht="15" customHeight="1" x14ac:dyDescent="0.25">
      <c r="A262" s="15">
        <v>283</v>
      </c>
      <c r="B262" s="3" t="s">
        <v>510</v>
      </c>
      <c r="C262" s="3" t="s">
        <v>511</v>
      </c>
      <c r="D262" s="15" t="s">
        <v>1353</v>
      </c>
    </row>
    <row r="263" spans="1:4" s="2" customFormat="1" ht="45" customHeight="1" x14ac:dyDescent="0.25">
      <c r="A263" s="15">
        <v>284</v>
      </c>
      <c r="B263" s="3" t="s">
        <v>512</v>
      </c>
      <c r="C263" s="3" t="s">
        <v>513</v>
      </c>
      <c r="D263" s="15" t="s">
        <v>1353</v>
      </c>
    </row>
    <row r="264" spans="1:4" s="2" customFormat="1" ht="15" customHeight="1" x14ac:dyDescent="0.25">
      <c r="A264" s="15">
        <v>285</v>
      </c>
      <c r="B264" s="3" t="s">
        <v>514</v>
      </c>
      <c r="C264" s="3" t="s">
        <v>515</v>
      </c>
      <c r="D264" s="15" t="s">
        <v>1353</v>
      </c>
    </row>
    <row r="265" spans="1:4" s="2" customFormat="1" ht="15" customHeight="1" x14ac:dyDescent="0.25">
      <c r="A265" s="15">
        <v>286</v>
      </c>
      <c r="B265" s="3" t="s">
        <v>516</v>
      </c>
      <c r="C265" s="3" t="s">
        <v>517</v>
      </c>
      <c r="D265" s="15" t="s">
        <v>1353</v>
      </c>
    </row>
    <row r="266" spans="1:4" s="2" customFormat="1" ht="30" customHeight="1" x14ac:dyDescent="0.25">
      <c r="A266" s="15">
        <v>287</v>
      </c>
      <c r="B266" s="3" t="s">
        <v>518</v>
      </c>
      <c r="C266" s="3" t="s">
        <v>519</v>
      </c>
      <c r="D266" s="15" t="s">
        <v>1353</v>
      </c>
    </row>
    <row r="267" spans="1:4" s="2" customFormat="1" ht="15" customHeight="1" x14ac:dyDescent="0.25">
      <c r="A267" s="15">
        <v>288</v>
      </c>
      <c r="B267" s="3" t="s">
        <v>520</v>
      </c>
      <c r="C267" s="3" t="s">
        <v>521</v>
      </c>
      <c r="D267" s="15" t="s">
        <v>1353</v>
      </c>
    </row>
    <row r="268" spans="1:4" s="2" customFormat="1" ht="15" customHeight="1" x14ac:dyDescent="0.25">
      <c r="A268" s="15">
        <v>297</v>
      </c>
      <c r="B268" s="3" t="s">
        <v>522</v>
      </c>
      <c r="C268" s="3" t="s">
        <v>523</v>
      </c>
      <c r="D268" s="15" t="s">
        <v>1353</v>
      </c>
    </row>
    <row r="269" spans="1:4" s="2" customFormat="1" ht="15" customHeight="1" x14ac:dyDescent="0.25">
      <c r="A269" s="15">
        <v>289</v>
      </c>
      <c r="B269" s="3" t="s">
        <v>524</v>
      </c>
      <c r="C269" s="3" t="s">
        <v>525</v>
      </c>
      <c r="D269" s="15" t="s">
        <v>1353</v>
      </c>
    </row>
    <row r="270" spans="1:4" s="2" customFormat="1" ht="15" customHeight="1" x14ac:dyDescent="0.25">
      <c r="A270" s="15">
        <v>290</v>
      </c>
      <c r="B270" s="3" t="s">
        <v>526</v>
      </c>
      <c r="C270" s="3" t="s">
        <v>527</v>
      </c>
      <c r="D270" s="15" t="s">
        <v>1353</v>
      </c>
    </row>
    <row r="271" spans="1:4" s="2" customFormat="1" ht="15" customHeight="1" x14ac:dyDescent="0.25">
      <c r="A271" s="15">
        <v>291</v>
      </c>
      <c r="B271" s="3" t="s">
        <v>528</v>
      </c>
      <c r="C271" s="3" t="s">
        <v>529</v>
      </c>
      <c r="D271" s="15" t="s">
        <v>177</v>
      </c>
    </row>
    <row r="272" spans="1:4" s="2" customFormat="1" ht="15" customHeight="1" x14ac:dyDescent="0.25">
      <c r="A272" s="15">
        <v>292</v>
      </c>
      <c r="B272" s="3" t="s">
        <v>530</v>
      </c>
      <c r="C272" s="3" t="s">
        <v>531</v>
      </c>
      <c r="D272" s="15" t="s">
        <v>1353</v>
      </c>
    </row>
    <row r="273" spans="1:4" s="2" customFormat="1" ht="15" customHeight="1" x14ac:dyDescent="0.25">
      <c r="A273" s="15">
        <v>69</v>
      </c>
      <c r="B273" s="3" t="s">
        <v>532</v>
      </c>
      <c r="C273" s="3" t="s">
        <v>533</v>
      </c>
      <c r="D273" s="15" t="s">
        <v>177</v>
      </c>
    </row>
    <row r="274" spans="1:4" s="2" customFormat="1" ht="15" customHeight="1" x14ac:dyDescent="0.25">
      <c r="A274" s="15">
        <v>240</v>
      </c>
      <c r="B274" s="3" t="s">
        <v>534</v>
      </c>
      <c r="C274" s="3" t="s">
        <v>535</v>
      </c>
      <c r="D274" s="15" t="s">
        <v>1353</v>
      </c>
    </row>
    <row r="275" spans="1:4" s="2" customFormat="1" ht="15" customHeight="1" x14ac:dyDescent="0.25">
      <c r="A275" s="15">
        <v>293</v>
      </c>
      <c r="B275" s="3" t="s">
        <v>536</v>
      </c>
      <c r="C275" s="3" t="s">
        <v>537</v>
      </c>
      <c r="D275" s="15" t="s">
        <v>177</v>
      </c>
    </row>
    <row r="276" spans="1:4" s="2" customFormat="1" ht="15" customHeight="1" x14ac:dyDescent="0.25">
      <c r="A276" s="15">
        <v>294</v>
      </c>
      <c r="B276" s="3" t="s">
        <v>538</v>
      </c>
      <c r="C276" s="3" t="s">
        <v>539</v>
      </c>
      <c r="D276" s="15" t="s">
        <v>1353</v>
      </c>
    </row>
    <row r="277" spans="1:4" s="2" customFormat="1" ht="15" customHeight="1" x14ac:dyDescent="0.25">
      <c r="A277" s="15">
        <v>570</v>
      </c>
      <c r="B277" s="3" t="s">
        <v>540</v>
      </c>
      <c r="C277" s="3" t="s">
        <v>541</v>
      </c>
      <c r="D277" s="15" t="s">
        <v>177</v>
      </c>
    </row>
    <row r="278" spans="1:4" s="2" customFormat="1" ht="15" customHeight="1" x14ac:dyDescent="0.25">
      <c r="A278" s="15">
        <v>295</v>
      </c>
      <c r="B278" s="3" t="s">
        <v>542</v>
      </c>
      <c r="C278" s="3" t="s">
        <v>543</v>
      </c>
      <c r="D278" s="15" t="s">
        <v>177</v>
      </c>
    </row>
    <row r="279" spans="1:4" s="2" customFormat="1" ht="15" customHeight="1" x14ac:dyDescent="0.25">
      <c r="A279" s="15">
        <v>300</v>
      </c>
      <c r="B279" s="3" t="s">
        <v>544</v>
      </c>
      <c r="C279" s="3" t="s">
        <v>545</v>
      </c>
      <c r="D279" s="15" t="s">
        <v>1353</v>
      </c>
    </row>
    <row r="280" spans="1:4" s="2" customFormat="1" ht="15" customHeight="1" x14ac:dyDescent="0.25">
      <c r="A280" s="15">
        <v>301</v>
      </c>
      <c r="B280" s="3" t="s">
        <v>546</v>
      </c>
      <c r="C280" s="3" t="s">
        <v>547</v>
      </c>
      <c r="D280" s="15" t="s">
        <v>177</v>
      </c>
    </row>
    <row r="281" spans="1:4" s="2" customFormat="1" ht="15" customHeight="1" x14ac:dyDescent="0.25">
      <c r="A281" s="15">
        <v>302</v>
      </c>
      <c r="B281" s="3" t="s">
        <v>548</v>
      </c>
      <c r="C281" s="3" t="s">
        <v>549</v>
      </c>
      <c r="D281" s="15" t="s">
        <v>177</v>
      </c>
    </row>
    <row r="282" spans="1:4" s="2" customFormat="1" ht="30" customHeight="1" x14ac:dyDescent="0.25">
      <c r="A282" s="15">
        <v>157</v>
      </c>
      <c r="B282" s="3" t="s">
        <v>550</v>
      </c>
      <c r="C282" s="3" t="s">
        <v>551</v>
      </c>
      <c r="D282" s="15" t="s">
        <v>1353</v>
      </c>
    </row>
    <row r="283" spans="1:4" s="2" customFormat="1" ht="15" customHeight="1" x14ac:dyDescent="0.25">
      <c r="A283" s="15">
        <v>303</v>
      </c>
      <c r="B283" s="3" t="s">
        <v>552</v>
      </c>
      <c r="C283" s="3" t="s">
        <v>553</v>
      </c>
      <c r="D283" s="15" t="s">
        <v>177</v>
      </c>
    </row>
    <row r="284" spans="1:4" s="2" customFormat="1" ht="15" customHeight="1" x14ac:dyDescent="0.25">
      <c r="A284" s="15">
        <v>304</v>
      </c>
      <c r="B284" s="3" t="s">
        <v>554</v>
      </c>
      <c r="C284" s="3" t="s">
        <v>555</v>
      </c>
      <c r="D284" s="15" t="s">
        <v>177</v>
      </c>
    </row>
    <row r="285" spans="1:4" s="2" customFormat="1" ht="15" customHeight="1" x14ac:dyDescent="0.25">
      <c r="A285" s="15">
        <v>305</v>
      </c>
      <c r="B285" s="3" t="s">
        <v>556</v>
      </c>
      <c r="C285" s="3" t="s">
        <v>557</v>
      </c>
      <c r="D285" s="15"/>
    </row>
    <row r="286" spans="1:4" s="2" customFormat="1" ht="15" customHeight="1" x14ac:dyDescent="0.25">
      <c r="A286" s="15">
        <v>306</v>
      </c>
      <c r="B286" s="3" t="s">
        <v>558</v>
      </c>
      <c r="C286" s="3" t="s">
        <v>559</v>
      </c>
      <c r="D286" s="15" t="s">
        <v>1353</v>
      </c>
    </row>
    <row r="287" spans="1:4" s="2" customFormat="1" ht="15" customHeight="1" x14ac:dyDescent="0.25">
      <c r="A287" s="15">
        <v>311</v>
      </c>
      <c r="B287" s="3" t="s">
        <v>560</v>
      </c>
      <c r="C287" s="3" t="s">
        <v>561</v>
      </c>
      <c r="D287" s="15" t="s">
        <v>1353</v>
      </c>
    </row>
    <row r="288" spans="1:4" s="2" customFormat="1" ht="15" customHeight="1" x14ac:dyDescent="0.25">
      <c r="A288" s="15">
        <v>312</v>
      </c>
      <c r="B288" s="3" t="s">
        <v>562</v>
      </c>
      <c r="C288" s="3" t="s">
        <v>563</v>
      </c>
      <c r="D288" s="15" t="s">
        <v>1353</v>
      </c>
    </row>
    <row r="289" spans="1:4" s="2" customFormat="1" ht="15" customHeight="1" x14ac:dyDescent="0.25">
      <c r="A289" s="15">
        <v>314</v>
      </c>
      <c r="B289" s="3" t="s">
        <v>564</v>
      </c>
      <c r="C289" s="3" t="s">
        <v>565</v>
      </c>
      <c r="D289" s="15" t="s">
        <v>177</v>
      </c>
    </row>
    <row r="290" spans="1:4" s="2" customFormat="1" ht="15" customHeight="1" x14ac:dyDescent="0.25">
      <c r="A290" s="15">
        <v>315</v>
      </c>
      <c r="B290" s="3" t="s">
        <v>566</v>
      </c>
      <c r="C290" s="3" t="s">
        <v>567</v>
      </c>
      <c r="D290" s="15" t="s">
        <v>177</v>
      </c>
    </row>
    <row r="291" spans="1:4" s="2" customFormat="1" ht="15" customHeight="1" x14ac:dyDescent="0.25">
      <c r="A291" s="15">
        <v>316</v>
      </c>
      <c r="B291" s="3" t="s">
        <v>568</v>
      </c>
      <c r="C291" s="3" t="s">
        <v>569</v>
      </c>
      <c r="D291" s="15" t="s">
        <v>1353</v>
      </c>
    </row>
    <row r="292" spans="1:4" s="2" customFormat="1" ht="15" customHeight="1" x14ac:dyDescent="0.25">
      <c r="A292" s="15">
        <v>320</v>
      </c>
      <c r="B292" s="3" t="s">
        <v>570</v>
      </c>
      <c r="C292" s="3" t="s">
        <v>1181</v>
      </c>
      <c r="D292" s="15" t="s">
        <v>1353</v>
      </c>
    </row>
    <row r="293" spans="1:4" s="2" customFormat="1" ht="15" customHeight="1" x14ac:dyDescent="0.25">
      <c r="A293" s="15">
        <v>319</v>
      </c>
      <c r="B293" s="3" t="s">
        <v>571</v>
      </c>
      <c r="C293" s="3" t="s">
        <v>1182</v>
      </c>
      <c r="D293" s="15" t="s">
        <v>1353</v>
      </c>
    </row>
    <row r="294" spans="1:4" s="2" customFormat="1" ht="15" customHeight="1" x14ac:dyDescent="0.25">
      <c r="A294" s="15">
        <v>638</v>
      </c>
      <c r="B294" s="3" t="s">
        <v>572</v>
      </c>
      <c r="C294" s="3" t="s">
        <v>1183</v>
      </c>
      <c r="D294" s="15" t="s">
        <v>1353</v>
      </c>
    </row>
    <row r="295" spans="1:4" s="2" customFormat="1" ht="15" customHeight="1" x14ac:dyDescent="0.25">
      <c r="A295" s="15">
        <v>321</v>
      </c>
      <c r="B295" s="3" t="s">
        <v>573</v>
      </c>
      <c r="C295" s="3" t="s">
        <v>574</v>
      </c>
      <c r="D295" s="15" t="s">
        <v>1353</v>
      </c>
    </row>
    <row r="296" spans="1:4" s="2" customFormat="1" ht="15" customHeight="1" x14ac:dyDescent="0.25">
      <c r="A296" s="15">
        <v>322</v>
      </c>
      <c r="B296" s="3" t="s">
        <v>575</v>
      </c>
      <c r="C296" s="3" t="s">
        <v>576</v>
      </c>
      <c r="D296" s="15" t="s">
        <v>1353</v>
      </c>
    </row>
    <row r="297" spans="1:4" s="2" customFormat="1" ht="15" customHeight="1" x14ac:dyDescent="0.25">
      <c r="A297" s="15">
        <v>323</v>
      </c>
      <c r="B297" s="3" t="s">
        <v>577</v>
      </c>
      <c r="C297" s="3" t="s">
        <v>578</v>
      </c>
      <c r="D297" s="15" t="s">
        <v>177</v>
      </c>
    </row>
    <row r="298" spans="1:4" s="2" customFormat="1" ht="15" customHeight="1" x14ac:dyDescent="0.25">
      <c r="A298" s="15">
        <v>327</v>
      </c>
      <c r="B298" s="3" t="s">
        <v>579</v>
      </c>
      <c r="C298" s="3" t="s">
        <v>580</v>
      </c>
      <c r="D298" s="15" t="s">
        <v>1353</v>
      </c>
    </row>
    <row r="299" spans="1:4" s="2" customFormat="1" ht="45" customHeight="1" x14ac:dyDescent="0.25">
      <c r="A299" s="15">
        <v>329</v>
      </c>
      <c r="B299" s="3" t="s">
        <v>581</v>
      </c>
      <c r="C299" s="3" t="s">
        <v>582</v>
      </c>
      <c r="D299" s="15" t="s">
        <v>1353</v>
      </c>
    </row>
    <row r="300" spans="1:4" s="2" customFormat="1" ht="30" customHeight="1" x14ac:dyDescent="0.25">
      <c r="A300" s="15">
        <v>330</v>
      </c>
      <c r="B300" s="3" t="s">
        <v>583</v>
      </c>
      <c r="C300" s="3" t="s">
        <v>584</v>
      </c>
      <c r="D300" s="15" t="s">
        <v>177</v>
      </c>
    </row>
    <row r="301" spans="1:4" s="2" customFormat="1" ht="30" customHeight="1" x14ac:dyDescent="0.25">
      <c r="A301" s="15">
        <v>331</v>
      </c>
      <c r="B301" s="3" t="s">
        <v>585</v>
      </c>
      <c r="C301" s="3" t="s">
        <v>586</v>
      </c>
      <c r="D301" s="15" t="s">
        <v>177</v>
      </c>
    </row>
    <row r="302" spans="1:4" s="2" customFormat="1" ht="30" customHeight="1" x14ac:dyDescent="0.25">
      <c r="A302" s="15">
        <v>332</v>
      </c>
      <c r="B302" s="3" t="s">
        <v>587</v>
      </c>
      <c r="C302" s="3" t="s">
        <v>588</v>
      </c>
      <c r="D302" s="15" t="s">
        <v>177</v>
      </c>
    </row>
    <row r="303" spans="1:4" s="2" customFormat="1" ht="30" customHeight="1" x14ac:dyDescent="0.25">
      <c r="A303" s="15">
        <v>298</v>
      </c>
      <c r="B303" s="3" t="s">
        <v>589</v>
      </c>
      <c r="C303" s="3" t="s">
        <v>590</v>
      </c>
      <c r="D303" s="15" t="s">
        <v>1353</v>
      </c>
    </row>
    <row r="304" spans="1:4" s="2" customFormat="1" ht="30" customHeight="1" x14ac:dyDescent="0.25">
      <c r="A304" s="15">
        <v>334</v>
      </c>
      <c r="B304" s="3" t="s">
        <v>591</v>
      </c>
      <c r="C304" s="3" t="s">
        <v>592</v>
      </c>
      <c r="D304" s="15" t="s">
        <v>1353</v>
      </c>
    </row>
    <row r="305" spans="1:4" s="2" customFormat="1" ht="30" customHeight="1" x14ac:dyDescent="0.25">
      <c r="A305" s="15">
        <v>335</v>
      </c>
      <c r="B305" s="3" t="s">
        <v>593</v>
      </c>
      <c r="C305" s="3" t="s">
        <v>594</v>
      </c>
      <c r="D305" s="15" t="s">
        <v>177</v>
      </c>
    </row>
    <row r="306" spans="1:4" s="2" customFormat="1" ht="15" customHeight="1" x14ac:dyDescent="0.25">
      <c r="A306" s="15">
        <v>336</v>
      </c>
      <c r="B306" s="3" t="s">
        <v>595</v>
      </c>
      <c r="C306" s="3" t="s">
        <v>596</v>
      </c>
      <c r="D306" s="15" t="s">
        <v>1353</v>
      </c>
    </row>
    <row r="307" spans="1:4" s="2" customFormat="1" ht="15" customHeight="1" x14ac:dyDescent="0.25">
      <c r="A307" s="15">
        <v>337</v>
      </c>
      <c r="B307" s="3" t="s">
        <v>597</v>
      </c>
      <c r="C307" s="3" t="s">
        <v>598</v>
      </c>
      <c r="D307" s="15" t="s">
        <v>1353</v>
      </c>
    </row>
    <row r="308" spans="1:4" s="2" customFormat="1" ht="15" customHeight="1" x14ac:dyDescent="0.25">
      <c r="A308" s="15">
        <v>299</v>
      </c>
      <c r="B308" s="3" t="s">
        <v>599</v>
      </c>
      <c r="C308" s="3" t="s">
        <v>600</v>
      </c>
      <c r="D308" s="15" t="s">
        <v>1353</v>
      </c>
    </row>
    <row r="309" spans="1:4" s="2" customFormat="1" ht="30" customHeight="1" x14ac:dyDescent="0.25">
      <c r="A309" s="15">
        <v>338</v>
      </c>
      <c r="B309" s="3" t="s">
        <v>601</v>
      </c>
      <c r="C309" s="3" t="s">
        <v>602</v>
      </c>
      <c r="D309" s="15" t="s">
        <v>177</v>
      </c>
    </row>
    <row r="310" spans="1:4" s="2" customFormat="1" ht="15" customHeight="1" x14ac:dyDescent="0.25">
      <c r="A310" s="15">
        <v>339</v>
      </c>
      <c r="B310" s="3" t="s">
        <v>603</v>
      </c>
      <c r="C310" s="3" t="s">
        <v>604</v>
      </c>
      <c r="D310" s="15" t="s">
        <v>1353</v>
      </c>
    </row>
    <row r="311" spans="1:4" s="2" customFormat="1" ht="30" customHeight="1" x14ac:dyDescent="0.25">
      <c r="A311" s="15">
        <v>340</v>
      </c>
      <c r="B311" s="3" t="s">
        <v>605</v>
      </c>
      <c r="C311" s="3" t="s">
        <v>606</v>
      </c>
      <c r="D311" s="15" t="s">
        <v>177</v>
      </c>
    </row>
    <row r="312" spans="1:4" s="2" customFormat="1" ht="15" customHeight="1" x14ac:dyDescent="0.25">
      <c r="A312" s="15">
        <v>341</v>
      </c>
      <c r="B312" s="3" t="s">
        <v>607</v>
      </c>
      <c r="C312" s="3" t="s">
        <v>608</v>
      </c>
      <c r="D312" s="15" t="s">
        <v>177</v>
      </c>
    </row>
    <row r="313" spans="1:4" s="2" customFormat="1" ht="15" customHeight="1" x14ac:dyDescent="0.25">
      <c r="A313" s="15">
        <v>342</v>
      </c>
      <c r="B313" s="3" t="s">
        <v>609</v>
      </c>
      <c r="C313" s="3" t="s">
        <v>610</v>
      </c>
      <c r="D313" s="15" t="s">
        <v>177</v>
      </c>
    </row>
    <row r="314" spans="1:4" s="2" customFormat="1" ht="15" customHeight="1" x14ac:dyDescent="0.25">
      <c r="A314" s="15">
        <v>343</v>
      </c>
      <c r="B314" s="3" t="s">
        <v>611</v>
      </c>
      <c r="C314" s="3" t="s">
        <v>1184</v>
      </c>
      <c r="D314" s="15" t="s">
        <v>177</v>
      </c>
    </row>
    <row r="315" spans="1:4" s="2" customFormat="1" ht="30" customHeight="1" x14ac:dyDescent="0.25">
      <c r="A315" s="15">
        <v>344</v>
      </c>
      <c r="B315" s="3" t="s">
        <v>612</v>
      </c>
      <c r="C315" s="3" t="s">
        <v>1185</v>
      </c>
      <c r="D315" s="15" t="s">
        <v>177</v>
      </c>
    </row>
    <row r="316" spans="1:4" s="2" customFormat="1" ht="15" customHeight="1" x14ac:dyDescent="0.25">
      <c r="A316" s="15">
        <v>345</v>
      </c>
      <c r="B316" s="3" t="s">
        <v>613</v>
      </c>
      <c r="C316" s="3" t="s">
        <v>614</v>
      </c>
      <c r="D316" s="15" t="s">
        <v>177</v>
      </c>
    </row>
    <row r="317" spans="1:4" s="2" customFormat="1" ht="15" customHeight="1" x14ac:dyDescent="0.25">
      <c r="A317" s="15">
        <v>346</v>
      </c>
      <c r="B317" s="3" t="s">
        <v>615</v>
      </c>
      <c r="C317" s="3" t="s">
        <v>616</v>
      </c>
      <c r="D317" s="15" t="s">
        <v>1353</v>
      </c>
    </row>
    <row r="318" spans="1:4" s="2" customFormat="1" ht="15" customHeight="1" x14ac:dyDescent="0.25">
      <c r="A318" s="15">
        <v>347</v>
      </c>
      <c r="B318" s="3" t="s">
        <v>617</v>
      </c>
      <c r="C318" s="3" t="s">
        <v>618</v>
      </c>
      <c r="D318" s="15" t="s">
        <v>177</v>
      </c>
    </row>
    <row r="319" spans="1:4" s="2" customFormat="1" ht="15" customHeight="1" x14ac:dyDescent="0.25">
      <c r="A319" s="15">
        <v>348</v>
      </c>
      <c r="B319" s="3" t="s">
        <v>619</v>
      </c>
      <c r="C319" s="3" t="s">
        <v>620</v>
      </c>
      <c r="D319" s="15" t="s">
        <v>177</v>
      </c>
    </row>
    <row r="320" spans="1:4" s="2" customFormat="1" ht="15" customHeight="1" x14ac:dyDescent="0.25">
      <c r="A320" s="15">
        <v>349</v>
      </c>
      <c r="B320" s="197" t="s">
        <v>1375</v>
      </c>
      <c r="C320" s="3" t="s">
        <v>621</v>
      </c>
      <c r="D320" s="15" t="s">
        <v>1353</v>
      </c>
    </row>
    <row r="321" spans="1:4" s="2" customFormat="1" ht="15" customHeight="1" x14ac:dyDescent="0.25">
      <c r="A321" s="15">
        <v>350</v>
      </c>
      <c r="B321" s="197" t="s">
        <v>1376</v>
      </c>
      <c r="C321" s="3" t="s">
        <v>1164</v>
      </c>
      <c r="D321" s="15" t="s">
        <v>177</v>
      </c>
    </row>
    <row r="322" spans="1:4" s="2" customFormat="1" x14ac:dyDescent="0.25">
      <c r="A322" s="15">
        <v>359</v>
      </c>
      <c r="B322" s="3" t="s">
        <v>622</v>
      </c>
      <c r="C322" s="3" t="s">
        <v>623</v>
      </c>
      <c r="D322" s="15" t="s">
        <v>177</v>
      </c>
    </row>
    <row r="323" spans="1:4" s="2" customFormat="1" x14ac:dyDescent="0.25">
      <c r="A323" s="15">
        <v>360</v>
      </c>
      <c r="B323" s="3" t="s">
        <v>624</v>
      </c>
      <c r="C323" s="3" t="s">
        <v>625</v>
      </c>
      <c r="D323" s="15" t="s">
        <v>177</v>
      </c>
    </row>
    <row r="324" spans="1:4" s="2" customFormat="1" ht="15" customHeight="1" x14ac:dyDescent="0.25">
      <c r="A324" s="15">
        <v>361</v>
      </c>
      <c r="B324" s="3" t="s">
        <v>626</v>
      </c>
      <c r="C324" s="3" t="s">
        <v>627</v>
      </c>
      <c r="D324" s="15" t="s">
        <v>177</v>
      </c>
    </row>
    <row r="325" spans="1:4" s="2" customFormat="1" ht="15" customHeight="1" x14ac:dyDescent="0.25">
      <c r="A325" s="15">
        <v>362</v>
      </c>
      <c r="B325" s="3" t="s">
        <v>628</v>
      </c>
      <c r="C325" s="3" t="s">
        <v>629</v>
      </c>
      <c r="D325" s="15" t="s">
        <v>177</v>
      </c>
    </row>
    <row r="326" spans="1:4" s="2" customFormat="1" ht="15" customHeight="1" x14ac:dyDescent="0.25">
      <c r="A326" s="15">
        <v>363</v>
      </c>
      <c r="B326" s="3" t="s">
        <v>630</v>
      </c>
      <c r="C326" s="3" t="s">
        <v>631</v>
      </c>
      <c r="D326" s="15" t="s">
        <v>177</v>
      </c>
    </row>
    <row r="327" spans="1:4" s="2" customFormat="1" ht="15" customHeight="1" x14ac:dyDescent="0.25">
      <c r="A327" s="15">
        <v>428</v>
      </c>
      <c r="B327" s="3" t="s">
        <v>632</v>
      </c>
      <c r="C327" s="3" t="s">
        <v>633</v>
      </c>
      <c r="D327" s="15" t="s">
        <v>1353</v>
      </c>
    </row>
    <row r="328" spans="1:4" s="2" customFormat="1" ht="15" customHeight="1" x14ac:dyDescent="0.25">
      <c r="A328" s="98">
        <v>364</v>
      </c>
      <c r="B328" s="3" t="s">
        <v>634</v>
      </c>
      <c r="C328" s="3" t="s">
        <v>635</v>
      </c>
      <c r="D328" s="15" t="s">
        <v>1353</v>
      </c>
    </row>
    <row r="329" spans="1:4" s="2" customFormat="1" ht="15" customHeight="1" x14ac:dyDescent="0.25">
      <c r="A329" s="15">
        <v>365</v>
      </c>
      <c r="B329" s="197" t="s">
        <v>1377</v>
      </c>
      <c r="C329" s="3" t="s">
        <v>1165</v>
      </c>
      <c r="D329" s="15" t="s">
        <v>1353</v>
      </c>
    </row>
    <row r="330" spans="1:4" s="2" customFormat="1" ht="15" customHeight="1" x14ac:dyDescent="0.25">
      <c r="A330" s="15">
        <v>366</v>
      </c>
      <c r="B330" s="3" t="s">
        <v>636</v>
      </c>
      <c r="C330" s="3" t="s">
        <v>637</v>
      </c>
      <c r="D330" s="15" t="s">
        <v>1353</v>
      </c>
    </row>
    <row r="331" spans="1:4" s="2" customFormat="1" x14ac:dyDescent="0.25">
      <c r="A331" s="15">
        <v>367</v>
      </c>
      <c r="B331" s="3" t="s">
        <v>638</v>
      </c>
      <c r="C331" s="3" t="s">
        <v>639</v>
      </c>
      <c r="D331" s="15" t="s">
        <v>1353</v>
      </c>
    </row>
    <row r="332" spans="1:4" s="2" customFormat="1" ht="15" customHeight="1" x14ac:dyDescent="0.25">
      <c r="A332" s="15">
        <v>639</v>
      </c>
      <c r="B332" s="3" t="s">
        <v>640</v>
      </c>
      <c r="C332" s="3" t="s">
        <v>641</v>
      </c>
      <c r="D332" s="15" t="s">
        <v>1353</v>
      </c>
    </row>
    <row r="333" spans="1:4" s="2" customFormat="1" ht="15" customHeight="1" x14ac:dyDescent="0.25">
      <c r="A333" s="15">
        <v>368</v>
      </c>
      <c r="B333" s="197" t="s">
        <v>1378</v>
      </c>
      <c r="C333" s="3" t="s">
        <v>1166</v>
      </c>
      <c r="D333" s="15" t="s">
        <v>1353</v>
      </c>
    </row>
    <row r="334" spans="1:4" s="2" customFormat="1" ht="15" customHeight="1" x14ac:dyDescent="0.25">
      <c r="A334" s="15">
        <v>369</v>
      </c>
      <c r="B334" s="3" t="s">
        <v>642</v>
      </c>
      <c r="C334" s="3" t="s">
        <v>643</v>
      </c>
      <c r="D334" s="15" t="s">
        <v>1353</v>
      </c>
    </row>
    <row r="335" spans="1:4" s="2" customFormat="1" ht="15" customHeight="1" x14ac:dyDescent="0.25">
      <c r="A335" s="15">
        <v>370</v>
      </c>
      <c r="B335" s="3" t="s">
        <v>644</v>
      </c>
      <c r="C335" s="3" t="s">
        <v>645</v>
      </c>
      <c r="D335" s="15" t="s">
        <v>1353</v>
      </c>
    </row>
    <row r="336" spans="1:4" s="2" customFormat="1" x14ac:dyDescent="0.25">
      <c r="A336" s="15">
        <v>640</v>
      </c>
      <c r="B336" s="3" t="s">
        <v>646</v>
      </c>
      <c r="C336" s="3" t="s">
        <v>647</v>
      </c>
      <c r="D336" s="15" t="s">
        <v>1353</v>
      </c>
    </row>
    <row r="337" spans="1:4" s="2" customFormat="1" ht="15" customHeight="1" x14ac:dyDescent="0.25">
      <c r="A337" s="15">
        <v>371</v>
      </c>
      <c r="B337" s="3" t="s">
        <v>648</v>
      </c>
      <c r="C337" s="3" t="s">
        <v>649</v>
      </c>
      <c r="D337" s="15" t="s">
        <v>1353</v>
      </c>
    </row>
    <row r="338" spans="1:4" s="2" customFormat="1" ht="15" customHeight="1" x14ac:dyDescent="0.25">
      <c r="A338" s="15">
        <v>641</v>
      </c>
      <c r="B338" s="3" t="s">
        <v>650</v>
      </c>
      <c r="C338" s="3" t="s">
        <v>651</v>
      </c>
      <c r="D338" s="15" t="s">
        <v>1353</v>
      </c>
    </row>
    <row r="339" spans="1:4" s="2" customFormat="1" ht="15" customHeight="1" x14ac:dyDescent="0.25">
      <c r="A339" s="15">
        <v>372</v>
      </c>
      <c r="B339" s="3" t="s">
        <v>652</v>
      </c>
      <c r="C339" s="3" t="s">
        <v>653</v>
      </c>
      <c r="D339" s="15" t="s">
        <v>1353</v>
      </c>
    </row>
    <row r="340" spans="1:4" s="2" customFormat="1" ht="15" customHeight="1" x14ac:dyDescent="0.25">
      <c r="A340" s="15">
        <v>642</v>
      </c>
      <c r="B340" s="3" t="s">
        <v>654</v>
      </c>
      <c r="C340" s="3" t="s">
        <v>655</v>
      </c>
      <c r="D340" s="15" t="s">
        <v>1353</v>
      </c>
    </row>
    <row r="341" spans="1:4" s="2" customFormat="1" ht="15" customHeight="1" x14ac:dyDescent="0.25">
      <c r="A341" s="15">
        <v>643</v>
      </c>
      <c r="B341" s="3" t="s">
        <v>656</v>
      </c>
      <c r="C341" s="3" t="s">
        <v>657</v>
      </c>
      <c r="D341" s="15" t="s">
        <v>1353</v>
      </c>
    </row>
    <row r="342" spans="1:4" s="2" customFormat="1" ht="15" customHeight="1" x14ac:dyDescent="0.25">
      <c r="A342" s="15">
        <v>644</v>
      </c>
      <c r="B342" s="3" t="s">
        <v>658</v>
      </c>
      <c r="C342" s="3" t="s">
        <v>659</v>
      </c>
      <c r="D342" s="15" t="s">
        <v>1353</v>
      </c>
    </row>
    <row r="343" spans="1:4" s="2" customFormat="1" ht="15" customHeight="1" x14ac:dyDescent="0.25">
      <c r="A343" s="15">
        <v>373</v>
      </c>
      <c r="B343" s="3" t="s">
        <v>660</v>
      </c>
      <c r="C343" s="3" t="s">
        <v>661</v>
      </c>
      <c r="D343" s="15" t="s">
        <v>1353</v>
      </c>
    </row>
    <row r="344" spans="1:4" s="2" customFormat="1" ht="15" customHeight="1" x14ac:dyDescent="0.25">
      <c r="A344" s="15">
        <v>376</v>
      </c>
      <c r="B344" s="3" t="s">
        <v>662</v>
      </c>
      <c r="C344" s="3" t="s">
        <v>663</v>
      </c>
      <c r="D344" s="15" t="s">
        <v>177</v>
      </c>
    </row>
    <row r="345" spans="1:4" s="2" customFormat="1" ht="15" customHeight="1" x14ac:dyDescent="0.25">
      <c r="A345" s="15">
        <v>377</v>
      </c>
      <c r="B345" s="3" t="s">
        <v>664</v>
      </c>
      <c r="C345" s="3" t="s">
        <v>665</v>
      </c>
      <c r="D345" s="15" t="s">
        <v>177</v>
      </c>
    </row>
    <row r="346" spans="1:4" s="2" customFormat="1" ht="15" customHeight="1" x14ac:dyDescent="0.25">
      <c r="A346" s="15">
        <v>378</v>
      </c>
      <c r="B346" s="3" t="s">
        <v>666</v>
      </c>
      <c r="C346" s="3" t="s">
        <v>667</v>
      </c>
      <c r="D346" s="15" t="s">
        <v>177</v>
      </c>
    </row>
    <row r="347" spans="1:4" s="2" customFormat="1" ht="15" customHeight="1" x14ac:dyDescent="0.25">
      <c r="A347" s="15">
        <v>379</v>
      </c>
      <c r="B347" s="3" t="s">
        <v>668</v>
      </c>
      <c r="C347" s="3" t="s">
        <v>669</v>
      </c>
      <c r="D347" s="15" t="s">
        <v>177</v>
      </c>
    </row>
    <row r="348" spans="1:4" s="2" customFormat="1" ht="15" customHeight="1" x14ac:dyDescent="0.25">
      <c r="A348" s="15">
        <v>380</v>
      </c>
      <c r="B348" s="3" t="s">
        <v>670</v>
      </c>
      <c r="C348" s="3" t="s">
        <v>671</v>
      </c>
      <c r="D348" s="15" t="s">
        <v>177</v>
      </c>
    </row>
    <row r="349" spans="1:4" s="2" customFormat="1" ht="15" customHeight="1" x14ac:dyDescent="0.25">
      <c r="A349" s="15">
        <v>381</v>
      </c>
      <c r="B349" s="3" t="s">
        <v>672</v>
      </c>
      <c r="C349" s="3" t="s">
        <v>673</v>
      </c>
      <c r="D349" s="15" t="s">
        <v>1353</v>
      </c>
    </row>
    <row r="350" spans="1:4" s="2" customFormat="1" ht="30" customHeight="1" x14ac:dyDescent="0.25">
      <c r="A350" s="15">
        <v>382</v>
      </c>
      <c r="B350" s="3" t="s">
        <v>674</v>
      </c>
      <c r="C350" s="3" t="s">
        <v>675</v>
      </c>
      <c r="D350" s="15" t="s">
        <v>1353</v>
      </c>
    </row>
    <row r="351" spans="1:4" s="2" customFormat="1" ht="15" customHeight="1" x14ac:dyDescent="0.25">
      <c r="A351" s="15">
        <v>383</v>
      </c>
      <c r="B351" s="3" t="s">
        <v>676</v>
      </c>
      <c r="C351" s="3" t="s">
        <v>677</v>
      </c>
      <c r="D351" s="15" t="s">
        <v>177</v>
      </c>
    </row>
    <row r="352" spans="1:4" s="2" customFormat="1" ht="15" customHeight="1" x14ac:dyDescent="0.25">
      <c r="A352" s="15">
        <v>384</v>
      </c>
      <c r="B352" s="3" t="s">
        <v>678</v>
      </c>
      <c r="C352" s="3" t="s">
        <v>679</v>
      </c>
      <c r="D352" s="15" t="s">
        <v>177</v>
      </c>
    </row>
    <row r="353" spans="1:4" s="2" customFormat="1" ht="15" customHeight="1" x14ac:dyDescent="0.25">
      <c r="A353" s="15">
        <v>385</v>
      </c>
      <c r="B353" s="3" t="s">
        <v>680</v>
      </c>
      <c r="C353" s="3" t="s">
        <v>681</v>
      </c>
      <c r="D353" s="15" t="s">
        <v>177</v>
      </c>
    </row>
    <row r="354" spans="1:4" s="2" customFormat="1" ht="15" customHeight="1" x14ac:dyDescent="0.25">
      <c r="A354" s="15">
        <v>386</v>
      </c>
      <c r="B354" s="3" t="s">
        <v>682</v>
      </c>
      <c r="C354" s="3" t="s">
        <v>683</v>
      </c>
      <c r="D354" s="15" t="s">
        <v>177</v>
      </c>
    </row>
    <row r="355" spans="1:4" s="2" customFormat="1" ht="15" customHeight="1" x14ac:dyDescent="0.25">
      <c r="A355" s="15">
        <v>387</v>
      </c>
      <c r="B355" s="3" t="s">
        <v>684</v>
      </c>
      <c r="C355" s="3" t="s">
        <v>685</v>
      </c>
      <c r="D355" s="15" t="s">
        <v>177</v>
      </c>
    </row>
    <row r="356" spans="1:4" s="2" customFormat="1" ht="30" customHeight="1" x14ac:dyDescent="0.25">
      <c r="A356" s="15">
        <v>388</v>
      </c>
      <c r="B356" s="3" t="s">
        <v>686</v>
      </c>
      <c r="C356" s="3" t="s">
        <v>687</v>
      </c>
      <c r="D356" s="15" t="s">
        <v>1353</v>
      </c>
    </row>
    <row r="357" spans="1:4" s="2" customFormat="1" ht="30" customHeight="1" x14ac:dyDescent="0.25">
      <c r="A357" s="15">
        <v>389</v>
      </c>
      <c r="B357" s="3" t="s">
        <v>688</v>
      </c>
      <c r="C357" s="3" t="s">
        <v>689</v>
      </c>
      <c r="D357" s="15" t="s">
        <v>1353</v>
      </c>
    </row>
    <row r="358" spans="1:4" s="2" customFormat="1" ht="15" customHeight="1" x14ac:dyDescent="0.25">
      <c r="A358" s="15">
        <v>177</v>
      </c>
      <c r="B358" s="3" t="s">
        <v>690</v>
      </c>
      <c r="C358" s="3" t="s">
        <v>691</v>
      </c>
      <c r="D358" s="15" t="s">
        <v>177</v>
      </c>
    </row>
    <row r="359" spans="1:4" s="2" customFormat="1" ht="15" customHeight="1" x14ac:dyDescent="0.25">
      <c r="A359" s="15">
        <v>178</v>
      </c>
      <c r="B359" s="3" t="s">
        <v>692</v>
      </c>
      <c r="C359" s="3" t="s">
        <v>693</v>
      </c>
      <c r="D359" s="15" t="s">
        <v>177</v>
      </c>
    </row>
    <row r="360" spans="1:4" s="2" customFormat="1" ht="15" customHeight="1" x14ac:dyDescent="0.25">
      <c r="A360" s="15">
        <v>179</v>
      </c>
      <c r="B360" s="3" t="s">
        <v>694</v>
      </c>
      <c r="C360" s="3" t="s">
        <v>695</v>
      </c>
      <c r="D360" s="15" t="s">
        <v>177</v>
      </c>
    </row>
    <row r="361" spans="1:4" s="2" customFormat="1" ht="15" customHeight="1" x14ac:dyDescent="0.25">
      <c r="A361" s="15">
        <v>180</v>
      </c>
      <c r="B361" s="3" t="s">
        <v>696</v>
      </c>
      <c r="C361" s="3" t="s">
        <v>697</v>
      </c>
      <c r="D361" s="15" t="s">
        <v>1353</v>
      </c>
    </row>
    <row r="362" spans="1:4" s="2" customFormat="1" ht="15" customHeight="1" x14ac:dyDescent="0.25">
      <c r="A362" s="15">
        <v>390</v>
      </c>
      <c r="B362" s="3" t="s">
        <v>698</v>
      </c>
      <c r="C362" s="3" t="s">
        <v>699</v>
      </c>
      <c r="D362" s="15" t="s">
        <v>177</v>
      </c>
    </row>
    <row r="363" spans="1:4" s="2" customFormat="1" ht="15" customHeight="1" x14ac:dyDescent="0.25">
      <c r="A363" s="15">
        <v>391</v>
      </c>
      <c r="B363" s="3" t="s">
        <v>700</v>
      </c>
      <c r="C363" s="3" t="s">
        <v>701</v>
      </c>
      <c r="D363" s="15" t="s">
        <v>177</v>
      </c>
    </row>
    <row r="364" spans="1:4" s="2" customFormat="1" ht="15" customHeight="1" x14ac:dyDescent="0.25">
      <c r="A364" s="15">
        <v>181</v>
      </c>
      <c r="B364" s="3" t="s">
        <v>702</v>
      </c>
      <c r="C364" s="3" t="s">
        <v>703</v>
      </c>
      <c r="D364" s="15" t="s">
        <v>177</v>
      </c>
    </row>
    <row r="365" spans="1:4" s="2" customFormat="1" ht="15" customHeight="1" x14ac:dyDescent="0.25">
      <c r="A365" s="15">
        <v>182</v>
      </c>
      <c r="B365" s="3" t="s">
        <v>704</v>
      </c>
      <c r="C365" s="3" t="s">
        <v>705</v>
      </c>
      <c r="D365" s="15" t="s">
        <v>177</v>
      </c>
    </row>
    <row r="366" spans="1:4" s="2" customFormat="1" ht="15" customHeight="1" x14ac:dyDescent="0.25">
      <c r="A366" s="15">
        <v>392</v>
      </c>
      <c r="B366" s="3" t="s">
        <v>706</v>
      </c>
      <c r="C366" s="3" t="s">
        <v>707</v>
      </c>
      <c r="D366" s="15" t="s">
        <v>177</v>
      </c>
    </row>
    <row r="367" spans="1:4" s="2" customFormat="1" ht="15" customHeight="1" x14ac:dyDescent="0.25">
      <c r="A367" s="15">
        <v>393</v>
      </c>
      <c r="B367" s="3" t="s">
        <v>708</v>
      </c>
      <c r="C367" s="3" t="s">
        <v>709</v>
      </c>
      <c r="D367" s="15" t="s">
        <v>177</v>
      </c>
    </row>
    <row r="368" spans="1:4" s="2" customFormat="1" ht="15" customHeight="1" x14ac:dyDescent="0.25">
      <c r="A368" s="15">
        <v>394</v>
      </c>
      <c r="B368" s="3" t="s">
        <v>710</v>
      </c>
      <c r="C368" s="3" t="s">
        <v>711</v>
      </c>
      <c r="D368" s="15" t="s">
        <v>1353</v>
      </c>
    </row>
    <row r="369" spans="1:4" s="2" customFormat="1" ht="15" customHeight="1" x14ac:dyDescent="0.25">
      <c r="A369" s="15">
        <v>395</v>
      </c>
      <c r="B369" s="3" t="s">
        <v>712</v>
      </c>
      <c r="C369" s="3" t="s">
        <v>713</v>
      </c>
      <c r="D369" s="15" t="s">
        <v>1353</v>
      </c>
    </row>
    <row r="370" spans="1:4" s="2" customFormat="1" ht="15" customHeight="1" x14ac:dyDescent="0.25">
      <c r="A370" s="15">
        <v>396</v>
      </c>
      <c r="B370" s="3" t="s">
        <v>714</v>
      </c>
      <c r="C370" s="3" t="s">
        <v>715</v>
      </c>
      <c r="D370" s="15" t="s">
        <v>177</v>
      </c>
    </row>
    <row r="371" spans="1:4" s="2" customFormat="1" ht="15" customHeight="1" x14ac:dyDescent="0.25">
      <c r="A371" s="15">
        <v>397</v>
      </c>
      <c r="B371" s="3" t="s">
        <v>716</v>
      </c>
      <c r="C371" s="3" t="s">
        <v>717</v>
      </c>
      <c r="D371" s="15" t="s">
        <v>177</v>
      </c>
    </row>
    <row r="372" spans="1:4" s="2" customFormat="1" ht="15" customHeight="1" x14ac:dyDescent="0.25">
      <c r="A372" s="15">
        <v>398</v>
      </c>
      <c r="B372" s="3" t="s">
        <v>718</v>
      </c>
      <c r="C372" s="3" t="s">
        <v>719</v>
      </c>
      <c r="D372" s="15" t="s">
        <v>177</v>
      </c>
    </row>
    <row r="373" spans="1:4" s="2" customFormat="1" ht="15" customHeight="1" x14ac:dyDescent="0.25">
      <c r="A373" s="15">
        <v>399</v>
      </c>
      <c r="B373" s="3" t="s">
        <v>720</v>
      </c>
      <c r="C373" s="3" t="s">
        <v>1186</v>
      </c>
      <c r="D373" s="15" t="s">
        <v>177</v>
      </c>
    </row>
    <row r="374" spans="1:4" s="2" customFormat="1" ht="15" customHeight="1" x14ac:dyDescent="0.25">
      <c r="A374" s="15">
        <v>400</v>
      </c>
      <c r="B374" s="3" t="s">
        <v>721</v>
      </c>
      <c r="C374" s="3" t="s">
        <v>722</v>
      </c>
      <c r="D374" s="15" t="s">
        <v>177</v>
      </c>
    </row>
    <row r="375" spans="1:4" s="2" customFormat="1" ht="15" customHeight="1" x14ac:dyDescent="0.25">
      <c r="A375" s="15">
        <v>589</v>
      </c>
      <c r="B375" s="3" t="s">
        <v>723</v>
      </c>
      <c r="C375" s="3" t="s">
        <v>724</v>
      </c>
      <c r="D375" s="15" t="s">
        <v>177</v>
      </c>
    </row>
    <row r="376" spans="1:4" s="2" customFormat="1" ht="15" customHeight="1" x14ac:dyDescent="0.25">
      <c r="A376" s="15">
        <v>446</v>
      </c>
      <c r="B376" s="3" t="s">
        <v>725</v>
      </c>
      <c r="C376" s="3" t="s">
        <v>726</v>
      </c>
      <c r="D376" s="15" t="s">
        <v>1353</v>
      </c>
    </row>
    <row r="377" spans="1:4" s="2" customFormat="1" ht="15" customHeight="1" x14ac:dyDescent="0.25">
      <c r="A377" s="15">
        <v>124</v>
      </c>
      <c r="B377" s="3" t="s">
        <v>727</v>
      </c>
      <c r="C377" s="3" t="s">
        <v>728</v>
      </c>
      <c r="D377" s="15" t="s">
        <v>1353</v>
      </c>
    </row>
    <row r="378" spans="1:4" s="2" customFormat="1" ht="15" customHeight="1" x14ac:dyDescent="0.25">
      <c r="A378" s="15">
        <v>485</v>
      </c>
      <c r="B378" s="3" t="s">
        <v>729</v>
      </c>
      <c r="C378" s="3" t="s">
        <v>730</v>
      </c>
      <c r="D378" s="15" t="s">
        <v>177</v>
      </c>
    </row>
    <row r="379" spans="1:4" s="2" customFormat="1" ht="15" customHeight="1" x14ac:dyDescent="0.25">
      <c r="A379" s="15">
        <v>486</v>
      </c>
      <c r="B379" s="3" t="s">
        <v>731</v>
      </c>
      <c r="C379" s="3" t="s">
        <v>732</v>
      </c>
      <c r="D379" s="15" t="s">
        <v>1353</v>
      </c>
    </row>
    <row r="380" spans="1:4" s="2" customFormat="1" ht="15" customHeight="1" x14ac:dyDescent="0.25">
      <c r="A380" s="15">
        <v>487</v>
      </c>
      <c r="B380" s="3" t="s">
        <v>733</v>
      </c>
      <c r="C380" s="3" t="s">
        <v>734</v>
      </c>
      <c r="D380" s="15" t="s">
        <v>177</v>
      </c>
    </row>
    <row r="381" spans="1:4" s="2" customFormat="1" ht="15" customHeight="1" x14ac:dyDescent="0.25">
      <c r="A381" s="15">
        <v>489</v>
      </c>
      <c r="B381" s="197" t="s">
        <v>1379</v>
      </c>
      <c r="C381" s="3" t="s">
        <v>1167</v>
      </c>
      <c r="D381" s="15" t="s">
        <v>177</v>
      </c>
    </row>
    <row r="382" spans="1:4" s="2" customFormat="1" ht="30" customHeight="1" x14ac:dyDescent="0.25">
      <c r="A382" s="15">
        <v>490</v>
      </c>
      <c r="B382" s="3" t="s">
        <v>735</v>
      </c>
      <c r="C382" s="3" t="s">
        <v>736</v>
      </c>
      <c r="D382" s="15" t="s">
        <v>177</v>
      </c>
    </row>
    <row r="383" spans="1:4" s="2" customFormat="1" ht="15" customHeight="1" x14ac:dyDescent="0.25">
      <c r="A383" s="15">
        <v>491</v>
      </c>
      <c r="B383" s="3" t="s">
        <v>737</v>
      </c>
      <c r="C383" s="3" t="s">
        <v>738</v>
      </c>
      <c r="D383" s="15" t="s">
        <v>177</v>
      </c>
    </row>
    <row r="384" spans="1:4" s="2" customFormat="1" x14ac:dyDescent="0.25">
      <c r="A384" s="15">
        <v>492</v>
      </c>
      <c r="B384" s="3" t="s">
        <v>739</v>
      </c>
      <c r="C384" s="3" t="s">
        <v>740</v>
      </c>
      <c r="D384" s="15" t="s">
        <v>177</v>
      </c>
    </row>
    <row r="385" spans="1:4" s="2" customFormat="1" ht="15" customHeight="1" x14ac:dyDescent="0.25">
      <c r="A385" s="15">
        <v>493</v>
      </c>
      <c r="B385" s="3" t="s">
        <v>741</v>
      </c>
      <c r="C385" s="3" t="s">
        <v>742</v>
      </c>
      <c r="D385" s="15" t="s">
        <v>177</v>
      </c>
    </row>
    <row r="386" spans="1:4" s="2" customFormat="1" ht="30" customHeight="1" x14ac:dyDescent="0.25">
      <c r="A386" s="15">
        <v>494</v>
      </c>
      <c r="B386" s="3" t="s">
        <v>743</v>
      </c>
      <c r="C386" s="3" t="s">
        <v>744</v>
      </c>
      <c r="D386" s="15" t="s">
        <v>177</v>
      </c>
    </row>
    <row r="387" spans="1:4" s="2" customFormat="1" ht="15" customHeight="1" x14ac:dyDescent="0.25">
      <c r="A387" s="15">
        <v>495</v>
      </c>
      <c r="B387" s="3" t="s">
        <v>745</v>
      </c>
      <c r="C387" s="3" t="s">
        <v>746</v>
      </c>
      <c r="D387" s="15" t="s">
        <v>177</v>
      </c>
    </row>
    <row r="388" spans="1:4" s="2" customFormat="1" ht="15" customHeight="1" x14ac:dyDescent="0.25">
      <c r="A388" s="15">
        <v>496</v>
      </c>
      <c r="B388" s="3" t="s">
        <v>747</v>
      </c>
      <c r="C388" s="3" t="s">
        <v>748</v>
      </c>
      <c r="D388" s="15" t="s">
        <v>177</v>
      </c>
    </row>
    <row r="389" spans="1:4" s="2" customFormat="1" ht="15" customHeight="1" x14ac:dyDescent="0.25">
      <c r="A389" s="15">
        <v>497</v>
      </c>
      <c r="B389" s="3" t="s">
        <v>749</v>
      </c>
      <c r="C389" s="3" t="s">
        <v>750</v>
      </c>
      <c r="D389" s="15" t="s">
        <v>1353</v>
      </c>
    </row>
    <row r="390" spans="1:4" s="2" customFormat="1" ht="15" customHeight="1" x14ac:dyDescent="0.25">
      <c r="A390" s="15">
        <v>498</v>
      </c>
      <c r="B390" s="3" t="s">
        <v>751</v>
      </c>
      <c r="C390" s="3" t="s">
        <v>752</v>
      </c>
      <c r="D390" s="15" t="s">
        <v>177</v>
      </c>
    </row>
    <row r="391" spans="1:4" s="2" customFormat="1" ht="15" customHeight="1" x14ac:dyDescent="0.25">
      <c r="A391" s="15">
        <v>499</v>
      </c>
      <c r="B391" s="3" t="s">
        <v>753</v>
      </c>
      <c r="C391" s="3" t="s">
        <v>754</v>
      </c>
      <c r="D391" s="15" t="s">
        <v>177</v>
      </c>
    </row>
    <row r="392" spans="1:4" s="2" customFormat="1" ht="15" customHeight="1" x14ac:dyDescent="0.25">
      <c r="A392" s="15">
        <v>500</v>
      </c>
      <c r="B392" s="3" t="s">
        <v>755</v>
      </c>
      <c r="C392" s="3" t="s">
        <v>756</v>
      </c>
      <c r="D392" s="15" t="s">
        <v>1353</v>
      </c>
    </row>
    <row r="393" spans="1:4" s="2" customFormat="1" ht="15" customHeight="1" x14ac:dyDescent="0.25">
      <c r="A393" s="15">
        <v>501</v>
      </c>
      <c r="B393" s="3" t="s">
        <v>757</v>
      </c>
      <c r="C393" s="3" t="s">
        <v>758</v>
      </c>
      <c r="D393" s="15" t="s">
        <v>177</v>
      </c>
    </row>
    <row r="394" spans="1:4" s="2" customFormat="1" ht="30" customHeight="1" x14ac:dyDescent="0.25">
      <c r="A394" s="15">
        <v>502</v>
      </c>
      <c r="B394" s="3" t="s">
        <v>759</v>
      </c>
      <c r="C394" s="3" t="s">
        <v>1187</v>
      </c>
      <c r="D394" s="15" t="s">
        <v>177</v>
      </c>
    </row>
    <row r="395" spans="1:4" s="2" customFormat="1" ht="15" customHeight="1" x14ac:dyDescent="0.25">
      <c r="A395" s="15">
        <v>503</v>
      </c>
      <c r="B395" s="3" t="s">
        <v>760</v>
      </c>
      <c r="C395" s="3" t="s">
        <v>761</v>
      </c>
      <c r="D395" s="15" t="s">
        <v>1353</v>
      </c>
    </row>
    <row r="396" spans="1:4" s="2" customFormat="1" ht="15" customHeight="1" x14ac:dyDescent="0.25">
      <c r="A396" s="15">
        <v>506</v>
      </c>
      <c r="B396" s="3" t="s">
        <v>762</v>
      </c>
      <c r="C396" s="3" t="s">
        <v>763</v>
      </c>
      <c r="D396" s="15" t="s">
        <v>1353</v>
      </c>
    </row>
    <row r="397" spans="1:4" s="2" customFormat="1" ht="15" customHeight="1" x14ac:dyDescent="0.25">
      <c r="A397" s="15">
        <v>507</v>
      </c>
      <c r="B397" s="3" t="s">
        <v>764</v>
      </c>
      <c r="C397" s="3" t="s">
        <v>765</v>
      </c>
      <c r="D397" s="15"/>
    </row>
    <row r="398" spans="1:4" s="2" customFormat="1" ht="15" customHeight="1" x14ac:dyDescent="0.25">
      <c r="A398" s="15">
        <v>504</v>
      </c>
      <c r="B398" s="99" t="s">
        <v>1281</v>
      </c>
      <c r="C398" s="3" t="s">
        <v>1168</v>
      </c>
      <c r="D398" s="15" t="s">
        <v>1353</v>
      </c>
    </row>
    <row r="399" spans="1:4" s="2" customFormat="1" ht="15" customHeight="1" x14ac:dyDescent="0.25">
      <c r="A399" s="15">
        <v>508</v>
      </c>
      <c r="B399" s="3" t="s">
        <v>766</v>
      </c>
      <c r="C399" s="3" t="s">
        <v>767</v>
      </c>
      <c r="D399" s="15" t="s">
        <v>1353</v>
      </c>
    </row>
    <row r="400" spans="1:4" s="2" customFormat="1" ht="15" customHeight="1" x14ac:dyDescent="0.25">
      <c r="A400" s="15">
        <v>509</v>
      </c>
      <c r="B400" s="3" t="s">
        <v>768</v>
      </c>
      <c r="C400" s="3" t="s">
        <v>769</v>
      </c>
      <c r="D400" s="15" t="s">
        <v>1353</v>
      </c>
    </row>
    <row r="401" spans="1:4" s="2" customFormat="1" x14ac:dyDescent="0.25">
      <c r="A401" s="15">
        <v>510</v>
      </c>
      <c r="B401" s="3" t="s">
        <v>770</v>
      </c>
      <c r="C401" s="3" t="s">
        <v>771</v>
      </c>
      <c r="D401" s="15" t="s">
        <v>1353</v>
      </c>
    </row>
    <row r="402" spans="1:4" s="2" customFormat="1" ht="15" customHeight="1" x14ac:dyDescent="0.25">
      <c r="A402" s="15">
        <v>511</v>
      </c>
      <c r="B402" s="3" t="s">
        <v>772</v>
      </c>
      <c r="C402" s="3" t="s">
        <v>773</v>
      </c>
      <c r="D402" s="15" t="s">
        <v>1353</v>
      </c>
    </row>
    <row r="403" spans="1:4" s="2" customFormat="1" ht="15" customHeight="1" x14ac:dyDescent="0.25">
      <c r="A403" s="15">
        <v>636</v>
      </c>
      <c r="B403" s="3" t="s">
        <v>774</v>
      </c>
      <c r="C403" s="3" t="s">
        <v>775</v>
      </c>
      <c r="D403" s="15" t="s">
        <v>1353</v>
      </c>
    </row>
    <row r="404" spans="1:4" s="2" customFormat="1" ht="15" customHeight="1" x14ac:dyDescent="0.25">
      <c r="A404" s="15">
        <v>518</v>
      </c>
      <c r="B404" s="197" t="s">
        <v>1380</v>
      </c>
      <c r="C404" s="3" t="s">
        <v>1169</v>
      </c>
      <c r="D404" s="15" t="s">
        <v>1353</v>
      </c>
    </row>
    <row r="405" spans="1:4" s="2" customFormat="1" ht="15" customHeight="1" x14ac:dyDescent="0.25">
      <c r="A405" s="15">
        <v>525</v>
      </c>
      <c r="B405" s="3" t="s">
        <v>776</v>
      </c>
      <c r="C405" s="3" t="s">
        <v>777</v>
      </c>
      <c r="D405" s="15" t="s">
        <v>1353</v>
      </c>
    </row>
    <row r="406" spans="1:4" s="2" customFormat="1" ht="15" customHeight="1" x14ac:dyDescent="0.25">
      <c r="A406" s="15">
        <v>447</v>
      </c>
      <c r="B406" s="197" t="s">
        <v>1381</v>
      </c>
      <c r="C406" s="3" t="s">
        <v>778</v>
      </c>
      <c r="D406" s="15" t="s">
        <v>177</v>
      </c>
    </row>
    <row r="407" spans="1:4" s="2" customFormat="1" x14ac:dyDescent="0.25">
      <c r="A407" s="15">
        <v>448</v>
      </c>
      <c r="B407" s="3" t="s">
        <v>779</v>
      </c>
      <c r="C407" s="3" t="s">
        <v>780</v>
      </c>
      <c r="D407" s="15" t="s">
        <v>177</v>
      </c>
    </row>
    <row r="408" spans="1:4" s="2" customFormat="1" ht="15" customHeight="1" x14ac:dyDescent="0.25">
      <c r="A408" s="15">
        <v>449</v>
      </c>
      <c r="B408" s="3" t="s">
        <v>781</v>
      </c>
      <c r="C408" s="3" t="s">
        <v>782</v>
      </c>
      <c r="D408" s="15" t="s">
        <v>177</v>
      </c>
    </row>
    <row r="409" spans="1:4" s="2" customFormat="1" x14ac:dyDescent="0.25">
      <c r="A409" s="15">
        <v>450</v>
      </c>
      <c r="B409" s="3" t="s">
        <v>783</v>
      </c>
      <c r="C409" s="3" t="s">
        <v>1188</v>
      </c>
      <c r="D409" s="15" t="s">
        <v>177</v>
      </c>
    </row>
    <row r="410" spans="1:4" s="2" customFormat="1" ht="30" customHeight="1" x14ac:dyDescent="0.25">
      <c r="A410" s="15">
        <v>451</v>
      </c>
      <c r="B410" s="3" t="s">
        <v>784</v>
      </c>
      <c r="C410" s="3" t="s">
        <v>1189</v>
      </c>
      <c r="D410" s="15" t="s">
        <v>177</v>
      </c>
    </row>
    <row r="411" spans="1:4" s="2" customFormat="1" ht="30" customHeight="1" x14ac:dyDescent="0.25">
      <c r="A411" s="15">
        <v>452</v>
      </c>
      <c r="B411" s="3" t="s">
        <v>785</v>
      </c>
      <c r="C411" s="3" t="s">
        <v>786</v>
      </c>
      <c r="D411" s="15" t="s">
        <v>177</v>
      </c>
    </row>
    <row r="412" spans="1:4" s="2" customFormat="1" ht="30" customHeight="1" x14ac:dyDescent="0.25">
      <c r="A412" s="15">
        <v>453</v>
      </c>
      <c r="B412" s="3" t="s">
        <v>787</v>
      </c>
      <c r="C412" s="3" t="s">
        <v>1190</v>
      </c>
      <c r="D412" s="15" t="s">
        <v>177</v>
      </c>
    </row>
    <row r="413" spans="1:4" s="2" customFormat="1" ht="30" customHeight="1" x14ac:dyDescent="0.25">
      <c r="A413" s="15">
        <v>454</v>
      </c>
      <c r="B413" s="3" t="s">
        <v>788</v>
      </c>
      <c r="C413" s="3" t="s">
        <v>1191</v>
      </c>
      <c r="D413" s="15" t="s">
        <v>177</v>
      </c>
    </row>
    <row r="414" spans="1:4" s="2" customFormat="1" ht="30" customHeight="1" x14ac:dyDescent="0.25">
      <c r="A414" s="15">
        <v>455</v>
      </c>
      <c r="B414" s="3" t="s">
        <v>789</v>
      </c>
      <c r="C414" s="3" t="s">
        <v>1192</v>
      </c>
      <c r="D414" s="15" t="s">
        <v>177</v>
      </c>
    </row>
    <row r="415" spans="1:4" s="2" customFormat="1" ht="30" customHeight="1" x14ac:dyDescent="0.25">
      <c r="A415" s="15">
        <v>456</v>
      </c>
      <c r="B415" s="3" t="s">
        <v>790</v>
      </c>
      <c r="C415" s="3" t="s">
        <v>791</v>
      </c>
      <c r="D415" s="15" t="s">
        <v>1353</v>
      </c>
    </row>
    <row r="416" spans="1:4" s="2" customFormat="1" ht="30" customHeight="1" x14ac:dyDescent="0.25">
      <c r="A416" s="15">
        <v>645</v>
      </c>
      <c r="B416" s="197" t="s">
        <v>1382</v>
      </c>
      <c r="C416" s="3" t="s">
        <v>1170</v>
      </c>
      <c r="D416" s="15" t="s">
        <v>1353</v>
      </c>
    </row>
    <row r="417" spans="1:4" s="2" customFormat="1" ht="30" customHeight="1" x14ac:dyDescent="0.25">
      <c r="A417" s="15">
        <v>457</v>
      </c>
      <c r="B417" s="3" t="s">
        <v>792</v>
      </c>
      <c r="C417" s="3" t="s">
        <v>793</v>
      </c>
      <c r="D417" s="15" t="s">
        <v>1353</v>
      </c>
    </row>
    <row r="418" spans="1:4" s="2" customFormat="1" ht="15" customHeight="1" x14ac:dyDescent="0.25">
      <c r="A418" s="15">
        <v>458</v>
      </c>
      <c r="B418" s="3" t="s">
        <v>794</v>
      </c>
      <c r="C418" s="3" t="s">
        <v>795</v>
      </c>
      <c r="D418" s="15" t="s">
        <v>1353</v>
      </c>
    </row>
    <row r="419" spans="1:4" s="2" customFormat="1" x14ac:dyDescent="0.25">
      <c r="A419" s="15">
        <v>459</v>
      </c>
      <c r="B419" s="3" t="s">
        <v>796</v>
      </c>
      <c r="C419" s="3" t="s">
        <v>1193</v>
      </c>
      <c r="D419" s="15" t="s">
        <v>1353</v>
      </c>
    </row>
    <row r="420" spans="1:4" s="2" customFormat="1" ht="15" customHeight="1" x14ac:dyDescent="0.25">
      <c r="A420" s="15">
        <v>460</v>
      </c>
      <c r="B420" s="3" t="s">
        <v>797</v>
      </c>
      <c r="C420" s="3" t="s">
        <v>798</v>
      </c>
      <c r="D420" s="15" t="s">
        <v>1353</v>
      </c>
    </row>
    <row r="421" spans="1:4" s="2" customFormat="1" ht="15" customHeight="1" x14ac:dyDescent="0.25">
      <c r="A421" s="15">
        <v>461</v>
      </c>
      <c r="B421" s="3" t="s">
        <v>799</v>
      </c>
      <c r="C421" s="3" t="s">
        <v>1194</v>
      </c>
      <c r="D421" s="15" t="s">
        <v>1353</v>
      </c>
    </row>
    <row r="422" spans="1:4" s="2" customFormat="1" ht="15" customHeight="1" x14ac:dyDescent="0.25">
      <c r="A422" s="15">
        <v>462</v>
      </c>
      <c r="B422" s="3" t="s">
        <v>800</v>
      </c>
      <c r="C422" s="3" t="s">
        <v>801</v>
      </c>
      <c r="D422" s="15" t="s">
        <v>1353</v>
      </c>
    </row>
    <row r="423" spans="1:4" s="2" customFormat="1" ht="30" customHeight="1" x14ac:dyDescent="0.25">
      <c r="A423" s="15">
        <v>463</v>
      </c>
      <c r="B423" s="3" t="s">
        <v>802</v>
      </c>
      <c r="C423" s="3" t="s">
        <v>803</v>
      </c>
      <c r="D423" s="15" t="s">
        <v>1353</v>
      </c>
    </row>
    <row r="424" spans="1:4" s="2" customFormat="1" ht="30" customHeight="1" x14ac:dyDescent="0.25">
      <c r="A424" s="15">
        <v>464</v>
      </c>
      <c r="B424" s="3" t="s">
        <v>804</v>
      </c>
      <c r="C424" s="3" t="s">
        <v>805</v>
      </c>
      <c r="D424" s="15" t="s">
        <v>1353</v>
      </c>
    </row>
    <row r="425" spans="1:4" s="2" customFormat="1" ht="30" customHeight="1" x14ac:dyDescent="0.25">
      <c r="A425" s="15">
        <v>465</v>
      </c>
      <c r="B425" s="3" t="s">
        <v>806</v>
      </c>
      <c r="C425" s="3" t="s">
        <v>1195</v>
      </c>
      <c r="D425" s="15" t="s">
        <v>1353</v>
      </c>
    </row>
    <row r="426" spans="1:4" s="2" customFormat="1" ht="30" customHeight="1" x14ac:dyDescent="0.25">
      <c r="A426" s="15">
        <v>466</v>
      </c>
      <c r="B426" s="3" t="s">
        <v>807</v>
      </c>
      <c r="C426" s="3" t="s">
        <v>808</v>
      </c>
      <c r="D426" s="15" t="s">
        <v>1353</v>
      </c>
    </row>
    <row r="427" spans="1:4" s="2" customFormat="1" ht="30" customHeight="1" x14ac:dyDescent="0.25">
      <c r="A427" s="15">
        <v>467</v>
      </c>
      <c r="B427" s="3" t="s">
        <v>809</v>
      </c>
      <c r="C427" s="3" t="s">
        <v>810</v>
      </c>
      <c r="D427" s="15" t="s">
        <v>1353</v>
      </c>
    </row>
    <row r="428" spans="1:4" s="2" customFormat="1" ht="30" customHeight="1" x14ac:dyDescent="0.25">
      <c r="A428" s="15">
        <v>468</v>
      </c>
      <c r="B428" s="3" t="s">
        <v>811</v>
      </c>
      <c r="C428" s="3" t="s">
        <v>812</v>
      </c>
      <c r="D428" s="15" t="s">
        <v>1353</v>
      </c>
    </row>
    <row r="429" spans="1:4" s="2" customFormat="1" ht="30" customHeight="1" x14ac:dyDescent="0.25">
      <c r="A429" s="15">
        <v>469</v>
      </c>
      <c r="B429" s="3" t="s">
        <v>813</v>
      </c>
      <c r="C429" s="3" t="s">
        <v>814</v>
      </c>
      <c r="D429" s="15" t="s">
        <v>1353</v>
      </c>
    </row>
    <row r="430" spans="1:4" s="2" customFormat="1" ht="30" customHeight="1" x14ac:dyDescent="0.25">
      <c r="A430" s="15">
        <v>470</v>
      </c>
      <c r="B430" s="3" t="s">
        <v>815</v>
      </c>
      <c r="C430" s="3" t="s">
        <v>816</v>
      </c>
      <c r="D430" s="15" t="s">
        <v>1353</v>
      </c>
    </row>
    <row r="431" spans="1:4" s="2" customFormat="1" ht="30" customHeight="1" x14ac:dyDescent="0.25">
      <c r="A431" s="15">
        <v>471</v>
      </c>
      <c r="B431" s="3" t="s">
        <v>817</v>
      </c>
      <c r="C431" s="3" t="s">
        <v>818</v>
      </c>
      <c r="D431" s="15" t="s">
        <v>1353</v>
      </c>
    </row>
    <row r="432" spans="1:4" s="2" customFormat="1" ht="30" customHeight="1" x14ac:dyDescent="0.25">
      <c r="A432" s="15">
        <v>472</v>
      </c>
      <c r="B432" s="3" t="s">
        <v>819</v>
      </c>
      <c r="C432" s="3" t="s">
        <v>1196</v>
      </c>
      <c r="D432" s="15" t="s">
        <v>1353</v>
      </c>
    </row>
    <row r="433" spans="1:4" s="2" customFormat="1" ht="30" customHeight="1" x14ac:dyDescent="0.25">
      <c r="A433" s="15">
        <v>473</v>
      </c>
      <c r="B433" s="3" t="s">
        <v>820</v>
      </c>
      <c r="C433" s="3" t="s">
        <v>1197</v>
      </c>
      <c r="D433" s="15" t="s">
        <v>1353</v>
      </c>
    </row>
    <row r="434" spans="1:4" s="2" customFormat="1" ht="30" customHeight="1" x14ac:dyDescent="0.25">
      <c r="A434" s="15">
        <v>474</v>
      </c>
      <c r="B434" s="3" t="s">
        <v>821</v>
      </c>
      <c r="C434" s="3" t="s">
        <v>822</v>
      </c>
      <c r="D434" s="15" t="s">
        <v>1353</v>
      </c>
    </row>
    <row r="435" spans="1:4" s="2" customFormat="1" ht="30" customHeight="1" x14ac:dyDescent="0.25">
      <c r="A435" s="15">
        <v>475</v>
      </c>
      <c r="B435" s="3" t="s">
        <v>823</v>
      </c>
      <c r="C435" s="3" t="s">
        <v>824</v>
      </c>
      <c r="D435" s="15" t="s">
        <v>1353</v>
      </c>
    </row>
    <row r="436" spans="1:4" s="2" customFormat="1" ht="30" customHeight="1" x14ac:dyDescent="0.25">
      <c r="A436" s="15">
        <v>476</v>
      </c>
      <c r="B436" s="3" t="s">
        <v>825</v>
      </c>
      <c r="C436" s="3" t="s">
        <v>826</v>
      </c>
      <c r="D436" s="15" t="s">
        <v>1353</v>
      </c>
    </row>
    <row r="437" spans="1:4" s="2" customFormat="1" ht="30" customHeight="1" x14ac:dyDescent="0.25">
      <c r="A437" s="15">
        <v>477</v>
      </c>
      <c r="B437" s="3" t="s">
        <v>827</v>
      </c>
      <c r="C437" s="3" t="s">
        <v>828</v>
      </c>
      <c r="D437" s="15" t="s">
        <v>1353</v>
      </c>
    </row>
    <row r="438" spans="1:4" s="2" customFormat="1" ht="30" customHeight="1" x14ac:dyDescent="0.25">
      <c r="A438" s="15">
        <v>478</v>
      </c>
      <c r="B438" s="3" t="s">
        <v>829</v>
      </c>
      <c r="C438" s="3" t="s">
        <v>830</v>
      </c>
      <c r="D438" s="15" t="s">
        <v>1353</v>
      </c>
    </row>
    <row r="439" spans="1:4" s="2" customFormat="1" ht="30" customHeight="1" x14ac:dyDescent="0.25">
      <c r="A439" s="15">
        <v>479</v>
      </c>
      <c r="B439" s="3" t="s">
        <v>831</v>
      </c>
      <c r="C439" s="3" t="s">
        <v>1198</v>
      </c>
      <c r="D439" s="15" t="s">
        <v>1353</v>
      </c>
    </row>
    <row r="440" spans="1:4" s="2" customFormat="1" ht="30" customHeight="1" x14ac:dyDescent="0.25">
      <c r="A440" s="15">
        <v>480</v>
      </c>
      <c r="B440" s="3" t="s">
        <v>832</v>
      </c>
      <c r="C440" s="3" t="s">
        <v>833</v>
      </c>
      <c r="D440" s="15" t="s">
        <v>1353</v>
      </c>
    </row>
    <row r="441" spans="1:4" s="2" customFormat="1" ht="30" customHeight="1" x14ac:dyDescent="0.25">
      <c r="A441" s="15">
        <v>481</v>
      </c>
      <c r="B441" s="3" t="s">
        <v>834</v>
      </c>
      <c r="C441" s="3" t="s">
        <v>835</v>
      </c>
      <c r="D441" s="15" t="s">
        <v>1353</v>
      </c>
    </row>
    <row r="442" spans="1:4" s="2" customFormat="1" ht="30" customHeight="1" x14ac:dyDescent="0.25">
      <c r="A442" s="15">
        <v>482</v>
      </c>
      <c r="B442" s="3" t="s">
        <v>836</v>
      </c>
      <c r="C442" s="3" t="s">
        <v>837</v>
      </c>
      <c r="D442" s="15" t="s">
        <v>1353</v>
      </c>
    </row>
    <row r="443" spans="1:4" s="2" customFormat="1" ht="30" customHeight="1" x14ac:dyDescent="0.25">
      <c r="A443" s="15">
        <v>483</v>
      </c>
      <c r="B443" s="3" t="s">
        <v>838</v>
      </c>
      <c r="C443" s="3" t="s">
        <v>839</v>
      </c>
      <c r="D443" s="15" t="s">
        <v>1353</v>
      </c>
    </row>
    <row r="444" spans="1:4" s="2" customFormat="1" ht="30" customHeight="1" x14ac:dyDescent="0.25">
      <c r="A444" s="15">
        <v>484</v>
      </c>
      <c r="B444" s="3" t="s">
        <v>840</v>
      </c>
      <c r="C444" s="3" t="s">
        <v>841</v>
      </c>
      <c r="D444" s="15" t="s">
        <v>1353</v>
      </c>
    </row>
    <row r="445" spans="1:4" s="2" customFormat="1" ht="30" customHeight="1" x14ac:dyDescent="0.25">
      <c r="A445" s="15">
        <v>646</v>
      </c>
      <c r="B445" s="197" t="s">
        <v>1383</v>
      </c>
      <c r="C445" s="3" t="s">
        <v>1171</v>
      </c>
      <c r="D445" s="181" t="s">
        <v>1353</v>
      </c>
    </row>
    <row r="446" spans="1:4" s="2" customFormat="1" ht="30" customHeight="1" x14ac:dyDescent="0.25">
      <c r="A446" s="15">
        <v>527</v>
      </c>
      <c r="B446" s="3" t="s">
        <v>842</v>
      </c>
      <c r="C446" s="3" t="s">
        <v>843</v>
      </c>
      <c r="D446" s="15" t="s">
        <v>1353</v>
      </c>
    </row>
    <row r="447" spans="1:4" s="2" customFormat="1" ht="30" customHeight="1" x14ac:dyDescent="0.25">
      <c r="A447" s="15">
        <v>528</v>
      </c>
      <c r="B447" s="3" t="s">
        <v>844</v>
      </c>
      <c r="C447" s="3" t="s">
        <v>845</v>
      </c>
      <c r="D447" s="15"/>
    </row>
    <row r="448" spans="1:4" s="2" customFormat="1" x14ac:dyDescent="0.25">
      <c r="A448" s="15">
        <v>529</v>
      </c>
      <c r="B448" s="3" t="s">
        <v>846</v>
      </c>
      <c r="C448" s="3" t="s">
        <v>847</v>
      </c>
      <c r="D448" s="15"/>
    </row>
    <row r="449" spans="1:4" s="2" customFormat="1" ht="30" customHeight="1" x14ac:dyDescent="0.25">
      <c r="A449" s="15">
        <v>530</v>
      </c>
      <c r="B449" s="3" t="s">
        <v>848</v>
      </c>
      <c r="C449" s="3" t="s">
        <v>849</v>
      </c>
      <c r="D449" s="15"/>
    </row>
    <row r="450" spans="1:4" s="2" customFormat="1" ht="30" customHeight="1" x14ac:dyDescent="0.25">
      <c r="A450" s="15">
        <v>531</v>
      </c>
      <c r="B450" s="3" t="s">
        <v>850</v>
      </c>
      <c r="C450" s="3" t="s">
        <v>851</v>
      </c>
      <c r="D450" s="15"/>
    </row>
    <row r="451" spans="1:4" s="2" customFormat="1" ht="30" customHeight="1" x14ac:dyDescent="0.25">
      <c r="A451" s="15">
        <v>532</v>
      </c>
      <c r="B451" s="3" t="s">
        <v>852</v>
      </c>
      <c r="C451" s="3" t="s">
        <v>853</v>
      </c>
      <c r="D451" s="15"/>
    </row>
    <row r="452" spans="1:4" s="2" customFormat="1" ht="30" customHeight="1" x14ac:dyDescent="0.25">
      <c r="A452" s="15">
        <v>533</v>
      </c>
      <c r="B452" s="3" t="s">
        <v>854</v>
      </c>
      <c r="C452" s="3" t="s">
        <v>855</v>
      </c>
      <c r="D452" s="15"/>
    </row>
    <row r="453" spans="1:4" s="2" customFormat="1" ht="30" customHeight="1" x14ac:dyDescent="0.25">
      <c r="A453" s="15">
        <v>539</v>
      </c>
      <c r="B453" s="3" t="s">
        <v>856</v>
      </c>
      <c r="C453" s="3" t="s">
        <v>857</v>
      </c>
      <c r="D453" s="15" t="s">
        <v>1353</v>
      </c>
    </row>
    <row r="454" spans="1:4" s="2" customFormat="1" ht="30" customHeight="1" x14ac:dyDescent="0.25">
      <c r="A454" s="15">
        <v>540</v>
      </c>
      <c r="B454" s="3" t="s">
        <v>858</v>
      </c>
      <c r="C454" s="3" t="s">
        <v>859</v>
      </c>
      <c r="D454" s="15" t="s">
        <v>1353</v>
      </c>
    </row>
    <row r="455" spans="1:4" s="2" customFormat="1" ht="30" customHeight="1" x14ac:dyDescent="0.25">
      <c r="A455" s="15">
        <v>541</v>
      </c>
      <c r="B455" s="3" t="s">
        <v>860</v>
      </c>
      <c r="C455" s="3" t="s">
        <v>861</v>
      </c>
      <c r="D455" s="15" t="s">
        <v>1353</v>
      </c>
    </row>
    <row r="456" spans="1:4" s="2" customFormat="1" ht="30" customHeight="1" x14ac:dyDescent="0.25">
      <c r="A456" s="15">
        <v>542</v>
      </c>
      <c r="B456" s="3" t="s">
        <v>862</v>
      </c>
      <c r="C456" s="3" t="s">
        <v>863</v>
      </c>
      <c r="D456" s="15" t="s">
        <v>1353</v>
      </c>
    </row>
    <row r="457" spans="1:4" s="2" customFormat="1" ht="45" customHeight="1" x14ac:dyDescent="0.25">
      <c r="A457" s="15">
        <v>543</v>
      </c>
      <c r="B457" s="3" t="s">
        <v>864</v>
      </c>
      <c r="C457" s="3" t="s">
        <v>865</v>
      </c>
      <c r="D457" s="15" t="s">
        <v>1353</v>
      </c>
    </row>
    <row r="458" spans="1:4" s="2" customFormat="1" ht="45" customHeight="1" x14ac:dyDescent="0.25">
      <c r="A458" s="15">
        <v>544</v>
      </c>
      <c r="B458" s="3" t="s">
        <v>866</v>
      </c>
      <c r="C458" s="3" t="s">
        <v>867</v>
      </c>
      <c r="D458" s="15" t="s">
        <v>1353</v>
      </c>
    </row>
    <row r="459" spans="1:4" s="2" customFormat="1" ht="30" customHeight="1" x14ac:dyDescent="0.25">
      <c r="A459" s="15">
        <v>545</v>
      </c>
      <c r="B459" s="3" t="s">
        <v>868</v>
      </c>
      <c r="C459" s="3" t="s">
        <v>1199</v>
      </c>
      <c r="D459" s="15" t="s">
        <v>1353</v>
      </c>
    </row>
    <row r="460" spans="1:4" s="2" customFormat="1" ht="30" customHeight="1" x14ac:dyDescent="0.25">
      <c r="A460" s="15">
        <v>546</v>
      </c>
      <c r="B460" s="3" t="s">
        <v>869</v>
      </c>
      <c r="C460" s="3" t="s">
        <v>870</v>
      </c>
      <c r="D460" s="15" t="s">
        <v>1353</v>
      </c>
    </row>
    <row r="461" spans="1:4" s="2" customFormat="1" ht="30" customHeight="1" x14ac:dyDescent="0.25">
      <c r="A461" s="15">
        <v>547</v>
      </c>
      <c r="B461" s="3" t="s">
        <v>871</v>
      </c>
      <c r="C461" s="3" t="s">
        <v>872</v>
      </c>
      <c r="D461" s="15" t="s">
        <v>1353</v>
      </c>
    </row>
    <row r="462" spans="1:4" s="2" customFormat="1" ht="30" customHeight="1" x14ac:dyDescent="0.25">
      <c r="A462" s="15">
        <v>548</v>
      </c>
      <c r="B462" s="3" t="s">
        <v>873</v>
      </c>
      <c r="C462" s="3" t="s">
        <v>874</v>
      </c>
      <c r="D462" s="15" t="s">
        <v>1353</v>
      </c>
    </row>
    <row r="463" spans="1:4" s="2" customFormat="1" ht="45" customHeight="1" x14ac:dyDescent="0.25">
      <c r="A463" s="15">
        <v>401</v>
      </c>
      <c r="B463" s="197" t="s">
        <v>1384</v>
      </c>
      <c r="C463" s="3" t="s">
        <v>1172</v>
      </c>
      <c r="D463" s="15" t="s">
        <v>1353</v>
      </c>
    </row>
    <row r="464" spans="1:4" s="2" customFormat="1" ht="45" customHeight="1" x14ac:dyDescent="0.25">
      <c r="A464" s="15">
        <v>402</v>
      </c>
      <c r="B464" s="3" t="s">
        <v>875</v>
      </c>
      <c r="C464" s="3" t="s">
        <v>876</v>
      </c>
      <c r="D464" s="15" t="s">
        <v>1353</v>
      </c>
    </row>
    <row r="465" spans="1:4" s="2" customFormat="1" ht="15" customHeight="1" x14ac:dyDescent="0.25">
      <c r="A465" s="15">
        <v>403</v>
      </c>
      <c r="B465" s="3" t="s">
        <v>877</v>
      </c>
      <c r="C465" s="3" t="s">
        <v>878</v>
      </c>
      <c r="D465" s="15" t="s">
        <v>1353</v>
      </c>
    </row>
    <row r="466" spans="1:4" s="2" customFormat="1" x14ac:dyDescent="0.25">
      <c r="A466" s="15">
        <v>404</v>
      </c>
      <c r="B466" s="3" t="s">
        <v>879</v>
      </c>
      <c r="C466" s="3" t="s">
        <v>880</v>
      </c>
      <c r="D466" s="15" t="s">
        <v>1353</v>
      </c>
    </row>
    <row r="467" spans="1:4" s="2" customFormat="1" ht="15" customHeight="1" x14ac:dyDescent="0.25">
      <c r="A467" s="15">
        <v>635</v>
      </c>
      <c r="B467" s="3" t="s">
        <v>881</v>
      </c>
      <c r="C467" s="3" t="s">
        <v>882</v>
      </c>
      <c r="D467" s="15" t="s">
        <v>1353</v>
      </c>
    </row>
    <row r="468" spans="1:4" s="2" customFormat="1" ht="15" customHeight="1" x14ac:dyDescent="0.25">
      <c r="A468" s="15">
        <v>405</v>
      </c>
      <c r="B468" s="3" t="s">
        <v>883</v>
      </c>
      <c r="C468" s="3" t="s">
        <v>884</v>
      </c>
      <c r="D468" s="15" t="s">
        <v>1353</v>
      </c>
    </row>
    <row r="469" spans="1:4" s="2" customFormat="1" ht="15" customHeight="1" x14ac:dyDescent="0.25">
      <c r="A469" s="15">
        <v>406</v>
      </c>
      <c r="B469" s="3" t="s">
        <v>885</v>
      </c>
      <c r="C469" s="3" t="s">
        <v>886</v>
      </c>
      <c r="D469" s="15" t="s">
        <v>1353</v>
      </c>
    </row>
    <row r="470" spans="1:4" s="2" customFormat="1" ht="15" customHeight="1" x14ac:dyDescent="0.25">
      <c r="A470" s="15">
        <v>407</v>
      </c>
      <c r="B470" s="3" t="s">
        <v>887</v>
      </c>
      <c r="C470" s="3" t="s">
        <v>888</v>
      </c>
      <c r="D470" s="15" t="s">
        <v>1353</v>
      </c>
    </row>
    <row r="471" spans="1:4" s="2" customFormat="1" ht="15" customHeight="1" x14ac:dyDescent="0.25">
      <c r="A471" s="15">
        <v>408</v>
      </c>
      <c r="B471" s="3" t="s">
        <v>889</v>
      </c>
      <c r="C471" s="3" t="s">
        <v>890</v>
      </c>
      <c r="D471" s="15" t="s">
        <v>1353</v>
      </c>
    </row>
    <row r="472" spans="1:4" s="2" customFormat="1" ht="15" customHeight="1" x14ac:dyDescent="0.25">
      <c r="A472" s="15">
        <v>409</v>
      </c>
      <c r="B472" s="3" t="s">
        <v>891</v>
      </c>
      <c r="C472" s="3" t="s">
        <v>892</v>
      </c>
      <c r="D472" s="15" t="s">
        <v>1353</v>
      </c>
    </row>
    <row r="473" spans="1:4" s="2" customFormat="1" ht="15" customHeight="1" x14ac:dyDescent="0.25">
      <c r="A473" s="15">
        <v>410</v>
      </c>
      <c r="B473" s="3" t="s">
        <v>893</v>
      </c>
      <c r="C473" s="3" t="s">
        <v>894</v>
      </c>
      <c r="D473" s="15" t="s">
        <v>1353</v>
      </c>
    </row>
    <row r="474" spans="1:4" s="2" customFormat="1" ht="15" customHeight="1" x14ac:dyDescent="0.25">
      <c r="A474" s="15">
        <v>411</v>
      </c>
      <c r="B474" s="3" t="s">
        <v>895</v>
      </c>
      <c r="C474" s="3" t="s">
        <v>896</v>
      </c>
      <c r="D474" s="15" t="s">
        <v>1353</v>
      </c>
    </row>
    <row r="475" spans="1:4" s="2" customFormat="1" ht="15" customHeight="1" x14ac:dyDescent="0.25">
      <c r="A475" s="15">
        <v>412</v>
      </c>
      <c r="B475" s="3" t="s">
        <v>897</v>
      </c>
      <c r="C475" s="3" t="s">
        <v>898</v>
      </c>
      <c r="D475" s="15" t="s">
        <v>1353</v>
      </c>
    </row>
    <row r="476" spans="1:4" s="2" customFormat="1" ht="15" customHeight="1" x14ac:dyDescent="0.25">
      <c r="A476" s="15">
        <v>413</v>
      </c>
      <c r="B476" s="3" t="s">
        <v>899</v>
      </c>
      <c r="C476" s="3" t="s">
        <v>900</v>
      </c>
      <c r="D476" s="15" t="s">
        <v>1353</v>
      </c>
    </row>
    <row r="477" spans="1:4" s="2" customFormat="1" ht="15" customHeight="1" x14ac:dyDescent="0.25">
      <c r="A477" s="15">
        <v>414</v>
      </c>
      <c r="B477" s="3" t="s">
        <v>901</v>
      </c>
      <c r="C477" s="3" t="s">
        <v>902</v>
      </c>
      <c r="D477" s="15" t="s">
        <v>1353</v>
      </c>
    </row>
    <row r="478" spans="1:4" s="2" customFormat="1" ht="15" customHeight="1" x14ac:dyDescent="0.25">
      <c r="A478" s="15">
        <v>415</v>
      </c>
      <c r="B478" s="3" t="s">
        <v>903</v>
      </c>
      <c r="C478" s="3" t="s">
        <v>904</v>
      </c>
      <c r="D478" s="15" t="s">
        <v>1353</v>
      </c>
    </row>
    <row r="479" spans="1:4" s="2" customFormat="1" ht="15" customHeight="1" x14ac:dyDescent="0.25">
      <c r="A479" s="15">
        <v>416</v>
      </c>
      <c r="B479" s="3" t="s">
        <v>905</v>
      </c>
      <c r="C479" s="3" t="s">
        <v>906</v>
      </c>
      <c r="D479" s="15" t="s">
        <v>1353</v>
      </c>
    </row>
    <row r="480" spans="1:4" s="2" customFormat="1" ht="15" customHeight="1" x14ac:dyDescent="0.25">
      <c r="A480" s="15">
        <v>417</v>
      </c>
      <c r="B480" s="3" t="s">
        <v>907</v>
      </c>
      <c r="C480" s="3" t="s">
        <v>908</v>
      </c>
      <c r="D480" s="15" t="s">
        <v>1353</v>
      </c>
    </row>
    <row r="481" spans="1:4" s="2" customFormat="1" ht="15" customHeight="1" x14ac:dyDescent="0.25">
      <c r="A481" s="15">
        <v>418</v>
      </c>
      <c r="B481" s="3" t="s">
        <v>909</v>
      </c>
      <c r="C481" s="3" t="s">
        <v>910</v>
      </c>
      <c r="D481" s="15" t="s">
        <v>1353</v>
      </c>
    </row>
    <row r="482" spans="1:4" s="2" customFormat="1" ht="15" customHeight="1" x14ac:dyDescent="0.25">
      <c r="A482" s="15">
        <v>419</v>
      </c>
      <c r="B482" s="3" t="s">
        <v>911</v>
      </c>
      <c r="C482" s="3" t="s">
        <v>912</v>
      </c>
      <c r="D482" s="15" t="s">
        <v>1353</v>
      </c>
    </row>
    <row r="483" spans="1:4" s="2" customFormat="1" ht="15" customHeight="1" x14ac:dyDescent="0.25">
      <c r="A483" s="15">
        <v>187</v>
      </c>
      <c r="B483" s="3" t="s">
        <v>913</v>
      </c>
      <c r="C483" s="3" t="s">
        <v>914</v>
      </c>
      <c r="D483" s="15" t="s">
        <v>1353</v>
      </c>
    </row>
    <row r="484" spans="1:4" s="2" customFormat="1" ht="15" customHeight="1" x14ac:dyDescent="0.25">
      <c r="A484" s="15">
        <v>420</v>
      </c>
      <c r="B484" s="3" t="s">
        <v>915</v>
      </c>
      <c r="C484" s="3" t="s">
        <v>916</v>
      </c>
      <c r="D484" s="15" t="s">
        <v>1353</v>
      </c>
    </row>
    <row r="485" spans="1:4" s="2" customFormat="1" ht="15" customHeight="1" x14ac:dyDescent="0.25">
      <c r="A485" s="15">
        <v>421</v>
      </c>
      <c r="B485" s="3" t="s">
        <v>917</v>
      </c>
      <c r="C485" s="3" t="s">
        <v>918</v>
      </c>
      <c r="D485" s="15" t="s">
        <v>1353</v>
      </c>
    </row>
    <row r="486" spans="1:4" s="2" customFormat="1" ht="15" customHeight="1" x14ac:dyDescent="0.25">
      <c r="A486" s="15">
        <v>422</v>
      </c>
      <c r="B486" s="3" t="s">
        <v>919</v>
      </c>
      <c r="C486" s="3" t="s">
        <v>920</v>
      </c>
      <c r="D486" s="15" t="s">
        <v>1353</v>
      </c>
    </row>
    <row r="487" spans="1:4" s="2" customFormat="1" ht="15" customHeight="1" x14ac:dyDescent="0.25">
      <c r="A487" s="15">
        <v>423</v>
      </c>
      <c r="B487" s="3" t="s">
        <v>921</v>
      </c>
      <c r="C487" s="3" t="s">
        <v>922</v>
      </c>
      <c r="D487" s="15" t="s">
        <v>1353</v>
      </c>
    </row>
    <row r="488" spans="1:4" s="2" customFormat="1" ht="15" customHeight="1" x14ac:dyDescent="0.25">
      <c r="A488" s="15">
        <v>424</v>
      </c>
      <c r="B488" s="3" t="s">
        <v>923</v>
      </c>
      <c r="C488" s="3" t="s">
        <v>924</v>
      </c>
      <c r="D488" s="15" t="s">
        <v>1353</v>
      </c>
    </row>
    <row r="489" spans="1:4" s="2" customFormat="1" ht="15" customHeight="1" x14ac:dyDescent="0.25">
      <c r="A489" s="15">
        <v>425</v>
      </c>
      <c r="B489" s="3" t="s">
        <v>925</v>
      </c>
      <c r="C489" s="3" t="s">
        <v>926</v>
      </c>
      <c r="D489" s="15" t="s">
        <v>1353</v>
      </c>
    </row>
    <row r="490" spans="1:4" s="2" customFormat="1" ht="15" customHeight="1" x14ac:dyDescent="0.25">
      <c r="A490" s="15">
        <v>426</v>
      </c>
      <c r="B490" s="3" t="s">
        <v>927</v>
      </c>
      <c r="C490" s="3" t="s">
        <v>928</v>
      </c>
      <c r="D490" s="15" t="s">
        <v>1353</v>
      </c>
    </row>
    <row r="491" spans="1:4" s="2" customFormat="1" ht="15" customHeight="1" x14ac:dyDescent="0.25">
      <c r="A491" s="15">
        <v>427</v>
      </c>
      <c r="B491" s="3" t="s">
        <v>929</v>
      </c>
      <c r="C491" s="3" t="s">
        <v>930</v>
      </c>
      <c r="D491" s="15" t="s">
        <v>1353</v>
      </c>
    </row>
    <row r="492" spans="1:4" s="2" customFormat="1" ht="15" customHeight="1" x14ac:dyDescent="0.25">
      <c r="A492" s="15">
        <v>429</v>
      </c>
      <c r="B492" s="3" t="s">
        <v>931</v>
      </c>
      <c r="C492" s="3" t="s">
        <v>932</v>
      </c>
      <c r="D492" s="15" t="s">
        <v>1353</v>
      </c>
    </row>
    <row r="493" spans="1:4" s="2" customFormat="1" ht="15" customHeight="1" x14ac:dyDescent="0.25">
      <c r="A493" s="15">
        <v>430</v>
      </c>
      <c r="B493" s="3" t="s">
        <v>933</v>
      </c>
      <c r="C493" s="3" t="s">
        <v>934</v>
      </c>
      <c r="D493" s="15" t="s">
        <v>1353</v>
      </c>
    </row>
    <row r="494" spans="1:4" s="2" customFormat="1" ht="15" customHeight="1" x14ac:dyDescent="0.25">
      <c r="A494" s="15">
        <v>431</v>
      </c>
      <c r="B494" s="3" t="s">
        <v>935</v>
      </c>
      <c r="C494" s="3" t="s">
        <v>936</v>
      </c>
      <c r="D494" s="15" t="s">
        <v>1353</v>
      </c>
    </row>
    <row r="495" spans="1:4" s="2" customFormat="1" ht="15" customHeight="1" x14ac:dyDescent="0.25">
      <c r="A495" s="15">
        <v>432</v>
      </c>
      <c r="B495" s="197" t="s">
        <v>1385</v>
      </c>
      <c r="C495" s="3" t="s">
        <v>1173</v>
      </c>
      <c r="D495" s="15" t="s">
        <v>1353</v>
      </c>
    </row>
    <row r="496" spans="1:4" s="2" customFormat="1" ht="15" customHeight="1" x14ac:dyDescent="0.25">
      <c r="A496" s="15">
        <v>433</v>
      </c>
      <c r="B496" s="3" t="s">
        <v>937</v>
      </c>
      <c r="C496" s="3" t="s">
        <v>938</v>
      </c>
      <c r="D496" s="15" t="s">
        <v>1353</v>
      </c>
    </row>
    <row r="497" spans="1:4" s="2" customFormat="1" ht="15" customHeight="1" x14ac:dyDescent="0.25">
      <c r="A497" s="15">
        <v>434</v>
      </c>
      <c r="B497" s="3" t="s">
        <v>939</v>
      </c>
      <c r="C497" s="3" t="s">
        <v>940</v>
      </c>
      <c r="D497" s="15" t="s">
        <v>1353</v>
      </c>
    </row>
    <row r="498" spans="1:4" s="2" customFormat="1" x14ac:dyDescent="0.25">
      <c r="A498" s="15">
        <v>435</v>
      </c>
      <c r="B498" s="3" t="s">
        <v>941</v>
      </c>
      <c r="C498" s="3" t="s">
        <v>942</v>
      </c>
      <c r="D498" s="15" t="s">
        <v>1353</v>
      </c>
    </row>
    <row r="499" spans="1:4" s="2" customFormat="1" ht="15" customHeight="1" x14ac:dyDescent="0.25">
      <c r="A499" s="15">
        <v>436</v>
      </c>
      <c r="B499" s="3" t="s">
        <v>943</v>
      </c>
      <c r="C499" s="3" t="s">
        <v>944</v>
      </c>
      <c r="D499" s="15" t="s">
        <v>1353</v>
      </c>
    </row>
    <row r="500" spans="1:4" s="2" customFormat="1" ht="15" customHeight="1" x14ac:dyDescent="0.25">
      <c r="A500" s="15">
        <v>437</v>
      </c>
      <c r="B500" s="3" t="s">
        <v>945</v>
      </c>
      <c r="C500" s="3" t="s">
        <v>946</v>
      </c>
      <c r="D500" s="15" t="s">
        <v>1353</v>
      </c>
    </row>
    <row r="501" spans="1:4" s="2" customFormat="1" ht="15" customHeight="1" x14ac:dyDescent="0.25">
      <c r="A501" s="15">
        <v>438</v>
      </c>
      <c r="B501" s="3" t="s">
        <v>947</v>
      </c>
      <c r="C501" s="3" t="s">
        <v>948</v>
      </c>
      <c r="D501" s="15" t="s">
        <v>1353</v>
      </c>
    </row>
    <row r="502" spans="1:4" s="2" customFormat="1" ht="15" customHeight="1" x14ac:dyDescent="0.25">
      <c r="A502" s="15">
        <v>439</v>
      </c>
      <c r="B502" s="3" t="s">
        <v>949</v>
      </c>
      <c r="C502" s="3" t="s">
        <v>950</v>
      </c>
      <c r="D502" s="15" t="s">
        <v>1353</v>
      </c>
    </row>
    <row r="503" spans="1:4" s="2" customFormat="1" ht="15" customHeight="1" x14ac:dyDescent="0.25">
      <c r="A503" s="15">
        <v>440</v>
      </c>
      <c r="B503" s="3" t="s">
        <v>951</v>
      </c>
      <c r="C503" s="3" t="s">
        <v>952</v>
      </c>
      <c r="D503" s="15" t="s">
        <v>1353</v>
      </c>
    </row>
    <row r="504" spans="1:4" s="2" customFormat="1" ht="15" customHeight="1" x14ac:dyDescent="0.25">
      <c r="A504" s="15">
        <v>441</v>
      </c>
      <c r="B504" s="3" t="s">
        <v>953</v>
      </c>
      <c r="C504" s="3" t="s">
        <v>954</v>
      </c>
      <c r="D504" s="15" t="s">
        <v>1353</v>
      </c>
    </row>
    <row r="505" spans="1:4" s="2" customFormat="1" ht="15" customHeight="1" x14ac:dyDescent="0.25">
      <c r="A505" s="15">
        <v>442</v>
      </c>
      <c r="B505" s="3" t="s">
        <v>955</v>
      </c>
      <c r="C505" s="3" t="s">
        <v>956</v>
      </c>
      <c r="D505" s="15" t="s">
        <v>1353</v>
      </c>
    </row>
    <row r="506" spans="1:4" s="2" customFormat="1" ht="15" customHeight="1" x14ac:dyDescent="0.25">
      <c r="A506" s="15">
        <v>443</v>
      </c>
      <c r="B506" s="3" t="s">
        <v>957</v>
      </c>
      <c r="C506" s="3" t="s">
        <v>958</v>
      </c>
      <c r="D506" s="15" t="s">
        <v>1353</v>
      </c>
    </row>
    <row r="507" spans="1:4" s="2" customFormat="1" ht="15" customHeight="1" x14ac:dyDescent="0.25">
      <c r="A507" s="15">
        <v>444</v>
      </c>
      <c r="B507" s="3" t="s">
        <v>959</v>
      </c>
      <c r="C507" s="3" t="s">
        <v>960</v>
      </c>
      <c r="D507" s="15" t="s">
        <v>1353</v>
      </c>
    </row>
    <row r="508" spans="1:4" s="2" customFormat="1" ht="15" customHeight="1" x14ac:dyDescent="0.25">
      <c r="A508" s="15">
        <v>445</v>
      </c>
      <c r="B508" s="3" t="s">
        <v>961</v>
      </c>
      <c r="C508" s="3" t="s">
        <v>962</v>
      </c>
      <c r="D508" s="15" t="s">
        <v>1353</v>
      </c>
    </row>
    <row r="509" spans="1:4" s="2" customFormat="1" ht="15" customHeight="1" x14ac:dyDescent="0.25">
      <c r="A509" s="15">
        <v>553</v>
      </c>
      <c r="B509" s="3" t="s">
        <v>963</v>
      </c>
      <c r="C509" s="3" t="s">
        <v>964</v>
      </c>
      <c r="D509" s="15" t="s">
        <v>177</v>
      </c>
    </row>
    <row r="510" spans="1:4" s="2" customFormat="1" ht="15" customHeight="1" x14ac:dyDescent="0.25">
      <c r="A510" s="15">
        <v>554</v>
      </c>
      <c r="B510" s="3" t="s">
        <v>965</v>
      </c>
      <c r="C510" s="3" t="s">
        <v>966</v>
      </c>
      <c r="D510" s="15" t="s">
        <v>177</v>
      </c>
    </row>
    <row r="511" spans="1:4" s="2" customFormat="1" ht="15" customHeight="1" x14ac:dyDescent="0.25">
      <c r="A511" s="15">
        <v>70</v>
      </c>
      <c r="B511" s="3" t="s">
        <v>967</v>
      </c>
      <c r="C511" s="3" t="s">
        <v>968</v>
      </c>
      <c r="D511" s="15" t="s">
        <v>177</v>
      </c>
    </row>
    <row r="512" spans="1:4" s="2" customFormat="1" ht="15" customHeight="1" x14ac:dyDescent="0.25">
      <c r="A512" s="15">
        <v>555</v>
      </c>
      <c r="B512" s="3" t="s">
        <v>969</v>
      </c>
      <c r="C512" s="3" t="s">
        <v>970</v>
      </c>
      <c r="D512" s="15" t="s">
        <v>177</v>
      </c>
    </row>
    <row r="513" spans="1:4" s="2" customFormat="1" ht="15" customHeight="1" x14ac:dyDescent="0.25">
      <c r="A513" s="15">
        <v>556</v>
      </c>
      <c r="B513" s="3" t="s">
        <v>971</v>
      </c>
      <c r="C513" s="3" t="s">
        <v>972</v>
      </c>
      <c r="D513" s="15" t="s">
        <v>177</v>
      </c>
    </row>
    <row r="514" spans="1:4" s="2" customFormat="1" ht="15" customHeight="1" x14ac:dyDescent="0.25">
      <c r="A514" s="15">
        <v>557</v>
      </c>
      <c r="B514" s="3" t="s">
        <v>973</v>
      </c>
      <c r="C514" s="3" t="s">
        <v>974</v>
      </c>
      <c r="D514" s="15" t="s">
        <v>1353</v>
      </c>
    </row>
    <row r="515" spans="1:4" s="2" customFormat="1" ht="15" customHeight="1" x14ac:dyDescent="0.25">
      <c r="A515" s="15">
        <v>558</v>
      </c>
      <c r="B515" s="3" t="s">
        <v>975</v>
      </c>
      <c r="C515" s="3" t="s">
        <v>976</v>
      </c>
      <c r="D515" s="15" t="s">
        <v>1353</v>
      </c>
    </row>
    <row r="516" spans="1:4" s="2" customFormat="1" ht="15" customHeight="1" x14ac:dyDescent="0.25">
      <c r="A516" s="15">
        <v>559</v>
      </c>
      <c r="B516" s="3" t="s">
        <v>977</v>
      </c>
      <c r="C516" s="3" t="s">
        <v>978</v>
      </c>
      <c r="D516" s="15" t="s">
        <v>1353</v>
      </c>
    </row>
    <row r="517" spans="1:4" s="2" customFormat="1" ht="15" customHeight="1" x14ac:dyDescent="0.25">
      <c r="A517" s="15">
        <v>560</v>
      </c>
      <c r="B517" s="3" t="s">
        <v>979</v>
      </c>
      <c r="C517" s="3" t="s">
        <v>980</v>
      </c>
      <c r="D517" s="15" t="s">
        <v>1353</v>
      </c>
    </row>
    <row r="518" spans="1:4" s="2" customFormat="1" ht="15" customHeight="1" x14ac:dyDescent="0.25">
      <c r="A518" s="15">
        <v>561</v>
      </c>
      <c r="B518" s="3" t="s">
        <v>981</v>
      </c>
      <c r="C518" s="3" t="s">
        <v>982</v>
      </c>
      <c r="D518" s="15" t="s">
        <v>177</v>
      </c>
    </row>
    <row r="519" spans="1:4" s="2" customFormat="1" ht="15" customHeight="1" x14ac:dyDescent="0.25">
      <c r="A519" s="15">
        <v>562</v>
      </c>
      <c r="B519" s="3" t="s">
        <v>983</v>
      </c>
      <c r="C519" s="3" t="s">
        <v>984</v>
      </c>
      <c r="D519" s="15" t="s">
        <v>177</v>
      </c>
    </row>
    <row r="520" spans="1:4" s="2" customFormat="1" ht="15" customHeight="1" x14ac:dyDescent="0.25">
      <c r="A520" s="15">
        <v>273</v>
      </c>
      <c r="B520" s="3" t="s">
        <v>985</v>
      </c>
      <c r="C520" s="3" t="s">
        <v>986</v>
      </c>
      <c r="D520" s="15" t="s">
        <v>177</v>
      </c>
    </row>
    <row r="521" spans="1:4" s="2" customFormat="1" ht="15" customHeight="1" x14ac:dyDescent="0.25">
      <c r="A521" s="15">
        <v>274</v>
      </c>
      <c r="B521" s="3" t="s">
        <v>987</v>
      </c>
      <c r="C521" s="3" t="s">
        <v>988</v>
      </c>
      <c r="D521" s="15" t="s">
        <v>177</v>
      </c>
    </row>
    <row r="522" spans="1:4" s="2" customFormat="1" ht="15" customHeight="1" x14ac:dyDescent="0.25">
      <c r="A522" s="15">
        <v>563</v>
      </c>
      <c r="B522" s="3" t="s">
        <v>989</v>
      </c>
      <c r="C522" s="3" t="s">
        <v>990</v>
      </c>
      <c r="D522" s="15" t="s">
        <v>1353</v>
      </c>
    </row>
    <row r="523" spans="1:4" s="2" customFormat="1" ht="30" customHeight="1" x14ac:dyDescent="0.25">
      <c r="A523" s="15">
        <v>564</v>
      </c>
      <c r="B523" s="3" t="s">
        <v>991</v>
      </c>
      <c r="C523" s="3" t="s">
        <v>992</v>
      </c>
      <c r="D523" s="15" t="s">
        <v>1353</v>
      </c>
    </row>
    <row r="524" spans="1:4" s="2" customFormat="1" ht="30" customHeight="1" x14ac:dyDescent="0.25">
      <c r="A524" s="15">
        <v>565</v>
      </c>
      <c r="B524" s="3" t="s">
        <v>993</v>
      </c>
      <c r="C524" s="3" t="s">
        <v>994</v>
      </c>
      <c r="D524" s="15" t="s">
        <v>177</v>
      </c>
    </row>
    <row r="525" spans="1:4" s="2" customFormat="1" ht="15" customHeight="1" x14ac:dyDescent="0.25">
      <c r="A525" s="15">
        <v>566</v>
      </c>
      <c r="B525" s="3" t="s">
        <v>995</v>
      </c>
      <c r="C525" s="3" t="s">
        <v>996</v>
      </c>
      <c r="D525" s="15" t="s">
        <v>177</v>
      </c>
    </row>
    <row r="526" spans="1:4" s="2" customFormat="1" ht="30" customHeight="1" x14ac:dyDescent="0.25">
      <c r="A526" s="15">
        <v>567</v>
      </c>
      <c r="B526" s="3" t="s">
        <v>997</v>
      </c>
      <c r="C526" s="3" t="s">
        <v>998</v>
      </c>
      <c r="D526" s="15" t="s">
        <v>1353</v>
      </c>
    </row>
    <row r="527" spans="1:4" s="2" customFormat="1" ht="15" customHeight="1" x14ac:dyDescent="0.25">
      <c r="A527" s="15">
        <v>568</v>
      </c>
      <c r="B527" s="3" t="s">
        <v>999</v>
      </c>
      <c r="C527" s="3" t="s">
        <v>1000</v>
      </c>
      <c r="D527" s="15" t="s">
        <v>1353</v>
      </c>
    </row>
    <row r="528" spans="1:4" s="2" customFormat="1" ht="15" customHeight="1" x14ac:dyDescent="0.25">
      <c r="A528" s="15">
        <v>569</v>
      </c>
      <c r="B528" s="197" t="s">
        <v>1386</v>
      </c>
      <c r="C528" s="3" t="s">
        <v>1302</v>
      </c>
      <c r="D528" s="15" t="s">
        <v>1353</v>
      </c>
    </row>
    <row r="529" spans="1:4" s="2" customFormat="1" ht="15" customHeight="1" x14ac:dyDescent="0.25">
      <c r="A529" s="15">
        <v>571</v>
      </c>
      <c r="B529" s="197" t="s">
        <v>1387</v>
      </c>
      <c r="C529" s="3" t="s">
        <v>1001</v>
      </c>
      <c r="D529" s="15" t="s">
        <v>1353</v>
      </c>
    </row>
    <row r="530" spans="1:4" s="2" customFormat="1" ht="15" customHeight="1" x14ac:dyDescent="0.25">
      <c r="A530" s="15">
        <v>572</v>
      </c>
      <c r="B530" s="197" t="s">
        <v>1388</v>
      </c>
      <c r="C530" s="3" t="s">
        <v>1002</v>
      </c>
      <c r="D530" s="15" t="s">
        <v>177</v>
      </c>
    </row>
    <row r="531" spans="1:4" s="2" customFormat="1" ht="15" customHeight="1" x14ac:dyDescent="0.25">
      <c r="A531" s="15">
        <v>573</v>
      </c>
      <c r="B531" s="3" t="s">
        <v>1003</v>
      </c>
      <c r="C531" s="3" t="s">
        <v>1200</v>
      </c>
      <c r="D531" s="15" t="s">
        <v>177</v>
      </c>
    </row>
    <row r="532" spans="1:4" s="2" customFormat="1" x14ac:dyDescent="0.25">
      <c r="A532" s="15">
        <v>353</v>
      </c>
      <c r="B532" s="197" t="s">
        <v>1389</v>
      </c>
      <c r="C532" s="3" t="s">
        <v>1004</v>
      </c>
      <c r="D532" s="15" t="s">
        <v>177</v>
      </c>
    </row>
    <row r="533" spans="1:4" s="2" customFormat="1" x14ac:dyDescent="0.25">
      <c r="A533" s="15">
        <v>574</v>
      </c>
      <c r="B533" s="3" t="s">
        <v>1005</v>
      </c>
      <c r="C533" s="3" t="s">
        <v>1006</v>
      </c>
      <c r="D533" s="15" t="s">
        <v>177</v>
      </c>
    </row>
    <row r="534" spans="1:4" s="2" customFormat="1" ht="15" customHeight="1" x14ac:dyDescent="0.25">
      <c r="A534" s="15">
        <v>577</v>
      </c>
      <c r="B534" s="3" t="s">
        <v>1007</v>
      </c>
      <c r="C534" s="3" t="s">
        <v>1008</v>
      </c>
      <c r="D534" s="15" t="s">
        <v>1353</v>
      </c>
    </row>
    <row r="535" spans="1:4" s="2" customFormat="1" x14ac:dyDescent="0.25">
      <c r="A535" s="15">
        <v>575</v>
      </c>
      <c r="B535" s="3" t="s">
        <v>1009</v>
      </c>
      <c r="C535" s="3" t="s">
        <v>1010</v>
      </c>
      <c r="D535" s="15" t="s">
        <v>1353</v>
      </c>
    </row>
    <row r="536" spans="1:4" s="2" customFormat="1" ht="15" customHeight="1" x14ac:dyDescent="0.25">
      <c r="A536" s="15">
        <v>578</v>
      </c>
      <c r="B536" s="3" t="s">
        <v>1011</v>
      </c>
      <c r="C536" s="3" t="s">
        <v>1012</v>
      </c>
      <c r="D536" s="15" t="s">
        <v>1353</v>
      </c>
    </row>
    <row r="537" spans="1:4" s="2" customFormat="1" ht="15" customHeight="1" x14ac:dyDescent="0.25">
      <c r="A537" s="15">
        <v>579</v>
      </c>
      <c r="B537" s="3" t="s">
        <v>1013</v>
      </c>
      <c r="C537" s="3" t="s">
        <v>1014</v>
      </c>
      <c r="D537" s="15" t="s">
        <v>177</v>
      </c>
    </row>
    <row r="538" spans="1:4" s="2" customFormat="1" ht="15" customHeight="1" x14ac:dyDescent="0.25">
      <c r="A538" s="15">
        <v>580</v>
      </c>
      <c r="B538" s="3" t="s">
        <v>1015</v>
      </c>
      <c r="C538" s="3" t="s">
        <v>1016</v>
      </c>
      <c r="D538" s="15" t="s">
        <v>177</v>
      </c>
    </row>
    <row r="539" spans="1:4" s="2" customFormat="1" ht="15" customHeight="1" x14ac:dyDescent="0.25">
      <c r="A539" s="15">
        <v>354</v>
      </c>
      <c r="B539" s="197" t="s">
        <v>1390</v>
      </c>
      <c r="C539" s="3" t="s">
        <v>1017</v>
      </c>
      <c r="D539" s="15" t="s">
        <v>177</v>
      </c>
    </row>
    <row r="540" spans="1:4" s="2" customFormat="1" ht="15" customHeight="1" x14ac:dyDescent="0.25">
      <c r="A540" s="15">
        <v>582</v>
      </c>
      <c r="B540" s="3" t="s">
        <v>1018</v>
      </c>
      <c r="C540" s="3" t="s">
        <v>1019</v>
      </c>
      <c r="D540" s="15" t="s">
        <v>177</v>
      </c>
    </row>
    <row r="541" spans="1:4" s="2" customFormat="1" ht="15" customHeight="1" x14ac:dyDescent="0.25">
      <c r="A541" s="15">
        <v>583</v>
      </c>
      <c r="B541" s="3" t="s">
        <v>1020</v>
      </c>
      <c r="C541" s="3" t="s">
        <v>1021</v>
      </c>
      <c r="D541" s="15" t="s">
        <v>177</v>
      </c>
    </row>
    <row r="542" spans="1:4" s="2" customFormat="1" x14ac:dyDescent="0.25">
      <c r="A542" s="15">
        <v>584</v>
      </c>
      <c r="B542" s="3" t="s">
        <v>1022</v>
      </c>
      <c r="C542" s="3" t="s">
        <v>1023</v>
      </c>
      <c r="D542" s="15" t="s">
        <v>177</v>
      </c>
    </row>
    <row r="543" spans="1:4" s="2" customFormat="1" ht="15" customHeight="1" x14ac:dyDescent="0.25">
      <c r="A543" s="15">
        <v>585</v>
      </c>
      <c r="B543" s="3" t="s">
        <v>1024</v>
      </c>
      <c r="C543" s="3" t="s">
        <v>1025</v>
      </c>
      <c r="D543" s="15" t="s">
        <v>1353</v>
      </c>
    </row>
    <row r="544" spans="1:4" s="2" customFormat="1" ht="15" customHeight="1" x14ac:dyDescent="0.25">
      <c r="A544" s="15">
        <v>586</v>
      </c>
      <c r="B544" s="3" t="s">
        <v>1026</v>
      </c>
      <c r="C544" s="3" t="s">
        <v>1027</v>
      </c>
      <c r="D544" s="15" t="s">
        <v>1353</v>
      </c>
    </row>
    <row r="545" spans="1:4" s="2" customFormat="1" ht="15" customHeight="1" x14ac:dyDescent="0.25">
      <c r="A545" s="15">
        <v>587</v>
      </c>
      <c r="B545" s="3" t="s">
        <v>1028</v>
      </c>
      <c r="C545" s="3" t="s">
        <v>1029</v>
      </c>
      <c r="D545" s="15" t="s">
        <v>177</v>
      </c>
    </row>
    <row r="546" spans="1:4" s="2" customFormat="1" ht="15" customHeight="1" x14ac:dyDescent="0.25">
      <c r="A546" s="15">
        <v>591</v>
      </c>
      <c r="B546" s="3" t="s">
        <v>1030</v>
      </c>
      <c r="C546" s="3" t="s">
        <v>1031</v>
      </c>
      <c r="D546" s="15" t="s">
        <v>177</v>
      </c>
    </row>
    <row r="547" spans="1:4" s="2" customFormat="1" ht="15" customHeight="1" x14ac:dyDescent="0.25">
      <c r="A547" s="15">
        <v>588</v>
      </c>
      <c r="B547" s="3" t="s">
        <v>1032</v>
      </c>
      <c r="C547" s="3" t="s">
        <v>1033</v>
      </c>
      <c r="D547" s="15" t="s">
        <v>177</v>
      </c>
    </row>
    <row r="548" spans="1:4" s="2" customFormat="1" ht="15" customHeight="1" x14ac:dyDescent="0.25">
      <c r="A548" s="15">
        <v>590</v>
      </c>
      <c r="B548" s="3" t="s">
        <v>1034</v>
      </c>
      <c r="C548" s="3" t="s">
        <v>1035</v>
      </c>
      <c r="D548" s="15" t="s">
        <v>177</v>
      </c>
    </row>
    <row r="549" spans="1:4" s="2" customFormat="1" ht="15" customHeight="1" x14ac:dyDescent="0.25">
      <c r="A549" s="15">
        <v>358</v>
      </c>
      <c r="B549" s="197" t="s">
        <v>1391</v>
      </c>
      <c r="C549" s="3" t="s">
        <v>1036</v>
      </c>
      <c r="D549" s="15" t="s">
        <v>177</v>
      </c>
    </row>
    <row r="550" spans="1:4" s="2" customFormat="1" ht="15" customHeight="1" x14ac:dyDescent="0.25">
      <c r="A550" s="15">
        <v>592</v>
      </c>
      <c r="B550" s="3" t="s">
        <v>1037</v>
      </c>
      <c r="C550" s="3" t="s">
        <v>1038</v>
      </c>
      <c r="D550" s="181" t="s">
        <v>1353</v>
      </c>
    </row>
    <row r="551" spans="1:4" s="2" customFormat="1" ht="15" customHeight="1" x14ac:dyDescent="0.25">
      <c r="A551" s="15">
        <v>593</v>
      </c>
      <c r="B551" s="3" t="s">
        <v>1039</v>
      </c>
      <c r="C551" s="3" t="s">
        <v>1040</v>
      </c>
      <c r="D551" s="15" t="s">
        <v>177</v>
      </c>
    </row>
    <row r="552" spans="1:4" s="2" customFormat="1" x14ac:dyDescent="0.25">
      <c r="A552" s="15">
        <v>115</v>
      </c>
      <c r="B552" s="3" t="s">
        <v>1041</v>
      </c>
      <c r="C552" s="3" t="s">
        <v>1042</v>
      </c>
      <c r="D552" s="15" t="s">
        <v>177</v>
      </c>
    </row>
    <row r="553" spans="1:4" s="2" customFormat="1" ht="15" customHeight="1" x14ac:dyDescent="0.25">
      <c r="A553" s="15">
        <v>594</v>
      </c>
      <c r="B553" s="3" t="s">
        <v>1043</v>
      </c>
      <c r="C553" s="3" t="s">
        <v>1044</v>
      </c>
      <c r="D553" s="15" t="s">
        <v>1353</v>
      </c>
    </row>
    <row r="554" spans="1:4" s="2" customFormat="1" ht="15" customHeight="1" x14ac:dyDescent="0.25">
      <c r="A554" s="15">
        <v>488</v>
      </c>
      <c r="B554" s="3" t="s">
        <v>1045</v>
      </c>
      <c r="C554" s="3" t="s">
        <v>1046</v>
      </c>
      <c r="D554" s="15" t="s">
        <v>1353</v>
      </c>
    </row>
    <row r="555" spans="1:4" s="2" customFormat="1" ht="15" customHeight="1" x14ac:dyDescent="0.25">
      <c r="A555" s="15">
        <v>128</v>
      </c>
      <c r="B555" s="3" t="s">
        <v>1047</v>
      </c>
      <c r="C555" s="3" t="s">
        <v>1048</v>
      </c>
      <c r="D555" s="15" t="s">
        <v>177</v>
      </c>
    </row>
    <row r="556" spans="1:4" s="2" customFormat="1" ht="15" customHeight="1" x14ac:dyDescent="0.25">
      <c r="A556" s="15">
        <v>245</v>
      </c>
      <c r="B556" s="3" t="s">
        <v>1049</v>
      </c>
      <c r="C556" s="3" t="s">
        <v>1050</v>
      </c>
      <c r="D556" s="15" t="s">
        <v>177</v>
      </c>
    </row>
    <row r="557" spans="1:4" s="2" customFormat="1" ht="30" customHeight="1" x14ac:dyDescent="0.25">
      <c r="A557" s="15">
        <v>595</v>
      </c>
      <c r="B557" s="3" t="s">
        <v>1051</v>
      </c>
      <c r="C557" s="3" t="s">
        <v>1052</v>
      </c>
      <c r="D557" s="15" t="s">
        <v>177</v>
      </c>
    </row>
    <row r="558" spans="1:4" s="2" customFormat="1" ht="15" customHeight="1" x14ac:dyDescent="0.25">
      <c r="A558" s="15">
        <v>596</v>
      </c>
      <c r="B558" s="3" t="s">
        <v>1053</v>
      </c>
      <c r="C558" s="3" t="s">
        <v>1054</v>
      </c>
      <c r="D558" s="15" t="s">
        <v>177</v>
      </c>
    </row>
    <row r="559" spans="1:4" s="2" customFormat="1" ht="15" customHeight="1" x14ac:dyDescent="0.25">
      <c r="A559" s="15">
        <v>597</v>
      </c>
      <c r="B559" s="3" t="s">
        <v>1055</v>
      </c>
      <c r="C559" s="3" t="s">
        <v>1056</v>
      </c>
      <c r="D559" s="15" t="s">
        <v>177</v>
      </c>
    </row>
    <row r="560" spans="1:4" s="2" customFormat="1" ht="15" customHeight="1" x14ac:dyDescent="0.25">
      <c r="A560" s="15">
        <v>598</v>
      </c>
      <c r="B560" s="3" t="s">
        <v>1057</v>
      </c>
      <c r="C560" s="3" t="s">
        <v>1058</v>
      </c>
      <c r="D560" s="15" t="s">
        <v>177</v>
      </c>
    </row>
    <row r="561" spans="1:4" s="2" customFormat="1" ht="15" customHeight="1" x14ac:dyDescent="0.25">
      <c r="A561" s="15">
        <v>599</v>
      </c>
      <c r="B561" s="3" t="s">
        <v>1059</v>
      </c>
      <c r="C561" s="3" t="s">
        <v>1060</v>
      </c>
      <c r="D561" s="15" t="s">
        <v>1353</v>
      </c>
    </row>
    <row r="562" spans="1:4" s="2" customFormat="1" ht="15" customHeight="1" x14ac:dyDescent="0.25">
      <c r="A562" s="15">
        <v>600</v>
      </c>
      <c r="B562" s="3" t="s">
        <v>1061</v>
      </c>
      <c r="C562" s="3" t="s">
        <v>1062</v>
      </c>
      <c r="D562" s="15" t="s">
        <v>1353</v>
      </c>
    </row>
    <row r="563" spans="1:4" s="2" customFormat="1" ht="15" customHeight="1" x14ac:dyDescent="0.25">
      <c r="A563" s="15">
        <v>601</v>
      </c>
      <c r="B563" s="3" t="s">
        <v>1063</v>
      </c>
      <c r="C563" s="3" t="s">
        <v>1064</v>
      </c>
      <c r="D563" s="15" t="s">
        <v>177</v>
      </c>
    </row>
    <row r="564" spans="1:4" s="2" customFormat="1" ht="15" customHeight="1" x14ac:dyDescent="0.25">
      <c r="A564" s="15">
        <v>602</v>
      </c>
      <c r="B564" s="3" t="s">
        <v>1065</v>
      </c>
      <c r="C564" s="3" t="s">
        <v>1066</v>
      </c>
      <c r="D564" s="15" t="s">
        <v>1353</v>
      </c>
    </row>
    <row r="565" spans="1:4" s="2" customFormat="1" ht="15" customHeight="1" x14ac:dyDescent="0.25">
      <c r="A565" s="15">
        <v>603</v>
      </c>
      <c r="B565" s="3" t="s">
        <v>1067</v>
      </c>
      <c r="C565" s="3" t="s">
        <v>1068</v>
      </c>
      <c r="D565" s="15" t="s">
        <v>177</v>
      </c>
    </row>
    <row r="566" spans="1:4" s="2" customFormat="1" ht="30" customHeight="1" x14ac:dyDescent="0.25">
      <c r="A566" s="15">
        <v>604</v>
      </c>
      <c r="B566" s="3" t="s">
        <v>1069</v>
      </c>
      <c r="C566" s="3" t="s">
        <v>1070</v>
      </c>
      <c r="D566" s="15" t="s">
        <v>1353</v>
      </c>
    </row>
    <row r="567" spans="1:4" s="2" customFormat="1" ht="15" customHeight="1" x14ac:dyDescent="0.25">
      <c r="A567" s="15">
        <v>605</v>
      </c>
      <c r="B567" s="3" t="s">
        <v>1071</v>
      </c>
      <c r="C567" s="3" t="s">
        <v>1072</v>
      </c>
      <c r="D567" s="15" t="s">
        <v>1353</v>
      </c>
    </row>
    <row r="568" spans="1:4" s="2" customFormat="1" ht="15" customHeight="1" x14ac:dyDescent="0.25">
      <c r="A568" s="15">
        <v>534</v>
      </c>
      <c r="B568" s="3" t="s">
        <v>1073</v>
      </c>
      <c r="C568" s="3" t="s">
        <v>1201</v>
      </c>
      <c r="D568" s="15" t="s">
        <v>1353</v>
      </c>
    </row>
    <row r="569" spans="1:4" s="2" customFormat="1" ht="15" customHeight="1" x14ac:dyDescent="0.25">
      <c r="A569" s="15">
        <v>535</v>
      </c>
      <c r="B569" s="3" t="s">
        <v>1074</v>
      </c>
      <c r="C569" s="3" t="s">
        <v>1202</v>
      </c>
      <c r="D569" s="15" t="s">
        <v>1353</v>
      </c>
    </row>
    <row r="570" spans="1:4" s="2" customFormat="1" ht="15" customHeight="1" x14ac:dyDescent="0.25">
      <c r="A570" s="15">
        <v>536</v>
      </c>
      <c r="B570" s="3" t="s">
        <v>1075</v>
      </c>
      <c r="C570" s="3" t="s">
        <v>1203</v>
      </c>
      <c r="D570" s="15" t="s">
        <v>1353</v>
      </c>
    </row>
    <row r="571" spans="1:4" s="2" customFormat="1" ht="30" customHeight="1" x14ac:dyDescent="0.25">
      <c r="A571" s="15">
        <v>537</v>
      </c>
      <c r="B571" s="3" t="s">
        <v>1076</v>
      </c>
      <c r="C571" s="3" t="s">
        <v>1204</v>
      </c>
      <c r="D571" s="15" t="s">
        <v>1353</v>
      </c>
    </row>
    <row r="572" spans="1:4" s="2" customFormat="1" ht="30" customHeight="1" x14ac:dyDescent="0.25">
      <c r="A572" s="15">
        <v>549</v>
      </c>
      <c r="B572" s="3" t="s">
        <v>1077</v>
      </c>
      <c r="C572" s="3" t="s">
        <v>1205</v>
      </c>
      <c r="D572" s="15" t="s">
        <v>1353</v>
      </c>
    </row>
    <row r="573" spans="1:4" s="2" customFormat="1" ht="30" customHeight="1" x14ac:dyDescent="0.25">
      <c r="A573" s="15">
        <v>550</v>
      </c>
      <c r="B573" s="3" t="s">
        <v>1078</v>
      </c>
      <c r="C573" s="3" t="s">
        <v>1206</v>
      </c>
      <c r="D573" s="15" t="s">
        <v>1353</v>
      </c>
    </row>
    <row r="574" spans="1:4" s="2" customFormat="1" ht="30" customHeight="1" x14ac:dyDescent="0.25">
      <c r="A574" s="15">
        <v>551</v>
      </c>
      <c r="B574" s="3" t="s">
        <v>1079</v>
      </c>
      <c r="C574" s="3" t="s">
        <v>1207</v>
      </c>
      <c r="D574" s="15" t="s">
        <v>1353</v>
      </c>
    </row>
    <row r="575" spans="1:4" s="2" customFormat="1" ht="15" customHeight="1" x14ac:dyDescent="0.25">
      <c r="A575" s="15">
        <v>552</v>
      </c>
      <c r="B575" s="3" t="s">
        <v>1080</v>
      </c>
      <c r="C575" s="3" t="s">
        <v>1208</v>
      </c>
      <c r="D575" s="15" t="s">
        <v>1353</v>
      </c>
    </row>
    <row r="576" spans="1:4" s="2" customFormat="1" ht="15" customHeight="1" x14ac:dyDescent="0.25">
      <c r="A576" s="15">
        <v>606</v>
      </c>
      <c r="B576" s="3" t="s">
        <v>1081</v>
      </c>
      <c r="C576" s="3" t="s">
        <v>1082</v>
      </c>
      <c r="D576" s="15" t="s">
        <v>1353</v>
      </c>
    </row>
    <row r="577" spans="1:4" s="2" customFormat="1" ht="15" customHeight="1" x14ac:dyDescent="0.25">
      <c r="A577" s="15">
        <v>512</v>
      </c>
      <c r="B577" s="3" t="s">
        <v>1083</v>
      </c>
      <c r="C577" s="3" t="s">
        <v>1084</v>
      </c>
      <c r="D577" s="15" t="s">
        <v>177</v>
      </c>
    </row>
    <row r="578" spans="1:4" s="2" customFormat="1" ht="15" customHeight="1" x14ac:dyDescent="0.25">
      <c r="A578" s="15">
        <v>113</v>
      </c>
      <c r="B578" s="3" t="s">
        <v>1085</v>
      </c>
      <c r="C578" s="3" t="s">
        <v>1086</v>
      </c>
      <c r="D578" s="15" t="s">
        <v>1353</v>
      </c>
    </row>
    <row r="579" spans="1:4" s="2" customFormat="1" ht="30" customHeight="1" x14ac:dyDescent="0.25">
      <c r="A579" s="15">
        <v>326</v>
      </c>
      <c r="B579" s="3" t="s">
        <v>1087</v>
      </c>
      <c r="C579" s="3" t="s">
        <v>1088</v>
      </c>
      <c r="D579" s="15" t="s">
        <v>1353</v>
      </c>
    </row>
    <row r="580" spans="1:4" s="2" customFormat="1" ht="15" customHeight="1" x14ac:dyDescent="0.25">
      <c r="A580" s="15">
        <v>607</v>
      </c>
      <c r="B580" s="3" t="s">
        <v>1089</v>
      </c>
      <c r="C580" s="3" t="s">
        <v>1090</v>
      </c>
      <c r="D580" s="15" t="s">
        <v>1353</v>
      </c>
    </row>
    <row r="581" spans="1:4" s="2" customFormat="1" ht="15" customHeight="1" x14ac:dyDescent="0.25">
      <c r="A581" s="15">
        <v>608</v>
      </c>
      <c r="B581" s="3" t="s">
        <v>1091</v>
      </c>
      <c r="C581" s="3" t="s">
        <v>1092</v>
      </c>
      <c r="D581" s="15" t="s">
        <v>1353</v>
      </c>
    </row>
    <row r="582" spans="1:4" s="2" customFormat="1" ht="30" customHeight="1" x14ac:dyDescent="0.25">
      <c r="A582" s="15">
        <v>249</v>
      </c>
      <c r="B582" s="3" t="s">
        <v>1093</v>
      </c>
      <c r="C582" s="3" t="s">
        <v>1094</v>
      </c>
      <c r="D582" s="15" t="s">
        <v>177</v>
      </c>
    </row>
    <row r="583" spans="1:4" s="2" customFormat="1" ht="30" customHeight="1" x14ac:dyDescent="0.25">
      <c r="A583" s="15">
        <v>125</v>
      </c>
      <c r="B583" s="3" t="s">
        <v>1095</v>
      </c>
      <c r="C583" s="3" t="s">
        <v>1096</v>
      </c>
      <c r="D583" s="15" t="s">
        <v>1353</v>
      </c>
    </row>
    <row r="584" spans="1:4" s="2" customFormat="1" ht="30" customHeight="1" x14ac:dyDescent="0.25">
      <c r="A584" s="15">
        <v>126</v>
      </c>
      <c r="B584" s="3" t="s">
        <v>1097</v>
      </c>
      <c r="C584" s="3" t="s">
        <v>1098</v>
      </c>
      <c r="D584" s="15" t="s">
        <v>1353</v>
      </c>
    </row>
    <row r="585" spans="1:4" s="2" customFormat="1" ht="30" customHeight="1" x14ac:dyDescent="0.25">
      <c r="A585" s="15">
        <v>609</v>
      </c>
      <c r="B585" s="3" t="s">
        <v>1099</v>
      </c>
      <c r="C585" s="3" t="s">
        <v>1100</v>
      </c>
      <c r="D585" s="15" t="s">
        <v>177</v>
      </c>
    </row>
    <row r="586" spans="1:4" s="2" customFormat="1" ht="15" customHeight="1" x14ac:dyDescent="0.25">
      <c r="A586" s="15">
        <v>513</v>
      </c>
      <c r="B586" s="3" t="s">
        <v>1101</v>
      </c>
      <c r="C586" s="3" t="s">
        <v>1102</v>
      </c>
      <c r="D586" s="15" t="s">
        <v>177</v>
      </c>
    </row>
    <row r="587" spans="1:4" s="2" customFormat="1" ht="15" customHeight="1" x14ac:dyDescent="0.25">
      <c r="A587" s="15">
        <v>610</v>
      </c>
      <c r="B587" s="3" t="s">
        <v>1103</v>
      </c>
      <c r="C587" s="3" t="s">
        <v>1104</v>
      </c>
      <c r="D587" s="15" t="s">
        <v>1353</v>
      </c>
    </row>
    <row r="588" spans="1:4" s="2" customFormat="1" ht="15" customHeight="1" x14ac:dyDescent="0.25">
      <c r="A588" s="15">
        <v>275</v>
      </c>
      <c r="B588" s="3" t="s">
        <v>1105</v>
      </c>
      <c r="C588" s="3" t="s">
        <v>1106</v>
      </c>
      <c r="D588" s="15" t="s">
        <v>1353</v>
      </c>
    </row>
    <row r="589" spans="1:4" s="2" customFormat="1" ht="15" customHeight="1" x14ac:dyDescent="0.25">
      <c r="A589" s="15">
        <v>514</v>
      </c>
      <c r="B589" s="3" t="s">
        <v>1107</v>
      </c>
      <c r="C589" s="3" t="s">
        <v>1108</v>
      </c>
      <c r="D589" s="15" t="s">
        <v>177</v>
      </c>
    </row>
    <row r="590" spans="1:4" s="2" customFormat="1" ht="15" customHeight="1" x14ac:dyDescent="0.25">
      <c r="A590" s="15">
        <v>515</v>
      </c>
      <c r="B590" s="3" t="s">
        <v>1109</v>
      </c>
      <c r="C590" s="3" t="s">
        <v>1209</v>
      </c>
      <c r="D590" s="15" t="s">
        <v>177</v>
      </c>
    </row>
    <row r="591" spans="1:4" s="2" customFormat="1" ht="15" customHeight="1" x14ac:dyDescent="0.25">
      <c r="A591" s="15">
        <v>516</v>
      </c>
      <c r="B591" s="3" t="s">
        <v>1110</v>
      </c>
      <c r="C591" s="3" t="s">
        <v>1210</v>
      </c>
      <c r="D591" s="15" t="s">
        <v>177</v>
      </c>
    </row>
    <row r="592" spans="1:4" s="2" customFormat="1" ht="15" customHeight="1" x14ac:dyDescent="0.25">
      <c r="A592" s="15">
        <v>517</v>
      </c>
      <c r="B592" s="3" t="s">
        <v>1111</v>
      </c>
      <c r="C592" s="3" t="s">
        <v>1211</v>
      </c>
      <c r="D592" s="15" t="s">
        <v>177</v>
      </c>
    </row>
    <row r="593" spans="1:4" s="2" customFormat="1" ht="15" customHeight="1" x14ac:dyDescent="0.25">
      <c r="A593" s="15">
        <v>611</v>
      </c>
      <c r="B593" s="3" t="s">
        <v>1112</v>
      </c>
      <c r="C593" s="3" t="s">
        <v>1113</v>
      </c>
      <c r="D593" s="15" t="s">
        <v>1353</v>
      </c>
    </row>
    <row r="594" spans="1:4" s="2" customFormat="1" ht="15" customHeight="1" x14ac:dyDescent="0.25">
      <c r="A594" s="15">
        <v>613</v>
      </c>
      <c r="B594" s="3" t="s">
        <v>1114</v>
      </c>
      <c r="C594" s="3" t="s">
        <v>1115</v>
      </c>
      <c r="D594" s="15" t="s">
        <v>177</v>
      </c>
    </row>
    <row r="595" spans="1:4" s="2" customFormat="1" ht="15" customHeight="1" x14ac:dyDescent="0.25">
      <c r="A595" s="15">
        <v>614</v>
      </c>
      <c r="B595" s="3" t="s">
        <v>1116</v>
      </c>
      <c r="C595" s="3" t="s">
        <v>1117</v>
      </c>
      <c r="D595" s="15" t="s">
        <v>177</v>
      </c>
    </row>
    <row r="596" spans="1:4" s="2" customFormat="1" ht="15" customHeight="1" x14ac:dyDescent="0.25">
      <c r="A596" s="15">
        <v>615</v>
      </c>
      <c r="B596" s="3" t="s">
        <v>1118</v>
      </c>
      <c r="C596" s="3" t="s">
        <v>1119</v>
      </c>
      <c r="D596" s="15" t="s">
        <v>177</v>
      </c>
    </row>
    <row r="597" spans="1:4" s="2" customFormat="1" ht="15" customHeight="1" x14ac:dyDescent="0.25">
      <c r="A597" s="15">
        <v>616</v>
      </c>
      <c r="B597" s="3" t="s">
        <v>1120</v>
      </c>
      <c r="C597" s="3" t="s">
        <v>1121</v>
      </c>
      <c r="D597" s="15" t="s">
        <v>1353</v>
      </c>
    </row>
    <row r="598" spans="1:4" s="2" customFormat="1" ht="15" customHeight="1" x14ac:dyDescent="0.25">
      <c r="A598" s="15">
        <v>617</v>
      </c>
      <c r="B598" s="3" t="s">
        <v>1122</v>
      </c>
      <c r="C598" s="3" t="s">
        <v>1123</v>
      </c>
      <c r="D598" s="15" t="s">
        <v>177</v>
      </c>
    </row>
    <row r="599" spans="1:4" s="2" customFormat="1" ht="15" customHeight="1" x14ac:dyDescent="0.25">
      <c r="A599" s="15">
        <v>618</v>
      </c>
      <c r="B599" s="3" t="s">
        <v>1124</v>
      </c>
      <c r="C599" s="3" t="s">
        <v>1125</v>
      </c>
      <c r="D599" s="15" t="s">
        <v>177</v>
      </c>
    </row>
    <row r="600" spans="1:4" s="2" customFormat="1" ht="15" customHeight="1" x14ac:dyDescent="0.25">
      <c r="A600" s="15">
        <v>619</v>
      </c>
      <c r="B600" s="3" t="s">
        <v>1126</v>
      </c>
      <c r="C600" s="3" t="s">
        <v>1127</v>
      </c>
      <c r="D600" s="15" t="s">
        <v>1353</v>
      </c>
    </row>
    <row r="601" spans="1:4" s="2" customFormat="1" ht="15" customHeight="1" x14ac:dyDescent="0.25">
      <c r="A601" s="15">
        <v>620</v>
      </c>
      <c r="B601" s="3" t="s">
        <v>1128</v>
      </c>
      <c r="C601" s="3" t="s">
        <v>1129</v>
      </c>
      <c r="D601" s="15" t="s">
        <v>177</v>
      </c>
    </row>
    <row r="602" spans="1:4" s="2" customFormat="1" ht="15" customHeight="1" x14ac:dyDescent="0.25">
      <c r="A602" s="15">
        <v>621</v>
      </c>
      <c r="B602" s="3" t="s">
        <v>1130</v>
      </c>
      <c r="C602" s="3" t="s">
        <v>1131</v>
      </c>
      <c r="D602" s="15" t="s">
        <v>177</v>
      </c>
    </row>
    <row r="603" spans="1:4" s="2" customFormat="1" ht="15" customHeight="1" x14ac:dyDescent="0.25">
      <c r="A603" s="15">
        <v>622</v>
      </c>
      <c r="B603" s="3" t="s">
        <v>1132</v>
      </c>
      <c r="C603" s="3" t="s">
        <v>1133</v>
      </c>
      <c r="D603" s="15" t="s">
        <v>1353</v>
      </c>
    </row>
    <row r="604" spans="1:4" s="2" customFormat="1" ht="15" customHeight="1" x14ac:dyDescent="0.25">
      <c r="A604" s="15">
        <v>623</v>
      </c>
      <c r="B604" s="3" t="s">
        <v>1134</v>
      </c>
      <c r="C604" s="3" t="s">
        <v>1135</v>
      </c>
      <c r="D604" s="15" t="s">
        <v>1353</v>
      </c>
    </row>
    <row r="605" spans="1:4" s="2" customFormat="1" ht="15" customHeight="1" x14ac:dyDescent="0.25">
      <c r="A605" s="15">
        <v>624</v>
      </c>
      <c r="B605" s="3" t="s">
        <v>1136</v>
      </c>
      <c r="C605" s="3" t="s">
        <v>1137</v>
      </c>
      <c r="D605" s="15" t="s">
        <v>1353</v>
      </c>
    </row>
    <row r="606" spans="1:4" s="2" customFormat="1" ht="15" customHeight="1" x14ac:dyDescent="0.25">
      <c r="A606" s="15">
        <v>625</v>
      </c>
      <c r="B606" s="3" t="s">
        <v>1138</v>
      </c>
      <c r="C606" s="3" t="s">
        <v>1139</v>
      </c>
      <c r="D606" s="15" t="s">
        <v>177</v>
      </c>
    </row>
    <row r="607" spans="1:4" s="2" customFormat="1" ht="15" customHeight="1" x14ac:dyDescent="0.25">
      <c r="A607" s="15">
        <v>626</v>
      </c>
      <c r="B607" s="3" t="s">
        <v>1140</v>
      </c>
      <c r="C607" s="3" t="s">
        <v>1141</v>
      </c>
      <c r="D607" s="15" t="s">
        <v>177</v>
      </c>
    </row>
    <row r="608" spans="1:4" s="2" customFormat="1" ht="15" customHeight="1" x14ac:dyDescent="0.25">
      <c r="A608" s="15">
        <v>627</v>
      </c>
      <c r="B608" s="3" t="s">
        <v>1142</v>
      </c>
      <c r="C608" s="3" t="s">
        <v>1143</v>
      </c>
      <c r="D608" s="15" t="s">
        <v>1353</v>
      </c>
    </row>
    <row r="609" spans="1:4" s="2" customFormat="1" ht="15" customHeight="1" x14ac:dyDescent="0.25">
      <c r="A609" s="15">
        <v>628</v>
      </c>
      <c r="B609" s="3" t="s">
        <v>1144</v>
      </c>
      <c r="C609" s="3" t="s">
        <v>1145</v>
      </c>
      <c r="D609" s="15" t="s">
        <v>1353</v>
      </c>
    </row>
    <row r="610" spans="1:4" s="2" customFormat="1" ht="15" customHeight="1" x14ac:dyDescent="0.25">
      <c r="A610" s="15">
        <v>629</v>
      </c>
      <c r="B610" s="3" t="s">
        <v>1146</v>
      </c>
      <c r="C610" s="3" t="s">
        <v>1212</v>
      </c>
      <c r="D610" s="15" t="s">
        <v>1353</v>
      </c>
    </row>
    <row r="611" spans="1:4" s="2" customFormat="1" ht="15" customHeight="1" x14ac:dyDescent="0.25">
      <c r="A611" s="15">
        <v>630</v>
      </c>
      <c r="B611" s="3" t="s">
        <v>1147</v>
      </c>
      <c r="C611" s="3" t="s">
        <v>1213</v>
      </c>
      <c r="D611" s="15" t="s">
        <v>1353</v>
      </c>
    </row>
    <row r="612" spans="1:4" s="2" customFormat="1" ht="30" customHeight="1" x14ac:dyDescent="0.25">
      <c r="A612" s="15">
        <v>631</v>
      </c>
      <c r="B612" s="3" t="s">
        <v>1148</v>
      </c>
      <c r="C612" s="3" t="s">
        <v>1214</v>
      </c>
      <c r="D612" s="15" t="s">
        <v>1353</v>
      </c>
    </row>
    <row r="613" spans="1:4" s="2" customFormat="1" ht="15" customHeight="1" x14ac:dyDescent="0.25">
      <c r="A613" s="15">
        <v>632</v>
      </c>
      <c r="B613" s="3" t="s">
        <v>1149</v>
      </c>
      <c r="C613" s="3" t="s">
        <v>1150</v>
      </c>
      <c r="D613" s="15" t="s">
        <v>177</v>
      </c>
    </row>
    <row r="614" spans="1:4" s="2" customFormat="1" ht="15" customHeight="1" x14ac:dyDescent="0.25">
      <c r="A614" s="15">
        <v>633</v>
      </c>
      <c r="B614" s="3" t="s">
        <v>1151</v>
      </c>
      <c r="C614" s="3" t="s">
        <v>1152</v>
      </c>
      <c r="D614" s="15" t="s">
        <v>177</v>
      </c>
    </row>
    <row r="615" spans="1:4" s="2" customFormat="1" ht="15" customHeight="1" x14ac:dyDescent="0.25">
      <c r="A615" s="1"/>
      <c r="B615"/>
      <c r="C615" s="18"/>
      <c r="D615" s="15" t="s">
        <v>177</v>
      </c>
    </row>
    <row r="616" spans="1:4" s="2" customFormat="1" ht="15" customHeight="1" x14ac:dyDescent="0.25">
      <c r="A616" s="1"/>
      <c r="B616"/>
      <c r="C616" s="18"/>
      <c r="D616" s="15" t="s">
        <v>177</v>
      </c>
    </row>
    <row r="617" spans="1:4" s="2" customFormat="1" ht="15" customHeight="1" x14ac:dyDescent="0.25">
      <c r="A617" s="1"/>
      <c r="B617"/>
      <c r="C617" s="18"/>
      <c r="D617" s="15" t="s">
        <v>1355</v>
      </c>
    </row>
    <row r="618" spans="1:4" x14ac:dyDescent="0.25">
      <c r="D618" s="1" t="s">
        <v>1356</v>
      </c>
    </row>
    <row r="619" spans="1:4" x14ac:dyDescent="0.25">
      <c r="D619" s="1" t="s">
        <v>1357</v>
      </c>
    </row>
    <row r="620" spans="1:4" x14ac:dyDescent="0.25">
      <c r="D620" s="1" t="s">
        <v>1358</v>
      </c>
    </row>
    <row r="621" spans="1:4" x14ac:dyDescent="0.25">
      <c r="D621" s="1" t="s">
        <v>1359</v>
      </c>
    </row>
    <row r="622" spans="1:4" x14ac:dyDescent="0.25">
      <c r="D622" s="1" t="s">
        <v>1360</v>
      </c>
    </row>
    <row r="623" spans="1:4" x14ac:dyDescent="0.25">
      <c r="D623" s="1" t="s">
        <v>1363</v>
      </c>
    </row>
    <row r="624" spans="1:4" x14ac:dyDescent="0.25">
      <c r="D624" s="1" t="s">
        <v>1361</v>
      </c>
    </row>
    <row r="625" spans="4:4" x14ac:dyDescent="0.25">
      <c r="D625" s="1" t="s">
        <v>1362</v>
      </c>
    </row>
  </sheetData>
  <sheetProtection algorithmName="SHA-512" hashValue="tO04B0UCDrsT6ZQudt5papn4PQJHx4VZ1i+6OD1xkI/goxqz2rONf884grlCV3uHrMId8oxhOlScS2Zckv30Fg==" saltValue="jYXPLTi6f9qx0Ps9H+2Zjw=="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election activeCell="C14" sqref="C14"/>
    </sheetView>
  </sheetViews>
  <sheetFormatPr defaultRowHeight="15" x14ac:dyDescent="0.25"/>
  <cols>
    <col min="3" max="3" width="9.140625" style="30"/>
    <col min="4" max="4" width="24" bestFit="1" customWidth="1"/>
    <col min="5" max="5" width="106.7109375" customWidth="1"/>
  </cols>
  <sheetData>
    <row r="3" spans="3:5" s="32" customFormat="1" x14ac:dyDescent="0.25">
      <c r="C3" s="31" t="s">
        <v>1229</v>
      </c>
      <c r="D3" s="32" t="s">
        <v>1230</v>
      </c>
      <c r="E3" s="32" t="s">
        <v>1231</v>
      </c>
    </row>
    <row r="4" spans="3:5" x14ac:dyDescent="0.25">
      <c r="C4" s="30">
        <v>0</v>
      </c>
      <c r="D4" t="s">
        <v>1232</v>
      </c>
      <c r="E4" t="s">
        <v>1233</v>
      </c>
    </row>
    <row r="5" spans="3:5" ht="45" x14ac:dyDescent="0.25">
      <c r="C5" s="30">
        <v>1</v>
      </c>
      <c r="D5" t="s">
        <v>1234</v>
      </c>
      <c r="E5" s="2" t="s">
        <v>1235</v>
      </c>
    </row>
    <row r="6" spans="3:5" ht="30" x14ac:dyDescent="0.25">
      <c r="C6" s="30">
        <v>1.2</v>
      </c>
      <c r="D6" t="s">
        <v>1234</v>
      </c>
      <c r="E6" s="2" t="s">
        <v>1237</v>
      </c>
    </row>
    <row r="7" spans="3:5" ht="75" x14ac:dyDescent="0.25">
      <c r="C7" s="30">
        <v>1.3</v>
      </c>
      <c r="D7" t="s">
        <v>1236</v>
      </c>
      <c r="E7" s="2" t="s">
        <v>1240</v>
      </c>
    </row>
    <row r="8" spans="3:5" x14ac:dyDescent="0.25">
      <c r="C8" s="30">
        <v>1.4</v>
      </c>
      <c r="D8" t="s">
        <v>1232</v>
      </c>
      <c r="E8" s="2" t="s">
        <v>1293</v>
      </c>
    </row>
    <row r="9" spans="3:5" ht="45" x14ac:dyDescent="0.25">
      <c r="C9" s="196">
        <v>1.5</v>
      </c>
      <c r="D9" t="s">
        <v>1350</v>
      </c>
      <c r="E9" s="2" t="s">
        <v>1351</v>
      </c>
    </row>
    <row r="10" spans="3:5" x14ac:dyDescent="0.25">
      <c r="C10" s="196">
        <v>1.51</v>
      </c>
      <c r="D10" t="s">
        <v>1232</v>
      </c>
      <c r="E10" s="2" t="s">
        <v>1354</v>
      </c>
    </row>
    <row r="11" spans="3:5" x14ac:dyDescent="0.25">
      <c r="C11" s="196">
        <v>1.52</v>
      </c>
      <c r="D11" t="s">
        <v>1232</v>
      </c>
      <c r="E11" s="2" t="s">
        <v>1364</v>
      </c>
    </row>
    <row r="12" spans="3:5" x14ac:dyDescent="0.25">
      <c r="C12" s="196">
        <v>1.53</v>
      </c>
      <c r="D12" t="s">
        <v>1232</v>
      </c>
      <c r="E12" s="2" t="s">
        <v>1365</v>
      </c>
    </row>
    <row r="13" spans="3:5" x14ac:dyDescent="0.25">
      <c r="C13" s="196">
        <v>1.54</v>
      </c>
      <c r="D13" t="s">
        <v>1232</v>
      </c>
      <c r="E13" s="2" t="s">
        <v>1366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PCC Structurals</Facility>
  </documentManagement>
</p:properties>
</file>

<file path=customXml/itemProps1.xml><?xml version="1.0" encoding="utf-8"?>
<ds:datastoreItem xmlns:ds="http://schemas.openxmlformats.org/officeDocument/2006/customXml" ds:itemID="{B8F5C1D2-79B8-42ED-8744-84678A2E84E1}"/>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http://schemas.microsoft.com/sharepoint/v3"/>
    <ds:schemaRef ds:uri="c90e9d8d-db18-49dc-a3f3-48f2701f1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Brian Eagle</cp:lastModifiedBy>
  <cp:lastPrinted>2020-09-04T00:31:13Z</cp:lastPrinted>
  <dcterms:created xsi:type="dcterms:W3CDTF">2018-11-29T22:27:46Z</dcterms:created>
  <dcterms:modified xsi:type="dcterms:W3CDTF">2020-09-04T00:40:58Z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