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colors109.xml" ContentType="application/vnd.ms-office.chartcolorstyle+xml"/>
  <Override PartName="/xl/charts/style109.xml" ContentType="application/vnd.ms-office.chartstyle+xml"/>
  <Override PartName="/xl/charts/chart109.xml" ContentType="application/vnd.openxmlformats-officedocument.drawingml.chart+xml"/>
  <Override PartName="/xl/drawings/drawing10.xml" ContentType="application/vnd.openxmlformats-officedocument.drawing+xml"/>
  <Override PartName="/xl/charts/colors108.xml" ContentType="application/vnd.ms-office.chartcolorstyle+xml"/>
  <Override PartName="/xl/charts/style108.xml" ContentType="application/vnd.ms-office.chartstyle+xml"/>
  <Override PartName="/xl/charts/chart110.xml" ContentType="application/vnd.openxmlformats-officedocument.drawingml.chart+xml"/>
  <Override PartName="/xl/charts/style110.xml" ContentType="application/vnd.ms-office.chartstyle+xml"/>
  <Override PartName="/xl/charts/colors110.xml" ContentType="application/vnd.ms-office.chartcolorstyle+xml"/>
  <Override PartName="/xl/charts/style112.xml" ContentType="application/vnd.ms-office.chartstyle+xml"/>
  <Override PartName="/xl/charts/chart112.xml" ContentType="application/vnd.openxmlformats-officedocument.drawingml.chart+xml"/>
  <Override PartName="/xl/charts/colors111.xml" ContentType="application/vnd.ms-office.chartcolorstyle+xml"/>
  <Override PartName="/xl/charts/style111.xml" ContentType="application/vnd.ms-office.chartstyle+xml"/>
  <Override PartName="/xl/charts/chart111.xml" ContentType="application/vnd.openxmlformats-officedocument.drawingml.chart+xml"/>
  <Override PartName="/xl/charts/chart108.xml" ContentType="application/vnd.openxmlformats-officedocument.drawingml.chart+xml"/>
  <Override PartName="/xl/charts/colors107.xml" ContentType="application/vnd.ms-office.chartcolorstyle+xml"/>
  <Override PartName="/xl/charts/style107.xml" ContentType="application/vnd.ms-office.chartstyle+xml"/>
  <Override PartName="/xl/charts/style104.xml" ContentType="application/vnd.ms-office.chartstyle+xml"/>
  <Override PartName="/xl/charts/chart104.xml" ContentType="application/vnd.openxmlformats-officedocument.drawingml.chart+xml"/>
  <Override PartName="/xl/charts/colors103.xml" ContentType="application/vnd.ms-office.chartcolorstyle+xml"/>
  <Override PartName="/xl/charts/style103.xml" ContentType="application/vnd.ms-office.chartstyle+xml"/>
  <Override PartName="/xl/charts/chart103.xml" ContentType="application/vnd.openxmlformats-officedocument.drawingml.chart+xml"/>
  <Override PartName="/xl/charts/colors102.xml" ContentType="application/vnd.ms-office.chartcolorstyle+xml"/>
  <Override PartName="/xl/charts/colors104.xml" ContentType="application/vnd.ms-office.chartcolorstyle+xml"/>
  <Override PartName="/xl/charts/chart105.xml" ContentType="application/vnd.openxmlformats-officedocument.drawingml.chart+xml"/>
  <Override PartName="/xl/charts/style105.xml" ContentType="application/vnd.ms-office.chartstyle+xml"/>
  <Override PartName="/xl/charts/chart107.xml" ContentType="application/vnd.openxmlformats-officedocument.drawingml.chart+xml"/>
  <Override PartName="/xl/charts/colors106.xml" ContentType="application/vnd.ms-office.chartcolorstyle+xml"/>
  <Override PartName="/xl/charts/style106.xml" ContentType="application/vnd.ms-office.chartstyle+xml"/>
  <Override PartName="/xl/charts/chart106.xml" ContentType="application/vnd.openxmlformats-officedocument.drawingml.chart+xml"/>
  <Override PartName="/xl/charts/colors105.xml" ContentType="application/vnd.ms-office.chartcolorstyle+xml"/>
  <Override PartName="/xl/charts/colors112.xml" ContentType="application/vnd.ms-office.chartcolorstyle+xml"/>
  <Override PartName="/xl/charts/chart113.xml" ContentType="application/vnd.openxmlformats-officedocument.drawingml.chart+xml"/>
  <Override PartName="/xl/charts/style113.xml" ContentType="application/vnd.ms-office.chartstyle+xml"/>
  <Override PartName="/xl/worksheets/sheet3.xml" ContentType="application/vnd.openxmlformats-officedocument.spreadsheetml.worksheet+xml"/>
  <Override PartName="/xl/charts/colors120.xml" ContentType="application/vnd.ms-office.chartcolorstyle+xml"/>
  <Override PartName="/xl/charts/style120.xml" ContentType="application/vnd.ms-office.chartstyle+xml"/>
  <Override PartName="/xl/charts/chart120.xml" ContentType="application/vnd.openxmlformats-officedocument.drawingml.chart+xml"/>
  <Override PartName="/xl/charts/colors119.xml" ContentType="application/vnd.ms-office.chartcolorstyle+xml"/>
  <Override PartName="/xl/charts/style119.xml" ContentType="application/vnd.ms-office.chartstyle+xml"/>
  <Override PartName="/xl/worksheets/sheet2.xml" ContentType="application/vnd.openxmlformats-officedocument.spreadsheetml.worksheet+xml"/>
  <Override PartName="/xl/charts/chart119.xml" ContentType="application/vnd.openxmlformats-officedocument.drawingml.chart+xml"/>
  <Override PartName="/xl/charts/colors118.xml" ContentType="application/vnd.ms-office.chartcolorstyle+xml"/>
  <Override PartName="/xl/charts/style118.xml" ContentType="application/vnd.ms-office.chartstyle+xml"/>
  <Override PartName="/xl/charts/style115.xml" ContentType="application/vnd.ms-office.chartstyle+xml"/>
  <Override PartName="/xl/charts/chart115.xml" ContentType="application/vnd.openxmlformats-officedocument.drawingml.chart+xml"/>
  <Override PartName="/xl/charts/colors114.xml" ContentType="application/vnd.ms-office.chartcolorstyle+xml"/>
  <Override PartName="/xl/charts/style114.xml" ContentType="application/vnd.ms-office.chartstyle+xml"/>
  <Override PartName="/xl/charts/chart114.xml" ContentType="application/vnd.openxmlformats-officedocument.drawingml.chart+xml"/>
  <Override PartName="/xl/charts/colors113.xml" ContentType="application/vnd.ms-office.chartcolorstyle+xml"/>
  <Override PartName="/xl/charts/colors115.xml" ContentType="application/vnd.ms-office.chartcolorstyle+xml"/>
  <Override PartName="/xl/charts/chart116.xml" ContentType="application/vnd.openxmlformats-officedocument.drawingml.chart+xml"/>
  <Override PartName="/xl/charts/style116.xml" ContentType="application/vnd.ms-office.chartstyle+xml"/>
  <Override PartName="/xl/charts/chart118.xml" ContentType="application/vnd.openxmlformats-officedocument.drawingml.chart+xml"/>
  <Override PartName="/xl/charts/colors117.xml" ContentType="application/vnd.ms-office.chartcolorstyle+xml"/>
  <Override PartName="/xl/charts/style117.xml" ContentType="application/vnd.ms-office.chartstyle+xml"/>
  <Override PartName="/xl/charts/chart117.xml" ContentType="application/vnd.openxmlformats-officedocument.drawingml.chart+xml"/>
  <Override PartName="/xl/charts/colors116.xml" ContentType="application/vnd.ms-office.chartcolorstyle+xml"/>
  <Override PartName="/xl/charts/style102.xml" ContentType="application/vnd.ms-office.chartstyle+xml"/>
  <Override PartName="/xl/charts/chart102.xml" ContentType="application/vnd.openxmlformats-officedocument.drawingml.chart+xml"/>
  <Override PartName="/xl/charts/colors101.xml" ContentType="application/vnd.ms-office.chartcolorstyle+xml"/>
  <Override PartName="/xl/charts/chart88.xml" ContentType="application/vnd.openxmlformats-officedocument.drawingml.chart+xml"/>
  <Override PartName="/xl/charts/colors87.xml" ContentType="application/vnd.ms-office.chartcolorstyle+xml"/>
  <Override PartName="/xl/charts/style87.xml" ContentType="application/vnd.ms-office.chartstyle+xml"/>
  <Override PartName="/xl/charts/chart87.xml" ContentType="application/vnd.openxmlformats-officedocument.drawingml.chart+xml"/>
  <Override PartName="/xl/charts/colors86.xml" ContentType="application/vnd.ms-office.chartcolorstyle+xml"/>
  <Override PartName="/xl/charts/style86.xml" ContentType="application/vnd.ms-office.chartstyle+xml"/>
  <Override PartName="/xl/charts/style88.xml" ContentType="application/vnd.ms-office.chartstyle+xml"/>
  <Override PartName="/xl/charts/colors88.xml" ContentType="application/vnd.ms-office.chartcolorstyle+xml"/>
  <Override PartName="/xl/charts/chart89.xml" ContentType="application/vnd.openxmlformats-officedocument.drawingml.chart+xml"/>
  <Override PartName="/xl/charts/colors90.xml" ContentType="application/vnd.ms-office.chartcolorstyle+xml"/>
  <Override PartName="/xl/charts/style90.xml" ContentType="application/vnd.ms-office.chartstyle+xml"/>
  <Override PartName="/xl/charts/chart90.xml" ContentType="application/vnd.openxmlformats-officedocument.drawingml.chart+xml"/>
  <Override PartName="/xl/charts/colors89.xml" ContentType="application/vnd.ms-office.chartcolorstyle+xml"/>
  <Override PartName="/xl/charts/style89.xml" ContentType="application/vnd.ms-office.chartstyle+xml"/>
  <Override PartName="/xl/charts/chart86.xml" ContentType="application/vnd.openxmlformats-officedocument.drawingml.chart+xml"/>
  <Override PartName="/xl/charts/colors85.xml" ContentType="application/vnd.ms-office.chartcolorstyle+xml"/>
  <Override PartName="/xl/charts/style85.xml" ContentType="application/vnd.ms-office.chartstyle+xml"/>
  <Override PartName="/xl/charts/colors82.xml" ContentType="application/vnd.ms-office.chartcolorstyle+xml"/>
  <Override PartName="/xl/charts/style82.xml" ContentType="application/vnd.ms-office.chartstyle+xml"/>
  <Override PartName="/xl/charts/chart82.xml" ContentType="application/vnd.openxmlformats-officedocument.drawingml.chart+xml"/>
  <Override PartName="/xl/worksheets/sheet1.xml" ContentType="application/vnd.openxmlformats-officedocument.spreadsheetml.worksheet+xml"/>
  <Override PartName="/xl/charts/style81.xml" ContentType="application/vnd.ms-office.chartstyle+xml"/>
  <Override PartName="/xl/charts/chart81.xml" ContentType="application/vnd.openxmlformats-officedocument.drawingml.chart+xml"/>
  <Override PartName="/xl/charts/chart83.xml" ContentType="application/vnd.openxmlformats-officedocument.drawingml.chart+xml"/>
  <Override PartName="/xl/charts/style83.xml" ContentType="application/vnd.ms-office.chartstyle+xml"/>
  <Override PartName="/xl/charts/colors83.xml" ContentType="application/vnd.ms-office.chartcolorstyle+xml"/>
  <Override PartName="/xl/charts/chart85.xml" ContentType="application/vnd.openxmlformats-officedocument.drawingml.chart+xml"/>
  <Override PartName="/xl/drawings/drawing8.xml" ContentType="application/vnd.openxmlformats-officedocument.drawing+xml"/>
  <Override PartName="/xl/charts/colors84.xml" ContentType="application/vnd.ms-office.chartcolorstyle+xml"/>
  <Override PartName="/xl/charts/style84.xml" ContentType="application/vnd.ms-office.chartstyle+xml"/>
  <Override PartName="/xl/charts/chart84.xml" ContentType="application/vnd.openxmlformats-officedocument.drawingml.chart+xml"/>
  <Override PartName="/xl/charts/chart91.xml" ContentType="application/vnd.openxmlformats-officedocument.drawingml.chart+xml"/>
  <Override PartName="/xl/charts/style91.xml" ContentType="application/vnd.ms-office.chartstyle+xml"/>
  <Override PartName="/xl/charts/colors91.xml" ContentType="application/vnd.ms-office.chartcolorstyle+xml"/>
  <Override PartName="/xl/charts/colors98.xml" ContentType="application/vnd.ms-office.chartcolorstyle+xml"/>
  <Override PartName="/xl/charts/style98.xml" ContentType="application/vnd.ms-office.chartstyle+xml"/>
  <Override PartName="/xl/charts/chart98.xml" ContentType="application/vnd.openxmlformats-officedocument.drawingml.chart+xml"/>
  <Override PartName="/xl/charts/colors97.xml" ContentType="application/vnd.ms-office.chartcolorstyle+xml"/>
  <Override PartName="/xl/charts/style97.xml" ContentType="application/vnd.ms-office.chartstyle+xml"/>
  <Override PartName="/xl/charts/chart97.xml" ContentType="application/vnd.openxmlformats-officedocument.drawingml.chart+xml"/>
  <Override PartName="/xl/charts/chart99.xml" ContentType="application/vnd.openxmlformats-officedocument.drawingml.chart+xml"/>
  <Override PartName="/xl/charts/style99.xml" ContentType="application/vnd.ms-office.chartstyle+xml"/>
  <Override PartName="/xl/charts/colors99.xml" ContentType="application/vnd.ms-office.chartcolorstyle+xml"/>
  <Override PartName="/xl/charts/style101.xml" ContentType="application/vnd.ms-office.chartstyle+xml"/>
  <Override PartName="/xl/charts/chart101.xml" ContentType="application/vnd.openxmlformats-officedocument.drawingml.chart+xml"/>
  <Override PartName="/xl/charts/colors100.xml" ContentType="application/vnd.ms-office.chartcolorstyle+xml"/>
  <Override PartName="/xl/charts/style100.xml" ContentType="application/vnd.ms-office.chartstyle+xml"/>
  <Override PartName="/xl/charts/chart100.xml" ContentType="application/vnd.openxmlformats-officedocument.drawingml.chart+xml"/>
  <Override PartName="/xl/drawings/drawing9.xml" ContentType="application/vnd.openxmlformats-officedocument.drawing+xml"/>
  <Override PartName="/xl/charts/colors96.xml" ContentType="application/vnd.ms-office.chartcolorstyle+xml"/>
  <Override PartName="/xl/charts/style96.xml" ContentType="application/vnd.ms-office.chartstyle+xml"/>
  <Override PartName="/xl/charts/style93.xml" ContentType="application/vnd.ms-office.chartstyle+xml"/>
  <Override PartName="/xl/charts/chart93.xml" ContentType="application/vnd.openxmlformats-officedocument.drawingml.chart+xml"/>
  <Override PartName="/xl/charts/colors92.xml" ContentType="application/vnd.ms-office.chartcolorstyle+xml"/>
  <Override PartName="/xl/charts/style92.xml" ContentType="application/vnd.ms-office.chartstyle+xml"/>
  <Override PartName="/xl/charts/chart92.xml" ContentType="application/vnd.openxmlformats-officedocument.drawingml.chart+xml"/>
  <Override PartName="/xl/charts/colors93.xml" ContentType="application/vnd.ms-office.chartcolorstyle+xml"/>
  <Override PartName="/xl/charts/chart94.xml" ContentType="application/vnd.openxmlformats-officedocument.drawingml.chart+xml"/>
  <Override PartName="/xl/charts/style94.xml" ContentType="application/vnd.ms-office.chartstyle+xml"/>
  <Override PartName="/xl/charts/chart96.xml" ContentType="application/vnd.openxmlformats-officedocument.drawingml.chart+xml"/>
  <Override PartName="/xl/charts/colors95.xml" ContentType="application/vnd.ms-office.chartcolorstyle+xml"/>
  <Override PartName="/xl/charts/style95.xml" ContentType="application/vnd.ms-office.chartstyle+xml"/>
  <Override PartName="/xl/charts/chart95.xml" ContentType="application/vnd.openxmlformats-officedocument.drawingml.chart+xml"/>
  <Override PartName="/xl/charts/colors94.xml" ContentType="application/vnd.ms-office.chartcolorstyle+xml"/>
  <Override PartName="/xl/charts/colors80.xml" ContentType="application/vnd.ms-office.chartcolorstyle+xml"/>
  <Override PartName="/xl/charts/colors81.xml" ContentType="application/vnd.ms-office.chartcolorstyle+xml"/>
  <Override PartName="/xl/charts/chart80.xml" ContentType="application/vnd.openxmlformats-officedocument.drawingml.chart+xml"/>
  <Override PartName="/xl/charts/style25.xml" ContentType="application/vnd.ms-office.chartstyle+xml"/>
  <Override PartName="/xl/charts/chart25.xml" ContentType="application/vnd.openxmlformats-officedocument.drawingml.chart+xml"/>
  <Override PartName="/xl/drawings/drawing3.xml" ContentType="application/vnd.openxmlformats-officedocument.drawing+xml"/>
  <Override PartName="/xl/charts/colors24.xml" ContentType="application/vnd.ms-office.chartcolorstyle+xml"/>
  <Override PartName="/xl/charts/style24.xml" ContentType="application/vnd.ms-office.chartstyle+xml"/>
  <Override PartName="/xl/charts/chart24.xml" ContentType="application/vnd.openxmlformats-officedocument.drawingml.chart+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hart28.xml" ContentType="application/vnd.openxmlformats-officedocument.drawingml.chart+xml"/>
  <Override PartName="/xl/charts/colors27.xml" ContentType="application/vnd.ms-office.chartcolorstyle+xml"/>
  <Override PartName="/xl/charts/style27.xml" ContentType="application/vnd.ms-office.chartstyle+xml"/>
  <Override PartName="/xl/charts/chart27.xml" ContentType="application/vnd.openxmlformats-officedocument.drawingml.chart+xml"/>
  <Override PartName="/xl/charts/colors26.xml" ContentType="application/vnd.ms-office.chartcolorstyle+xml"/>
  <Override PartName="/xl/charts/colors23.xml" ContentType="application/vnd.ms-office.chartcolorstyle+xml"/>
  <Override PartName="/xl/charts/style23.xml" ContentType="application/vnd.ms-office.chartstyle+xml"/>
  <Override PartName="/xl/charts/chart23.xml" ContentType="application/vnd.openxmlformats-officedocument.drawingml.chart+xml"/>
  <Override PartName="/xl/charts/chart20.xml" ContentType="application/vnd.openxmlformats-officedocument.drawingml.chart+xml"/>
  <Override PartName="/xl/charts/colors19.xml" ContentType="application/vnd.ms-office.chartcolorstyle+xml"/>
  <Override PartName="/xl/charts/style19.xml" ContentType="application/vnd.ms-office.chartstyle+xml"/>
  <Override PartName="/xl/charts/chart19.xml" ContentType="application/vnd.openxmlformats-officedocument.drawingml.chart+xml"/>
  <Override PartName="/xl/charts/colors18.xml" ContentType="application/vnd.ms-office.chartcolorstyle+xml"/>
  <Override PartName="/xl/charts/style18.xml" ContentType="application/vnd.ms-office.chartstyle+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colors22.xml" ContentType="application/vnd.ms-office.chartcolorstyle+xml"/>
  <Override PartName="/xl/charts/style22.xml" ContentType="application/vnd.ms-office.chartstyle+xml"/>
  <Override PartName="/xl/charts/chart22.xml" ContentType="application/vnd.openxmlformats-officedocument.drawingml.chart+xml"/>
  <Override PartName="/xl/charts/colors21.xml" ContentType="application/vnd.ms-office.chartcolorstyle+xml"/>
  <Override PartName="/xl/charts/style21.xml" ContentType="application/vnd.ms-office.chartstyle+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colors36.xml" ContentType="application/vnd.ms-office.chartcolorstyle+xml"/>
  <Override PartName="/xl/charts/style36.xml" ContentType="application/vnd.ms-office.chartstyle+xml"/>
  <Override PartName="/xl/charts/chart36.xml" ContentType="application/vnd.openxmlformats-officedocument.drawingml.chart+xml"/>
  <Override PartName="/xl/charts/colors35.xml" ContentType="application/vnd.ms-office.chartcolorstyle+xml"/>
  <Override PartName="/xl/charts/style35.xml" ContentType="application/vnd.ms-office.chartstyle+xml"/>
  <Override PartName="/xl/charts/chart35.xml" ContentType="application/vnd.openxmlformats-officedocument.drawingml.chart+xml"/>
  <Override PartName="/xl/drawings/drawing4.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style80.xml" ContentType="application/vnd.ms-office.chartstyle+xml"/>
  <Override PartName="/xl/charts/colors38.xml" ContentType="application/vnd.ms-office.chartcolorstyle+xml"/>
  <Override PartName="/xl/charts/style38.xml" ContentType="application/vnd.ms-office.chartstyle+xml"/>
  <Override PartName="/xl/charts/chart38.xml" ContentType="application/vnd.openxmlformats-officedocument.drawingml.chart+xml"/>
  <Override PartName="/xl/charts/colors37.xml" ContentType="application/vnd.ms-office.chartcolorstyle+xml"/>
  <Override PartName="/xl/charts/colors34.xml" ContentType="application/vnd.ms-office.chartcolorstyle+xml"/>
  <Override PartName="/xl/charts/style34.xml" ContentType="application/vnd.ms-office.chartstyle+xml"/>
  <Override PartName="/xl/charts/chart34.xml" ContentType="application/vnd.openxmlformats-officedocument.drawingml.chart+xml"/>
  <Override PartName="/xl/charts/chart31.xml" ContentType="application/vnd.openxmlformats-officedocument.drawingml.chart+xml"/>
  <Override PartName="/xl/charts/colors30.xml" ContentType="application/vnd.ms-office.chartcolorstyle+xml"/>
  <Override PartName="/xl/charts/style30.xml" ContentType="application/vnd.ms-office.chartstyle+xml"/>
  <Override PartName="/xl/charts/chart30.xml" ContentType="application/vnd.openxmlformats-officedocument.drawingml.chart+xml"/>
  <Override PartName="/xl/charts/colors29.xml" ContentType="application/vnd.ms-office.chartcolorstyle+xml"/>
  <Override PartName="/xl/charts/style29.xml" ContentType="application/vnd.ms-office.chartstyle+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colors33.xml" ContentType="application/vnd.ms-office.chartcolorstyle+xml"/>
  <Override PartName="/xl/charts/style33.xml" ContentType="application/vnd.ms-office.chartstyle+xml"/>
  <Override PartName="/xl/charts/chart33.xml" ContentType="application/vnd.openxmlformats-officedocument.drawingml.chart+xml"/>
  <Override PartName="/xl/charts/colors32.xml" ContentType="application/vnd.ms-office.chartcolorstyle+xml"/>
  <Override PartName="/xl/charts/style32.xml" ContentType="application/vnd.ms-office.chartstyle+xml"/>
  <Override PartName="/xl/charts/chart18.xml" ContentType="application/vnd.openxmlformats-officedocument.drawingml.chart+xml"/>
  <Override PartName="/xl/charts/colors17.xml" ContentType="application/vnd.ms-office.chartcolorstyle+xml"/>
  <Override PartName="/xl/charts/style17.xml" ContentType="application/vnd.ms-office.chartstyle+xml"/>
  <Override PartName="/xl/charts/style3.xml" ContentType="application/vnd.ms-office.chartstyle+xml"/>
  <Override PartName="/xl/charts/chart3.xml" ContentType="application/vnd.openxmlformats-officedocument.drawingml.chart+xml"/>
  <Override PartName="/xl/charts/colors2.xml" ContentType="application/vnd.ms-office.chartcolorstyle+xml"/>
  <Override PartName="/xl/charts/style2.xml" ContentType="application/vnd.ms-office.chartstyle+xml"/>
  <Override PartName="/xl/charts/chart2.xml" ContentType="application/vnd.openxmlformats-officedocument.drawingml.chart+xml"/>
  <Override PartName="/xl/charts/colors1.xml" ContentType="application/vnd.ms-office.chartcolor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hart6.xml" ContentType="application/vnd.openxmlformats-officedocument.drawingml.chart+xml"/>
  <Override PartName="/xl/charts/colors5.xml" ContentType="application/vnd.ms-office.chartcolorstyle+xml"/>
  <Override PartName="/xl/charts/style5.xml" ContentType="application/vnd.ms-office.chartstyle+xml"/>
  <Override PartName="/xl/charts/chart5.xml" ContentType="application/vnd.openxmlformats-officedocument.drawingml.chart+xml"/>
  <Override PartName="/xl/charts/colors4.xml" ContentType="application/vnd.ms-office.chartcolorstyle+xml"/>
  <Override PartName="/xl/charts/style1.xml" ContentType="application/vnd.ms-office.chartstyle+xml"/>
  <Override PartName="/xl/charts/chart1.xml" ContentType="application/vnd.openxmlformats-officedocument.drawingml.chart+xml"/>
  <Override PartName="/xl/drawings/drawing1.xml" ContentType="application/vnd.openxmlformats-officedocument.drawing+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5.xml" ContentType="application/vnd.openxmlformats-officedocument.spreadsheetml.worksheet+xml"/>
  <Override PartName="/xl/worksheets/sheet14.xml" ContentType="application/vnd.openxmlformats-officedocument.spreadsheetml.workshee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14.xml" ContentType="application/vnd.ms-office.chartstyle+xml"/>
  <Override PartName="/xl/charts/chart14.xml" ContentType="application/vnd.openxmlformats-officedocument.drawingml.chart+xml"/>
  <Override PartName="/xl/charts/colors13.xml" ContentType="application/vnd.ms-office.chartcolorstyle+xml"/>
  <Override PartName="/xl/charts/style13.xml" ContentType="application/vnd.ms-office.chartstyle+xml"/>
  <Override PartName="/xl/charts/chart13.xml" ContentType="application/vnd.openxmlformats-officedocument.drawingml.chart+xml"/>
  <Override PartName="/xl/drawings/drawing2.xml" ContentType="application/vnd.openxmlformats-officedocument.drawing+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hart17.xml" ContentType="application/vnd.openxmlformats-officedocument.drawingml.chart+xml"/>
  <Override PartName="/xl/charts/colors16.xml" ContentType="application/vnd.ms-office.chartcolorstyle+xml"/>
  <Override PartName="/xl/charts/style16.xml" ContentType="application/vnd.ms-office.chartstyle+xml"/>
  <Override PartName="/xl/charts/chart16.xml" ContentType="application/vnd.openxmlformats-officedocument.drawingml.chart+xml"/>
  <Override PartName="/xl/charts/colors15.xml" ContentType="application/vnd.ms-office.chartcolorstyle+xml"/>
  <Override PartName="/xl/charts/colors12.xml" ContentType="application/vnd.ms-office.chartcolorstyle+xml"/>
  <Override PartName="/xl/charts/style12.xml" ContentType="application/vnd.ms-office.chartstyle+xml"/>
  <Override PartName="/xl/charts/chart12.xml" ContentType="application/vnd.openxmlformats-officedocument.drawingml.chart+xml"/>
  <Override PartName="/xl/charts/chart9.xml" ContentType="application/vnd.openxmlformats-officedocument.drawingml.chart+xml"/>
  <Override PartName="/xl/charts/colors8.xml" ContentType="application/vnd.ms-office.chartcolorstyle+xml"/>
  <Override PartName="/xl/charts/style8.xml" ContentType="application/vnd.ms-office.chartstyle+xml"/>
  <Override PartName="/xl/charts/chart8.xml" ContentType="application/vnd.openxmlformats-officedocument.drawingml.chart+xml"/>
  <Override PartName="/xl/charts/colors7.xml" ContentType="application/vnd.ms-office.chartcolorstyle+xml"/>
  <Override PartName="/xl/charts/style7.xml" ContentType="application/vnd.ms-office.chartstyle+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colors11.xml" ContentType="application/vnd.ms-office.chartcolorstyle+xml"/>
  <Override PartName="/xl/charts/style11.xml" ContentType="application/vnd.ms-office.chartstyle+xml"/>
  <Override PartName="/xl/charts/chart11.xml" ContentType="application/vnd.openxmlformats-officedocument.drawingml.chart+xml"/>
  <Override PartName="/xl/charts/colors10.xml" ContentType="application/vnd.ms-office.chartcolorstyle+xml"/>
  <Override PartName="/xl/charts/style10.xml" ContentType="application/vnd.ms-office.chartstyle+xml"/>
  <Override PartName="/xl/charts/style39.xml" ContentType="application/vnd.ms-office.chartstyle+xml"/>
  <Override PartName="/xl/charts/chart39.xml" ContentType="application/vnd.openxmlformats-officedocument.drawingml.chart+xml"/>
  <Override PartName="/xl/charts/chart40.xml" ContentType="application/vnd.openxmlformats-officedocument.drawingml.chart+xml"/>
  <Override PartName="/xl/charts/style66.xml" ContentType="application/vnd.ms-office.chartstyle+xml"/>
  <Override PartName="/xl/charts/chart66.xml" ContentType="application/vnd.openxmlformats-officedocument.drawingml.chart+xml"/>
  <Override PartName="/xl/charts/colors65.xml" ContentType="application/vnd.ms-office.chartcolorstyle+xml"/>
  <Override PartName="/xl/charts/style65.xml" ContentType="application/vnd.ms-office.chartstyle+xml"/>
  <Override PartName="/xl/charts/chart65.xml" ContentType="application/vnd.openxmlformats-officedocument.drawingml.chart+xml"/>
  <Override PartName="/xl/charts/colors64.xml" ContentType="application/vnd.ms-office.chartcolorstyle+xml"/>
  <Override PartName="/xl/charts/colors66.xml" ContentType="application/vnd.ms-office.chartcolorstyle+xml"/>
  <Override PartName="/xl/charts/chart67.xml" ContentType="application/vnd.openxmlformats-officedocument.drawingml.chart+xml"/>
  <Override PartName="/xl/charts/style67.xml" ContentType="application/vnd.ms-office.chartstyle+xml"/>
  <Override PartName="/xl/charts/chart69.xml" ContentType="application/vnd.openxmlformats-officedocument.drawingml.chart+xml"/>
  <Override PartName="/xl/charts/colors68.xml" ContentType="application/vnd.ms-office.chartcolorstyle+xml"/>
  <Override PartName="/xl/charts/style68.xml" ContentType="application/vnd.ms-office.chartstyle+xml"/>
  <Override PartName="/xl/charts/chart68.xml" ContentType="application/vnd.openxmlformats-officedocument.drawingml.chart+xml"/>
  <Override PartName="/xl/charts/colors67.xml" ContentType="application/vnd.ms-office.chartcolorstyle+xml"/>
  <Override PartName="/xl/charts/style64.xml" ContentType="application/vnd.ms-office.chartstyle+xml"/>
  <Override PartName="/xl/charts/chart64.xml" ContentType="application/vnd.openxmlformats-officedocument.drawingml.chart+xml"/>
  <Override PartName="/xl/charts/colors63.xml" ContentType="application/vnd.ms-office.chartcolorstyle+xml"/>
  <Override PartName="/xl/drawings/drawing6.xml" ContentType="application/vnd.openxmlformats-officedocument.drawing+xml"/>
  <Override PartName="/xl/charts/colors60.xml" ContentType="application/vnd.ms-office.chartcolorstyle+xml"/>
  <Override PartName="/xl/charts/style60.xml" ContentType="application/vnd.ms-office.chartstyle+xml"/>
  <Override PartName="/xl/charts/chart60.xml" ContentType="application/vnd.openxmlformats-officedocument.drawingml.chart+xml"/>
  <Override PartName="/xl/charts/colors39.xml" ContentType="application/vnd.ms-office.chartcolorstyle+xml"/>
  <Override PartName="/xl/charts/style59.xml" ContentType="application/vnd.ms-office.chartstyle+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style63.xml" ContentType="application/vnd.ms-office.chartstyle+xml"/>
  <Override PartName="/xl/charts/chart63.xml" ContentType="application/vnd.openxmlformats-officedocument.drawingml.chart+xml"/>
  <Override PartName="/xl/charts/colors62.xml" ContentType="application/vnd.ms-office.chartcolorstyle+xml"/>
  <Override PartName="/xl/charts/style62.xml" ContentType="application/vnd.ms-office.chartstyle+xml"/>
  <Override PartName="/xl/charts/chart62.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chart77.xml" ContentType="application/vnd.openxmlformats-officedocument.drawingml.chart+xml"/>
  <Override PartName="/xl/charts/colors76.xml" ContentType="application/vnd.ms-office.chartcolorstyle+xml"/>
  <Override PartName="/xl/charts/style76.xml" ContentType="application/vnd.ms-office.chartstyle+xml"/>
  <Override PartName="/xl/charts/chart76.xml" ContentType="application/vnd.openxmlformats-officedocument.drawingml.chart+xml"/>
  <Override PartName="/xl/charts/colors75.xml" ContentType="application/vnd.ms-office.chartcolorstyle+xml"/>
  <Override PartName="/xl/charts/style75.xml" ContentType="application/vnd.ms-office.chartstyle+xml"/>
  <Override PartName="/xl/charts/style77.xml" ContentType="application/vnd.ms-office.chartstyle+xml"/>
  <Override PartName="/xl/charts/colors77.xml" ContentType="application/vnd.ms-office.chartcolorstyle+xml"/>
  <Override PartName="/xl/charts/chart78.xml" ContentType="application/vnd.openxmlformats-officedocument.drawingml.chart+xml"/>
  <Override PartName="/xl/charts/colors79.xml" ContentType="application/vnd.ms-office.chartcolorstyle+xml"/>
  <Override PartName="/xl/charts/style79.xml" ContentType="application/vnd.ms-office.chartstyle+xml"/>
  <Override PartName="/xl/charts/chart79.xml" ContentType="application/vnd.openxmlformats-officedocument.drawingml.chart+xml"/>
  <Override PartName="/xl/charts/colors78.xml" ContentType="application/vnd.ms-office.chartcolorstyle+xml"/>
  <Override PartName="/xl/charts/style78.xml" ContentType="application/vnd.ms-office.chartstyle+xml"/>
  <Override PartName="/xl/charts/chart75.xml" ContentType="application/vnd.openxmlformats-officedocument.drawingml.chart+xml"/>
  <Override PartName="/xl/charts/colors74.xml" ContentType="application/vnd.ms-office.chartcolorstyle+xml"/>
  <Override PartName="/xl/charts/style74.xml" ContentType="application/vnd.ms-office.chartstyle+xml"/>
  <Override PartName="/xl/charts/colors71.xml" ContentType="application/vnd.ms-office.chartcolorstyle+xml"/>
  <Override PartName="/xl/charts/style71.xml" ContentType="application/vnd.ms-office.chartstyle+xml"/>
  <Override PartName="/xl/charts/chart71.xml" ContentType="application/vnd.openxmlformats-officedocument.drawingml.chart+xml"/>
  <Override PartName="/xl/charts/colors70.xml" ContentType="application/vnd.ms-office.chartcolorstyle+xml"/>
  <Override PartName="/xl/charts/style70.xml" ContentType="application/vnd.ms-office.chartstyl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charts/chart74.xml" ContentType="application/vnd.openxmlformats-officedocument.drawingml.chart+xml"/>
  <Override PartName="/xl/charts/colors73.xml" ContentType="application/vnd.ms-office.chartcolorstyle+xml"/>
  <Override PartName="/xl/charts/style73.xml" ContentType="application/vnd.ms-office.chartstyle+xml"/>
  <Override PartName="/xl/charts/chart73.xml" ContentType="application/vnd.openxmlformats-officedocument.drawingml.chart+xml"/>
  <Override PartName="/xl/drawings/drawing7.xml" ContentType="application/vnd.openxmlformats-officedocument.drawing+xml"/>
  <Override PartName="/xl/charts/chart59.xml" ContentType="application/vnd.openxmlformats-officedocument.drawingml.chart+xml"/>
  <Override PartName="/xl/charts/colors59.xml" ContentType="application/vnd.ms-office.chartcolorstyle+xml"/>
  <Override PartName="/xl/charts/style58.xml" ContentType="application/vnd.ms-office.chartstyle+xml"/>
  <Override PartName="/xl/charts/chart47.xml" ContentType="application/vnd.openxmlformats-officedocument.drawingml.chart+xml"/>
  <Override PartName="/xl/charts/colors46.xml" ContentType="application/vnd.ms-office.chartcolorstyle+xml"/>
  <Override PartName="/xl/charts/style46.xml" ContentType="application/vnd.ms-office.chartstyle+xml"/>
  <Override PartName="/xl/charts/chart46.xml" ContentType="application/vnd.openxmlformats-officedocument.drawingml.chart+xml"/>
  <Override PartName="/xl/charts/colors45.xml" ContentType="application/vnd.ms-office.chartcolorstyle+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9.xml" ContentType="application/vnd.ms-office.chartstyle+xml"/>
  <Override PartName="/xl/charts/chart49.xml" ContentType="application/vnd.openxmlformats-officedocument.drawingml.chart+xml"/>
  <Override PartName="/xl/drawings/drawing5.xml" ContentType="application/vnd.openxmlformats-officedocument.drawing+xml"/>
  <Override PartName="/xl/charts/colors48.xml" ContentType="application/vnd.ms-office.chartcolorstyle+xml"/>
  <Override PartName="/xl/charts/style48.xml" ContentType="application/vnd.ms-office.chartstyle+xml"/>
  <Override PartName="/xl/charts/style45.xml" ContentType="application/vnd.ms-office.chartstyle+xml"/>
  <Override PartName="/xl/charts/chart45.xml" ContentType="application/vnd.openxmlformats-officedocument.drawingml.chart+xml"/>
  <Override PartName="/xl/charts/colors44.xml" ContentType="application/vnd.ms-office.chartcolorstyle+xml"/>
  <Override PartName="/xl/charts/colors41.xml" ContentType="application/vnd.ms-office.chartcolorstyle+xml"/>
  <Override PartName="/xl/charts/style41.xml" ContentType="application/vnd.ms-office.chartstyle+xml"/>
  <Override PartName="/xl/charts/chart41.xml" ContentType="application/vnd.openxmlformats-officedocument.drawingml.chart+xml"/>
  <Override PartName="/xl/charts/colors40.xml" ContentType="application/vnd.ms-office.chartcolorstyle+xml"/>
  <Override PartName="/xl/charts/style40.xml" ContentType="application/vnd.ms-office.chart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style44.xml" ContentType="application/vnd.ms-office.chartstyle+xml"/>
  <Override PartName="/xl/charts/chart44.xml" ContentType="application/vnd.openxmlformats-officedocument.drawingml.chart+xml"/>
  <Override PartName="/xl/charts/colors43.xml" ContentType="application/vnd.ms-office.chartcolorstyle+xml"/>
  <Override PartName="/xl/charts/style43.xml" ContentType="application/vnd.ms-office.chartstyle+xml"/>
  <Override PartName="/xl/charts/chart43.xml" ContentType="application/vnd.openxmlformats-officedocument.drawingml.chart+xml"/>
  <Override PartName="/xl/charts/colors49.xml" ContentType="application/vnd.ms-office.chartcolorstyle+xml"/>
  <Override PartName="/xl/charts/colors58.xml" ContentType="application/vnd.ms-office.chartcolorstyle+xml"/>
  <Override PartName="/xl/charts/style50.xml" ContentType="application/vnd.ms-office.chartstyle+xml"/>
  <Override PartName="/xl/charts/style55.xml" ContentType="application/vnd.ms-office.chartstyle+xml"/>
  <Override PartName="/xl/charts/chart55.xml" ContentType="application/vnd.openxmlformats-officedocument.drawingml.chart+xml"/>
  <Override PartName="/xl/charts/chart50.xml" ContentType="application/vnd.openxmlformats-officedocument.drawingml.chart+xml"/>
  <Override PartName="/xl/charts/style54.xml" ContentType="application/vnd.ms-office.chartstyle+xml"/>
  <Override PartName="/xl/charts/chart54.xml" ContentType="application/vnd.openxmlformats-officedocument.drawingml.chart+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hart58.xml" ContentType="application/vnd.openxmlformats-officedocument.drawingml.chart+xml"/>
  <Override PartName="/xl/charts/colors57.xml" ContentType="application/vnd.ms-office.chartcolorstyle+xml"/>
  <Override PartName="/xl/charts/style57.xml" ContentType="application/vnd.ms-office.chartstyle+xml"/>
  <Override PartName="/xl/charts/chart57.xml" ContentType="application/vnd.openxmlformats-officedocument.drawingml.chart+xml"/>
  <Override PartName="/xl/charts/colors56.xml" ContentType="application/vnd.ms-office.chartcolorstyle+xml"/>
  <Override PartName="/xl/charts/colors53.xml" ContentType="application/vnd.ms-office.chartcolorstyle+xml"/>
  <Override PartName="/xl/charts/colors54.xml" ContentType="application/vnd.ms-office.chartcolorstyle+xml"/>
  <Override PartName="/xl/charts/colors50.xml" ContentType="application/vnd.ms-office.chartcolorstyle+xml"/>
  <Override PartName="/xl/charts/chart52.xml" ContentType="application/vnd.openxmlformats-officedocument.drawingml.chart+xml"/>
  <Override PartName="/xl/charts/style53.xml" ContentType="application/vnd.ms-office.chartstyle+xml"/>
  <Override PartName="/xl/charts/style51.xml" ContentType="application/vnd.ms-office.chartstyle+xml"/>
  <Override PartName="/xl/charts/chart51.xml" ContentType="application/vnd.openxmlformats-officedocument.drawingml.chart+xml"/>
  <Override PartName="/xl/charts/style52.xml" ContentType="application/vnd.ms-office.chartstyle+xml"/>
  <Override PartName="/xl/charts/colors51.xml" ContentType="application/vnd.ms-office.chartcolorstyle+xml"/>
  <Override PartName="/xl/charts/colors52.xml" ContentType="application/vnd.ms-office.chartcolorstyle+xml"/>
  <Override PartName="/xl/charts/chart5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eqhq1\swrshare\!PROGRAMS-SOLID-WASTE-(PSW)\LCA\Projects\Food Rescue LCA\Report\For Review\"/>
    </mc:Choice>
  </mc:AlternateContent>
  <bookViews>
    <workbookView xWindow="0" yWindow="0" windowWidth="19170" windowHeight="6870" tabRatio="803" activeTab="12"/>
  </bookViews>
  <sheets>
    <sheet name="Results_Grouping_Chicken" sheetId="1" r:id="rId1"/>
    <sheet name="Results_Grouping_Milk" sheetId="2" r:id="rId2"/>
    <sheet name="Results_Grouping_Apple" sheetId="3" r:id="rId3"/>
    <sheet name="PERNRT" sheetId="19" r:id="rId4"/>
    <sheet name="PENRT" sheetId="18" r:id="rId5"/>
    <sheet name="PERT" sheetId="16" r:id="rId6"/>
    <sheet name="EP" sheetId="14" r:id="rId7"/>
    <sheet name="AP" sheetId="15" r:id="rId8"/>
    <sheet name="GWP" sheetId="11" r:id="rId9"/>
    <sheet name="PM2.5" sheetId="20" r:id="rId10"/>
    <sheet name="ODP" sheetId="21" r:id="rId11"/>
    <sheet name="SFP" sheetId="23" r:id="rId12"/>
    <sheet name="Blue Water" sheetId="24" r:id="rId13"/>
    <sheet name="WasteBreakEven" sheetId="27" r:id="rId14"/>
    <sheet name="impact_dictionary" sheetId="26" r:id="rId1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8" i="27" l="1"/>
  <c r="O30" i="27"/>
  <c r="O32" i="27"/>
  <c r="O34" i="27"/>
  <c r="B27" i="27"/>
  <c r="O27" i="27" s="1"/>
  <c r="B28" i="27"/>
  <c r="B29" i="27"/>
  <c r="O29" i="27" s="1"/>
  <c r="B30" i="27"/>
  <c r="B31" i="27"/>
  <c r="O31" i="27" s="1"/>
  <c r="B32" i="27"/>
  <c r="B33" i="27"/>
  <c r="O33" i="27" s="1"/>
  <c r="B34" i="27"/>
  <c r="D25" i="27"/>
  <c r="E25" i="27"/>
  <c r="F25" i="27"/>
  <c r="G25" i="27"/>
  <c r="H25" i="27"/>
  <c r="I25" i="27"/>
  <c r="J25" i="27"/>
  <c r="K25" i="27"/>
  <c r="L25" i="27"/>
  <c r="C25" i="27"/>
  <c r="D14" i="27"/>
  <c r="E14" i="27"/>
  <c r="F14" i="27"/>
  <c r="G14" i="27"/>
  <c r="H14" i="27"/>
  <c r="I14" i="27"/>
  <c r="J14" i="27"/>
  <c r="K14" i="27"/>
  <c r="L14" i="27"/>
  <c r="C14" i="27"/>
  <c r="B16" i="27"/>
  <c r="B17" i="27"/>
  <c r="B18" i="27"/>
  <c r="B19" i="27"/>
  <c r="B20" i="27"/>
  <c r="B21" i="27"/>
  <c r="B22" i="27"/>
  <c r="B23" i="27"/>
  <c r="B15" i="27"/>
  <c r="B26" i="27" s="1"/>
  <c r="O26" i="27" s="1"/>
  <c r="B58" i="19" l="1"/>
  <c r="B30" i="19"/>
  <c r="B58" i="18"/>
  <c r="B30" i="18"/>
  <c r="B58" i="16"/>
  <c r="B30" i="16"/>
  <c r="B58" i="14"/>
  <c r="B30" i="14"/>
  <c r="B58" i="15"/>
  <c r="B30" i="15"/>
  <c r="B58" i="11"/>
  <c r="B30" i="11"/>
  <c r="B58" i="20"/>
  <c r="B30" i="20"/>
  <c r="B58" i="21"/>
  <c r="B30" i="21"/>
  <c r="B58" i="24"/>
  <c r="B30" i="24"/>
  <c r="B58" i="23"/>
  <c r="B30" i="23"/>
  <c r="B83" i="24" l="1"/>
  <c r="C83" i="24"/>
  <c r="D83" i="24"/>
  <c r="E83" i="24"/>
  <c r="F83" i="24"/>
  <c r="G83" i="24"/>
  <c r="B84" i="24"/>
  <c r="C84" i="24"/>
  <c r="D84" i="24"/>
  <c r="E84" i="24"/>
  <c r="F84" i="24"/>
  <c r="G84" i="24"/>
  <c r="B85" i="24"/>
  <c r="C85" i="24"/>
  <c r="D85" i="24"/>
  <c r="E85" i="24"/>
  <c r="F85" i="24"/>
  <c r="G85" i="24"/>
  <c r="B55" i="24"/>
  <c r="C55" i="24"/>
  <c r="D55" i="24"/>
  <c r="E55" i="24"/>
  <c r="F55" i="24"/>
  <c r="G55" i="24"/>
  <c r="B56" i="24"/>
  <c r="C56" i="24"/>
  <c r="D56" i="24"/>
  <c r="E56" i="24"/>
  <c r="F56" i="24"/>
  <c r="G56" i="24"/>
  <c r="B57" i="24"/>
  <c r="C57" i="24"/>
  <c r="D57" i="24"/>
  <c r="E57" i="24"/>
  <c r="F57" i="24"/>
  <c r="G57" i="24"/>
  <c r="A27" i="24"/>
  <c r="A55" i="24" s="1"/>
  <c r="A83" i="24" s="1"/>
  <c r="B27" i="24"/>
  <c r="C27" i="24"/>
  <c r="D27" i="24"/>
  <c r="E27" i="24"/>
  <c r="F27" i="24"/>
  <c r="G27" i="24"/>
  <c r="A28" i="24"/>
  <c r="A56" i="24" s="1"/>
  <c r="A84" i="24" s="1"/>
  <c r="B28" i="24"/>
  <c r="C28" i="24"/>
  <c r="D28" i="24"/>
  <c r="E28" i="24"/>
  <c r="F28" i="24"/>
  <c r="G28" i="24"/>
  <c r="A29" i="24"/>
  <c r="A57" i="24" s="1"/>
  <c r="A85" i="24" s="1"/>
  <c r="B29" i="24"/>
  <c r="C29" i="24"/>
  <c r="D29" i="24"/>
  <c r="E29" i="24"/>
  <c r="F29" i="24"/>
  <c r="G29" i="24"/>
  <c r="B55" i="23"/>
  <c r="C55" i="23"/>
  <c r="D55" i="23"/>
  <c r="E55" i="23"/>
  <c r="F55" i="23"/>
  <c r="G55" i="23"/>
  <c r="B56" i="23"/>
  <c r="C56" i="23"/>
  <c r="D56" i="23"/>
  <c r="E56" i="23"/>
  <c r="F56" i="23"/>
  <c r="G56" i="23"/>
  <c r="B57" i="23"/>
  <c r="C57" i="23"/>
  <c r="D57" i="23"/>
  <c r="E57" i="23"/>
  <c r="F57" i="23"/>
  <c r="G57" i="23"/>
  <c r="A27" i="23"/>
  <c r="A55" i="23" s="1"/>
  <c r="A83" i="23" s="1"/>
  <c r="B27" i="23"/>
  <c r="C27" i="23"/>
  <c r="D27" i="23"/>
  <c r="E27" i="23"/>
  <c r="F27" i="23"/>
  <c r="G27" i="23"/>
  <c r="A28" i="23"/>
  <c r="A56" i="23" s="1"/>
  <c r="A84" i="23" s="1"/>
  <c r="B28" i="23"/>
  <c r="C28" i="23"/>
  <c r="D28" i="23"/>
  <c r="E28" i="23"/>
  <c r="F28" i="23"/>
  <c r="G28" i="23"/>
  <c r="A29" i="23"/>
  <c r="A57" i="23" s="1"/>
  <c r="A85" i="23" s="1"/>
  <c r="B29" i="23"/>
  <c r="C29" i="23"/>
  <c r="D29" i="23"/>
  <c r="E29" i="23"/>
  <c r="F29" i="23"/>
  <c r="G29" i="23"/>
  <c r="B83" i="23"/>
  <c r="C83" i="23"/>
  <c r="D83" i="23"/>
  <c r="E83" i="23"/>
  <c r="F83" i="23"/>
  <c r="G83" i="23"/>
  <c r="B84" i="23"/>
  <c r="C84" i="23"/>
  <c r="D84" i="23"/>
  <c r="E84" i="23"/>
  <c r="F84" i="23"/>
  <c r="G84" i="23"/>
  <c r="B85" i="23"/>
  <c r="C85" i="23"/>
  <c r="D85" i="23"/>
  <c r="E85" i="23"/>
  <c r="F85" i="23"/>
  <c r="G85" i="23"/>
  <c r="B83" i="21"/>
  <c r="C83" i="21"/>
  <c r="D83" i="21"/>
  <c r="E83" i="21"/>
  <c r="F83" i="21"/>
  <c r="G83" i="21"/>
  <c r="B84" i="21"/>
  <c r="C84" i="21"/>
  <c r="D84" i="21"/>
  <c r="E84" i="21"/>
  <c r="F84" i="21"/>
  <c r="G84" i="21"/>
  <c r="B85" i="21"/>
  <c r="C85" i="21"/>
  <c r="D85" i="21"/>
  <c r="E85" i="21"/>
  <c r="F85" i="21"/>
  <c r="G85" i="21"/>
  <c r="B55" i="21"/>
  <c r="C55" i="21"/>
  <c r="D55" i="21"/>
  <c r="E55" i="21"/>
  <c r="F55" i="21"/>
  <c r="G55" i="21"/>
  <c r="B56" i="21"/>
  <c r="C56" i="21"/>
  <c r="D56" i="21"/>
  <c r="E56" i="21"/>
  <c r="F56" i="21"/>
  <c r="G56" i="21"/>
  <c r="B57" i="21"/>
  <c r="C57" i="21"/>
  <c r="D57" i="21"/>
  <c r="E57" i="21"/>
  <c r="F57" i="21"/>
  <c r="G57" i="21"/>
  <c r="A27" i="21"/>
  <c r="A55" i="21" s="1"/>
  <c r="A83" i="21" s="1"/>
  <c r="B27" i="21"/>
  <c r="C27" i="21"/>
  <c r="D27" i="21"/>
  <c r="E27" i="21"/>
  <c r="F27" i="21"/>
  <c r="G27" i="21"/>
  <c r="A28" i="21"/>
  <c r="A56" i="21" s="1"/>
  <c r="A84" i="21" s="1"/>
  <c r="B28" i="21"/>
  <c r="C28" i="21"/>
  <c r="D28" i="21"/>
  <c r="E28" i="21"/>
  <c r="F28" i="21"/>
  <c r="G28" i="21"/>
  <c r="A29" i="21"/>
  <c r="A57" i="21" s="1"/>
  <c r="A85" i="21" s="1"/>
  <c r="B29" i="21"/>
  <c r="C29" i="21"/>
  <c r="D29" i="21"/>
  <c r="E29" i="21"/>
  <c r="F29" i="21"/>
  <c r="G29" i="21"/>
  <c r="B83" i="20"/>
  <c r="C83" i="20"/>
  <c r="D83" i="20"/>
  <c r="E83" i="20"/>
  <c r="F83" i="20"/>
  <c r="G83" i="20"/>
  <c r="B84" i="20"/>
  <c r="C84" i="20"/>
  <c r="D84" i="20"/>
  <c r="E84" i="20"/>
  <c r="F84" i="20"/>
  <c r="G84" i="20"/>
  <c r="B85" i="20"/>
  <c r="C85" i="20"/>
  <c r="D85" i="20"/>
  <c r="E85" i="20"/>
  <c r="F85" i="20"/>
  <c r="G85" i="20"/>
  <c r="B55" i="20"/>
  <c r="C55" i="20"/>
  <c r="D55" i="20"/>
  <c r="E55" i="20"/>
  <c r="F55" i="20"/>
  <c r="G55" i="20"/>
  <c r="B56" i="20"/>
  <c r="C56" i="20"/>
  <c r="D56" i="20"/>
  <c r="E56" i="20"/>
  <c r="F56" i="20"/>
  <c r="G56" i="20"/>
  <c r="B57" i="20"/>
  <c r="C57" i="20"/>
  <c r="D57" i="20"/>
  <c r="E57" i="20"/>
  <c r="F57" i="20"/>
  <c r="G57" i="20"/>
  <c r="A27" i="20"/>
  <c r="A55" i="20" s="1"/>
  <c r="A83" i="20" s="1"/>
  <c r="B27" i="20"/>
  <c r="C27" i="20"/>
  <c r="D27" i="20"/>
  <c r="E27" i="20"/>
  <c r="F27" i="20"/>
  <c r="G27" i="20"/>
  <c r="A28" i="20"/>
  <c r="A56" i="20" s="1"/>
  <c r="A84" i="20" s="1"/>
  <c r="B28" i="20"/>
  <c r="C28" i="20"/>
  <c r="D28" i="20"/>
  <c r="E28" i="20"/>
  <c r="F28" i="20"/>
  <c r="G28" i="20"/>
  <c r="A29" i="20"/>
  <c r="A57" i="20" s="1"/>
  <c r="A85" i="20" s="1"/>
  <c r="B29" i="20"/>
  <c r="C29" i="20"/>
  <c r="D29" i="20"/>
  <c r="E29" i="20"/>
  <c r="F29" i="20"/>
  <c r="G29" i="20"/>
  <c r="M56" i="24" l="1"/>
  <c r="M84" i="24"/>
  <c r="M85" i="24"/>
  <c r="M83" i="24"/>
  <c r="M57" i="24"/>
  <c r="M55" i="24"/>
  <c r="M28" i="24"/>
  <c r="R10" i="24" s="1"/>
  <c r="M29" i="24"/>
  <c r="S10" i="24" s="1"/>
  <c r="M27" i="24"/>
  <c r="M29" i="23"/>
  <c r="S10" i="23" s="1"/>
  <c r="M57" i="23"/>
  <c r="M56" i="23"/>
  <c r="M55" i="23"/>
  <c r="M27" i="23"/>
  <c r="Q10" i="23" s="1"/>
  <c r="M84" i="23"/>
  <c r="M28" i="23"/>
  <c r="R10" i="23" s="1"/>
  <c r="M83" i="23"/>
  <c r="M85" i="23"/>
  <c r="M84" i="21"/>
  <c r="M85" i="21"/>
  <c r="M56" i="21"/>
  <c r="M28" i="21"/>
  <c r="R10" i="21" s="1"/>
  <c r="M57" i="21"/>
  <c r="M83" i="21"/>
  <c r="M55" i="21"/>
  <c r="M29" i="21"/>
  <c r="S10" i="21" s="1"/>
  <c r="M27" i="21"/>
  <c r="Q10" i="21" s="1"/>
  <c r="M84" i="20"/>
  <c r="M57" i="20"/>
  <c r="M56" i="20"/>
  <c r="M85" i="20"/>
  <c r="M55" i="20"/>
  <c r="M29" i="20"/>
  <c r="S10" i="20" s="1"/>
  <c r="M27" i="20"/>
  <c r="Q10" i="20" s="1"/>
  <c r="M83" i="20"/>
  <c r="M28" i="20"/>
  <c r="R10" i="20" s="1"/>
  <c r="B83" i="11"/>
  <c r="C83" i="11"/>
  <c r="D83" i="11"/>
  <c r="E83" i="11"/>
  <c r="F83" i="11"/>
  <c r="G83" i="11"/>
  <c r="B84" i="11"/>
  <c r="C84" i="11"/>
  <c r="D84" i="11"/>
  <c r="E84" i="11"/>
  <c r="F84" i="11"/>
  <c r="G84" i="11"/>
  <c r="B85" i="11"/>
  <c r="C85" i="11"/>
  <c r="D85" i="11"/>
  <c r="E85" i="11"/>
  <c r="F85" i="11"/>
  <c r="G85" i="11"/>
  <c r="B55" i="11"/>
  <c r="C55" i="11"/>
  <c r="D55" i="11"/>
  <c r="E55" i="11"/>
  <c r="F55" i="11"/>
  <c r="G55" i="11"/>
  <c r="B56" i="11"/>
  <c r="C56" i="11"/>
  <c r="D56" i="11"/>
  <c r="E56" i="11"/>
  <c r="F56" i="11"/>
  <c r="G56" i="11"/>
  <c r="B57" i="11"/>
  <c r="C57" i="11"/>
  <c r="D57" i="11"/>
  <c r="E57" i="11"/>
  <c r="F57" i="11"/>
  <c r="G57" i="11"/>
  <c r="A27" i="11"/>
  <c r="A55" i="11" s="1"/>
  <c r="A83" i="11" s="1"/>
  <c r="B27" i="11"/>
  <c r="C27" i="11"/>
  <c r="D27" i="11"/>
  <c r="E27" i="11"/>
  <c r="F27" i="11"/>
  <c r="G27" i="11"/>
  <c r="A28" i="11"/>
  <c r="A56" i="11" s="1"/>
  <c r="A84" i="11" s="1"/>
  <c r="B28" i="11"/>
  <c r="C28" i="11"/>
  <c r="D28" i="11"/>
  <c r="E28" i="11"/>
  <c r="F28" i="11"/>
  <c r="G28" i="11"/>
  <c r="A29" i="11"/>
  <c r="A57" i="11" s="1"/>
  <c r="A85" i="11" s="1"/>
  <c r="B29" i="11"/>
  <c r="C29" i="11"/>
  <c r="D29" i="11"/>
  <c r="E29" i="11"/>
  <c r="F29" i="11"/>
  <c r="G29" i="11"/>
  <c r="B83" i="15"/>
  <c r="C83" i="15"/>
  <c r="D83" i="15"/>
  <c r="E83" i="15"/>
  <c r="F83" i="15"/>
  <c r="G83" i="15"/>
  <c r="B84" i="15"/>
  <c r="C84" i="15"/>
  <c r="D84" i="15"/>
  <c r="E84" i="15"/>
  <c r="F84" i="15"/>
  <c r="G84" i="15"/>
  <c r="B85" i="15"/>
  <c r="C85" i="15"/>
  <c r="D85" i="15"/>
  <c r="E85" i="15"/>
  <c r="F85" i="15"/>
  <c r="G85" i="15"/>
  <c r="B55" i="15"/>
  <c r="C55" i="15"/>
  <c r="D55" i="15"/>
  <c r="E55" i="15"/>
  <c r="F55" i="15"/>
  <c r="G55" i="15"/>
  <c r="B56" i="15"/>
  <c r="C56" i="15"/>
  <c r="D56" i="15"/>
  <c r="E56" i="15"/>
  <c r="F56" i="15"/>
  <c r="G56" i="15"/>
  <c r="B57" i="15"/>
  <c r="C57" i="15"/>
  <c r="D57" i="15"/>
  <c r="E57" i="15"/>
  <c r="F57" i="15"/>
  <c r="G57" i="15"/>
  <c r="A27" i="15"/>
  <c r="A55" i="15" s="1"/>
  <c r="A83" i="15" s="1"/>
  <c r="B27" i="15"/>
  <c r="C27" i="15"/>
  <c r="D27" i="15"/>
  <c r="E27" i="15"/>
  <c r="F27" i="15"/>
  <c r="G27" i="15"/>
  <c r="A28" i="15"/>
  <c r="A56" i="15" s="1"/>
  <c r="A84" i="15" s="1"/>
  <c r="B28" i="15"/>
  <c r="C28" i="15"/>
  <c r="D28" i="15"/>
  <c r="E28" i="15"/>
  <c r="F28" i="15"/>
  <c r="G28" i="15"/>
  <c r="A29" i="15"/>
  <c r="A57" i="15" s="1"/>
  <c r="A85" i="15" s="1"/>
  <c r="B29" i="15"/>
  <c r="C29" i="15"/>
  <c r="D29" i="15"/>
  <c r="E29" i="15"/>
  <c r="F29" i="15"/>
  <c r="G29" i="15"/>
  <c r="B83" i="14"/>
  <c r="C83" i="14"/>
  <c r="D83" i="14"/>
  <c r="E83" i="14"/>
  <c r="F83" i="14"/>
  <c r="G83" i="14"/>
  <c r="B84" i="14"/>
  <c r="C84" i="14"/>
  <c r="D84" i="14"/>
  <c r="E84" i="14"/>
  <c r="F84" i="14"/>
  <c r="G84" i="14"/>
  <c r="B85" i="14"/>
  <c r="C85" i="14"/>
  <c r="D85" i="14"/>
  <c r="E85" i="14"/>
  <c r="F85" i="14"/>
  <c r="G85" i="14"/>
  <c r="B55" i="14"/>
  <c r="C55" i="14"/>
  <c r="D55" i="14"/>
  <c r="E55" i="14"/>
  <c r="F55" i="14"/>
  <c r="G55" i="14"/>
  <c r="B56" i="14"/>
  <c r="C56" i="14"/>
  <c r="D56" i="14"/>
  <c r="E56" i="14"/>
  <c r="F56" i="14"/>
  <c r="G56" i="14"/>
  <c r="B57" i="14"/>
  <c r="C57" i="14"/>
  <c r="D57" i="14"/>
  <c r="E57" i="14"/>
  <c r="F57" i="14"/>
  <c r="G57" i="14"/>
  <c r="A27" i="14"/>
  <c r="A55" i="14" s="1"/>
  <c r="A83" i="14" s="1"/>
  <c r="B27" i="14"/>
  <c r="C27" i="14"/>
  <c r="D27" i="14"/>
  <c r="E27" i="14"/>
  <c r="F27" i="14"/>
  <c r="G27" i="14"/>
  <c r="A28" i="14"/>
  <c r="A56" i="14" s="1"/>
  <c r="A84" i="14" s="1"/>
  <c r="B28" i="14"/>
  <c r="C28" i="14"/>
  <c r="D28" i="14"/>
  <c r="E28" i="14"/>
  <c r="F28" i="14"/>
  <c r="G28" i="14"/>
  <c r="A29" i="14"/>
  <c r="A57" i="14" s="1"/>
  <c r="A85" i="14" s="1"/>
  <c r="B29" i="14"/>
  <c r="C29" i="14"/>
  <c r="D29" i="14"/>
  <c r="E29" i="14"/>
  <c r="F29" i="14"/>
  <c r="G29" i="14"/>
  <c r="B83" i="16"/>
  <c r="C83" i="16"/>
  <c r="D83" i="16"/>
  <c r="E83" i="16"/>
  <c r="F83" i="16"/>
  <c r="G83" i="16"/>
  <c r="B84" i="16"/>
  <c r="C84" i="16"/>
  <c r="D84" i="16"/>
  <c r="E84" i="16"/>
  <c r="F84" i="16"/>
  <c r="G84" i="16"/>
  <c r="B85" i="16"/>
  <c r="C85" i="16"/>
  <c r="D85" i="16"/>
  <c r="E85" i="16"/>
  <c r="F85" i="16"/>
  <c r="G85" i="16"/>
  <c r="B55" i="16"/>
  <c r="C55" i="16"/>
  <c r="D55" i="16"/>
  <c r="E55" i="16"/>
  <c r="F55" i="16"/>
  <c r="G55" i="16"/>
  <c r="B56" i="16"/>
  <c r="C56" i="16"/>
  <c r="D56" i="16"/>
  <c r="E56" i="16"/>
  <c r="F56" i="16"/>
  <c r="G56" i="16"/>
  <c r="B57" i="16"/>
  <c r="C57" i="16"/>
  <c r="D57" i="16"/>
  <c r="E57" i="16"/>
  <c r="F57" i="16"/>
  <c r="G57" i="16"/>
  <c r="A27" i="16"/>
  <c r="A55" i="16" s="1"/>
  <c r="A83" i="16" s="1"/>
  <c r="B27" i="16"/>
  <c r="C27" i="16"/>
  <c r="D27" i="16"/>
  <c r="E27" i="16"/>
  <c r="F27" i="16"/>
  <c r="G27" i="16"/>
  <c r="A28" i="16"/>
  <c r="A56" i="16" s="1"/>
  <c r="A84" i="16" s="1"/>
  <c r="B28" i="16"/>
  <c r="C28" i="16"/>
  <c r="D28" i="16"/>
  <c r="E28" i="16"/>
  <c r="F28" i="16"/>
  <c r="G28" i="16"/>
  <c r="A29" i="16"/>
  <c r="A57" i="16" s="1"/>
  <c r="A85" i="16" s="1"/>
  <c r="B29" i="16"/>
  <c r="C29" i="16"/>
  <c r="D29" i="16"/>
  <c r="E29" i="16"/>
  <c r="F29" i="16"/>
  <c r="G29" i="16"/>
  <c r="B83" i="18"/>
  <c r="C83" i="18"/>
  <c r="D83" i="18"/>
  <c r="E83" i="18"/>
  <c r="F83" i="18"/>
  <c r="G83" i="18"/>
  <c r="B84" i="18"/>
  <c r="C84" i="18"/>
  <c r="D84" i="18"/>
  <c r="E84" i="18"/>
  <c r="F84" i="18"/>
  <c r="G84" i="18"/>
  <c r="B85" i="18"/>
  <c r="C85" i="18"/>
  <c r="D85" i="18"/>
  <c r="E85" i="18"/>
  <c r="F85" i="18"/>
  <c r="G85" i="18"/>
  <c r="B55" i="18"/>
  <c r="C55" i="18"/>
  <c r="D55" i="18"/>
  <c r="E55" i="18"/>
  <c r="F55" i="18"/>
  <c r="G55" i="18"/>
  <c r="B56" i="18"/>
  <c r="C56" i="18"/>
  <c r="D56" i="18"/>
  <c r="E56" i="18"/>
  <c r="F56" i="18"/>
  <c r="G56" i="18"/>
  <c r="B57" i="18"/>
  <c r="C57" i="18"/>
  <c r="D57" i="18"/>
  <c r="E57" i="18"/>
  <c r="F57" i="18"/>
  <c r="G57" i="18"/>
  <c r="A27" i="18"/>
  <c r="A55" i="18" s="1"/>
  <c r="A83" i="18" s="1"/>
  <c r="B27" i="18"/>
  <c r="C27" i="18"/>
  <c r="D27" i="18"/>
  <c r="E27" i="18"/>
  <c r="F27" i="18"/>
  <c r="G27" i="18"/>
  <c r="A28" i="18"/>
  <c r="A56" i="18" s="1"/>
  <c r="A84" i="18" s="1"/>
  <c r="B28" i="18"/>
  <c r="C28" i="18"/>
  <c r="D28" i="18"/>
  <c r="E28" i="18"/>
  <c r="F28" i="18"/>
  <c r="G28" i="18"/>
  <c r="A29" i="18"/>
  <c r="A57" i="18" s="1"/>
  <c r="A85" i="18" s="1"/>
  <c r="B29" i="18"/>
  <c r="C29" i="18"/>
  <c r="D29" i="18"/>
  <c r="E29" i="18"/>
  <c r="F29" i="18"/>
  <c r="G29" i="18"/>
  <c r="B83" i="19"/>
  <c r="C83" i="19"/>
  <c r="D83" i="19"/>
  <c r="E83" i="19"/>
  <c r="F83" i="19"/>
  <c r="G83" i="19"/>
  <c r="B84" i="19"/>
  <c r="C84" i="19"/>
  <c r="D84" i="19"/>
  <c r="E84" i="19"/>
  <c r="F84" i="19"/>
  <c r="G84" i="19"/>
  <c r="B85" i="19"/>
  <c r="C85" i="19"/>
  <c r="D85" i="19"/>
  <c r="E85" i="19"/>
  <c r="F85" i="19"/>
  <c r="G85" i="19"/>
  <c r="B55" i="19"/>
  <c r="C55" i="19"/>
  <c r="D55" i="19"/>
  <c r="E55" i="19"/>
  <c r="F55" i="19"/>
  <c r="G55" i="19"/>
  <c r="B56" i="19"/>
  <c r="C56" i="19"/>
  <c r="D56" i="19"/>
  <c r="E56" i="19"/>
  <c r="F56" i="19"/>
  <c r="G56" i="19"/>
  <c r="B57" i="19"/>
  <c r="C57" i="19"/>
  <c r="D57" i="19"/>
  <c r="E57" i="19"/>
  <c r="F57" i="19"/>
  <c r="G57" i="19"/>
  <c r="B27" i="19"/>
  <c r="C27" i="19"/>
  <c r="D27" i="19"/>
  <c r="E27" i="19"/>
  <c r="F27" i="19"/>
  <c r="G27" i="19"/>
  <c r="B28" i="19"/>
  <c r="C28" i="19"/>
  <c r="D28" i="19"/>
  <c r="E28" i="19"/>
  <c r="F28" i="19"/>
  <c r="G28" i="19"/>
  <c r="B29" i="19"/>
  <c r="C29" i="19"/>
  <c r="D29" i="19"/>
  <c r="E29" i="19"/>
  <c r="F29" i="19"/>
  <c r="G29" i="19"/>
  <c r="A29" i="19"/>
  <c r="A57" i="19" s="1"/>
  <c r="A85" i="19" s="1"/>
  <c r="A27" i="19"/>
  <c r="A55" i="19" s="1"/>
  <c r="A83" i="19" s="1"/>
  <c r="A28" i="19"/>
  <c r="A56" i="19" s="1"/>
  <c r="A84" i="19" s="1"/>
  <c r="T10" i="20" l="1"/>
  <c r="U10" i="20"/>
  <c r="V10" i="20"/>
  <c r="U10" i="21"/>
  <c r="V10" i="21"/>
  <c r="T10" i="21"/>
  <c r="V10" i="23"/>
  <c r="U10" i="23"/>
  <c r="T10" i="23"/>
  <c r="Q10" i="24"/>
  <c r="T10" i="24" s="1"/>
  <c r="M85" i="11"/>
  <c r="M83" i="11"/>
  <c r="M56" i="11"/>
  <c r="M84" i="11"/>
  <c r="M57" i="11"/>
  <c r="M55" i="11"/>
  <c r="M28" i="11"/>
  <c r="R10" i="11" s="1"/>
  <c r="M56" i="15"/>
  <c r="M29" i="11"/>
  <c r="S10" i="11" s="1"/>
  <c r="M27" i="11"/>
  <c r="Q10" i="11" s="1"/>
  <c r="M84" i="15"/>
  <c r="M85" i="15"/>
  <c r="M83" i="15"/>
  <c r="M57" i="15"/>
  <c r="M55" i="15"/>
  <c r="M28" i="15"/>
  <c r="R10" i="15" s="1"/>
  <c r="M29" i="15"/>
  <c r="S10" i="15" s="1"/>
  <c r="M27" i="15"/>
  <c r="Q10" i="15" s="1"/>
  <c r="M56" i="14"/>
  <c r="M85" i="14"/>
  <c r="M84" i="14"/>
  <c r="M83" i="14"/>
  <c r="M57" i="14"/>
  <c r="M55" i="14"/>
  <c r="M28" i="14"/>
  <c r="R10" i="14" s="1"/>
  <c r="M29" i="14"/>
  <c r="S10" i="14" s="1"/>
  <c r="M27" i="14"/>
  <c r="Q10" i="14" s="1"/>
  <c r="M84" i="16"/>
  <c r="M85" i="16"/>
  <c r="M83" i="16"/>
  <c r="M56" i="16"/>
  <c r="M57" i="16"/>
  <c r="M55" i="16"/>
  <c r="M27" i="16"/>
  <c r="Q10" i="16" s="1"/>
  <c r="M28" i="16"/>
  <c r="R10" i="16" s="1"/>
  <c r="M29" i="16"/>
  <c r="S10" i="16" s="1"/>
  <c r="M84" i="18"/>
  <c r="M85" i="18"/>
  <c r="M83" i="18"/>
  <c r="M56" i="18"/>
  <c r="M27" i="18"/>
  <c r="Q10" i="18" s="1"/>
  <c r="M29" i="18"/>
  <c r="S10" i="18" s="1"/>
  <c r="M57" i="18"/>
  <c r="M55" i="18"/>
  <c r="M28" i="18"/>
  <c r="R10" i="18" s="1"/>
  <c r="M85" i="19"/>
  <c r="M83" i="19"/>
  <c r="M84" i="19"/>
  <c r="M57" i="19"/>
  <c r="M56" i="19"/>
  <c r="M28" i="19"/>
  <c r="R10" i="19" s="1"/>
  <c r="M55" i="19"/>
  <c r="M29" i="19"/>
  <c r="S10" i="19" s="1"/>
  <c r="M27" i="19"/>
  <c r="Q10" i="19" s="1"/>
  <c r="T10" i="18" l="1"/>
  <c r="U10" i="19"/>
  <c r="V10" i="19"/>
  <c r="T10" i="19"/>
  <c r="U10" i="18"/>
  <c r="V10" i="18"/>
  <c r="T10" i="14"/>
  <c r="T10" i="16"/>
  <c r="U10" i="16"/>
  <c r="V10" i="16"/>
  <c r="W10" i="20"/>
  <c r="I12" i="27" s="1"/>
  <c r="T10" i="15"/>
  <c r="T10" i="11"/>
  <c r="U10" i="14"/>
  <c r="V10" i="14"/>
  <c r="W10" i="21"/>
  <c r="J12" i="27" s="1"/>
  <c r="U10" i="11"/>
  <c r="V10" i="11"/>
  <c r="U10" i="15"/>
  <c r="V10" i="15"/>
  <c r="W10" i="23"/>
  <c r="K12" i="27" s="1"/>
  <c r="V10" i="24"/>
  <c r="U10" i="24"/>
  <c r="C53" i="24"/>
  <c r="D53" i="24"/>
  <c r="E53" i="24"/>
  <c r="F53" i="24"/>
  <c r="G53" i="24"/>
  <c r="B53" i="24"/>
  <c r="G82" i="24"/>
  <c r="F82" i="24"/>
  <c r="E82" i="24"/>
  <c r="D82" i="24"/>
  <c r="C82" i="24"/>
  <c r="B82" i="24"/>
  <c r="G81" i="24"/>
  <c r="F81" i="24"/>
  <c r="E81" i="24"/>
  <c r="D81" i="24"/>
  <c r="C81" i="24"/>
  <c r="B81" i="24"/>
  <c r="G80" i="24"/>
  <c r="F80" i="24"/>
  <c r="E80" i="24"/>
  <c r="D80" i="24"/>
  <c r="C80" i="24"/>
  <c r="B80" i="24"/>
  <c r="G79" i="24"/>
  <c r="F79" i="24"/>
  <c r="E79" i="24"/>
  <c r="D79" i="24"/>
  <c r="C79" i="24"/>
  <c r="B79" i="24"/>
  <c r="G78" i="24"/>
  <c r="F78" i="24"/>
  <c r="E78" i="24"/>
  <c r="D78" i="24"/>
  <c r="C78" i="24"/>
  <c r="B78" i="24"/>
  <c r="G77" i="24"/>
  <c r="F77" i="24"/>
  <c r="E77" i="24"/>
  <c r="D77" i="24"/>
  <c r="C77" i="24"/>
  <c r="B77" i="24"/>
  <c r="G76" i="24"/>
  <c r="F76" i="24"/>
  <c r="E76" i="24"/>
  <c r="D76" i="24"/>
  <c r="C76" i="24"/>
  <c r="B76" i="24"/>
  <c r="G75" i="24"/>
  <c r="F75" i="24"/>
  <c r="E75" i="24"/>
  <c r="D75" i="24"/>
  <c r="C75" i="24"/>
  <c r="B75" i="24"/>
  <c r="G74" i="24"/>
  <c r="F74" i="24"/>
  <c r="E74" i="24"/>
  <c r="D74" i="24"/>
  <c r="C74" i="24"/>
  <c r="B74" i="24"/>
  <c r="G73" i="24"/>
  <c r="F73" i="24"/>
  <c r="E73" i="24"/>
  <c r="D73" i="24"/>
  <c r="C73" i="24"/>
  <c r="B73" i="24"/>
  <c r="G72" i="24"/>
  <c r="F72" i="24"/>
  <c r="E72" i="24"/>
  <c r="D72" i="24"/>
  <c r="C72" i="24"/>
  <c r="B72" i="24"/>
  <c r="G71" i="24"/>
  <c r="F71" i="24"/>
  <c r="E71" i="24"/>
  <c r="D71" i="24"/>
  <c r="C71" i="24"/>
  <c r="B71" i="24"/>
  <c r="G70" i="24"/>
  <c r="F70" i="24"/>
  <c r="E70" i="24"/>
  <c r="D70" i="24"/>
  <c r="C70" i="24"/>
  <c r="B70" i="24"/>
  <c r="G69" i="24"/>
  <c r="F69" i="24"/>
  <c r="E69" i="24"/>
  <c r="D69" i="24"/>
  <c r="C69" i="24"/>
  <c r="B69" i="24"/>
  <c r="G68" i="24"/>
  <c r="F68" i="24"/>
  <c r="E68" i="24"/>
  <c r="D68" i="24"/>
  <c r="C68" i="24"/>
  <c r="B68" i="24"/>
  <c r="G67" i="24"/>
  <c r="F67" i="24"/>
  <c r="E67" i="24"/>
  <c r="D67" i="24"/>
  <c r="C67" i="24"/>
  <c r="B67" i="24"/>
  <c r="G66" i="24"/>
  <c r="F66" i="24"/>
  <c r="E66" i="24"/>
  <c r="D66" i="24"/>
  <c r="C66" i="24"/>
  <c r="B66" i="24"/>
  <c r="G65" i="24"/>
  <c r="F65" i="24"/>
  <c r="E65" i="24"/>
  <c r="D65" i="24"/>
  <c r="C65" i="24"/>
  <c r="B65" i="24"/>
  <c r="G64" i="24"/>
  <c r="F64" i="24"/>
  <c r="E64" i="24"/>
  <c r="D64" i="24"/>
  <c r="C64" i="24"/>
  <c r="B64" i="24"/>
  <c r="G63" i="24"/>
  <c r="F63" i="24"/>
  <c r="E63" i="24"/>
  <c r="D63" i="24"/>
  <c r="C63" i="24"/>
  <c r="B63" i="24"/>
  <c r="G62" i="24"/>
  <c r="F62" i="24"/>
  <c r="E62" i="24"/>
  <c r="D62" i="24"/>
  <c r="C62" i="24"/>
  <c r="B62" i="24"/>
  <c r="G61" i="24"/>
  <c r="F61" i="24"/>
  <c r="E61" i="24"/>
  <c r="D61" i="24"/>
  <c r="C61" i="24"/>
  <c r="B61" i="24"/>
  <c r="G60" i="24"/>
  <c r="F60" i="24"/>
  <c r="E60" i="24"/>
  <c r="D60" i="24"/>
  <c r="C60" i="24"/>
  <c r="B60" i="24"/>
  <c r="G59" i="24"/>
  <c r="F59" i="24"/>
  <c r="E59" i="24"/>
  <c r="D59" i="24"/>
  <c r="C59" i="24"/>
  <c r="B59" i="24"/>
  <c r="G54" i="24"/>
  <c r="F54" i="24"/>
  <c r="E54" i="24"/>
  <c r="D54" i="24"/>
  <c r="C54" i="24"/>
  <c r="B54" i="24"/>
  <c r="G52" i="24"/>
  <c r="F52" i="24"/>
  <c r="E52" i="24"/>
  <c r="D52" i="24"/>
  <c r="C52" i="24"/>
  <c r="B52" i="24"/>
  <c r="G51" i="24"/>
  <c r="F51" i="24"/>
  <c r="E51" i="24"/>
  <c r="D51" i="24"/>
  <c r="C51" i="24"/>
  <c r="B51" i="24"/>
  <c r="G50" i="24"/>
  <c r="F50" i="24"/>
  <c r="E50" i="24"/>
  <c r="D50" i="24"/>
  <c r="C50" i="24"/>
  <c r="B50" i="24"/>
  <c r="G49" i="24"/>
  <c r="F49" i="24"/>
  <c r="E49" i="24"/>
  <c r="D49" i="24"/>
  <c r="C49" i="24"/>
  <c r="B49" i="24"/>
  <c r="G48" i="24"/>
  <c r="F48" i="24"/>
  <c r="E48" i="24"/>
  <c r="D48" i="24"/>
  <c r="C48" i="24"/>
  <c r="B48" i="24"/>
  <c r="G47" i="24"/>
  <c r="F47" i="24"/>
  <c r="E47" i="24"/>
  <c r="D47" i="24"/>
  <c r="C47" i="24"/>
  <c r="B47" i="24"/>
  <c r="G46" i="24"/>
  <c r="F46" i="24"/>
  <c r="E46" i="24"/>
  <c r="D46" i="24"/>
  <c r="C46" i="24"/>
  <c r="B46" i="24"/>
  <c r="G45" i="24"/>
  <c r="F45" i="24"/>
  <c r="E45" i="24"/>
  <c r="D45" i="24"/>
  <c r="C45" i="24"/>
  <c r="B45" i="24"/>
  <c r="G44" i="24"/>
  <c r="F44" i="24"/>
  <c r="E44" i="24"/>
  <c r="D44" i="24"/>
  <c r="C44" i="24"/>
  <c r="B44" i="24"/>
  <c r="G43" i="24"/>
  <c r="F43" i="24"/>
  <c r="E43" i="24"/>
  <c r="D43" i="24"/>
  <c r="C43" i="24"/>
  <c r="B43" i="24"/>
  <c r="G42" i="24"/>
  <c r="F42" i="24"/>
  <c r="E42" i="24"/>
  <c r="D42" i="24"/>
  <c r="C42" i="24"/>
  <c r="B42" i="24"/>
  <c r="G41" i="24"/>
  <c r="F41" i="24"/>
  <c r="E41" i="24"/>
  <c r="D41" i="24"/>
  <c r="C41" i="24"/>
  <c r="B41" i="24"/>
  <c r="G40" i="24"/>
  <c r="F40" i="24"/>
  <c r="E40" i="24"/>
  <c r="D40" i="24"/>
  <c r="C40" i="24"/>
  <c r="B40" i="24"/>
  <c r="G39" i="24"/>
  <c r="F39" i="24"/>
  <c r="E39" i="24"/>
  <c r="D39" i="24"/>
  <c r="C39" i="24"/>
  <c r="B39" i="24"/>
  <c r="G38" i="24"/>
  <c r="F38" i="24"/>
  <c r="E38" i="24"/>
  <c r="D38" i="24"/>
  <c r="C38" i="24"/>
  <c r="B38" i="24"/>
  <c r="G37" i="24"/>
  <c r="F37" i="24"/>
  <c r="E37" i="24"/>
  <c r="D37" i="24"/>
  <c r="C37" i="24"/>
  <c r="B37" i="24"/>
  <c r="G36" i="24"/>
  <c r="F36" i="24"/>
  <c r="E36" i="24"/>
  <c r="D36" i="24"/>
  <c r="C36" i="24"/>
  <c r="B36" i="24"/>
  <c r="G35" i="24"/>
  <c r="F35" i="24"/>
  <c r="E35" i="24"/>
  <c r="D35" i="24"/>
  <c r="C35" i="24"/>
  <c r="B35" i="24"/>
  <c r="G34" i="24"/>
  <c r="F34" i="24"/>
  <c r="E34" i="24"/>
  <c r="D34" i="24"/>
  <c r="C34" i="24"/>
  <c r="B34" i="24"/>
  <c r="G33" i="24"/>
  <c r="F33" i="24"/>
  <c r="E33" i="24"/>
  <c r="D33" i="24"/>
  <c r="C33" i="24"/>
  <c r="B33" i="24"/>
  <c r="G32" i="24"/>
  <c r="F32" i="24"/>
  <c r="E32" i="24"/>
  <c r="D32" i="24"/>
  <c r="C32" i="24"/>
  <c r="B32" i="24"/>
  <c r="G31" i="24"/>
  <c r="F31" i="24"/>
  <c r="E31" i="24"/>
  <c r="D31" i="24"/>
  <c r="C31" i="24"/>
  <c r="B31" i="24"/>
  <c r="G26" i="24"/>
  <c r="F26" i="24"/>
  <c r="E26" i="24"/>
  <c r="D26" i="24"/>
  <c r="C26" i="24"/>
  <c r="B26" i="24"/>
  <c r="G25" i="24"/>
  <c r="F25" i="24"/>
  <c r="E25" i="24"/>
  <c r="D25" i="24"/>
  <c r="C25" i="24"/>
  <c r="B25" i="24"/>
  <c r="G24" i="24"/>
  <c r="F24" i="24"/>
  <c r="E24" i="24"/>
  <c r="D24" i="24"/>
  <c r="C24" i="24"/>
  <c r="B24" i="24"/>
  <c r="G23" i="24"/>
  <c r="F23" i="24"/>
  <c r="E23" i="24"/>
  <c r="D23" i="24"/>
  <c r="C23" i="24"/>
  <c r="B23" i="24"/>
  <c r="G22" i="24"/>
  <c r="F22" i="24"/>
  <c r="E22" i="24"/>
  <c r="D22" i="24"/>
  <c r="C22" i="24"/>
  <c r="B22" i="24"/>
  <c r="G21" i="24"/>
  <c r="F21" i="24"/>
  <c r="E21" i="24"/>
  <c r="D21" i="24"/>
  <c r="C21" i="24"/>
  <c r="B21" i="24"/>
  <c r="G20" i="24"/>
  <c r="F20" i="24"/>
  <c r="E20" i="24"/>
  <c r="D20" i="24"/>
  <c r="C20" i="24"/>
  <c r="B20" i="24"/>
  <c r="G19" i="24"/>
  <c r="F19" i="24"/>
  <c r="E19" i="24"/>
  <c r="D19" i="24"/>
  <c r="C19" i="24"/>
  <c r="B19" i="24"/>
  <c r="G18" i="24"/>
  <c r="F18" i="24"/>
  <c r="E18" i="24"/>
  <c r="D18" i="24"/>
  <c r="C18" i="24"/>
  <c r="B18" i="24"/>
  <c r="G17" i="24"/>
  <c r="F17" i="24"/>
  <c r="E17" i="24"/>
  <c r="D17" i="24"/>
  <c r="C17" i="24"/>
  <c r="B17" i="24"/>
  <c r="G16" i="24"/>
  <c r="F16" i="24"/>
  <c r="E16" i="24"/>
  <c r="D16" i="24"/>
  <c r="C16" i="24"/>
  <c r="B16" i="24"/>
  <c r="G15" i="24"/>
  <c r="F15" i="24"/>
  <c r="E15" i="24"/>
  <c r="D15" i="24"/>
  <c r="C15" i="24"/>
  <c r="B15" i="24"/>
  <c r="G14" i="24"/>
  <c r="F14" i="24"/>
  <c r="E14" i="24"/>
  <c r="D14" i="24"/>
  <c r="C14" i="24"/>
  <c r="B14" i="24"/>
  <c r="G13" i="24"/>
  <c r="F13" i="24"/>
  <c r="E13" i="24"/>
  <c r="D13" i="24"/>
  <c r="C13" i="24"/>
  <c r="B13" i="24"/>
  <c r="G12" i="24"/>
  <c r="F12" i="24"/>
  <c r="E12" i="24"/>
  <c r="D12" i="24"/>
  <c r="C12" i="24"/>
  <c r="B12" i="24"/>
  <c r="G11" i="24"/>
  <c r="F11" i="24"/>
  <c r="E11" i="24"/>
  <c r="D11" i="24"/>
  <c r="C11" i="24"/>
  <c r="B11" i="24"/>
  <c r="G10" i="24"/>
  <c r="F10" i="24"/>
  <c r="E10" i="24"/>
  <c r="D10" i="24"/>
  <c r="C10" i="24"/>
  <c r="B10" i="24"/>
  <c r="G9" i="24"/>
  <c r="F9" i="24"/>
  <c r="E9" i="24"/>
  <c r="D9" i="24"/>
  <c r="C9" i="24"/>
  <c r="B9" i="24"/>
  <c r="G8" i="24"/>
  <c r="F8" i="24"/>
  <c r="E8" i="24"/>
  <c r="D8" i="24"/>
  <c r="C8" i="24"/>
  <c r="B8" i="24"/>
  <c r="G7" i="24"/>
  <c r="F7" i="24"/>
  <c r="E7" i="24"/>
  <c r="D7" i="24"/>
  <c r="C7" i="24"/>
  <c r="B7" i="24"/>
  <c r="G6" i="24"/>
  <c r="F6" i="24"/>
  <c r="E6" i="24"/>
  <c r="D6" i="24"/>
  <c r="C6" i="24"/>
  <c r="B6" i="24"/>
  <c r="G5" i="24"/>
  <c r="F5" i="24"/>
  <c r="E5" i="24"/>
  <c r="D5" i="24"/>
  <c r="C5" i="24"/>
  <c r="B5" i="24"/>
  <c r="G4" i="24"/>
  <c r="F4" i="24"/>
  <c r="E4" i="24"/>
  <c r="D4" i="24"/>
  <c r="C4" i="24"/>
  <c r="B4" i="24"/>
  <c r="G3" i="24"/>
  <c r="F3" i="24"/>
  <c r="E3" i="24"/>
  <c r="D3" i="24"/>
  <c r="C3" i="24"/>
  <c r="B3" i="24"/>
  <c r="J23" i="27" l="1"/>
  <c r="J34" i="27"/>
  <c r="I23" i="27"/>
  <c r="I34" i="27"/>
  <c r="K23" i="27"/>
  <c r="K34" i="27"/>
  <c r="M24" i="24"/>
  <c r="W10" i="19"/>
  <c r="C12" i="27" s="1"/>
  <c r="W10" i="18"/>
  <c r="D12" i="27" s="1"/>
  <c r="W10" i="14"/>
  <c r="F12" i="27" s="1"/>
  <c r="W10" i="11"/>
  <c r="H12" i="27" s="1"/>
  <c r="W10" i="16"/>
  <c r="E12" i="27" s="1"/>
  <c r="W10" i="15"/>
  <c r="G12" i="27" s="1"/>
  <c r="H56" i="24"/>
  <c r="I56" i="24" s="1"/>
  <c r="AR20" i="24" s="1"/>
  <c r="H83" i="24"/>
  <c r="I83" i="24" s="1"/>
  <c r="AQ30" i="24" s="1"/>
  <c r="H85" i="24"/>
  <c r="I85" i="24" s="1"/>
  <c r="AS30" i="24" s="1"/>
  <c r="H84" i="24"/>
  <c r="I84" i="24" s="1"/>
  <c r="AR30" i="24" s="1"/>
  <c r="H57" i="24"/>
  <c r="I57" i="24" s="1"/>
  <c r="AS20" i="24" s="1"/>
  <c r="H55" i="24"/>
  <c r="I55" i="24" s="1"/>
  <c r="AQ20" i="24" s="1"/>
  <c r="H28" i="24"/>
  <c r="I28" i="24" s="1"/>
  <c r="AR10" i="24" s="1"/>
  <c r="H29" i="24"/>
  <c r="I29" i="24" s="1"/>
  <c r="AS10" i="24" s="1"/>
  <c r="H27" i="24"/>
  <c r="I27" i="24" s="1"/>
  <c r="AQ10" i="24" s="1"/>
  <c r="W10" i="24"/>
  <c r="L12" i="27" s="1"/>
  <c r="H70" i="24"/>
  <c r="H38" i="24"/>
  <c r="A26" i="24"/>
  <c r="A54" i="24" s="1"/>
  <c r="A82" i="24" s="1"/>
  <c r="A25" i="24"/>
  <c r="A53" i="24" s="1"/>
  <c r="A81" i="24" s="1"/>
  <c r="A24" i="24"/>
  <c r="A52" i="24" s="1"/>
  <c r="A80" i="24" s="1"/>
  <c r="A23" i="24"/>
  <c r="A51" i="24" s="1"/>
  <c r="A79" i="24" s="1"/>
  <c r="A22" i="24"/>
  <c r="A50" i="24" s="1"/>
  <c r="A78" i="24" s="1"/>
  <c r="A21" i="24"/>
  <c r="A49" i="24" s="1"/>
  <c r="A77" i="24" s="1"/>
  <c r="A20" i="24"/>
  <c r="A48" i="24" s="1"/>
  <c r="A76" i="24" s="1"/>
  <c r="A19" i="24"/>
  <c r="A47" i="24" s="1"/>
  <c r="A75" i="24" s="1"/>
  <c r="A18" i="24"/>
  <c r="A46" i="24" s="1"/>
  <c r="A74" i="24" s="1"/>
  <c r="A17" i="24"/>
  <c r="A45" i="24" s="1"/>
  <c r="A73" i="24" s="1"/>
  <c r="A16" i="24"/>
  <c r="A44" i="24" s="1"/>
  <c r="A72" i="24" s="1"/>
  <c r="A15" i="24"/>
  <c r="A43" i="24" s="1"/>
  <c r="A71" i="24" s="1"/>
  <c r="A14" i="24"/>
  <c r="A42" i="24" s="1"/>
  <c r="A70" i="24" s="1"/>
  <c r="A13" i="24"/>
  <c r="A41" i="24" s="1"/>
  <c r="A69" i="24" s="1"/>
  <c r="A12" i="24"/>
  <c r="A40" i="24" s="1"/>
  <c r="A68" i="24" s="1"/>
  <c r="A11" i="24"/>
  <c r="A39" i="24" s="1"/>
  <c r="A67" i="24" s="1"/>
  <c r="A10" i="24"/>
  <c r="A38" i="24" s="1"/>
  <c r="A66" i="24" s="1"/>
  <c r="A9" i="24"/>
  <c r="A37" i="24" s="1"/>
  <c r="A65" i="24" s="1"/>
  <c r="A8" i="24"/>
  <c r="A36" i="24" s="1"/>
  <c r="A64" i="24" s="1"/>
  <c r="A7" i="24"/>
  <c r="A35" i="24" s="1"/>
  <c r="A63" i="24" s="1"/>
  <c r="A6" i="24"/>
  <c r="A34" i="24" s="1"/>
  <c r="A62" i="24" s="1"/>
  <c r="A5" i="24"/>
  <c r="A33" i="24" s="1"/>
  <c r="A61" i="24" s="1"/>
  <c r="H13" i="24"/>
  <c r="A4" i="24"/>
  <c r="A32" i="24" s="1"/>
  <c r="A60" i="24" s="1"/>
  <c r="H9" i="24"/>
  <c r="A3" i="24"/>
  <c r="A31" i="24" s="1"/>
  <c r="A59" i="24" s="1"/>
  <c r="C51" i="23"/>
  <c r="D51" i="23"/>
  <c r="E51" i="23"/>
  <c r="F51" i="23"/>
  <c r="G51" i="23"/>
  <c r="B51" i="23"/>
  <c r="G82" i="23"/>
  <c r="F82" i="23"/>
  <c r="E82" i="23"/>
  <c r="D82" i="23"/>
  <c r="C82" i="23"/>
  <c r="B82" i="23"/>
  <c r="G81" i="23"/>
  <c r="F81" i="23"/>
  <c r="E81" i="23"/>
  <c r="D81" i="23"/>
  <c r="C81" i="23"/>
  <c r="B81" i="23"/>
  <c r="G80" i="23"/>
  <c r="F80" i="23"/>
  <c r="E80" i="23"/>
  <c r="D80" i="23"/>
  <c r="C80" i="23"/>
  <c r="B80" i="23"/>
  <c r="G79" i="23"/>
  <c r="F79" i="23"/>
  <c r="E79" i="23"/>
  <c r="D79" i="23"/>
  <c r="C79" i="23"/>
  <c r="B79" i="23"/>
  <c r="G78" i="23"/>
  <c r="F78" i="23"/>
  <c r="E78" i="23"/>
  <c r="D78" i="23"/>
  <c r="C78" i="23"/>
  <c r="B78" i="23"/>
  <c r="G77" i="23"/>
  <c r="F77" i="23"/>
  <c r="E77" i="23"/>
  <c r="D77" i="23"/>
  <c r="C77" i="23"/>
  <c r="B77" i="23"/>
  <c r="G76" i="23"/>
  <c r="F76" i="23"/>
  <c r="E76" i="23"/>
  <c r="D76" i="23"/>
  <c r="C76" i="23"/>
  <c r="B76" i="23"/>
  <c r="G75" i="23"/>
  <c r="F75" i="23"/>
  <c r="E75" i="23"/>
  <c r="D75" i="23"/>
  <c r="C75" i="23"/>
  <c r="B75" i="23"/>
  <c r="G74" i="23"/>
  <c r="F74" i="23"/>
  <c r="E74" i="23"/>
  <c r="D74" i="23"/>
  <c r="C74" i="23"/>
  <c r="B74" i="23"/>
  <c r="G73" i="23"/>
  <c r="F73" i="23"/>
  <c r="E73" i="23"/>
  <c r="D73" i="23"/>
  <c r="C73" i="23"/>
  <c r="B73" i="23"/>
  <c r="G72" i="23"/>
  <c r="F72" i="23"/>
  <c r="E72" i="23"/>
  <c r="D72" i="23"/>
  <c r="C72" i="23"/>
  <c r="B72" i="23"/>
  <c r="G71" i="23"/>
  <c r="F71" i="23"/>
  <c r="E71" i="23"/>
  <c r="D71" i="23"/>
  <c r="C71" i="23"/>
  <c r="B71" i="23"/>
  <c r="G70" i="23"/>
  <c r="F70" i="23"/>
  <c r="E70" i="23"/>
  <c r="D70" i="23"/>
  <c r="C70" i="23"/>
  <c r="B70" i="23"/>
  <c r="G69" i="23"/>
  <c r="F69" i="23"/>
  <c r="E69" i="23"/>
  <c r="D69" i="23"/>
  <c r="C69" i="23"/>
  <c r="B69" i="23"/>
  <c r="G68" i="23"/>
  <c r="F68" i="23"/>
  <c r="E68" i="23"/>
  <c r="D68" i="23"/>
  <c r="C68" i="23"/>
  <c r="B68" i="23"/>
  <c r="G67" i="23"/>
  <c r="F67" i="23"/>
  <c r="E67" i="23"/>
  <c r="D67" i="23"/>
  <c r="C67" i="23"/>
  <c r="B67" i="23"/>
  <c r="G66" i="23"/>
  <c r="F66" i="23"/>
  <c r="E66" i="23"/>
  <c r="D66" i="23"/>
  <c r="C66" i="23"/>
  <c r="B66" i="23"/>
  <c r="G65" i="23"/>
  <c r="F65" i="23"/>
  <c r="E65" i="23"/>
  <c r="D65" i="23"/>
  <c r="C65" i="23"/>
  <c r="B65" i="23"/>
  <c r="G64" i="23"/>
  <c r="F64" i="23"/>
  <c r="E64" i="23"/>
  <c r="D64" i="23"/>
  <c r="C64" i="23"/>
  <c r="B64" i="23"/>
  <c r="G63" i="23"/>
  <c r="F63" i="23"/>
  <c r="E63" i="23"/>
  <c r="D63" i="23"/>
  <c r="C63" i="23"/>
  <c r="B63" i="23"/>
  <c r="G62" i="23"/>
  <c r="F62" i="23"/>
  <c r="E62" i="23"/>
  <c r="D62" i="23"/>
  <c r="C62" i="23"/>
  <c r="B62" i="23"/>
  <c r="G61" i="23"/>
  <c r="F61" i="23"/>
  <c r="E61" i="23"/>
  <c r="D61" i="23"/>
  <c r="C61" i="23"/>
  <c r="B61" i="23"/>
  <c r="G60" i="23"/>
  <c r="F60" i="23"/>
  <c r="E60" i="23"/>
  <c r="D60" i="23"/>
  <c r="C60" i="23"/>
  <c r="B60" i="23"/>
  <c r="G59" i="23"/>
  <c r="F59" i="23"/>
  <c r="E59" i="23"/>
  <c r="D59" i="23"/>
  <c r="C59" i="23"/>
  <c r="B59" i="23"/>
  <c r="G54" i="23"/>
  <c r="F54" i="23"/>
  <c r="E54" i="23"/>
  <c r="D54" i="23"/>
  <c r="C54" i="23"/>
  <c r="B54" i="23"/>
  <c r="G53" i="23"/>
  <c r="F53" i="23"/>
  <c r="E53" i="23"/>
  <c r="D53" i="23"/>
  <c r="C53" i="23"/>
  <c r="B53" i="23"/>
  <c r="G52" i="23"/>
  <c r="F52" i="23"/>
  <c r="E52" i="23"/>
  <c r="D52" i="23"/>
  <c r="C52" i="23"/>
  <c r="B52" i="23"/>
  <c r="G50" i="23"/>
  <c r="F50" i="23"/>
  <c r="E50" i="23"/>
  <c r="D50" i="23"/>
  <c r="C50" i="23"/>
  <c r="B50" i="23"/>
  <c r="G49" i="23"/>
  <c r="F49" i="23"/>
  <c r="E49" i="23"/>
  <c r="D49" i="23"/>
  <c r="C49" i="23"/>
  <c r="B49" i="23"/>
  <c r="G48" i="23"/>
  <c r="F48" i="23"/>
  <c r="E48" i="23"/>
  <c r="D48" i="23"/>
  <c r="C48" i="23"/>
  <c r="B48" i="23"/>
  <c r="G47" i="23"/>
  <c r="F47" i="23"/>
  <c r="E47" i="23"/>
  <c r="D47" i="23"/>
  <c r="C47" i="23"/>
  <c r="B47" i="23"/>
  <c r="G46" i="23"/>
  <c r="F46" i="23"/>
  <c r="E46" i="23"/>
  <c r="D46" i="23"/>
  <c r="C46" i="23"/>
  <c r="B46" i="23"/>
  <c r="G45" i="23"/>
  <c r="F45" i="23"/>
  <c r="E45" i="23"/>
  <c r="D45" i="23"/>
  <c r="C45" i="23"/>
  <c r="B45" i="23"/>
  <c r="G44" i="23"/>
  <c r="F44" i="23"/>
  <c r="E44" i="23"/>
  <c r="D44" i="23"/>
  <c r="C44" i="23"/>
  <c r="B44" i="23"/>
  <c r="G43" i="23"/>
  <c r="F43" i="23"/>
  <c r="E43" i="23"/>
  <c r="D43" i="23"/>
  <c r="C43" i="23"/>
  <c r="B43" i="23"/>
  <c r="G42" i="23"/>
  <c r="F42" i="23"/>
  <c r="E42" i="23"/>
  <c r="D42" i="23"/>
  <c r="C42" i="23"/>
  <c r="B42" i="23"/>
  <c r="G41" i="23"/>
  <c r="F41" i="23"/>
  <c r="E41" i="23"/>
  <c r="D41" i="23"/>
  <c r="C41" i="23"/>
  <c r="B41" i="23"/>
  <c r="G40" i="23"/>
  <c r="F40" i="23"/>
  <c r="E40" i="23"/>
  <c r="D40" i="23"/>
  <c r="C40" i="23"/>
  <c r="B40" i="23"/>
  <c r="G39" i="23"/>
  <c r="F39" i="23"/>
  <c r="E39" i="23"/>
  <c r="D39" i="23"/>
  <c r="C39" i="23"/>
  <c r="B39" i="23"/>
  <c r="G38" i="23"/>
  <c r="F38" i="23"/>
  <c r="E38" i="23"/>
  <c r="D38" i="23"/>
  <c r="C38" i="23"/>
  <c r="B38" i="23"/>
  <c r="G37" i="23"/>
  <c r="F37" i="23"/>
  <c r="E37" i="23"/>
  <c r="D37" i="23"/>
  <c r="C37" i="23"/>
  <c r="B37" i="23"/>
  <c r="G36" i="23"/>
  <c r="F36" i="23"/>
  <c r="E36" i="23"/>
  <c r="D36" i="23"/>
  <c r="C36" i="23"/>
  <c r="B36" i="23"/>
  <c r="G35" i="23"/>
  <c r="F35" i="23"/>
  <c r="E35" i="23"/>
  <c r="D35" i="23"/>
  <c r="C35" i="23"/>
  <c r="B35" i="23"/>
  <c r="G34" i="23"/>
  <c r="F34" i="23"/>
  <c r="E34" i="23"/>
  <c r="D34" i="23"/>
  <c r="C34" i="23"/>
  <c r="B34" i="23"/>
  <c r="G33" i="23"/>
  <c r="F33" i="23"/>
  <c r="E33" i="23"/>
  <c r="D33" i="23"/>
  <c r="C33" i="23"/>
  <c r="B33" i="23"/>
  <c r="G32" i="23"/>
  <c r="F32" i="23"/>
  <c r="E32" i="23"/>
  <c r="D32" i="23"/>
  <c r="C32" i="23"/>
  <c r="B32" i="23"/>
  <c r="G31" i="23"/>
  <c r="F31" i="23"/>
  <c r="E31" i="23"/>
  <c r="D31" i="23"/>
  <c r="C31" i="23"/>
  <c r="B31" i="23"/>
  <c r="G26" i="23"/>
  <c r="F26" i="23"/>
  <c r="E26" i="23"/>
  <c r="D26" i="23"/>
  <c r="C26" i="23"/>
  <c r="B26" i="23"/>
  <c r="G25" i="23"/>
  <c r="F25" i="23"/>
  <c r="E25" i="23"/>
  <c r="D25" i="23"/>
  <c r="C25" i="23"/>
  <c r="B25" i="23"/>
  <c r="G24" i="23"/>
  <c r="F24" i="23"/>
  <c r="E24" i="23"/>
  <c r="D24" i="23"/>
  <c r="C24" i="23"/>
  <c r="B24" i="23"/>
  <c r="G23" i="23"/>
  <c r="F23" i="23"/>
  <c r="E23" i="23"/>
  <c r="D23" i="23"/>
  <c r="C23" i="23"/>
  <c r="B23" i="23"/>
  <c r="G22" i="23"/>
  <c r="F22" i="23"/>
  <c r="E22" i="23"/>
  <c r="D22" i="23"/>
  <c r="C22" i="23"/>
  <c r="B22" i="23"/>
  <c r="G21" i="23"/>
  <c r="F21" i="23"/>
  <c r="E21" i="23"/>
  <c r="D21" i="23"/>
  <c r="C21" i="23"/>
  <c r="B21" i="23"/>
  <c r="G20" i="23"/>
  <c r="F20" i="23"/>
  <c r="E20" i="23"/>
  <c r="D20" i="23"/>
  <c r="C20" i="23"/>
  <c r="B20" i="23"/>
  <c r="G19" i="23"/>
  <c r="F19" i="23"/>
  <c r="E19" i="23"/>
  <c r="D19" i="23"/>
  <c r="C19" i="23"/>
  <c r="B19" i="23"/>
  <c r="G18" i="23"/>
  <c r="F18" i="23"/>
  <c r="E18" i="23"/>
  <c r="D18" i="23"/>
  <c r="C18" i="23"/>
  <c r="B18" i="23"/>
  <c r="G17" i="23"/>
  <c r="F17" i="23"/>
  <c r="E17" i="23"/>
  <c r="D17" i="23"/>
  <c r="C17" i="23"/>
  <c r="B17" i="23"/>
  <c r="G16" i="23"/>
  <c r="F16" i="23"/>
  <c r="E16" i="23"/>
  <c r="D16" i="23"/>
  <c r="C16" i="23"/>
  <c r="B16" i="23"/>
  <c r="G15" i="23"/>
  <c r="F15" i="23"/>
  <c r="E15" i="23"/>
  <c r="D15" i="23"/>
  <c r="C15" i="23"/>
  <c r="B15" i="23"/>
  <c r="G14" i="23"/>
  <c r="F14" i="23"/>
  <c r="E14" i="23"/>
  <c r="D14" i="23"/>
  <c r="C14" i="23"/>
  <c r="B14" i="23"/>
  <c r="G13" i="23"/>
  <c r="F13" i="23"/>
  <c r="E13" i="23"/>
  <c r="D13" i="23"/>
  <c r="C13" i="23"/>
  <c r="B13" i="23"/>
  <c r="G12" i="23"/>
  <c r="F12" i="23"/>
  <c r="E12" i="23"/>
  <c r="D12" i="23"/>
  <c r="C12" i="23"/>
  <c r="B12" i="23"/>
  <c r="G11" i="23"/>
  <c r="F11" i="23"/>
  <c r="E11" i="23"/>
  <c r="D11" i="23"/>
  <c r="C11" i="23"/>
  <c r="B11" i="23"/>
  <c r="G10" i="23"/>
  <c r="F10" i="23"/>
  <c r="E10" i="23"/>
  <c r="D10" i="23"/>
  <c r="C10" i="23"/>
  <c r="B10" i="23"/>
  <c r="G9" i="23"/>
  <c r="F9" i="23"/>
  <c r="E9" i="23"/>
  <c r="D9" i="23"/>
  <c r="C9" i="23"/>
  <c r="B9" i="23"/>
  <c r="G8" i="23"/>
  <c r="F8" i="23"/>
  <c r="E8" i="23"/>
  <c r="D8" i="23"/>
  <c r="C8" i="23"/>
  <c r="B8" i="23"/>
  <c r="G7" i="23"/>
  <c r="F7" i="23"/>
  <c r="E7" i="23"/>
  <c r="D7" i="23"/>
  <c r="C7" i="23"/>
  <c r="B7" i="23"/>
  <c r="G6" i="23"/>
  <c r="F6" i="23"/>
  <c r="E6" i="23"/>
  <c r="D6" i="23"/>
  <c r="C6" i="23"/>
  <c r="B6" i="23"/>
  <c r="G5" i="23"/>
  <c r="F5" i="23"/>
  <c r="E5" i="23"/>
  <c r="D5" i="23"/>
  <c r="C5" i="23"/>
  <c r="B5" i="23"/>
  <c r="G4" i="23"/>
  <c r="F4" i="23"/>
  <c r="E4" i="23"/>
  <c r="D4" i="23"/>
  <c r="C4" i="23"/>
  <c r="B4" i="23"/>
  <c r="G3" i="23"/>
  <c r="F3" i="23"/>
  <c r="E3" i="23"/>
  <c r="D3" i="23"/>
  <c r="C3" i="23"/>
  <c r="B3" i="23"/>
  <c r="A26" i="23"/>
  <c r="A54" i="23" s="1"/>
  <c r="A82" i="23" s="1"/>
  <c r="A25" i="23"/>
  <c r="A53" i="23" s="1"/>
  <c r="A81" i="23" s="1"/>
  <c r="A24" i="23"/>
  <c r="A52" i="23" s="1"/>
  <c r="A80" i="23" s="1"/>
  <c r="A23" i="23"/>
  <c r="A51" i="23" s="1"/>
  <c r="A79" i="23" s="1"/>
  <c r="A22" i="23"/>
  <c r="A50" i="23" s="1"/>
  <c r="A78" i="23" s="1"/>
  <c r="A21" i="23"/>
  <c r="A49" i="23" s="1"/>
  <c r="A77" i="23" s="1"/>
  <c r="A20" i="23"/>
  <c r="A48" i="23" s="1"/>
  <c r="A76" i="23" s="1"/>
  <c r="A19" i="23"/>
  <c r="A47" i="23" s="1"/>
  <c r="A75" i="23" s="1"/>
  <c r="A18" i="23"/>
  <c r="A46" i="23" s="1"/>
  <c r="A74" i="23" s="1"/>
  <c r="A17" i="23"/>
  <c r="A45" i="23" s="1"/>
  <c r="A73" i="23" s="1"/>
  <c r="A16" i="23"/>
  <c r="A44" i="23" s="1"/>
  <c r="A72" i="23" s="1"/>
  <c r="A15" i="23"/>
  <c r="A43" i="23" s="1"/>
  <c r="A71" i="23" s="1"/>
  <c r="A14" i="23"/>
  <c r="A42" i="23" s="1"/>
  <c r="A70" i="23" s="1"/>
  <c r="A13" i="23"/>
  <c r="A41" i="23" s="1"/>
  <c r="A69" i="23" s="1"/>
  <c r="A12" i="23"/>
  <c r="A40" i="23" s="1"/>
  <c r="A68" i="23" s="1"/>
  <c r="A11" i="23"/>
  <c r="A39" i="23" s="1"/>
  <c r="A67" i="23" s="1"/>
  <c r="A10" i="23"/>
  <c r="A38" i="23" s="1"/>
  <c r="A66" i="23" s="1"/>
  <c r="A9" i="23"/>
  <c r="A37" i="23" s="1"/>
  <c r="A65" i="23" s="1"/>
  <c r="A8" i="23"/>
  <c r="A36" i="23" s="1"/>
  <c r="A64" i="23" s="1"/>
  <c r="A7" i="23"/>
  <c r="A35" i="23" s="1"/>
  <c r="A63" i="23" s="1"/>
  <c r="A6" i="23"/>
  <c r="A34" i="23" s="1"/>
  <c r="A62" i="23" s="1"/>
  <c r="A5" i="23"/>
  <c r="A33" i="23" s="1"/>
  <c r="A61" i="23" s="1"/>
  <c r="A4" i="23"/>
  <c r="A32" i="23" s="1"/>
  <c r="A60" i="23" s="1"/>
  <c r="A3" i="23"/>
  <c r="A31" i="23" s="1"/>
  <c r="A59" i="23" s="1"/>
  <c r="C48" i="21"/>
  <c r="D48" i="21"/>
  <c r="E48" i="21"/>
  <c r="F48" i="21"/>
  <c r="G48" i="21"/>
  <c r="B48" i="21"/>
  <c r="G82" i="21"/>
  <c r="F82" i="21"/>
  <c r="E82" i="21"/>
  <c r="D82" i="21"/>
  <c r="C82" i="21"/>
  <c r="B82" i="21"/>
  <c r="G81" i="21"/>
  <c r="F81" i="21"/>
  <c r="E81" i="21"/>
  <c r="D81" i="21"/>
  <c r="C81" i="21"/>
  <c r="B81" i="21"/>
  <c r="G80" i="21"/>
  <c r="F80" i="21"/>
  <c r="E80" i="21"/>
  <c r="D80" i="21"/>
  <c r="C80" i="21"/>
  <c r="B80" i="21"/>
  <c r="G79" i="21"/>
  <c r="F79" i="21"/>
  <c r="E79" i="21"/>
  <c r="D79" i="21"/>
  <c r="C79" i="21"/>
  <c r="B79" i="21"/>
  <c r="G78" i="21"/>
  <c r="F78" i="21"/>
  <c r="E78" i="21"/>
  <c r="D78" i="21"/>
  <c r="C78" i="21"/>
  <c r="B78" i="21"/>
  <c r="G77" i="21"/>
  <c r="F77" i="21"/>
  <c r="E77" i="21"/>
  <c r="D77" i="21"/>
  <c r="C77" i="21"/>
  <c r="B77" i="21"/>
  <c r="G76" i="21"/>
  <c r="F76" i="21"/>
  <c r="E76" i="21"/>
  <c r="D76" i="21"/>
  <c r="C76" i="21"/>
  <c r="B76" i="21"/>
  <c r="G75" i="21"/>
  <c r="F75" i="21"/>
  <c r="E75" i="21"/>
  <c r="D75" i="21"/>
  <c r="C75" i="21"/>
  <c r="B75" i="21"/>
  <c r="G74" i="21"/>
  <c r="F74" i="21"/>
  <c r="E74" i="21"/>
  <c r="D74" i="21"/>
  <c r="C74" i="21"/>
  <c r="B74" i="21"/>
  <c r="G73" i="21"/>
  <c r="F73" i="21"/>
  <c r="E73" i="21"/>
  <c r="D73" i="21"/>
  <c r="C73" i="21"/>
  <c r="B73" i="21"/>
  <c r="G72" i="21"/>
  <c r="F72" i="21"/>
  <c r="E72" i="21"/>
  <c r="D72" i="21"/>
  <c r="C72" i="21"/>
  <c r="B72" i="21"/>
  <c r="G71" i="21"/>
  <c r="F71" i="21"/>
  <c r="E71" i="21"/>
  <c r="D71" i="21"/>
  <c r="C71" i="21"/>
  <c r="B71" i="21"/>
  <c r="G70" i="21"/>
  <c r="F70" i="21"/>
  <c r="E70" i="21"/>
  <c r="D70" i="21"/>
  <c r="C70" i="21"/>
  <c r="B70" i="21"/>
  <c r="G69" i="21"/>
  <c r="F69" i="21"/>
  <c r="E69" i="21"/>
  <c r="D69" i="21"/>
  <c r="C69" i="21"/>
  <c r="B69" i="21"/>
  <c r="G68" i="21"/>
  <c r="F68" i="21"/>
  <c r="E68" i="21"/>
  <c r="D68" i="21"/>
  <c r="C68" i="21"/>
  <c r="B68" i="21"/>
  <c r="G67" i="21"/>
  <c r="F67" i="21"/>
  <c r="E67" i="21"/>
  <c r="D67" i="21"/>
  <c r="C67" i="21"/>
  <c r="B67" i="21"/>
  <c r="G66" i="21"/>
  <c r="F66" i="21"/>
  <c r="E66" i="21"/>
  <c r="D66" i="21"/>
  <c r="C66" i="21"/>
  <c r="B66" i="21"/>
  <c r="G65" i="21"/>
  <c r="F65" i="21"/>
  <c r="E65" i="21"/>
  <c r="D65" i="21"/>
  <c r="C65" i="21"/>
  <c r="B65" i="21"/>
  <c r="G64" i="21"/>
  <c r="F64" i="21"/>
  <c r="E64" i="21"/>
  <c r="D64" i="21"/>
  <c r="C64" i="21"/>
  <c r="B64" i="21"/>
  <c r="G63" i="21"/>
  <c r="F63" i="21"/>
  <c r="E63" i="21"/>
  <c r="D63" i="21"/>
  <c r="C63" i="21"/>
  <c r="B63" i="21"/>
  <c r="G62" i="21"/>
  <c r="F62" i="21"/>
  <c r="E62" i="21"/>
  <c r="D62" i="21"/>
  <c r="C62" i="21"/>
  <c r="B62" i="21"/>
  <c r="G61" i="21"/>
  <c r="F61" i="21"/>
  <c r="E61" i="21"/>
  <c r="D61" i="21"/>
  <c r="C61" i="21"/>
  <c r="B61" i="21"/>
  <c r="G60" i="21"/>
  <c r="F60" i="21"/>
  <c r="E60" i="21"/>
  <c r="D60" i="21"/>
  <c r="C60" i="21"/>
  <c r="B60" i="21"/>
  <c r="G59" i="21"/>
  <c r="F59" i="21"/>
  <c r="E59" i="21"/>
  <c r="D59" i="21"/>
  <c r="C59" i="21"/>
  <c r="B59" i="21"/>
  <c r="G54" i="21"/>
  <c r="F54" i="21"/>
  <c r="E54" i="21"/>
  <c r="D54" i="21"/>
  <c r="C54" i="21"/>
  <c r="B54" i="21"/>
  <c r="G53" i="21"/>
  <c r="F53" i="21"/>
  <c r="E53" i="21"/>
  <c r="D53" i="21"/>
  <c r="C53" i="21"/>
  <c r="B53" i="21"/>
  <c r="G52" i="21"/>
  <c r="F52" i="21"/>
  <c r="E52" i="21"/>
  <c r="D52" i="21"/>
  <c r="C52" i="21"/>
  <c r="B52" i="21"/>
  <c r="G51" i="21"/>
  <c r="F51" i="21"/>
  <c r="E51" i="21"/>
  <c r="D51" i="21"/>
  <c r="C51" i="21"/>
  <c r="B51" i="21"/>
  <c r="G50" i="21"/>
  <c r="F50" i="21"/>
  <c r="E50" i="21"/>
  <c r="D50" i="21"/>
  <c r="C50" i="21"/>
  <c r="B50" i="21"/>
  <c r="G49" i="21"/>
  <c r="F49" i="21"/>
  <c r="E49" i="21"/>
  <c r="D49" i="21"/>
  <c r="C49" i="21"/>
  <c r="B49" i="21"/>
  <c r="G47" i="21"/>
  <c r="F47" i="21"/>
  <c r="E47" i="21"/>
  <c r="D47" i="21"/>
  <c r="C47" i="21"/>
  <c r="B47" i="21"/>
  <c r="G46" i="21"/>
  <c r="F46" i="21"/>
  <c r="E46" i="21"/>
  <c r="D46" i="21"/>
  <c r="C46" i="21"/>
  <c r="B46" i="21"/>
  <c r="G45" i="21"/>
  <c r="F45" i="21"/>
  <c r="E45" i="21"/>
  <c r="D45" i="21"/>
  <c r="C45" i="21"/>
  <c r="B45" i="21"/>
  <c r="G44" i="21"/>
  <c r="F44" i="21"/>
  <c r="E44" i="21"/>
  <c r="D44" i="21"/>
  <c r="C44" i="21"/>
  <c r="B44" i="21"/>
  <c r="G43" i="21"/>
  <c r="F43" i="21"/>
  <c r="E43" i="21"/>
  <c r="D43" i="21"/>
  <c r="C43" i="21"/>
  <c r="B43" i="21"/>
  <c r="G42" i="21"/>
  <c r="F42" i="21"/>
  <c r="E42" i="21"/>
  <c r="D42" i="21"/>
  <c r="C42" i="21"/>
  <c r="B42" i="21"/>
  <c r="G41" i="21"/>
  <c r="F41" i="21"/>
  <c r="E41" i="21"/>
  <c r="D41" i="21"/>
  <c r="C41" i="21"/>
  <c r="B41" i="21"/>
  <c r="G40" i="21"/>
  <c r="F40" i="21"/>
  <c r="E40" i="21"/>
  <c r="D40" i="21"/>
  <c r="C40" i="21"/>
  <c r="B40" i="21"/>
  <c r="G39" i="21"/>
  <c r="F39" i="21"/>
  <c r="E39" i="21"/>
  <c r="D39" i="21"/>
  <c r="C39" i="21"/>
  <c r="B39" i="21"/>
  <c r="G38" i="21"/>
  <c r="F38" i="21"/>
  <c r="E38" i="21"/>
  <c r="D38" i="21"/>
  <c r="C38" i="21"/>
  <c r="B38" i="21"/>
  <c r="G37" i="21"/>
  <c r="F37" i="21"/>
  <c r="E37" i="21"/>
  <c r="D37" i="21"/>
  <c r="C37" i="21"/>
  <c r="B37" i="21"/>
  <c r="G36" i="21"/>
  <c r="F36" i="21"/>
  <c r="E36" i="21"/>
  <c r="D36" i="21"/>
  <c r="C36" i="21"/>
  <c r="B36" i="21"/>
  <c r="G35" i="21"/>
  <c r="F35" i="21"/>
  <c r="E35" i="21"/>
  <c r="D35" i="21"/>
  <c r="C35" i="21"/>
  <c r="B35" i="21"/>
  <c r="G34" i="21"/>
  <c r="F34" i="21"/>
  <c r="E34" i="21"/>
  <c r="D34" i="21"/>
  <c r="C34" i="21"/>
  <c r="B34" i="21"/>
  <c r="G33" i="21"/>
  <c r="F33" i="21"/>
  <c r="E33" i="21"/>
  <c r="D33" i="21"/>
  <c r="C33" i="21"/>
  <c r="B33" i="21"/>
  <c r="G32" i="21"/>
  <c r="F32" i="21"/>
  <c r="E32" i="21"/>
  <c r="D32" i="21"/>
  <c r="C32" i="21"/>
  <c r="B32" i="21"/>
  <c r="G31" i="21"/>
  <c r="F31" i="21"/>
  <c r="E31" i="21"/>
  <c r="D31" i="21"/>
  <c r="C31" i="21"/>
  <c r="B31" i="21"/>
  <c r="G26" i="21"/>
  <c r="F26" i="21"/>
  <c r="E26" i="21"/>
  <c r="D26" i="21"/>
  <c r="C26" i="21"/>
  <c r="B26" i="21"/>
  <c r="G25" i="21"/>
  <c r="F25" i="21"/>
  <c r="E25" i="21"/>
  <c r="D25" i="21"/>
  <c r="C25" i="21"/>
  <c r="B25" i="21"/>
  <c r="G24" i="21"/>
  <c r="F24" i="21"/>
  <c r="E24" i="21"/>
  <c r="D24" i="21"/>
  <c r="C24" i="21"/>
  <c r="B24" i="21"/>
  <c r="G23" i="21"/>
  <c r="F23" i="21"/>
  <c r="E23" i="21"/>
  <c r="D23" i="21"/>
  <c r="C23" i="21"/>
  <c r="B23" i="21"/>
  <c r="G22" i="21"/>
  <c r="F22" i="21"/>
  <c r="E22" i="21"/>
  <c r="D22" i="21"/>
  <c r="C22" i="21"/>
  <c r="B22" i="21"/>
  <c r="G21" i="21"/>
  <c r="F21" i="21"/>
  <c r="E21" i="21"/>
  <c r="D21" i="21"/>
  <c r="C21" i="21"/>
  <c r="B21" i="21"/>
  <c r="G20" i="21"/>
  <c r="F20" i="21"/>
  <c r="E20" i="21"/>
  <c r="D20" i="21"/>
  <c r="C20" i="21"/>
  <c r="B20" i="21"/>
  <c r="G19" i="21"/>
  <c r="F19" i="21"/>
  <c r="E19" i="21"/>
  <c r="D19" i="21"/>
  <c r="C19" i="21"/>
  <c r="B19" i="21"/>
  <c r="G18" i="21"/>
  <c r="F18" i="21"/>
  <c r="E18" i="21"/>
  <c r="D18" i="21"/>
  <c r="C18" i="21"/>
  <c r="B18" i="21"/>
  <c r="G17" i="21"/>
  <c r="F17" i="21"/>
  <c r="E17" i="21"/>
  <c r="D17" i="21"/>
  <c r="C17" i="21"/>
  <c r="B17" i="21"/>
  <c r="G16" i="21"/>
  <c r="F16" i="21"/>
  <c r="E16" i="21"/>
  <c r="D16" i="21"/>
  <c r="C16" i="21"/>
  <c r="B16" i="21"/>
  <c r="G15" i="21"/>
  <c r="F15" i="21"/>
  <c r="E15" i="21"/>
  <c r="D15" i="21"/>
  <c r="C15" i="21"/>
  <c r="B15" i="21"/>
  <c r="G14" i="21"/>
  <c r="F14" i="21"/>
  <c r="E14" i="21"/>
  <c r="D14" i="21"/>
  <c r="C14" i="21"/>
  <c r="B14" i="21"/>
  <c r="G13" i="21"/>
  <c r="F13" i="21"/>
  <c r="E13" i="21"/>
  <c r="D13" i="21"/>
  <c r="C13" i="21"/>
  <c r="B13" i="21"/>
  <c r="G12" i="21"/>
  <c r="F12" i="21"/>
  <c r="E12" i="21"/>
  <c r="D12" i="21"/>
  <c r="C12" i="21"/>
  <c r="B12" i="21"/>
  <c r="G11" i="21"/>
  <c r="F11" i="21"/>
  <c r="E11" i="21"/>
  <c r="D11" i="21"/>
  <c r="C11" i="21"/>
  <c r="B11" i="21"/>
  <c r="G10" i="21"/>
  <c r="F10" i="21"/>
  <c r="E10" i="21"/>
  <c r="D10" i="21"/>
  <c r="C10" i="21"/>
  <c r="B10" i="21"/>
  <c r="G9" i="21"/>
  <c r="F9" i="21"/>
  <c r="E9" i="21"/>
  <c r="D9" i="21"/>
  <c r="C9" i="21"/>
  <c r="B9" i="21"/>
  <c r="G8" i="21"/>
  <c r="F8" i="21"/>
  <c r="E8" i="21"/>
  <c r="D8" i="21"/>
  <c r="C8" i="21"/>
  <c r="B8" i="21"/>
  <c r="G7" i="21"/>
  <c r="F7" i="21"/>
  <c r="E7" i="21"/>
  <c r="D7" i="21"/>
  <c r="C7" i="21"/>
  <c r="B7" i="21"/>
  <c r="G6" i="21"/>
  <c r="F6" i="21"/>
  <c r="E6" i="21"/>
  <c r="D6" i="21"/>
  <c r="C6" i="21"/>
  <c r="B6" i="21"/>
  <c r="G5" i="21"/>
  <c r="F5" i="21"/>
  <c r="E5" i="21"/>
  <c r="D5" i="21"/>
  <c r="C5" i="21"/>
  <c r="B5" i="21"/>
  <c r="G4" i="21"/>
  <c r="F4" i="21"/>
  <c r="E4" i="21"/>
  <c r="D4" i="21"/>
  <c r="C4" i="21"/>
  <c r="B4" i="21"/>
  <c r="G3" i="21"/>
  <c r="F3" i="21"/>
  <c r="E3" i="21"/>
  <c r="D3" i="21"/>
  <c r="C3" i="21"/>
  <c r="B3" i="21"/>
  <c r="A26" i="21"/>
  <c r="A54" i="21" s="1"/>
  <c r="A82" i="21" s="1"/>
  <c r="A25" i="21"/>
  <c r="A53" i="21" s="1"/>
  <c r="A81" i="21" s="1"/>
  <c r="A24" i="21"/>
  <c r="A52" i="21" s="1"/>
  <c r="A80" i="21" s="1"/>
  <c r="A23" i="21"/>
  <c r="A51" i="21" s="1"/>
  <c r="A79" i="21" s="1"/>
  <c r="A22" i="21"/>
  <c r="A50" i="21" s="1"/>
  <c r="A78" i="21" s="1"/>
  <c r="A21" i="21"/>
  <c r="A49" i="21" s="1"/>
  <c r="A77" i="21" s="1"/>
  <c r="A20" i="21"/>
  <c r="A48" i="21" s="1"/>
  <c r="A76" i="21" s="1"/>
  <c r="A19" i="21"/>
  <c r="A47" i="21" s="1"/>
  <c r="A75" i="21" s="1"/>
  <c r="A18" i="21"/>
  <c r="A46" i="21" s="1"/>
  <c r="A74" i="21" s="1"/>
  <c r="A17" i="21"/>
  <c r="A45" i="21" s="1"/>
  <c r="A73" i="21" s="1"/>
  <c r="A16" i="21"/>
  <c r="A44" i="21" s="1"/>
  <c r="A72" i="21" s="1"/>
  <c r="A15" i="21"/>
  <c r="A43" i="21" s="1"/>
  <c r="A71" i="21" s="1"/>
  <c r="A14" i="21"/>
  <c r="A42" i="21" s="1"/>
  <c r="A70" i="21" s="1"/>
  <c r="A13" i="21"/>
  <c r="A41" i="21" s="1"/>
  <c r="A69" i="21" s="1"/>
  <c r="A12" i="21"/>
  <c r="A40" i="21" s="1"/>
  <c r="A68" i="21" s="1"/>
  <c r="A11" i="21"/>
  <c r="A39" i="21" s="1"/>
  <c r="A67" i="21" s="1"/>
  <c r="A10" i="21"/>
  <c r="A38" i="21" s="1"/>
  <c r="A66" i="21" s="1"/>
  <c r="A9" i="21"/>
  <c r="A37" i="21" s="1"/>
  <c r="A65" i="21" s="1"/>
  <c r="A8" i="21"/>
  <c r="A36" i="21" s="1"/>
  <c r="A64" i="21" s="1"/>
  <c r="A7" i="21"/>
  <c r="A35" i="21" s="1"/>
  <c r="A63" i="21" s="1"/>
  <c r="A6" i="21"/>
  <c r="A34" i="21" s="1"/>
  <c r="A62" i="21" s="1"/>
  <c r="A5" i="21"/>
  <c r="A33" i="21" s="1"/>
  <c r="A61" i="21" s="1"/>
  <c r="A4" i="21"/>
  <c r="A32" i="21" s="1"/>
  <c r="A60" i="21" s="1"/>
  <c r="A3" i="21"/>
  <c r="A31" i="21" s="1"/>
  <c r="A59" i="21" s="1"/>
  <c r="C43" i="20"/>
  <c r="D43" i="20"/>
  <c r="E43" i="20"/>
  <c r="F43" i="20"/>
  <c r="G43" i="20"/>
  <c r="B43" i="20"/>
  <c r="G82" i="20"/>
  <c r="F82" i="20"/>
  <c r="E82" i="20"/>
  <c r="D82" i="20"/>
  <c r="C82" i="20"/>
  <c r="B82" i="20"/>
  <c r="G81" i="20"/>
  <c r="F81" i="20"/>
  <c r="E81" i="20"/>
  <c r="D81" i="20"/>
  <c r="C81" i="20"/>
  <c r="B81" i="20"/>
  <c r="G80" i="20"/>
  <c r="F80" i="20"/>
  <c r="E80" i="20"/>
  <c r="D80" i="20"/>
  <c r="C80" i="20"/>
  <c r="B80" i="20"/>
  <c r="G79" i="20"/>
  <c r="F79" i="20"/>
  <c r="E79" i="20"/>
  <c r="D79" i="20"/>
  <c r="C79" i="20"/>
  <c r="B79" i="20"/>
  <c r="G78" i="20"/>
  <c r="F78" i="20"/>
  <c r="E78" i="20"/>
  <c r="D78" i="20"/>
  <c r="C78" i="20"/>
  <c r="B78" i="20"/>
  <c r="G77" i="20"/>
  <c r="F77" i="20"/>
  <c r="E77" i="20"/>
  <c r="D77" i="20"/>
  <c r="C77" i="20"/>
  <c r="B77" i="20"/>
  <c r="G76" i="20"/>
  <c r="F76" i="20"/>
  <c r="E76" i="20"/>
  <c r="D76" i="20"/>
  <c r="C76" i="20"/>
  <c r="B76" i="20"/>
  <c r="G75" i="20"/>
  <c r="F75" i="20"/>
  <c r="E75" i="20"/>
  <c r="D75" i="20"/>
  <c r="C75" i="20"/>
  <c r="B75" i="20"/>
  <c r="G74" i="20"/>
  <c r="F74" i="20"/>
  <c r="E74" i="20"/>
  <c r="D74" i="20"/>
  <c r="C74" i="20"/>
  <c r="B74" i="20"/>
  <c r="G73" i="20"/>
  <c r="F73" i="20"/>
  <c r="E73" i="20"/>
  <c r="D73" i="20"/>
  <c r="C73" i="20"/>
  <c r="B73" i="20"/>
  <c r="G72" i="20"/>
  <c r="F72" i="20"/>
  <c r="E72" i="20"/>
  <c r="D72" i="20"/>
  <c r="C72" i="20"/>
  <c r="B72" i="20"/>
  <c r="G71" i="20"/>
  <c r="F71" i="20"/>
  <c r="E71" i="20"/>
  <c r="D71" i="20"/>
  <c r="C71" i="20"/>
  <c r="B71" i="20"/>
  <c r="G70" i="20"/>
  <c r="F70" i="20"/>
  <c r="E70" i="20"/>
  <c r="D70" i="20"/>
  <c r="C70" i="20"/>
  <c r="B70" i="20"/>
  <c r="G69" i="20"/>
  <c r="F69" i="20"/>
  <c r="E69" i="20"/>
  <c r="D69" i="20"/>
  <c r="C69" i="20"/>
  <c r="B69" i="20"/>
  <c r="G68" i="20"/>
  <c r="F68" i="20"/>
  <c r="E68" i="20"/>
  <c r="D68" i="20"/>
  <c r="C68" i="20"/>
  <c r="B68" i="20"/>
  <c r="G67" i="20"/>
  <c r="F67" i="20"/>
  <c r="E67" i="20"/>
  <c r="D67" i="20"/>
  <c r="C67" i="20"/>
  <c r="B67" i="20"/>
  <c r="G66" i="20"/>
  <c r="F66" i="20"/>
  <c r="E66" i="20"/>
  <c r="D66" i="20"/>
  <c r="C66" i="20"/>
  <c r="B66" i="20"/>
  <c r="G65" i="20"/>
  <c r="F65" i="20"/>
  <c r="E65" i="20"/>
  <c r="D65" i="20"/>
  <c r="C65" i="20"/>
  <c r="B65" i="20"/>
  <c r="G64" i="20"/>
  <c r="F64" i="20"/>
  <c r="E64" i="20"/>
  <c r="D64" i="20"/>
  <c r="C64" i="20"/>
  <c r="B64" i="20"/>
  <c r="G63" i="20"/>
  <c r="F63" i="20"/>
  <c r="E63" i="20"/>
  <c r="D63" i="20"/>
  <c r="C63" i="20"/>
  <c r="B63" i="20"/>
  <c r="G62" i="20"/>
  <c r="F62" i="20"/>
  <c r="E62" i="20"/>
  <c r="D62" i="20"/>
  <c r="C62" i="20"/>
  <c r="B62" i="20"/>
  <c r="G61" i="20"/>
  <c r="F61" i="20"/>
  <c r="E61" i="20"/>
  <c r="D61" i="20"/>
  <c r="C61" i="20"/>
  <c r="B61" i="20"/>
  <c r="G60" i="20"/>
  <c r="F60" i="20"/>
  <c r="E60" i="20"/>
  <c r="D60" i="20"/>
  <c r="C60" i="20"/>
  <c r="B60" i="20"/>
  <c r="G59" i="20"/>
  <c r="F59" i="20"/>
  <c r="E59" i="20"/>
  <c r="D59" i="20"/>
  <c r="C59" i="20"/>
  <c r="B59" i="20"/>
  <c r="G54" i="20"/>
  <c r="F54" i="20"/>
  <c r="E54" i="20"/>
  <c r="D54" i="20"/>
  <c r="C54" i="20"/>
  <c r="B54" i="20"/>
  <c r="G53" i="20"/>
  <c r="F53" i="20"/>
  <c r="E53" i="20"/>
  <c r="D53" i="20"/>
  <c r="C53" i="20"/>
  <c r="B53" i="20"/>
  <c r="G52" i="20"/>
  <c r="F52" i="20"/>
  <c r="E52" i="20"/>
  <c r="D52" i="20"/>
  <c r="C52" i="20"/>
  <c r="B52" i="20"/>
  <c r="G51" i="20"/>
  <c r="F51" i="20"/>
  <c r="E51" i="20"/>
  <c r="D51" i="20"/>
  <c r="C51" i="20"/>
  <c r="B51" i="20"/>
  <c r="G50" i="20"/>
  <c r="F50" i="20"/>
  <c r="E50" i="20"/>
  <c r="D50" i="20"/>
  <c r="C50" i="20"/>
  <c r="B50" i="20"/>
  <c r="G49" i="20"/>
  <c r="F49" i="20"/>
  <c r="E49" i="20"/>
  <c r="D49" i="20"/>
  <c r="C49" i="20"/>
  <c r="B49" i="20"/>
  <c r="G48" i="20"/>
  <c r="F48" i="20"/>
  <c r="E48" i="20"/>
  <c r="D48" i="20"/>
  <c r="C48" i="20"/>
  <c r="B48" i="20"/>
  <c r="G47" i="20"/>
  <c r="F47" i="20"/>
  <c r="E47" i="20"/>
  <c r="D47" i="20"/>
  <c r="C47" i="20"/>
  <c r="B47" i="20"/>
  <c r="G46" i="20"/>
  <c r="F46" i="20"/>
  <c r="E46" i="20"/>
  <c r="D46" i="20"/>
  <c r="C46" i="20"/>
  <c r="B46" i="20"/>
  <c r="G45" i="20"/>
  <c r="F45" i="20"/>
  <c r="E45" i="20"/>
  <c r="D45" i="20"/>
  <c r="C45" i="20"/>
  <c r="B45" i="20"/>
  <c r="G44" i="20"/>
  <c r="F44" i="20"/>
  <c r="E44" i="20"/>
  <c r="D44" i="20"/>
  <c r="C44" i="20"/>
  <c r="B44" i="20"/>
  <c r="G42" i="20"/>
  <c r="F42" i="20"/>
  <c r="E42" i="20"/>
  <c r="D42" i="20"/>
  <c r="C42" i="20"/>
  <c r="B42" i="20"/>
  <c r="G41" i="20"/>
  <c r="F41" i="20"/>
  <c r="E41" i="20"/>
  <c r="D41" i="20"/>
  <c r="C41" i="20"/>
  <c r="B41" i="20"/>
  <c r="G40" i="20"/>
  <c r="F40" i="20"/>
  <c r="E40" i="20"/>
  <c r="D40" i="20"/>
  <c r="C40" i="20"/>
  <c r="B40" i="20"/>
  <c r="G39" i="20"/>
  <c r="F39" i="20"/>
  <c r="E39" i="20"/>
  <c r="D39" i="20"/>
  <c r="C39" i="20"/>
  <c r="B39" i="20"/>
  <c r="G38" i="20"/>
  <c r="F38" i="20"/>
  <c r="E38" i="20"/>
  <c r="D38" i="20"/>
  <c r="C38" i="20"/>
  <c r="B38" i="20"/>
  <c r="G37" i="20"/>
  <c r="F37" i="20"/>
  <c r="E37" i="20"/>
  <c r="D37" i="20"/>
  <c r="C37" i="20"/>
  <c r="B37" i="20"/>
  <c r="G36" i="20"/>
  <c r="F36" i="20"/>
  <c r="E36" i="20"/>
  <c r="D36" i="20"/>
  <c r="C36" i="20"/>
  <c r="B36" i="20"/>
  <c r="G35" i="20"/>
  <c r="F35" i="20"/>
  <c r="E35" i="20"/>
  <c r="D35" i="20"/>
  <c r="C35" i="20"/>
  <c r="B35" i="20"/>
  <c r="G34" i="20"/>
  <c r="F34" i="20"/>
  <c r="E34" i="20"/>
  <c r="D34" i="20"/>
  <c r="C34" i="20"/>
  <c r="B34" i="20"/>
  <c r="G33" i="20"/>
  <c r="F33" i="20"/>
  <c r="E33" i="20"/>
  <c r="D33" i="20"/>
  <c r="C33" i="20"/>
  <c r="B33" i="20"/>
  <c r="G32" i="20"/>
  <c r="F32" i="20"/>
  <c r="E32" i="20"/>
  <c r="D32" i="20"/>
  <c r="C32" i="20"/>
  <c r="B32" i="20"/>
  <c r="G31" i="20"/>
  <c r="F31" i="20"/>
  <c r="E31" i="20"/>
  <c r="D31" i="20"/>
  <c r="C31" i="20"/>
  <c r="B31" i="20"/>
  <c r="G26" i="20"/>
  <c r="F26" i="20"/>
  <c r="E26" i="20"/>
  <c r="D26" i="20"/>
  <c r="C26" i="20"/>
  <c r="B26" i="20"/>
  <c r="G25" i="20"/>
  <c r="F25" i="20"/>
  <c r="E25" i="20"/>
  <c r="D25" i="20"/>
  <c r="C25" i="20"/>
  <c r="B25" i="20"/>
  <c r="G24" i="20"/>
  <c r="F24" i="20"/>
  <c r="E24" i="20"/>
  <c r="D24" i="20"/>
  <c r="C24" i="20"/>
  <c r="B24" i="20"/>
  <c r="G23" i="20"/>
  <c r="F23" i="20"/>
  <c r="E23" i="20"/>
  <c r="D23" i="20"/>
  <c r="C23" i="20"/>
  <c r="B23" i="20"/>
  <c r="G22" i="20"/>
  <c r="F22" i="20"/>
  <c r="E22" i="20"/>
  <c r="D22" i="20"/>
  <c r="C22" i="20"/>
  <c r="B22" i="20"/>
  <c r="G21" i="20"/>
  <c r="F21" i="20"/>
  <c r="E21" i="20"/>
  <c r="D21" i="20"/>
  <c r="C21" i="20"/>
  <c r="B21" i="20"/>
  <c r="G20" i="20"/>
  <c r="F20" i="20"/>
  <c r="E20" i="20"/>
  <c r="D20" i="20"/>
  <c r="C20" i="20"/>
  <c r="B20" i="20"/>
  <c r="G19" i="20"/>
  <c r="F19" i="20"/>
  <c r="E19" i="20"/>
  <c r="D19" i="20"/>
  <c r="C19" i="20"/>
  <c r="B19" i="20"/>
  <c r="G18" i="20"/>
  <c r="F18" i="20"/>
  <c r="E18" i="20"/>
  <c r="D18" i="20"/>
  <c r="C18" i="20"/>
  <c r="B18" i="20"/>
  <c r="G17" i="20"/>
  <c r="F17" i="20"/>
  <c r="E17" i="20"/>
  <c r="D17" i="20"/>
  <c r="C17" i="20"/>
  <c r="B17" i="20"/>
  <c r="G16" i="20"/>
  <c r="F16" i="20"/>
  <c r="E16" i="20"/>
  <c r="D16" i="20"/>
  <c r="C16" i="20"/>
  <c r="B16" i="20"/>
  <c r="G15" i="20"/>
  <c r="F15" i="20"/>
  <c r="E15" i="20"/>
  <c r="D15" i="20"/>
  <c r="C15" i="20"/>
  <c r="B15" i="20"/>
  <c r="G14" i="20"/>
  <c r="F14" i="20"/>
  <c r="E14" i="20"/>
  <c r="D14" i="20"/>
  <c r="C14" i="20"/>
  <c r="B14" i="20"/>
  <c r="G13" i="20"/>
  <c r="F13" i="20"/>
  <c r="E13" i="20"/>
  <c r="D13" i="20"/>
  <c r="C13" i="20"/>
  <c r="B13" i="20"/>
  <c r="G12" i="20"/>
  <c r="F12" i="20"/>
  <c r="E12" i="20"/>
  <c r="D12" i="20"/>
  <c r="C12" i="20"/>
  <c r="B12" i="20"/>
  <c r="G11" i="20"/>
  <c r="F11" i="20"/>
  <c r="E11" i="20"/>
  <c r="D11" i="20"/>
  <c r="C11" i="20"/>
  <c r="B11" i="20"/>
  <c r="G10" i="20"/>
  <c r="F10" i="20"/>
  <c r="E10" i="20"/>
  <c r="D10" i="20"/>
  <c r="C10" i="20"/>
  <c r="B10" i="20"/>
  <c r="G9" i="20"/>
  <c r="F9" i="20"/>
  <c r="E9" i="20"/>
  <c r="D9" i="20"/>
  <c r="C9" i="20"/>
  <c r="B9" i="20"/>
  <c r="G8" i="20"/>
  <c r="F8" i="20"/>
  <c r="E8" i="20"/>
  <c r="D8" i="20"/>
  <c r="C8" i="20"/>
  <c r="B8" i="20"/>
  <c r="G7" i="20"/>
  <c r="F7" i="20"/>
  <c r="E7" i="20"/>
  <c r="D7" i="20"/>
  <c r="C7" i="20"/>
  <c r="B7" i="20"/>
  <c r="G6" i="20"/>
  <c r="F6" i="20"/>
  <c r="E6" i="20"/>
  <c r="D6" i="20"/>
  <c r="C6" i="20"/>
  <c r="B6" i="20"/>
  <c r="G5" i="20"/>
  <c r="F5" i="20"/>
  <c r="E5" i="20"/>
  <c r="D5" i="20"/>
  <c r="C5" i="20"/>
  <c r="B5" i="20"/>
  <c r="G4" i="20"/>
  <c r="F4" i="20"/>
  <c r="E4" i="20"/>
  <c r="D4" i="20"/>
  <c r="C4" i="20"/>
  <c r="B4" i="20"/>
  <c r="G3" i="20"/>
  <c r="F3" i="20"/>
  <c r="E3" i="20"/>
  <c r="D3" i="20"/>
  <c r="C3" i="20"/>
  <c r="B3" i="20"/>
  <c r="A26" i="20"/>
  <c r="A54" i="20" s="1"/>
  <c r="A82" i="20" s="1"/>
  <c r="A25" i="20"/>
  <c r="A53" i="20" s="1"/>
  <c r="A81" i="20" s="1"/>
  <c r="A24" i="20"/>
  <c r="A52" i="20" s="1"/>
  <c r="A80" i="20" s="1"/>
  <c r="A23" i="20"/>
  <c r="A51" i="20" s="1"/>
  <c r="A79" i="20" s="1"/>
  <c r="A22" i="20"/>
  <c r="A50" i="20" s="1"/>
  <c r="A78" i="20" s="1"/>
  <c r="A21" i="20"/>
  <c r="A49" i="20" s="1"/>
  <c r="A77" i="20" s="1"/>
  <c r="A20" i="20"/>
  <c r="A48" i="20" s="1"/>
  <c r="A76" i="20" s="1"/>
  <c r="A19" i="20"/>
  <c r="A47" i="20" s="1"/>
  <c r="A75" i="20" s="1"/>
  <c r="A18" i="20"/>
  <c r="A46" i="20" s="1"/>
  <c r="A74" i="20" s="1"/>
  <c r="A17" i="20"/>
  <c r="A45" i="20" s="1"/>
  <c r="A73" i="20" s="1"/>
  <c r="A16" i="20"/>
  <c r="A44" i="20" s="1"/>
  <c r="A72" i="20" s="1"/>
  <c r="A15" i="20"/>
  <c r="A43" i="20" s="1"/>
  <c r="A71" i="20" s="1"/>
  <c r="A14" i="20"/>
  <c r="A42" i="20" s="1"/>
  <c r="A70" i="20" s="1"/>
  <c r="A13" i="20"/>
  <c r="A41" i="20" s="1"/>
  <c r="A69" i="20" s="1"/>
  <c r="A12" i="20"/>
  <c r="A40" i="20" s="1"/>
  <c r="A68" i="20" s="1"/>
  <c r="A11" i="20"/>
  <c r="A39" i="20" s="1"/>
  <c r="A67" i="20" s="1"/>
  <c r="A10" i="20"/>
  <c r="A38" i="20" s="1"/>
  <c r="A66" i="20" s="1"/>
  <c r="A9" i="20"/>
  <c r="A37" i="20" s="1"/>
  <c r="A65" i="20" s="1"/>
  <c r="A8" i="20"/>
  <c r="A36" i="20" s="1"/>
  <c r="A64" i="20" s="1"/>
  <c r="A7" i="20"/>
  <c r="A35" i="20" s="1"/>
  <c r="A63" i="20" s="1"/>
  <c r="A6" i="20"/>
  <c r="A34" i="20" s="1"/>
  <c r="A62" i="20" s="1"/>
  <c r="A5" i="20"/>
  <c r="A33" i="20" s="1"/>
  <c r="A61" i="20" s="1"/>
  <c r="A4" i="20"/>
  <c r="A32" i="20" s="1"/>
  <c r="A60" i="20" s="1"/>
  <c r="A3" i="20"/>
  <c r="A31" i="20" s="1"/>
  <c r="A59" i="20" s="1"/>
  <c r="C37" i="19"/>
  <c r="D37" i="19"/>
  <c r="E37" i="19"/>
  <c r="F37" i="19"/>
  <c r="G37" i="19"/>
  <c r="B37" i="19"/>
  <c r="G82" i="19"/>
  <c r="F82" i="19"/>
  <c r="E82" i="19"/>
  <c r="D82" i="19"/>
  <c r="C82" i="19"/>
  <c r="B82" i="19"/>
  <c r="G81" i="19"/>
  <c r="F81" i="19"/>
  <c r="E81" i="19"/>
  <c r="D81" i="19"/>
  <c r="C81" i="19"/>
  <c r="B81" i="19"/>
  <c r="G80" i="19"/>
  <c r="F80" i="19"/>
  <c r="E80" i="19"/>
  <c r="D80" i="19"/>
  <c r="C80" i="19"/>
  <c r="B80" i="19"/>
  <c r="G79" i="19"/>
  <c r="F79" i="19"/>
  <c r="E79" i="19"/>
  <c r="D79" i="19"/>
  <c r="C79" i="19"/>
  <c r="B79" i="19"/>
  <c r="G78" i="19"/>
  <c r="F78" i="19"/>
  <c r="E78" i="19"/>
  <c r="D78" i="19"/>
  <c r="C78" i="19"/>
  <c r="B78" i="19"/>
  <c r="G77" i="19"/>
  <c r="F77" i="19"/>
  <c r="E77" i="19"/>
  <c r="D77" i="19"/>
  <c r="C77" i="19"/>
  <c r="B77" i="19"/>
  <c r="G76" i="19"/>
  <c r="F76" i="19"/>
  <c r="E76" i="19"/>
  <c r="D76" i="19"/>
  <c r="C76" i="19"/>
  <c r="B76" i="19"/>
  <c r="G75" i="19"/>
  <c r="F75" i="19"/>
  <c r="E75" i="19"/>
  <c r="D75" i="19"/>
  <c r="C75" i="19"/>
  <c r="B75" i="19"/>
  <c r="G74" i="19"/>
  <c r="F74" i="19"/>
  <c r="E74" i="19"/>
  <c r="D74" i="19"/>
  <c r="C74" i="19"/>
  <c r="B74" i="19"/>
  <c r="G73" i="19"/>
  <c r="F73" i="19"/>
  <c r="E73" i="19"/>
  <c r="D73" i="19"/>
  <c r="C73" i="19"/>
  <c r="B73" i="19"/>
  <c r="G72" i="19"/>
  <c r="F72" i="19"/>
  <c r="E72" i="19"/>
  <c r="D72" i="19"/>
  <c r="C72" i="19"/>
  <c r="B72" i="19"/>
  <c r="G71" i="19"/>
  <c r="F71" i="19"/>
  <c r="E71" i="19"/>
  <c r="D71" i="19"/>
  <c r="C71" i="19"/>
  <c r="B71" i="19"/>
  <c r="G70" i="19"/>
  <c r="F70" i="19"/>
  <c r="E70" i="19"/>
  <c r="D70" i="19"/>
  <c r="C70" i="19"/>
  <c r="B70" i="19"/>
  <c r="G69" i="19"/>
  <c r="F69" i="19"/>
  <c r="E69" i="19"/>
  <c r="D69" i="19"/>
  <c r="C69" i="19"/>
  <c r="B69" i="19"/>
  <c r="G68" i="19"/>
  <c r="F68" i="19"/>
  <c r="E68" i="19"/>
  <c r="D68" i="19"/>
  <c r="C68" i="19"/>
  <c r="B68" i="19"/>
  <c r="G67" i="19"/>
  <c r="F67" i="19"/>
  <c r="E67" i="19"/>
  <c r="D67" i="19"/>
  <c r="C67" i="19"/>
  <c r="B67" i="19"/>
  <c r="G66" i="19"/>
  <c r="F66" i="19"/>
  <c r="E66" i="19"/>
  <c r="D66" i="19"/>
  <c r="C66" i="19"/>
  <c r="B66" i="19"/>
  <c r="G65" i="19"/>
  <c r="F65" i="19"/>
  <c r="E65" i="19"/>
  <c r="D65" i="19"/>
  <c r="C65" i="19"/>
  <c r="B65" i="19"/>
  <c r="G64" i="19"/>
  <c r="F64" i="19"/>
  <c r="E64" i="19"/>
  <c r="D64" i="19"/>
  <c r="C64" i="19"/>
  <c r="B64" i="19"/>
  <c r="G63" i="19"/>
  <c r="F63" i="19"/>
  <c r="E63" i="19"/>
  <c r="D63" i="19"/>
  <c r="C63" i="19"/>
  <c r="B63" i="19"/>
  <c r="G62" i="19"/>
  <c r="F62" i="19"/>
  <c r="E62" i="19"/>
  <c r="D62" i="19"/>
  <c r="C62" i="19"/>
  <c r="B62" i="19"/>
  <c r="G61" i="19"/>
  <c r="F61" i="19"/>
  <c r="E61" i="19"/>
  <c r="D61" i="19"/>
  <c r="C61" i="19"/>
  <c r="B61" i="19"/>
  <c r="G60" i="19"/>
  <c r="F60" i="19"/>
  <c r="E60" i="19"/>
  <c r="D60" i="19"/>
  <c r="C60" i="19"/>
  <c r="B60" i="19"/>
  <c r="G59" i="19"/>
  <c r="F59" i="19"/>
  <c r="E59" i="19"/>
  <c r="D59" i="19"/>
  <c r="C59" i="19"/>
  <c r="B59" i="19"/>
  <c r="G54" i="19"/>
  <c r="F54" i="19"/>
  <c r="E54" i="19"/>
  <c r="D54" i="19"/>
  <c r="C54" i="19"/>
  <c r="B54" i="19"/>
  <c r="G53" i="19"/>
  <c r="F53" i="19"/>
  <c r="E53" i="19"/>
  <c r="D53" i="19"/>
  <c r="C53" i="19"/>
  <c r="B53" i="19"/>
  <c r="G52" i="19"/>
  <c r="F52" i="19"/>
  <c r="E52" i="19"/>
  <c r="D52" i="19"/>
  <c r="C52" i="19"/>
  <c r="B52" i="19"/>
  <c r="G51" i="19"/>
  <c r="F51" i="19"/>
  <c r="E51" i="19"/>
  <c r="D51" i="19"/>
  <c r="C51" i="19"/>
  <c r="B51" i="19"/>
  <c r="G50" i="19"/>
  <c r="F50" i="19"/>
  <c r="E50" i="19"/>
  <c r="D50" i="19"/>
  <c r="C50" i="19"/>
  <c r="B50" i="19"/>
  <c r="G49" i="19"/>
  <c r="F49" i="19"/>
  <c r="E49" i="19"/>
  <c r="D49" i="19"/>
  <c r="C49" i="19"/>
  <c r="B49" i="19"/>
  <c r="G48" i="19"/>
  <c r="F48" i="19"/>
  <c r="E48" i="19"/>
  <c r="D48" i="19"/>
  <c r="C48" i="19"/>
  <c r="B48" i="19"/>
  <c r="G47" i="19"/>
  <c r="F47" i="19"/>
  <c r="E47" i="19"/>
  <c r="D47" i="19"/>
  <c r="C47" i="19"/>
  <c r="B47" i="19"/>
  <c r="G46" i="19"/>
  <c r="F46" i="19"/>
  <c r="E46" i="19"/>
  <c r="D46" i="19"/>
  <c r="C46" i="19"/>
  <c r="B46" i="19"/>
  <c r="G45" i="19"/>
  <c r="F45" i="19"/>
  <c r="E45" i="19"/>
  <c r="D45" i="19"/>
  <c r="C45" i="19"/>
  <c r="B45" i="19"/>
  <c r="G44" i="19"/>
  <c r="F44" i="19"/>
  <c r="E44" i="19"/>
  <c r="D44" i="19"/>
  <c r="C44" i="19"/>
  <c r="B44" i="19"/>
  <c r="G43" i="19"/>
  <c r="F43" i="19"/>
  <c r="E43" i="19"/>
  <c r="D43" i="19"/>
  <c r="C43" i="19"/>
  <c r="B43" i="19"/>
  <c r="G42" i="19"/>
  <c r="F42" i="19"/>
  <c r="E42" i="19"/>
  <c r="D42" i="19"/>
  <c r="C42" i="19"/>
  <c r="B42" i="19"/>
  <c r="G41" i="19"/>
  <c r="F41" i="19"/>
  <c r="E41" i="19"/>
  <c r="D41" i="19"/>
  <c r="C41" i="19"/>
  <c r="B41" i="19"/>
  <c r="G40" i="19"/>
  <c r="F40" i="19"/>
  <c r="E40" i="19"/>
  <c r="D40" i="19"/>
  <c r="C40" i="19"/>
  <c r="B40" i="19"/>
  <c r="G39" i="19"/>
  <c r="F39" i="19"/>
  <c r="E39" i="19"/>
  <c r="D39" i="19"/>
  <c r="C39" i="19"/>
  <c r="B39" i="19"/>
  <c r="G38" i="19"/>
  <c r="F38" i="19"/>
  <c r="E38" i="19"/>
  <c r="D38" i="19"/>
  <c r="C38" i="19"/>
  <c r="B38" i="19"/>
  <c r="G36" i="19"/>
  <c r="F36" i="19"/>
  <c r="E36" i="19"/>
  <c r="D36" i="19"/>
  <c r="C36" i="19"/>
  <c r="B36" i="19"/>
  <c r="G35" i="19"/>
  <c r="F35" i="19"/>
  <c r="E35" i="19"/>
  <c r="D35" i="19"/>
  <c r="C35" i="19"/>
  <c r="B35" i="19"/>
  <c r="G34" i="19"/>
  <c r="F34" i="19"/>
  <c r="E34" i="19"/>
  <c r="D34" i="19"/>
  <c r="C34" i="19"/>
  <c r="B34" i="19"/>
  <c r="G33" i="19"/>
  <c r="F33" i="19"/>
  <c r="E33" i="19"/>
  <c r="D33" i="19"/>
  <c r="C33" i="19"/>
  <c r="B33" i="19"/>
  <c r="G32" i="19"/>
  <c r="F32" i="19"/>
  <c r="E32" i="19"/>
  <c r="D32" i="19"/>
  <c r="C32" i="19"/>
  <c r="B32" i="19"/>
  <c r="G31" i="19"/>
  <c r="F31" i="19"/>
  <c r="E31" i="19"/>
  <c r="D31" i="19"/>
  <c r="C31" i="19"/>
  <c r="B31" i="19"/>
  <c r="G26" i="19"/>
  <c r="F26" i="19"/>
  <c r="E26" i="19"/>
  <c r="D26" i="19"/>
  <c r="C26" i="19"/>
  <c r="B26" i="19"/>
  <c r="G25" i="19"/>
  <c r="F25" i="19"/>
  <c r="E25" i="19"/>
  <c r="D25" i="19"/>
  <c r="C25" i="19"/>
  <c r="B25" i="19"/>
  <c r="G24" i="19"/>
  <c r="F24" i="19"/>
  <c r="E24" i="19"/>
  <c r="D24" i="19"/>
  <c r="C24" i="19"/>
  <c r="B24" i="19"/>
  <c r="G23" i="19"/>
  <c r="F23" i="19"/>
  <c r="E23" i="19"/>
  <c r="D23" i="19"/>
  <c r="C23" i="19"/>
  <c r="B23" i="19"/>
  <c r="G22" i="19"/>
  <c r="F22" i="19"/>
  <c r="E22" i="19"/>
  <c r="D22" i="19"/>
  <c r="C22" i="19"/>
  <c r="B22" i="19"/>
  <c r="G21" i="19"/>
  <c r="F21" i="19"/>
  <c r="E21" i="19"/>
  <c r="D21" i="19"/>
  <c r="C21" i="19"/>
  <c r="B21" i="19"/>
  <c r="G20" i="19"/>
  <c r="F20" i="19"/>
  <c r="E20" i="19"/>
  <c r="D20" i="19"/>
  <c r="C20" i="19"/>
  <c r="B20" i="19"/>
  <c r="G19" i="19"/>
  <c r="F19" i="19"/>
  <c r="E19" i="19"/>
  <c r="D19" i="19"/>
  <c r="C19" i="19"/>
  <c r="B19" i="19"/>
  <c r="G18" i="19"/>
  <c r="F18" i="19"/>
  <c r="E18" i="19"/>
  <c r="D18" i="19"/>
  <c r="C18" i="19"/>
  <c r="B18" i="19"/>
  <c r="G17" i="19"/>
  <c r="F17" i="19"/>
  <c r="E17" i="19"/>
  <c r="D17" i="19"/>
  <c r="C17" i="19"/>
  <c r="B17" i="19"/>
  <c r="G16" i="19"/>
  <c r="F16" i="19"/>
  <c r="E16" i="19"/>
  <c r="D16" i="19"/>
  <c r="C16" i="19"/>
  <c r="B16" i="19"/>
  <c r="G15" i="19"/>
  <c r="F15" i="19"/>
  <c r="E15" i="19"/>
  <c r="D15" i="19"/>
  <c r="C15" i="19"/>
  <c r="B15" i="19"/>
  <c r="G14" i="19"/>
  <c r="F14" i="19"/>
  <c r="E14" i="19"/>
  <c r="D14" i="19"/>
  <c r="C14" i="19"/>
  <c r="B14" i="19"/>
  <c r="G13" i="19"/>
  <c r="F13" i="19"/>
  <c r="E13" i="19"/>
  <c r="D13" i="19"/>
  <c r="C13" i="19"/>
  <c r="B13" i="19"/>
  <c r="G12" i="19"/>
  <c r="F12" i="19"/>
  <c r="E12" i="19"/>
  <c r="D12" i="19"/>
  <c r="C12" i="19"/>
  <c r="B12" i="19"/>
  <c r="G11" i="19"/>
  <c r="F11" i="19"/>
  <c r="E11" i="19"/>
  <c r="D11" i="19"/>
  <c r="C11" i="19"/>
  <c r="B11" i="19"/>
  <c r="G10" i="19"/>
  <c r="F10" i="19"/>
  <c r="E10" i="19"/>
  <c r="D10" i="19"/>
  <c r="C10" i="19"/>
  <c r="B10" i="19"/>
  <c r="G9" i="19"/>
  <c r="F9" i="19"/>
  <c r="E9" i="19"/>
  <c r="D9" i="19"/>
  <c r="C9" i="19"/>
  <c r="B9" i="19"/>
  <c r="G8" i="19"/>
  <c r="F8" i="19"/>
  <c r="E8" i="19"/>
  <c r="D8" i="19"/>
  <c r="C8" i="19"/>
  <c r="B8" i="19"/>
  <c r="G7" i="19"/>
  <c r="F7" i="19"/>
  <c r="E7" i="19"/>
  <c r="D7" i="19"/>
  <c r="C7" i="19"/>
  <c r="B7" i="19"/>
  <c r="G6" i="19"/>
  <c r="F6" i="19"/>
  <c r="E6" i="19"/>
  <c r="D6" i="19"/>
  <c r="C6" i="19"/>
  <c r="B6" i="19"/>
  <c r="G5" i="19"/>
  <c r="F5" i="19"/>
  <c r="E5" i="19"/>
  <c r="D5" i="19"/>
  <c r="C5" i="19"/>
  <c r="B5" i="19"/>
  <c r="G4" i="19"/>
  <c r="F4" i="19"/>
  <c r="E4" i="19"/>
  <c r="D4" i="19"/>
  <c r="C4" i="19"/>
  <c r="B4" i="19"/>
  <c r="G3" i="19"/>
  <c r="F3" i="19"/>
  <c r="E3" i="19"/>
  <c r="D3" i="19"/>
  <c r="C3" i="19"/>
  <c r="B3" i="19"/>
  <c r="A26" i="19"/>
  <c r="A54" i="19" s="1"/>
  <c r="A82" i="19" s="1"/>
  <c r="A25" i="19"/>
  <c r="A53" i="19" s="1"/>
  <c r="A81" i="19" s="1"/>
  <c r="A24" i="19"/>
  <c r="A52" i="19" s="1"/>
  <c r="A80" i="19" s="1"/>
  <c r="A23" i="19"/>
  <c r="A51" i="19" s="1"/>
  <c r="A79" i="19" s="1"/>
  <c r="A22" i="19"/>
  <c r="A50" i="19" s="1"/>
  <c r="A78" i="19" s="1"/>
  <c r="A21" i="19"/>
  <c r="A49" i="19" s="1"/>
  <c r="A77" i="19" s="1"/>
  <c r="A20" i="19"/>
  <c r="A48" i="19" s="1"/>
  <c r="A76" i="19" s="1"/>
  <c r="A19" i="19"/>
  <c r="A47" i="19" s="1"/>
  <c r="A75" i="19" s="1"/>
  <c r="A18" i="19"/>
  <c r="A46" i="19" s="1"/>
  <c r="A74" i="19" s="1"/>
  <c r="A17" i="19"/>
  <c r="A45" i="19" s="1"/>
  <c r="A73" i="19" s="1"/>
  <c r="A16" i="19"/>
  <c r="A44" i="19" s="1"/>
  <c r="A72" i="19" s="1"/>
  <c r="A15" i="19"/>
  <c r="A43" i="19" s="1"/>
  <c r="A71" i="19" s="1"/>
  <c r="A14" i="19"/>
  <c r="A42" i="19" s="1"/>
  <c r="A70" i="19" s="1"/>
  <c r="A13" i="19"/>
  <c r="A41" i="19" s="1"/>
  <c r="A69" i="19" s="1"/>
  <c r="A12" i="19"/>
  <c r="A40" i="19" s="1"/>
  <c r="A68" i="19" s="1"/>
  <c r="A11" i="19"/>
  <c r="A39" i="19" s="1"/>
  <c r="A67" i="19" s="1"/>
  <c r="A10" i="19"/>
  <c r="A38" i="19" s="1"/>
  <c r="A66" i="19" s="1"/>
  <c r="A9" i="19"/>
  <c r="A37" i="19" s="1"/>
  <c r="A65" i="19" s="1"/>
  <c r="A8" i="19"/>
  <c r="A36" i="19" s="1"/>
  <c r="A64" i="19" s="1"/>
  <c r="A7" i="19"/>
  <c r="A35" i="19" s="1"/>
  <c r="A63" i="19" s="1"/>
  <c r="A6" i="19"/>
  <c r="A34" i="19" s="1"/>
  <c r="A62" i="19" s="1"/>
  <c r="A5" i="19"/>
  <c r="A33" i="19" s="1"/>
  <c r="A61" i="19" s="1"/>
  <c r="A4" i="19"/>
  <c r="A32" i="19" s="1"/>
  <c r="A60" i="19" s="1"/>
  <c r="A3" i="19"/>
  <c r="A31" i="19" s="1"/>
  <c r="A59" i="19" s="1"/>
  <c r="C39" i="18"/>
  <c r="D39" i="18"/>
  <c r="E39" i="18"/>
  <c r="F39" i="18"/>
  <c r="G39" i="18"/>
  <c r="B39" i="18"/>
  <c r="G82" i="18"/>
  <c r="F82" i="18"/>
  <c r="E82" i="18"/>
  <c r="D82" i="18"/>
  <c r="C82" i="18"/>
  <c r="B82" i="18"/>
  <c r="G81" i="18"/>
  <c r="F81" i="18"/>
  <c r="E81" i="18"/>
  <c r="D81" i="18"/>
  <c r="C81" i="18"/>
  <c r="B81" i="18"/>
  <c r="G80" i="18"/>
  <c r="F80" i="18"/>
  <c r="E80" i="18"/>
  <c r="D80" i="18"/>
  <c r="C80" i="18"/>
  <c r="B80" i="18"/>
  <c r="G79" i="18"/>
  <c r="F79" i="18"/>
  <c r="E79" i="18"/>
  <c r="D79" i="18"/>
  <c r="C79" i="18"/>
  <c r="B79" i="18"/>
  <c r="G78" i="18"/>
  <c r="F78" i="18"/>
  <c r="E78" i="18"/>
  <c r="D78" i="18"/>
  <c r="C78" i="18"/>
  <c r="B78" i="18"/>
  <c r="G77" i="18"/>
  <c r="F77" i="18"/>
  <c r="E77" i="18"/>
  <c r="D77" i="18"/>
  <c r="C77" i="18"/>
  <c r="B77" i="18"/>
  <c r="G76" i="18"/>
  <c r="F76" i="18"/>
  <c r="E76" i="18"/>
  <c r="D76" i="18"/>
  <c r="C76" i="18"/>
  <c r="B76" i="18"/>
  <c r="G75" i="18"/>
  <c r="F75" i="18"/>
  <c r="E75" i="18"/>
  <c r="D75" i="18"/>
  <c r="C75" i="18"/>
  <c r="B75" i="18"/>
  <c r="G74" i="18"/>
  <c r="F74" i="18"/>
  <c r="E74" i="18"/>
  <c r="D74" i="18"/>
  <c r="C74" i="18"/>
  <c r="B74" i="18"/>
  <c r="G73" i="18"/>
  <c r="F73" i="18"/>
  <c r="E73" i="18"/>
  <c r="D73" i="18"/>
  <c r="C73" i="18"/>
  <c r="B73" i="18"/>
  <c r="G72" i="18"/>
  <c r="F72" i="18"/>
  <c r="E72" i="18"/>
  <c r="D72" i="18"/>
  <c r="C72" i="18"/>
  <c r="B72" i="18"/>
  <c r="G71" i="18"/>
  <c r="F71" i="18"/>
  <c r="E71" i="18"/>
  <c r="D71" i="18"/>
  <c r="C71" i="18"/>
  <c r="B71" i="18"/>
  <c r="G70" i="18"/>
  <c r="F70" i="18"/>
  <c r="E70" i="18"/>
  <c r="D70" i="18"/>
  <c r="C70" i="18"/>
  <c r="B70" i="18"/>
  <c r="G69" i="18"/>
  <c r="F69" i="18"/>
  <c r="E69" i="18"/>
  <c r="D69" i="18"/>
  <c r="C69" i="18"/>
  <c r="B69" i="18"/>
  <c r="G68" i="18"/>
  <c r="F68" i="18"/>
  <c r="E68" i="18"/>
  <c r="D68" i="18"/>
  <c r="C68" i="18"/>
  <c r="B68" i="18"/>
  <c r="G67" i="18"/>
  <c r="F67" i="18"/>
  <c r="E67" i="18"/>
  <c r="D67" i="18"/>
  <c r="C67" i="18"/>
  <c r="B67" i="18"/>
  <c r="G66" i="18"/>
  <c r="F66" i="18"/>
  <c r="E66" i="18"/>
  <c r="D66" i="18"/>
  <c r="C66" i="18"/>
  <c r="B66" i="18"/>
  <c r="G65" i="18"/>
  <c r="F65" i="18"/>
  <c r="E65" i="18"/>
  <c r="D65" i="18"/>
  <c r="C65" i="18"/>
  <c r="B65" i="18"/>
  <c r="G64" i="18"/>
  <c r="F64" i="18"/>
  <c r="E64" i="18"/>
  <c r="D64" i="18"/>
  <c r="C64" i="18"/>
  <c r="B64" i="18"/>
  <c r="G63" i="18"/>
  <c r="F63" i="18"/>
  <c r="E63" i="18"/>
  <c r="D63" i="18"/>
  <c r="C63" i="18"/>
  <c r="B63" i="18"/>
  <c r="G62" i="18"/>
  <c r="F62" i="18"/>
  <c r="E62" i="18"/>
  <c r="D62" i="18"/>
  <c r="C62" i="18"/>
  <c r="B62" i="18"/>
  <c r="G61" i="18"/>
  <c r="F61" i="18"/>
  <c r="E61" i="18"/>
  <c r="D61" i="18"/>
  <c r="C61" i="18"/>
  <c r="B61" i="18"/>
  <c r="G60" i="18"/>
  <c r="F60" i="18"/>
  <c r="E60" i="18"/>
  <c r="D60" i="18"/>
  <c r="C60" i="18"/>
  <c r="B60" i="18"/>
  <c r="G59" i="18"/>
  <c r="F59" i="18"/>
  <c r="E59" i="18"/>
  <c r="D59" i="18"/>
  <c r="C59" i="18"/>
  <c r="B59" i="18"/>
  <c r="G54" i="18"/>
  <c r="F54" i="18"/>
  <c r="E54" i="18"/>
  <c r="D54" i="18"/>
  <c r="C54" i="18"/>
  <c r="B54" i="18"/>
  <c r="G53" i="18"/>
  <c r="F53" i="18"/>
  <c r="E53" i="18"/>
  <c r="D53" i="18"/>
  <c r="C53" i="18"/>
  <c r="B53" i="18"/>
  <c r="G52" i="18"/>
  <c r="F52" i="18"/>
  <c r="E52" i="18"/>
  <c r="D52" i="18"/>
  <c r="C52" i="18"/>
  <c r="B52" i="18"/>
  <c r="G51" i="18"/>
  <c r="F51" i="18"/>
  <c r="E51" i="18"/>
  <c r="D51" i="18"/>
  <c r="C51" i="18"/>
  <c r="B51" i="18"/>
  <c r="G50" i="18"/>
  <c r="F50" i="18"/>
  <c r="E50" i="18"/>
  <c r="D50" i="18"/>
  <c r="C50" i="18"/>
  <c r="B50" i="18"/>
  <c r="G49" i="18"/>
  <c r="F49" i="18"/>
  <c r="E49" i="18"/>
  <c r="D49" i="18"/>
  <c r="C49" i="18"/>
  <c r="B49" i="18"/>
  <c r="G48" i="18"/>
  <c r="F48" i="18"/>
  <c r="E48" i="18"/>
  <c r="D48" i="18"/>
  <c r="C48" i="18"/>
  <c r="B48" i="18"/>
  <c r="G47" i="18"/>
  <c r="F47" i="18"/>
  <c r="E47" i="18"/>
  <c r="D47" i="18"/>
  <c r="C47" i="18"/>
  <c r="B47" i="18"/>
  <c r="G46" i="18"/>
  <c r="F46" i="18"/>
  <c r="E46" i="18"/>
  <c r="D46" i="18"/>
  <c r="C46" i="18"/>
  <c r="B46" i="18"/>
  <c r="G45" i="18"/>
  <c r="F45" i="18"/>
  <c r="E45" i="18"/>
  <c r="D45" i="18"/>
  <c r="C45" i="18"/>
  <c r="B45" i="18"/>
  <c r="G44" i="18"/>
  <c r="F44" i="18"/>
  <c r="E44" i="18"/>
  <c r="D44" i="18"/>
  <c r="C44" i="18"/>
  <c r="B44" i="18"/>
  <c r="G43" i="18"/>
  <c r="F43" i="18"/>
  <c r="E43" i="18"/>
  <c r="D43" i="18"/>
  <c r="C43" i="18"/>
  <c r="B43" i="18"/>
  <c r="G42" i="18"/>
  <c r="F42" i="18"/>
  <c r="E42" i="18"/>
  <c r="D42" i="18"/>
  <c r="C42" i="18"/>
  <c r="B42" i="18"/>
  <c r="G41" i="18"/>
  <c r="F41" i="18"/>
  <c r="E41" i="18"/>
  <c r="D41" i="18"/>
  <c r="C41" i="18"/>
  <c r="B41" i="18"/>
  <c r="G40" i="18"/>
  <c r="F40" i="18"/>
  <c r="E40" i="18"/>
  <c r="D40" i="18"/>
  <c r="C40" i="18"/>
  <c r="B40" i="18"/>
  <c r="G38" i="18"/>
  <c r="F38" i="18"/>
  <c r="E38" i="18"/>
  <c r="D38" i="18"/>
  <c r="C38" i="18"/>
  <c r="B38" i="18"/>
  <c r="G37" i="18"/>
  <c r="F37" i="18"/>
  <c r="E37" i="18"/>
  <c r="D37" i="18"/>
  <c r="C37" i="18"/>
  <c r="B37" i="18"/>
  <c r="G36" i="18"/>
  <c r="F36" i="18"/>
  <c r="E36" i="18"/>
  <c r="D36" i="18"/>
  <c r="C36" i="18"/>
  <c r="B36" i="18"/>
  <c r="G35" i="18"/>
  <c r="F35" i="18"/>
  <c r="E35" i="18"/>
  <c r="D35" i="18"/>
  <c r="C35" i="18"/>
  <c r="B35" i="18"/>
  <c r="G34" i="18"/>
  <c r="F34" i="18"/>
  <c r="E34" i="18"/>
  <c r="D34" i="18"/>
  <c r="C34" i="18"/>
  <c r="B34" i="18"/>
  <c r="G33" i="18"/>
  <c r="F33" i="18"/>
  <c r="E33" i="18"/>
  <c r="D33" i="18"/>
  <c r="C33" i="18"/>
  <c r="B33" i="18"/>
  <c r="G32" i="18"/>
  <c r="F32" i="18"/>
  <c r="E32" i="18"/>
  <c r="D32" i="18"/>
  <c r="C32" i="18"/>
  <c r="B32" i="18"/>
  <c r="G31" i="18"/>
  <c r="F31" i="18"/>
  <c r="E31" i="18"/>
  <c r="D31" i="18"/>
  <c r="C31" i="18"/>
  <c r="B31" i="18"/>
  <c r="G26" i="18"/>
  <c r="F26" i="18"/>
  <c r="E26" i="18"/>
  <c r="D26" i="18"/>
  <c r="C26" i="18"/>
  <c r="B26" i="18"/>
  <c r="G25" i="18"/>
  <c r="F25" i="18"/>
  <c r="E25" i="18"/>
  <c r="D25" i="18"/>
  <c r="C25" i="18"/>
  <c r="B25" i="18"/>
  <c r="G24" i="18"/>
  <c r="F24" i="18"/>
  <c r="E24" i="18"/>
  <c r="D24" i="18"/>
  <c r="C24" i="18"/>
  <c r="B24" i="18"/>
  <c r="G23" i="18"/>
  <c r="F23" i="18"/>
  <c r="E23" i="18"/>
  <c r="D23" i="18"/>
  <c r="C23" i="18"/>
  <c r="B23" i="18"/>
  <c r="G22" i="18"/>
  <c r="F22" i="18"/>
  <c r="E22" i="18"/>
  <c r="D22" i="18"/>
  <c r="C22" i="18"/>
  <c r="B22" i="18"/>
  <c r="G21" i="18"/>
  <c r="F21" i="18"/>
  <c r="E21" i="18"/>
  <c r="D21" i="18"/>
  <c r="C21" i="18"/>
  <c r="B21" i="18"/>
  <c r="G20" i="18"/>
  <c r="F20" i="18"/>
  <c r="E20" i="18"/>
  <c r="D20" i="18"/>
  <c r="C20" i="18"/>
  <c r="B20" i="18"/>
  <c r="G19" i="18"/>
  <c r="F19" i="18"/>
  <c r="E19" i="18"/>
  <c r="D19" i="18"/>
  <c r="C19" i="18"/>
  <c r="B19" i="18"/>
  <c r="G18" i="18"/>
  <c r="F18" i="18"/>
  <c r="E18" i="18"/>
  <c r="D18" i="18"/>
  <c r="C18" i="18"/>
  <c r="B18" i="18"/>
  <c r="G17" i="18"/>
  <c r="F17" i="18"/>
  <c r="E17" i="18"/>
  <c r="D17" i="18"/>
  <c r="C17" i="18"/>
  <c r="B17" i="18"/>
  <c r="G16" i="18"/>
  <c r="F16" i="18"/>
  <c r="E16" i="18"/>
  <c r="D16" i="18"/>
  <c r="C16" i="18"/>
  <c r="B16" i="18"/>
  <c r="G15" i="18"/>
  <c r="F15" i="18"/>
  <c r="E15" i="18"/>
  <c r="D15" i="18"/>
  <c r="C15" i="18"/>
  <c r="B15" i="18"/>
  <c r="G14" i="18"/>
  <c r="F14" i="18"/>
  <c r="E14" i="18"/>
  <c r="D14" i="18"/>
  <c r="C14" i="18"/>
  <c r="B14" i="18"/>
  <c r="G13" i="18"/>
  <c r="F13" i="18"/>
  <c r="E13" i="18"/>
  <c r="D13" i="18"/>
  <c r="C13" i="18"/>
  <c r="B13" i="18"/>
  <c r="G12" i="18"/>
  <c r="F12" i="18"/>
  <c r="E12" i="18"/>
  <c r="D12" i="18"/>
  <c r="C12" i="18"/>
  <c r="B12" i="18"/>
  <c r="G11" i="18"/>
  <c r="F11" i="18"/>
  <c r="E11" i="18"/>
  <c r="D11" i="18"/>
  <c r="C11" i="18"/>
  <c r="B11" i="18"/>
  <c r="G10" i="18"/>
  <c r="F10" i="18"/>
  <c r="E10" i="18"/>
  <c r="D10" i="18"/>
  <c r="C10" i="18"/>
  <c r="B10" i="18"/>
  <c r="G9" i="18"/>
  <c r="F9" i="18"/>
  <c r="E9" i="18"/>
  <c r="D9" i="18"/>
  <c r="C9" i="18"/>
  <c r="B9" i="18"/>
  <c r="G8" i="18"/>
  <c r="F8" i="18"/>
  <c r="E8" i="18"/>
  <c r="D8" i="18"/>
  <c r="C8" i="18"/>
  <c r="B8" i="18"/>
  <c r="G7" i="18"/>
  <c r="F7" i="18"/>
  <c r="E7" i="18"/>
  <c r="D7" i="18"/>
  <c r="C7" i="18"/>
  <c r="B7" i="18"/>
  <c r="G6" i="18"/>
  <c r="F6" i="18"/>
  <c r="E6" i="18"/>
  <c r="D6" i="18"/>
  <c r="C6" i="18"/>
  <c r="B6" i="18"/>
  <c r="G5" i="18"/>
  <c r="F5" i="18"/>
  <c r="E5" i="18"/>
  <c r="D5" i="18"/>
  <c r="C5" i="18"/>
  <c r="B5" i="18"/>
  <c r="G4" i="18"/>
  <c r="F4" i="18"/>
  <c r="E4" i="18"/>
  <c r="D4" i="18"/>
  <c r="C4" i="18"/>
  <c r="B4" i="18"/>
  <c r="G3" i="18"/>
  <c r="F3" i="18"/>
  <c r="E3" i="18"/>
  <c r="D3" i="18"/>
  <c r="C3" i="18"/>
  <c r="B3" i="18"/>
  <c r="A26" i="18"/>
  <c r="A54" i="18" s="1"/>
  <c r="A82" i="18" s="1"/>
  <c r="A25" i="18"/>
  <c r="A53" i="18" s="1"/>
  <c r="A81" i="18" s="1"/>
  <c r="A24" i="18"/>
  <c r="A52" i="18" s="1"/>
  <c r="A80" i="18" s="1"/>
  <c r="A23" i="18"/>
  <c r="A51" i="18" s="1"/>
  <c r="A79" i="18" s="1"/>
  <c r="A22" i="18"/>
  <c r="A50" i="18" s="1"/>
  <c r="A78" i="18" s="1"/>
  <c r="A21" i="18"/>
  <c r="A49" i="18" s="1"/>
  <c r="A77" i="18" s="1"/>
  <c r="A20" i="18"/>
  <c r="A48" i="18" s="1"/>
  <c r="A76" i="18" s="1"/>
  <c r="A19" i="18"/>
  <c r="A47" i="18" s="1"/>
  <c r="A75" i="18" s="1"/>
  <c r="A18" i="18"/>
  <c r="A46" i="18" s="1"/>
  <c r="A74" i="18" s="1"/>
  <c r="A17" i="18"/>
  <c r="A45" i="18" s="1"/>
  <c r="A73" i="18" s="1"/>
  <c r="A16" i="18"/>
  <c r="A44" i="18" s="1"/>
  <c r="A72" i="18" s="1"/>
  <c r="A15" i="18"/>
  <c r="A43" i="18" s="1"/>
  <c r="A71" i="18" s="1"/>
  <c r="A14" i="18"/>
  <c r="A42" i="18" s="1"/>
  <c r="A70" i="18" s="1"/>
  <c r="A13" i="18"/>
  <c r="A41" i="18" s="1"/>
  <c r="A69" i="18" s="1"/>
  <c r="A12" i="18"/>
  <c r="A40" i="18" s="1"/>
  <c r="A68" i="18" s="1"/>
  <c r="A11" i="18"/>
  <c r="A39" i="18" s="1"/>
  <c r="A67" i="18" s="1"/>
  <c r="A10" i="18"/>
  <c r="A38" i="18" s="1"/>
  <c r="A66" i="18" s="1"/>
  <c r="A9" i="18"/>
  <c r="A37" i="18" s="1"/>
  <c r="A65" i="18" s="1"/>
  <c r="A8" i="18"/>
  <c r="A36" i="18" s="1"/>
  <c r="A64" i="18" s="1"/>
  <c r="A7" i="18"/>
  <c r="A35" i="18" s="1"/>
  <c r="A63" i="18" s="1"/>
  <c r="A6" i="18"/>
  <c r="A34" i="18" s="1"/>
  <c r="A62" i="18" s="1"/>
  <c r="A5" i="18"/>
  <c r="A33" i="18" s="1"/>
  <c r="A61" i="18" s="1"/>
  <c r="A4" i="18"/>
  <c r="A32" i="18" s="1"/>
  <c r="A60" i="18" s="1"/>
  <c r="A3" i="18"/>
  <c r="A31" i="18" s="1"/>
  <c r="A59" i="18" s="1"/>
  <c r="C43" i="16"/>
  <c r="D43" i="16"/>
  <c r="E43" i="16"/>
  <c r="F43" i="16"/>
  <c r="G43" i="16"/>
  <c r="B43" i="16"/>
  <c r="G82" i="16"/>
  <c r="F82" i="16"/>
  <c r="E82" i="16"/>
  <c r="D82" i="16"/>
  <c r="C82" i="16"/>
  <c r="B82" i="16"/>
  <c r="G81" i="16"/>
  <c r="F81" i="16"/>
  <c r="E81" i="16"/>
  <c r="D81" i="16"/>
  <c r="C81" i="16"/>
  <c r="B81" i="16"/>
  <c r="G80" i="16"/>
  <c r="F80" i="16"/>
  <c r="E80" i="16"/>
  <c r="D80" i="16"/>
  <c r="C80" i="16"/>
  <c r="B80" i="16"/>
  <c r="G79" i="16"/>
  <c r="F79" i="16"/>
  <c r="E79" i="16"/>
  <c r="D79" i="16"/>
  <c r="C79" i="16"/>
  <c r="B79" i="16"/>
  <c r="G78" i="16"/>
  <c r="F78" i="16"/>
  <c r="E78" i="16"/>
  <c r="D78" i="16"/>
  <c r="C78" i="16"/>
  <c r="B78" i="16"/>
  <c r="G77" i="16"/>
  <c r="F77" i="16"/>
  <c r="E77" i="16"/>
  <c r="D77" i="16"/>
  <c r="C77" i="16"/>
  <c r="B77" i="16"/>
  <c r="G76" i="16"/>
  <c r="F76" i="16"/>
  <c r="E76" i="16"/>
  <c r="D76" i="16"/>
  <c r="C76" i="16"/>
  <c r="B76" i="16"/>
  <c r="G75" i="16"/>
  <c r="F75" i="16"/>
  <c r="E75" i="16"/>
  <c r="D75" i="16"/>
  <c r="C75" i="16"/>
  <c r="B75" i="16"/>
  <c r="G74" i="16"/>
  <c r="F74" i="16"/>
  <c r="E74" i="16"/>
  <c r="D74" i="16"/>
  <c r="C74" i="16"/>
  <c r="B74" i="16"/>
  <c r="G73" i="16"/>
  <c r="F73" i="16"/>
  <c r="E73" i="16"/>
  <c r="D73" i="16"/>
  <c r="C73" i="16"/>
  <c r="B73" i="16"/>
  <c r="G72" i="16"/>
  <c r="F72" i="16"/>
  <c r="E72" i="16"/>
  <c r="D72" i="16"/>
  <c r="C72" i="16"/>
  <c r="B72" i="16"/>
  <c r="G71" i="16"/>
  <c r="F71" i="16"/>
  <c r="E71" i="16"/>
  <c r="D71" i="16"/>
  <c r="C71" i="16"/>
  <c r="B71" i="16"/>
  <c r="G70" i="16"/>
  <c r="F70" i="16"/>
  <c r="E70" i="16"/>
  <c r="D70" i="16"/>
  <c r="C70" i="16"/>
  <c r="B70" i="16"/>
  <c r="G69" i="16"/>
  <c r="F69" i="16"/>
  <c r="E69" i="16"/>
  <c r="D69" i="16"/>
  <c r="C69" i="16"/>
  <c r="B69" i="16"/>
  <c r="G68" i="16"/>
  <c r="F68" i="16"/>
  <c r="E68" i="16"/>
  <c r="D68" i="16"/>
  <c r="C68" i="16"/>
  <c r="B68" i="16"/>
  <c r="G67" i="16"/>
  <c r="F67" i="16"/>
  <c r="E67" i="16"/>
  <c r="D67" i="16"/>
  <c r="C67" i="16"/>
  <c r="B67" i="16"/>
  <c r="G66" i="16"/>
  <c r="F66" i="16"/>
  <c r="E66" i="16"/>
  <c r="D66" i="16"/>
  <c r="C66" i="16"/>
  <c r="B66" i="16"/>
  <c r="G65" i="16"/>
  <c r="F65" i="16"/>
  <c r="E65" i="16"/>
  <c r="D65" i="16"/>
  <c r="C65" i="16"/>
  <c r="B65" i="16"/>
  <c r="G64" i="16"/>
  <c r="F64" i="16"/>
  <c r="E64" i="16"/>
  <c r="D64" i="16"/>
  <c r="C64" i="16"/>
  <c r="B64" i="16"/>
  <c r="G63" i="16"/>
  <c r="F63" i="16"/>
  <c r="E63" i="16"/>
  <c r="D63" i="16"/>
  <c r="C63" i="16"/>
  <c r="B63" i="16"/>
  <c r="G62" i="16"/>
  <c r="F62" i="16"/>
  <c r="E62" i="16"/>
  <c r="D62" i="16"/>
  <c r="C62" i="16"/>
  <c r="B62" i="16"/>
  <c r="G61" i="16"/>
  <c r="F61" i="16"/>
  <c r="E61" i="16"/>
  <c r="D61" i="16"/>
  <c r="C61" i="16"/>
  <c r="B61" i="16"/>
  <c r="G60" i="16"/>
  <c r="F60" i="16"/>
  <c r="E60" i="16"/>
  <c r="D60" i="16"/>
  <c r="C60" i="16"/>
  <c r="B60" i="16"/>
  <c r="G59" i="16"/>
  <c r="F59" i="16"/>
  <c r="E59" i="16"/>
  <c r="D59" i="16"/>
  <c r="C59" i="16"/>
  <c r="B59" i="16"/>
  <c r="G54" i="16"/>
  <c r="F54" i="16"/>
  <c r="E54" i="16"/>
  <c r="D54" i="16"/>
  <c r="C54" i="16"/>
  <c r="B54" i="16"/>
  <c r="G53" i="16"/>
  <c r="F53" i="16"/>
  <c r="E53" i="16"/>
  <c r="D53" i="16"/>
  <c r="C53" i="16"/>
  <c r="B53" i="16"/>
  <c r="G52" i="16"/>
  <c r="F52" i="16"/>
  <c r="E52" i="16"/>
  <c r="D52" i="16"/>
  <c r="C52" i="16"/>
  <c r="B52" i="16"/>
  <c r="G51" i="16"/>
  <c r="F51" i="16"/>
  <c r="E51" i="16"/>
  <c r="D51" i="16"/>
  <c r="C51" i="16"/>
  <c r="B51" i="16"/>
  <c r="G50" i="16"/>
  <c r="F50" i="16"/>
  <c r="E50" i="16"/>
  <c r="D50" i="16"/>
  <c r="C50" i="16"/>
  <c r="B50" i="16"/>
  <c r="G49" i="16"/>
  <c r="F49" i="16"/>
  <c r="E49" i="16"/>
  <c r="D49" i="16"/>
  <c r="C49" i="16"/>
  <c r="B49" i="16"/>
  <c r="G48" i="16"/>
  <c r="F48" i="16"/>
  <c r="E48" i="16"/>
  <c r="D48" i="16"/>
  <c r="C48" i="16"/>
  <c r="B48" i="16"/>
  <c r="G47" i="16"/>
  <c r="F47" i="16"/>
  <c r="E47" i="16"/>
  <c r="D47" i="16"/>
  <c r="C47" i="16"/>
  <c r="B47" i="16"/>
  <c r="G46" i="16"/>
  <c r="F46" i="16"/>
  <c r="E46" i="16"/>
  <c r="D46" i="16"/>
  <c r="C46" i="16"/>
  <c r="B46" i="16"/>
  <c r="G45" i="16"/>
  <c r="F45" i="16"/>
  <c r="E45" i="16"/>
  <c r="D45" i="16"/>
  <c r="C45" i="16"/>
  <c r="B45" i="16"/>
  <c r="G44" i="16"/>
  <c r="F44" i="16"/>
  <c r="E44" i="16"/>
  <c r="D44" i="16"/>
  <c r="C44" i="16"/>
  <c r="B44" i="16"/>
  <c r="G42" i="16"/>
  <c r="F42" i="16"/>
  <c r="E42" i="16"/>
  <c r="D42" i="16"/>
  <c r="C42" i="16"/>
  <c r="B42" i="16"/>
  <c r="G41" i="16"/>
  <c r="F41" i="16"/>
  <c r="E41" i="16"/>
  <c r="D41" i="16"/>
  <c r="C41" i="16"/>
  <c r="B41" i="16"/>
  <c r="G40" i="16"/>
  <c r="F40" i="16"/>
  <c r="E40" i="16"/>
  <c r="D40" i="16"/>
  <c r="C40" i="16"/>
  <c r="B40" i="16"/>
  <c r="G39" i="16"/>
  <c r="F39" i="16"/>
  <c r="E39" i="16"/>
  <c r="D39" i="16"/>
  <c r="C39" i="16"/>
  <c r="B39" i="16"/>
  <c r="G38" i="16"/>
  <c r="F38" i="16"/>
  <c r="E38" i="16"/>
  <c r="D38" i="16"/>
  <c r="C38" i="16"/>
  <c r="B38" i="16"/>
  <c r="G37" i="16"/>
  <c r="F37" i="16"/>
  <c r="E37" i="16"/>
  <c r="D37" i="16"/>
  <c r="C37" i="16"/>
  <c r="B37" i="16"/>
  <c r="G36" i="16"/>
  <c r="F36" i="16"/>
  <c r="E36" i="16"/>
  <c r="D36" i="16"/>
  <c r="C36" i="16"/>
  <c r="B36" i="16"/>
  <c r="G35" i="16"/>
  <c r="F35" i="16"/>
  <c r="E35" i="16"/>
  <c r="D35" i="16"/>
  <c r="C35" i="16"/>
  <c r="B35" i="16"/>
  <c r="G34" i="16"/>
  <c r="F34" i="16"/>
  <c r="E34" i="16"/>
  <c r="D34" i="16"/>
  <c r="C34" i="16"/>
  <c r="B34" i="16"/>
  <c r="G33" i="16"/>
  <c r="F33" i="16"/>
  <c r="E33" i="16"/>
  <c r="D33" i="16"/>
  <c r="C33" i="16"/>
  <c r="B33" i="16"/>
  <c r="G32" i="16"/>
  <c r="F32" i="16"/>
  <c r="E32" i="16"/>
  <c r="D32" i="16"/>
  <c r="C32" i="16"/>
  <c r="B32" i="16"/>
  <c r="G31" i="16"/>
  <c r="F31" i="16"/>
  <c r="E31" i="16"/>
  <c r="D31" i="16"/>
  <c r="C31" i="16"/>
  <c r="B31" i="16"/>
  <c r="G26" i="16"/>
  <c r="F26" i="16"/>
  <c r="E26" i="16"/>
  <c r="D26" i="16"/>
  <c r="C26" i="16"/>
  <c r="B26" i="16"/>
  <c r="G25" i="16"/>
  <c r="F25" i="16"/>
  <c r="E25" i="16"/>
  <c r="D25" i="16"/>
  <c r="C25" i="16"/>
  <c r="B25" i="16"/>
  <c r="G24" i="16"/>
  <c r="F24" i="16"/>
  <c r="E24" i="16"/>
  <c r="D24" i="16"/>
  <c r="C24" i="16"/>
  <c r="B24" i="16"/>
  <c r="G23" i="16"/>
  <c r="F23" i="16"/>
  <c r="E23" i="16"/>
  <c r="D23" i="16"/>
  <c r="C23" i="16"/>
  <c r="B23" i="16"/>
  <c r="G22" i="16"/>
  <c r="F22" i="16"/>
  <c r="E22" i="16"/>
  <c r="D22" i="16"/>
  <c r="C22" i="16"/>
  <c r="B22" i="16"/>
  <c r="G21" i="16"/>
  <c r="F21" i="16"/>
  <c r="E21" i="16"/>
  <c r="D21" i="16"/>
  <c r="C21" i="16"/>
  <c r="B21" i="16"/>
  <c r="G20" i="16"/>
  <c r="F20" i="16"/>
  <c r="E20" i="16"/>
  <c r="D20" i="16"/>
  <c r="C20" i="16"/>
  <c r="B20" i="16"/>
  <c r="G19" i="16"/>
  <c r="F19" i="16"/>
  <c r="E19" i="16"/>
  <c r="D19" i="16"/>
  <c r="C19" i="16"/>
  <c r="B19" i="16"/>
  <c r="G18" i="16"/>
  <c r="F18" i="16"/>
  <c r="E18" i="16"/>
  <c r="D18" i="16"/>
  <c r="C18" i="16"/>
  <c r="B18" i="16"/>
  <c r="G17" i="16"/>
  <c r="F17" i="16"/>
  <c r="E17" i="16"/>
  <c r="D17" i="16"/>
  <c r="C17" i="16"/>
  <c r="B17" i="16"/>
  <c r="G16" i="16"/>
  <c r="F16" i="16"/>
  <c r="E16" i="16"/>
  <c r="D16" i="16"/>
  <c r="C16" i="16"/>
  <c r="B16" i="16"/>
  <c r="G15" i="16"/>
  <c r="F15" i="16"/>
  <c r="E15" i="16"/>
  <c r="D15" i="16"/>
  <c r="C15" i="16"/>
  <c r="B15" i="16"/>
  <c r="G14" i="16"/>
  <c r="F14" i="16"/>
  <c r="E14" i="16"/>
  <c r="D14" i="16"/>
  <c r="C14" i="16"/>
  <c r="B14" i="16"/>
  <c r="G13" i="16"/>
  <c r="F13" i="16"/>
  <c r="E13" i="16"/>
  <c r="D13" i="16"/>
  <c r="C13" i="16"/>
  <c r="B13" i="16"/>
  <c r="G12" i="16"/>
  <c r="F12" i="16"/>
  <c r="E12" i="16"/>
  <c r="D12" i="16"/>
  <c r="C12" i="16"/>
  <c r="B12" i="16"/>
  <c r="G11" i="16"/>
  <c r="F11" i="16"/>
  <c r="E11" i="16"/>
  <c r="D11" i="16"/>
  <c r="C11" i="16"/>
  <c r="B11" i="16"/>
  <c r="G10" i="16"/>
  <c r="F10" i="16"/>
  <c r="E10" i="16"/>
  <c r="D10" i="16"/>
  <c r="C10" i="16"/>
  <c r="B10" i="16"/>
  <c r="G9" i="16"/>
  <c r="F9" i="16"/>
  <c r="E9" i="16"/>
  <c r="D9" i="16"/>
  <c r="C9" i="16"/>
  <c r="B9" i="16"/>
  <c r="G8" i="16"/>
  <c r="F8" i="16"/>
  <c r="E8" i="16"/>
  <c r="D8" i="16"/>
  <c r="C8" i="16"/>
  <c r="B8" i="16"/>
  <c r="G7" i="16"/>
  <c r="F7" i="16"/>
  <c r="E7" i="16"/>
  <c r="D7" i="16"/>
  <c r="C7" i="16"/>
  <c r="B7" i="16"/>
  <c r="G6" i="16"/>
  <c r="F6" i="16"/>
  <c r="E6" i="16"/>
  <c r="D6" i="16"/>
  <c r="C6" i="16"/>
  <c r="B6" i="16"/>
  <c r="G5" i="16"/>
  <c r="F5" i="16"/>
  <c r="E5" i="16"/>
  <c r="D5" i="16"/>
  <c r="C5" i="16"/>
  <c r="B5" i="16"/>
  <c r="G4" i="16"/>
  <c r="F4" i="16"/>
  <c r="E4" i="16"/>
  <c r="D4" i="16"/>
  <c r="C4" i="16"/>
  <c r="B4" i="16"/>
  <c r="G3" i="16"/>
  <c r="F3" i="16"/>
  <c r="E3" i="16"/>
  <c r="D3" i="16"/>
  <c r="C3" i="16"/>
  <c r="B3" i="16"/>
  <c r="A26" i="16"/>
  <c r="A54" i="16" s="1"/>
  <c r="A82" i="16" s="1"/>
  <c r="A25" i="16"/>
  <c r="A53" i="16" s="1"/>
  <c r="A81" i="16" s="1"/>
  <c r="A24" i="16"/>
  <c r="A52" i="16" s="1"/>
  <c r="A80" i="16" s="1"/>
  <c r="A23" i="16"/>
  <c r="A51" i="16" s="1"/>
  <c r="A79" i="16" s="1"/>
  <c r="A22" i="16"/>
  <c r="A50" i="16" s="1"/>
  <c r="A78" i="16" s="1"/>
  <c r="A21" i="16"/>
  <c r="A49" i="16" s="1"/>
  <c r="A77" i="16" s="1"/>
  <c r="A20" i="16"/>
  <c r="A48" i="16" s="1"/>
  <c r="A76" i="16" s="1"/>
  <c r="A19" i="16"/>
  <c r="A47" i="16" s="1"/>
  <c r="A75" i="16" s="1"/>
  <c r="A18" i="16"/>
  <c r="A46" i="16" s="1"/>
  <c r="A74" i="16" s="1"/>
  <c r="A17" i="16"/>
  <c r="A45" i="16" s="1"/>
  <c r="A73" i="16" s="1"/>
  <c r="A16" i="16"/>
  <c r="A44" i="16" s="1"/>
  <c r="A72" i="16" s="1"/>
  <c r="A15" i="16"/>
  <c r="A43" i="16" s="1"/>
  <c r="A71" i="16" s="1"/>
  <c r="A14" i="16"/>
  <c r="A42" i="16" s="1"/>
  <c r="A70" i="16" s="1"/>
  <c r="A13" i="16"/>
  <c r="A41" i="16" s="1"/>
  <c r="A69" i="16" s="1"/>
  <c r="A12" i="16"/>
  <c r="A40" i="16" s="1"/>
  <c r="A68" i="16" s="1"/>
  <c r="A11" i="16"/>
  <c r="A39" i="16" s="1"/>
  <c r="A67" i="16" s="1"/>
  <c r="A10" i="16"/>
  <c r="A38" i="16" s="1"/>
  <c r="A66" i="16" s="1"/>
  <c r="A9" i="16"/>
  <c r="A37" i="16" s="1"/>
  <c r="A65" i="16" s="1"/>
  <c r="A8" i="16"/>
  <c r="A36" i="16" s="1"/>
  <c r="A64" i="16" s="1"/>
  <c r="A7" i="16"/>
  <c r="A35" i="16" s="1"/>
  <c r="A63" i="16" s="1"/>
  <c r="A6" i="16"/>
  <c r="A34" i="16" s="1"/>
  <c r="A62" i="16" s="1"/>
  <c r="A5" i="16"/>
  <c r="A33" i="16" s="1"/>
  <c r="A61" i="16" s="1"/>
  <c r="A4" i="16"/>
  <c r="A32" i="16" s="1"/>
  <c r="A60" i="16" s="1"/>
  <c r="A3" i="16"/>
  <c r="A31" i="16" s="1"/>
  <c r="A59" i="16" s="1"/>
  <c r="C45" i="15"/>
  <c r="D45" i="15"/>
  <c r="E45" i="15"/>
  <c r="F45" i="15"/>
  <c r="G45" i="15"/>
  <c r="B45" i="15"/>
  <c r="G82" i="15"/>
  <c r="F82" i="15"/>
  <c r="E82" i="15"/>
  <c r="D82" i="15"/>
  <c r="C82" i="15"/>
  <c r="B82" i="15"/>
  <c r="G81" i="15"/>
  <c r="F81" i="15"/>
  <c r="E81" i="15"/>
  <c r="D81" i="15"/>
  <c r="C81" i="15"/>
  <c r="B81" i="15"/>
  <c r="G80" i="15"/>
  <c r="F80" i="15"/>
  <c r="E80" i="15"/>
  <c r="D80" i="15"/>
  <c r="C80" i="15"/>
  <c r="B80" i="15"/>
  <c r="G79" i="15"/>
  <c r="F79" i="15"/>
  <c r="E79" i="15"/>
  <c r="D79" i="15"/>
  <c r="C79" i="15"/>
  <c r="B79" i="15"/>
  <c r="G78" i="15"/>
  <c r="F78" i="15"/>
  <c r="E78" i="15"/>
  <c r="D78" i="15"/>
  <c r="C78" i="15"/>
  <c r="B78" i="15"/>
  <c r="G77" i="15"/>
  <c r="F77" i="15"/>
  <c r="E77" i="15"/>
  <c r="D77" i="15"/>
  <c r="C77" i="15"/>
  <c r="B77" i="15"/>
  <c r="G76" i="15"/>
  <c r="F76" i="15"/>
  <c r="E76" i="15"/>
  <c r="D76" i="15"/>
  <c r="C76" i="15"/>
  <c r="B76" i="15"/>
  <c r="G75" i="15"/>
  <c r="F75" i="15"/>
  <c r="E75" i="15"/>
  <c r="D75" i="15"/>
  <c r="C75" i="15"/>
  <c r="B75" i="15"/>
  <c r="G74" i="15"/>
  <c r="F74" i="15"/>
  <c r="E74" i="15"/>
  <c r="D74" i="15"/>
  <c r="C74" i="15"/>
  <c r="B74" i="15"/>
  <c r="G73" i="15"/>
  <c r="F73" i="15"/>
  <c r="E73" i="15"/>
  <c r="D73" i="15"/>
  <c r="C73" i="15"/>
  <c r="B73" i="15"/>
  <c r="G72" i="15"/>
  <c r="F72" i="15"/>
  <c r="E72" i="15"/>
  <c r="D72" i="15"/>
  <c r="C72" i="15"/>
  <c r="B72" i="15"/>
  <c r="G71" i="15"/>
  <c r="F71" i="15"/>
  <c r="E71" i="15"/>
  <c r="D71" i="15"/>
  <c r="C71" i="15"/>
  <c r="B71" i="15"/>
  <c r="G70" i="15"/>
  <c r="F70" i="15"/>
  <c r="E70" i="15"/>
  <c r="D70" i="15"/>
  <c r="C70" i="15"/>
  <c r="B70" i="15"/>
  <c r="G69" i="15"/>
  <c r="F69" i="15"/>
  <c r="E69" i="15"/>
  <c r="D69" i="15"/>
  <c r="C69" i="15"/>
  <c r="B69" i="15"/>
  <c r="G68" i="15"/>
  <c r="F68" i="15"/>
  <c r="E68" i="15"/>
  <c r="D68" i="15"/>
  <c r="C68" i="15"/>
  <c r="B68" i="15"/>
  <c r="G67" i="15"/>
  <c r="F67" i="15"/>
  <c r="E67" i="15"/>
  <c r="D67" i="15"/>
  <c r="C67" i="15"/>
  <c r="B67" i="15"/>
  <c r="G66" i="15"/>
  <c r="F66" i="15"/>
  <c r="E66" i="15"/>
  <c r="D66" i="15"/>
  <c r="C66" i="15"/>
  <c r="B66" i="15"/>
  <c r="G65" i="15"/>
  <c r="F65" i="15"/>
  <c r="E65" i="15"/>
  <c r="D65" i="15"/>
  <c r="C65" i="15"/>
  <c r="B65" i="15"/>
  <c r="G64" i="15"/>
  <c r="F64" i="15"/>
  <c r="E64" i="15"/>
  <c r="D64" i="15"/>
  <c r="C64" i="15"/>
  <c r="B64" i="15"/>
  <c r="G63" i="15"/>
  <c r="F63" i="15"/>
  <c r="E63" i="15"/>
  <c r="D63" i="15"/>
  <c r="C63" i="15"/>
  <c r="B63" i="15"/>
  <c r="G62" i="15"/>
  <c r="F62" i="15"/>
  <c r="E62" i="15"/>
  <c r="D62" i="15"/>
  <c r="C62" i="15"/>
  <c r="B62" i="15"/>
  <c r="G61" i="15"/>
  <c r="F61" i="15"/>
  <c r="E61" i="15"/>
  <c r="D61" i="15"/>
  <c r="C61" i="15"/>
  <c r="B61" i="15"/>
  <c r="G60" i="15"/>
  <c r="F60" i="15"/>
  <c r="E60" i="15"/>
  <c r="D60" i="15"/>
  <c r="C60" i="15"/>
  <c r="B60" i="15"/>
  <c r="G59" i="15"/>
  <c r="F59" i="15"/>
  <c r="E59" i="15"/>
  <c r="D59" i="15"/>
  <c r="C59" i="15"/>
  <c r="B59" i="15"/>
  <c r="G54" i="15"/>
  <c r="F54" i="15"/>
  <c r="E54" i="15"/>
  <c r="D54" i="15"/>
  <c r="C54" i="15"/>
  <c r="B54" i="15"/>
  <c r="G53" i="15"/>
  <c r="F53" i="15"/>
  <c r="E53" i="15"/>
  <c r="D53" i="15"/>
  <c r="C53" i="15"/>
  <c r="B53" i="15"/>
  <c r="G52" i="15"/>
  <c r="F52" i="15"/>
  <c r="E52" i="15"/>
  <c r="D52" i="15"/>
  <c r="C52" i="15"/>
  <c r="B52" i="15"/>
  <c r="G51" i="15"/>
  <c r="F51" i="15"/>
  <c r="E51" i="15"/>
  <c r="D51" i="15"/>
  <c r="C51" i="15"/>
  <c r="B51" i="15"/>
  <c r="G50" i="15"/>
  <c r="F50" i="15"/>
  <c r="E50" i="15"/>
  <c r="D50" i="15"/>
  <c r="C50" i="15"/>
  <c r="B50" i="15"/>
  <c r="G49" i="15"/>
  <c r="F49" i="15"/>
  <c r="E49" i="15"/>
  <c r="D49" i="15"/>
  <c r="C49" i="15"/>
  <c r="B49" i="15"/>
  <c r="G48" i="15"/>
  <c r="F48" i="15"/>
  <c r="E48" i="15"/>
  <c r="D48" i="15"/>
  <c r="C48" i="15"/>
  <c r="B48" i="15"/>
  <c r="G47" i="15"/>
  <c r="F47" i="15"/>
  <c r="E47" i="15"/>
  <c r="D47" i="15"/>
  <c r="C47" i="15"/>
  <c r="B47" i="15"/>
  <c r="G46" i="15"/>
  <c r="F46" i="15"/>
  <c r="E46" i="15"/>
  <c r="D46" i="15"/>
  <c r="C46" i="15"/>
  <c r="B46" i="15"/>
  <c r="G44" i="15"/>
  <c r="F44" i="15"/>
  <c r="E44" i="15"/>
  <c r="D44" i="15"/>
  <c r="C44" i="15"/>
  <c r="B44" i="15"/>
  <c r="G43" i="15"/>
  <c r="F43" i="15"/>
  <c r="E43" i="15"/>
  <c r="D43" i="15"/>
  <c r="C43" i="15"/>
  <c r="B43" i="15"/>
  <c r="G42" i="15"/>
  <c r="F42" i="15"/>
  <c r="E42" i="15"/>
  <c r="D42" i="15"/>
  <c r="C42" i="15"/>
  <c r="B42" i="15"/>
  <c r="G41" i="15"/>
  <c r="F41" i="15"/>
  <c r="E41" i="15"/>
  <c r="D41" i="15"/>
  <c r="C41" i="15"/>
  <c r="B41" i="15"/>
  <c r="G40" i="15"/>
  <c r="F40" i="15"/>
  <c r="E40" i="15"/>
  <c r="D40" i="15"/>
  <c r="C40" i="15"/>
  <c r="B40" i="15"/>
  <c r="G39" i="15"/>
  <c r="F39" i="15"/>
  <c r="E39" i="15"/>
  <c r="D39" i="15"/>
  <c r="C39" i="15"/>
  <c r="B39" i="15"/>
  <c r="G38" i="15"/>
  <c r="F38" i="15"/>
  <c r="E38" i="15"/>
  <c r="D38" i="15"/>
  <c r="C38" i="15"/>
  <c r="B38" i="15"/>
  <c r="G37" i="15"/>
  <c r="F37" i="15"/>
  <c r="E37" i="15"/>
  <c r="D37" i="15"/>
  <c r="C37" i="15"/>
  <c r="B37" i="15"/>
  <c r="G36" i="15"/>
  <c r="F36" i="15"/>
  <c r="E36" i="15"/>
  <c r="D36" i="15"/>
  <c r="C36" i="15"/>
  <c r="B36" i="15"/>
  <c r="G35" i="15"/>
  <c r="F35" i="15"/>
  <c r="E35" i="15"/>
  <c r="D35" i="15"/>
  <c r="C35" i="15"/>
  <c r="B35" i="15"/>
  <c r="G34" i="15"/>
  <c r="F34" i="15"/>
  <c r="E34" i="15"/>
  <c r="D34" i="15"/>
  <c r="C34" i="15"/>
  <c r="B34" i="15"/>
  <c r="G33" i="15"/>
  <c r="F33" i="15"/>
  <c r="E33" i="15"/>
  <c r="D33" i="15"/>
  <c r="C33" i="15"/>
  <c r="B33" i="15"/>
  <c r="G32" i="15"/>
  <c r="F32" i="15"/>
  <c r="E32" i="15"/>
  <c r="D32" i="15"/>
  <c r="C32" i="15"/>
  <c r="B32" i="15"/>
  <c r="G31" i="15"/>
  <c r="F31" i="15"/>
  <c r="E31" i="15"/>
  <c r="D31" i="15"/>
  <c r="C31" i="15"/>
  <c r="B31" i="15"/>
  <c r="G26" i="15"/>
  <c r="F26" i="15"/>
  <c r="E26" i="15"/>
  <c r="D26" i="15"/>
  <c r="C26" i="15"/>
  <c r="B26" i="15"/>
  <c r="G25" i="15"/>
  <c r="F25" i="15"/>
  <c r="E25" i="15"/>
  <c r="D25" i="15"/>
  <c r="C25" i="15"/>
  <c r="B25" i="15"/>
  <c r="G24" i="15"/>
  <c r="F24" i="15"/>
  <c r="E24" i="15"/>
  <c r="D24" i="15"/>
  <c r="C24" i="15"/>
  <c r="B24" i="15"/>
  <c r="G23" i="15"/>
  <c r="F23" i="15"/>
  <c r="E23" i="15"/>
  <c r="D23" i="15"/>
  <c r="C23" i="15"/>
  <c r="B23" i="15"/>
  <c r="G22" i="15"/>
  <c r="F22" i="15"/>
  <c r="E22" i="15"/>
  <c r="D22" i="15"/>
  <c r="C22" i="15"/>
  <c r="B22" i="15"/>
  <c r="G21" i="15"/>
  <c r="F21" i="15"/>
  <c r="E21" i="15"/>
  <c r="D21" i="15"/>
  <c r="C21" i="15"/>
  <c r="B21" i="15"/>
  <c r="G20" i="15"/>
  <c r="F20" i="15"/>
  <c r="E20" i="15"/>
  <c r="D20" i="15"/>
  <c r="C20" i="15"/>
  <c r="B20" i="15"/>
  <c r="G19" i="15"/>
  <c r="F19" i="15"/>
  <c r="E19" i="15"/>
  <c r="D19" i="15"/>
  <c r="C19" i="15"/>
  <c r="B19" i="15"/>
  <c r="G18" i="15"/>
  <c r="F18" i="15"/>
  <c r="E18" i="15"/>
  <c r="D18" i="15"/>
  <c r="C18" i="15"/>
  <c r="B18" i="15"/>
  <c r="G17" i="15"/>
  <c r="F17" i="15"/>
  <c r="E17" i="15"/>
  <c r="D17" i="15"/>
  <c r="C17" i="15"/>
  <c r="B17" i="15"/>
  <c r="G16" i="15"/>
  <c r="F16" i="15"/>
  <c r="E16" i="15"/>
  <c r="D16" i="15"/>
  <c r="C16" i="15"/>
  <c r="B16" i="15"/>
  <c r="G15" i="15"/>
  <c r="F15" i="15"/>
  <c r="E15" i="15"/>
  <c r="D15" i="15"/>
  <c r="C15" i="15"/>
  <c r="B15" i="15"/>
  <c r="G14" i="15"/>
  <c r="F14" i="15"/>
  <c r="E14" i="15"/>
  <c r="D14" i="15"/>
  <c r="C14" i="15"/>
  <c r="B14" i="15"/>
  <c r="G13" i="15"/>
  <c r="F13" i="15"/>
  <c r="E13" i="15"/>
  <c r="D13" i="15"/>
  <c r="C13" i="15"/>
  <c r="B13" i="15"/>
  <c r="G12" i="15"/>
  <c r="F12" i="15"/>
  <c r="E12" i="15"/>
  <c r="D12" i="15"/>
  <c r="C12" i="15"/>
  <c r="B12" i="15"/>
  <c r="G11" i="15"/>
  <c r="F11" i="15"/>
  <c r="E11" i="15"/>
  <c r="D11" i="15"/>
  <c r="C11" i="15"/>
  <c r="B11" i="15"/>
  <c r="G10" i="15"/>
  <c r="F10" i="15"/>
  <c r="E10" i="15"/>
  <c r="D10" i="15"/>
  <c r="C10" i="15"/>
  <c r="B10" i="15"/>
  <c r="G9" i="15"/>
  <c r="F9" i="15"/>
  <c r="E9" i="15"/>
  <c r="D9" i="15"/>
  <c r="C9" i="15"/>
  <c r="B9" i="15"/>
  <c r="G8" i="15"/>
  <c r="F8" i="15"/>
  <c r="E8" i="15"/>
  <c r="D8" i="15"/>
  <c r="C8" i="15"/>
  <c r="B8" i="15"/>
  <c r="G7" i="15"/>
  <c r="F7" i="15"/>
  <c r="E7" i="15"/>
  <c r="D7" i="15"/>
  <c r="C7" i="15"/>
  <c r="B7" i="15"/>
  <c r="G6" i="15"/>
  <c r="F6" i="15"/>
  <c r="E6" i="15"/>
  <c r="D6" i="15"/>
  <c r="C6" i="15"/>
  <c r="B6" i="15"/>
  <c r="G5" i="15"/>
  <c r="F5" i="15"/>
  <c r="E5" i="15"/>
  <c r="D5" i="15"/>
  <c r="C5" i="15"/>
  <c r="B5" i="15"/>
  <c r="G4" i="15"/>
  <c r="F4" i="15"/>
  <c r="E4" i="15"/>
  <c r="D4" i="15"/>
  <c r="C4" i="15"/>
  <c r="B4" i="15"/>
  <c r="G3" i="15"/>
  <c r="F3" i="15"/>
  <c r="E3" i="15"/>
  <c r="D3" i="15"/>
  <c r="C3" i="15"/>
  <c r="B3" i="15"/>
  <c r="A26" i="15"/>
  <c r="A54" i="15" s="1"/>
  <c r="A82" i="15" s="1"/>
  <c r="A25" i="15"/>
  <c r="A53" i="15" s="1"/>
  <c r="A81" i="15" s="1"/>
  <c r="A24" i="15"/>
  <c r="A52" i="15" s="1"/>
  <c r="A80" i="15" s="1"/>
  <c r="A23" i="15"/>
  <c r="A51" i="15" s="1"/>
  <c r="A79" i="15" s="1"/>
  <c r="A22" i="15"/>
  <c r="A50" i="15" s="1"/>
  <c r="A78" i="15" s="1"/>
  <c r="A21" i="15"/>
  <c r="A49" i="15" s="1"/>
  <c r="A77" i="15" s="1"/>
  <c r="A20" i="15"/>
  <c r="A48" i="15" s="1"/>
  <c r="A76" i="15" s="1"/>
  <c r="A19" i="15"/>
  <c r="A47" i="15" s="1"/>
  <c r="A75" i="15" s="1"/>
  <c r="A18" i="15"/>
  <c r="A46" i="15" s="1"/>
  <c r="A74" i="15" s="1"/>
  <c r="A17" i="15"/>
  <c r="A45" i="15" s="1"/>
  <c r="A73" i="15" s="1"/>
  <c r="A16" i="15"/>
  <c r="A44" i="15" s="1"/>
  <c r="A72" i="15" s="1"/>
  <c r="A15" i="15"/>
  <c r="A43" i="15" s="1"/>
  <c r="A71" i="15" s="1"/>
  <c r="A14" i="15"/>
  <c r="A42" i="15" s="1"/>
  <c r="A70" i="15" s="1"/>
  <c r="A13" i="15"/>
  <c r="A41" i="15" s="1"/>
  <c r="A69" i="15" s="1"/>
  <c r="A12" i="15"/>
  <c r="A40" i="15" s="1"/>
  <c r="A68" i="15" s="1"/>
  <c r="A11" i="15"/>
  <c r="A39" i="15" s="1"/>
  <c r="A67" i="15" s="1"/>
  <c r="A10" i="15"/>
  <c r="A38" i="15" s="1"/>
  <c r="A66" i="15" s="1"/>
  <c r="A9" i="15"/>
  <c r="A37" i="15" s="1"/>
  <c r="A65" i="15" s="1"/>
  <c r="A8" i="15"/>
  <c r="A36" i="15" s="1"/>
  <c r="A64" i="15" s="1"/>
  <c r="A7" i="15"/>
  <c r="A35" i="15" s="1"/>
  <c r="A63" i="15" s="1"/>
  <c r="A6" i="15"/>
  <c r="A34" i="15" s="1"/>
  <c r="A62" i="15" s="1"/>
  <c r="A5" i="15"/>
  <c r="A33" i="15" s="1"/>
  <c r="A61" i="15" s="1"/>
  <c r="A4" i="15"/>
  <c r="A32" i="15" s="1"/>
  <c r="A60" i="15" s="1"/>
  <c r="A3" i="15"/>
  <c r="A31" i="15" s="1"/>
  <c r="A59" i="15" s="1"/>
  <c r="D6" i="14"/>
  <c r="C46" i="14"/>
  <c r="D46" i="14"/>
  <c r="E46" i="14"/>
  <c r="F46" i="14"/>
  <c r="G46" i="14"/>
  <c r="B46" i="14"/>
  <c r="G82" i="14"/>
  <c r="F82" i="14"/>
  <c r="E82" i="14"/>
  <c r="D82" i="14"/>
  <c r="C82" i="14"/>
  <c r="B82" i="14"/>
  <c r="G81" i="14"/>
  <c r="F81" i="14"/>
  <c r="E81" i="14"/>
  <c r="D81" i="14"/>
  <c r="C81" i="14"/>
  <c r="B81" i="14"/>
  <c r="G80" i="14"/>
  <c r="F80" i="14"/>
  <c r="E80" i="14"/>
  <c r="D80" i="14"/>
  <c r="C80" i="14"/>
  <c r="B80" i="14"/>
  <c r="G79" i="14"/>
  <c r="F79" i="14"/>
  <c r="E79" i="14"/>
  <c r="D79" i="14"/>
  <c r="C79" i="14"/>
  <c r="B79" i="14"/>
  <c r="G78" i="14"/>
  <c r="F78" i="14"/>
  <c r="E78" i="14"/>
  <c r="D78" i="14"/>
  <c r="C78" i="14"/>
  <c r="B78" i="14"/>
  <c r="G77" i="14"/>
  <c r="F77" i="14"/>
  <c r="E77" i="14"/>
  <c r="D77" i="14"/>
  <c r="C77" i="14"/>
  <c r="B77" i="14"/>
  <c r="G76" i="14"/>
  <c r="F76" i="14"/>
  <c r="E76" i="14"/>
  <c r="D76" i="14"/>
  <c r="C76" i="14"/>
  <c r="B76" i="14"/>
  <c r="G75" i="14"/>
  <c r="F75" i="14"/>
  <c r="E75" i="14"/>
  <c r="D75" i="14"/>
  <c r="C75" i="14"/>
  <c r="B75" i="14"/>
  <c r="G74" i="14"/>
  <c r="F74" i="14"/>
  <c r="E74" i="14"/>
  <c r="D74" i="14"/>
  <c r="C74" i="14"/>
  <c r="B74" i="14"/>
  <c r="G73" i="14"/>
  <c r="F73" i="14"/>
  <c r="E73" i="14"/>
  <c r="D73" i="14"/>
  <c r="C73" i="14"/>
  <c r="B73" i="14"/>
  <c r="G72" i="14"/>
  <c r="F72" i="14"/>
  <c r="E72" i="14"/>
  <c r="D72" i="14"/>
  <c r="C72" i="14"/>
  <c r="B72" i="14"/>
  <c r="G71" i="14"/>
  <c r="F71" i="14"/>
  <c r="E71" i="14"/>
  <c r="D71" i="14"/>
  <c r="C71" i="14"/>
  <c r="B71" i="14"/>
  <c r="G70" i="14"/>
  <c r="F70" i="14"/>
  <c r="E70" i="14"/>
  <c r="D70" i="14"/>
  <c r="C70" i="14"/>
  <c r="B70" i="14"/>
  <c r="G69" i="14"/>
  <c r="F69" i="14"/>
  <c r="E69" i="14"/>
  <c r="D69" i="14"/>
  <c r="C69" i="14"/>
  <c r="B69" i="14"/>
  <c r="G68" i="14"/>
  <c r="F68" i="14"/>
  <c r="E68" i="14"/>
  <c r="D68" i="14"/>
  <c r="C68" i="14"/>
  <c r="B68" i="14"/>
  <c r="G67" i="14"/>
  <c r="F67" i="14"/>
  <c r="E67" i="14"/>
  <c r="D67" i="14"/>
  <c r="C67" i="14"/>
  <c r="B67" i="14"/>
  <c r="G66" i="14"/>
  <c r="F66" i="14"/>
  <c r="E66" i="14"/>
  <c r="D66" i="14"/>
  <c r="C66" i="14"/>
  <c r="B66" i="14"/>
  <c r="G65" i="14"/>
  <c r="F65" i="14"/>
  <c r="E65" i="14"/>
  <c r="D65" i="14"/>
  <c r="C65" i="14"/>
  <c r="B65" i="14"/>
  <c r="G64" i="14"/>
  <c r="F64" i="14"/>
  <c r="E64" i="14"/>
  <c r="D64" i="14"/>
  <c r="C64" i="14"/>
  <c r="B64" i="14"/>
  <c r="G63" i="14"/>
  <c r="F63" i="14"/>
  <c r="E63" i="14"/>
  <c r="D63" i="14"/>
  <c r="C63" i="14"/>
  <c r="B63" i="14"/>
  <c r="G62" i="14"/>
  <c r="F62" i="14"/>
  <c r="E62" i="14"/>
  <c r="D62" i="14"/>
  <c r="C62" i="14"/>
  <c r="B62" i="14"/>
  <c r="G61" i="14"/>
  <c r="F61" i="14"/>
  <c r="E61" i="14"/>
  <c r="D61" i="14"/>
  <c r="C61" i="14"/>
  <c r="B61" i="14"/>
  <c r="G60" i="14"/>
  <c r="F60" i="14"/>
  <c r="E60" i="14"/>
  <c r="D60" i="14"/>
  <c r="C60" i="14"/>
  <c r="B60" i="14"/>
  <c r="G59" i="14"/>
  <c r="F59" i="14"/>
  <c r="E59" i="14"/>
  <c r="D59" i="14"/>
  <c r="C59" i="14"/>
  <c r="B59" i="14"/>
  <c r="G54" i="14"/>
  <c r="F54" i="14"/>
  <c r="E54" i="14"/>
  <c r="D54" i="14"/>
  <c r="C54" i="14"/>
  <c r="B54" i="14"/>
  <c r="G53" i="14"/>
  <c r="F53" i="14"/>
  <c r="E53" i="14"/>
  <c r="D53" i="14"/>
  <c r="C53" i="14"/>
  <c r="B53" i="14"/>
  <c r="G52" i="14"/>
  <c r="F52" i="14"/>
  <c r="E52" i="14"/>
  <c r="D52" i="14"/>
  <c r="C52" i="14"/>
  <c r="B52" i="14"/>
  <c r="G51" i="14"/>
  <c r="F51" i="14"/>
  <c r="E51" i="14"/>
  <c r="D51" i="14"/>
  <c r="C51" i="14"/>
  <c r="B51" i="14"/>
  <c r="G50" i="14"/>
  <c r="F50" i="14"/>
  <c r="E50" i="14"/>
  <c r="D50" i="14"/>
  <c r="C50" i="14"/>
  <c r="B50" i="14"/>
  <c r="G49" i="14"/>
  <c r="F49" i="14"/>
  <c r="E49" i="14"/>
  <c r="D49" i="14"/>
  <c r="C49" i="14"/>
  <c r="B49" i="14"/>
  <c r="G48" i="14"/>
  <c r="F48" i="14"/>
  <c r="E48" i="14"/>
  <c r="D48" i="14"/>
  <c r="C48" i="14"/>
  <c r="B48" i="14"/>
  <c r="G47" i="14"/>
  <c r="F47" i="14"/>
  <c r="E47" i="14"/>
  <c r="D47" i="14"/>
  <c r="C47" i="14"/>
  <c r="B47" i="14"/>
  <c r="G45" i="14"/>
  <c r="F45" i="14"/>
  <c r="E45" i="14"/>
  <c r="D45" i="14"/>
  <c r="C45" i="14"/>
  <c r="B45" i="14"/>
  <c r="G44" i="14"/>
  <c r="F44" i="14"/>
  <c r="E44" i="14"/>
  <c r="D44" i="14"/>
  <c r="C44" i="14"/>
  <c r="B44" i="14"/>
  <c r="G43" i="14"/>
  <c r="F43" i="14"/>
  <c r="E43" i="14"/>
  <c r="D43" i="14"/>
  <c r="C43" i="14"/>
  <c r="B43" i="14"/>
  <c r="G42" i="14"/>
  <c r="F42" i="14"/>
  <c r="E42" i="14"/>
  <c r="D42" i="14"/>
  <c r="C42" i="14"/>
  <c r="B42" i="14"/>
  <c r="G41" i="14"/>
  <c r="F41" i="14"/>
  <c r="E41" i="14"/>
  <c r="D41" i="14"/>
  <c r="C41" i="14"/>
  <c r="B41" i="14"/>
  <c r="G40" i="14"/>
  <c r="F40" i="14"/>
  <c r="E40" i="14"/>
  <c r="D40" i="14"/>
  <c r="C40" i="14"/>
  <c r="B40" i="14"/>
  <c r="G39" i="14"/>
  <c r="F39" i="14"/>
  <c r="E39" i="14"/>
  <c r="D39" i="14"/>
  <c r="C39" i="14"/>
  <c r="B39" i="14"/>
  <c r="G38" i="14"/>
  <c r="F38" i="14"/>
  <c r="E38" i="14"/>
  <c r="D38" i="14"/>
  <c r="C38" i="14"/>
  <c r="B38" i="14"/>
  <c r="G37" i="14"/>
  <c r="F37" i="14"/>
  <c r="E37" i="14"/>
  <c r="D37" i="14"/>
  <c r="C37" i="14"/>
  <c r="B37" i="14"/>
  <c r="G36" i="14"/>
  <c r="F36" i="14"/>
  <c r="E36" i="14"/>
  <c r="D36" i="14"/>
  <c r="C36" i="14"/>
  <c r="B36" i="14"/>
  <c r="G35" i="14"/>
  <c r="F35" i="14"/>
  <c r="E35" i="14"/>
  <c r="D35" i="14"/>
  <c r="C35" i="14"/>
  <c r="B35" i="14"/>
  <c r="G34" i="14"/>
  <c r="F34" i="14"/>
  <c r="E34" i="14"/>
  <c r="D34" i="14"/>
  <c r="C34" i="14"/>
  <c r="B34" i="14"/>
  <c r="G33" i="14"/>
  <c r="F33" i="14"/>
  <c r="E33" i="14"/>
  <c r="D33" i="14"/>
  <c r="C33" i="14"/>
  <c r="B33" i="14"/>
  <c r="G32" i="14"/>
  <c r="F32" i="14"/>
  <c r="E32" i="14"/>
  <c r="D32" i="14"/>
  <c r="C32" i="14"/>
  <c r="B32" i="14"/>
  <c r="G31" i="14"/>
  <c r="F31" i="14"/>
  <c r="E31" i="14"/>
  <c r="D31" i="14"/>
  <c r="C31" i="14"/>
  <c r="B31" i="14"/>
  <c r="G26" i="14"/>
  <c r="F26" i="14"/>
  <c r="E26" i="14"/>
  <c r="D26" i="14"/>
  <c r="C26" i="14"/>
  <c r="B26" i="14"/>
  <c r="G25" i="14"/>
  <c r="F25" i="14"/>
  <c r="E25" i="14"/>
  <c r="D25" i="14"/>
  <c r="C25" i="14"/>
  <c r="B25" i="14"/>
  <c r="G24" i="14"/>
  <c r="F24" i="14"/>
  <c r="E24" i="14"/>
  <c r="D24" i="14"/>
  <c r="C24" i="14"/>
  <c r="B24" i="14"/>
  <c r="G23" i="14"/>
  <c r="F23" i="14"/>
  <c r="E23" i="14"/>
  <c r="D23" i="14"/>
  <c r="C23" i="14"/>
  <c r="B23" i="14"/>
  <c r="G22" i="14"/>
  <c r="F22" i="14"/>
  <c r="E22" i="14"/>
  <c r="D22" i="14"/>
  <c r="C22" i="14"/>
  <c r="B22" i="14"/>
  <c r="G21" i="14"/>
  <c r="F21" i="14"/>
  <c r="E21" i="14"/>
  <c r="D21" i="14"/>
  <c r="C21" i="14"/>
  <c r="B21" i="14"/>
  <c r="G20" i="14"/>
  <c r="F20" i="14"/>
  <c r="E20" i="14"/>
  <c r="D20" i="14"/>
  <c r="C20" i="14"/>
  <c r="B20" i="14"/>
  <c r="G19" i="14"/>
  <c r="F19" i="14"/>
  <c r="E19" i="14"/>
  <c r="D19" i="14"/>
  <c r="C19" i="14"/>
  <c r="B19" i="14"/>
  <c r="G18" i="14"/>
  <c r="F18" i="14"/>
  <c r="E18" i="14"/>
  <c r="D18" i="14"/>
  <c r="C18" i="14"/>
  <c r="B18" i="14"/>
  <c r="G17" i="14"/>
  <c r="F17" i="14"/>
  <c r="E17" i="14"/>
  <c r="D17" i="14"/>
  <c r="C17" i="14"/>
  <c r="B17" i="14"/>
  <c r="G16" i="14"/>
  <c r="F16" i="14"/>
  <c r="E16" i="14"/>
  <c r="D16" i="14"/>
  <c r="C16" i="14"/>
  <c r="B16" i="14"/>
  <c r="G15" i="14"/>
  <c r="F15" i="14"/>
  <c r="E15" i="14"/>
  <c r="D15" i="14"/>
  <c r="C15" i="14"/>
  <c r="B15" i="14"/>
  <c r="G14" i="14"/>
  <c r="F14" i="14"/>
  <c r="E14" i="14"/>
  <c r="D14" i="14"/>
  <c r="C14" i="14"/>
  <c r="B14" i="14"/>
  <c r="G13" i="14"/>
  <c r="F13" i="14"/>
  <c r="E13" i="14"/>
  <c r="D13" i="14"/>
  <c r="C13" i="14"/>
  <c r="B13" i="14"/>
  <c r="G12" i="14"/>
  <c r="F12" i="14"/>
  <c r="E12" i="14"/>
  <c r="D12" i="14"/>
  <c r="C12" i="14"/>
  <c r="B12" i="14"/>
  <c r="G11" i="14"/>
  <c r="F11" i="14"/>
  <c r="E11" i="14"/>
  <c r="D11" i="14"/>
  <c r="C11" i="14"/>
  <c r="B11" i="14"/>
  <c r="G10" i="14"/>
  <c r="F10" i="14"/>
  <c r="E10" i="14"/>
  <c r="D10" i="14"/>
  <c r="C10" i="14"/>
  <c r="B10" i="14"/>
  <c r="G9" i="14"/>
  <c r="F9" i="14"/>
  <c r="E9" i="14"/>
  <c r="D9" i="14"/>
  <c r="C9" i="14"/>
  <c r="B9" i="14"/>
  <c r="G8" i="14"/>
  <c r="F8" i="14"/>
  <c r="E8" i="14"/>
  <c r="D8" i="14"/>
  <c r="C8" i="14"/>
  <c r="B8" i="14"/>
  <c r="G7" i="14"/>
  <c r="F7" i="14"/>
  <c r="E7" i="14"/>
  <c r="D7" i="14"/>
  <c r="C7" i="14"/>
  <c r="B7" i="14"/>
  <c r="G6" i="14"/>
  <c r="F6" i="14"/>
  <c r="E6" i="14"/>
  <c r="C6" i="14"/>
  <c r="B6" i="14"/>
  <c r="G5" i="14"/>
  <c r="F5" i="14"/>
  <c r="E5" i="14"/>
  <c r="D5" i="14"/>
  <c r="C5" i="14"/>
  <c r="B5" i="14"/>
  <c r="G4" i="14"/>
  <c r="F4" i="14"/>
  <c r="E4" i="14"/>
  <c r="D4" i="14"/>
  <c r="C4" i="14"/>
  <c r="B4" i="14"/>
  <c r="G3" i="14"/>
  <c r="F3" i="14"/>
  <c r="E3" i="14"/>
  <c r="D3" i="14"/>
  <c r="C3" i="14"/>
  <c r="B3" i="14"/>
  <c r="A26" i="14"/>
  <c r="A54" i="14" s="1"/>
  <c r="A82" i="14" s="1"/>
  <c r="A25" i="14"/>
  <c r="A53" i="14" s="1"/>
  <c r="A81" i="14" s="1"/>
  <c r="A24" i="14"/>
  <c r="A52" i="14" s="1"/>
  <c r="A80" i="14" s="1"/>
  <c r="A23" i="14"/>
  <c r="A51" i="14" s="1"/>
  <c r="A79" i="14" s="1"/>
  <c r="A22" i="14"/>
  <c r="A50" i="14" s="1"/>
  <c r="A78" i="14" s="1"/>
  <c r="A21" i="14"/>
  <c r="A49" i="14" s="1"/>
  <c r="A77" i="14" s="1"/>
  <c r="A20" i="14"/>
  <c r="A48" i="14" s="1"/>
  <c r="A76" i="14" s="1"/>
  <c r="A19" i="14"/>
  <c r="A47" i="14" s="1"/>
  <c r="A75" i="14" s="1"/>
  <c r="A18" i="14"/>
  <c r="A46" i="14" s="1"/>
  <c r="A74" i="14" s="1"/>
  <c r="A17" i="14"/>
  <c r="A45" i="14" s="1"/>
  <c r="A73" i="14" s="1"/>
  <c r="A16" i="14"/>
  <c r="A44" i="14" s="1"/>
  <c r="A72" i="14" s="1"/>
  <c r="A15" i="14"/>
  <c r="A43" i="14" s="1"/>
  <c r="A71" i="14" s="1"/>
  <c r="A14" i="14"/>
  <c r="A42" i="14" s="1"/>
  <c r="A70" i="14" s="1"/>
  <c r="A13" i="14"/>
  <c r="A41" i="14" s="1"/>
  <c r="A69" i="14" s="1"/>
  <c r="A12" i="14"/>
  <c r="A40" i="14" s="1"/>
  <c r="A68" i="14" s="1"/>
  <c r="A11" i="14"/>
  <c r="A39" i="14" s="1"/>
  <c r="A67" i="14" s="1"/>
  <c r="A10" i="14"/>
  <c r="A38" i="14" s="1"/>
  <c r="A66" i="14" s="1"/>
  <c r="A9" i="14"/>
  <c r="A37" i="14" s="1"/>
  <c r="A65" i="14" s="1"/>
  <c r="A8" i="14"/>
  <c r="A36" i="14" s="1"/>
  <c r="A64" i="14" s="1"/>
  <c r="A7" i="14"/>
  <c r="A35" i="14" s="1"/>
  <c r="A63" i="14" s="1"/>
  <c r="A6" i="14"/>
  <c r="A34" i="14" s="1"/>
  <c r="A62" i="14" s="1"/>
  <c r="A5" i="14"/>
  <c r="A33" i="14" s="1"/>
  <c r="A61" i="14" s="1"/>
  <c r="A4" i="14"/>
  <c r="A32" i="14" s="1"/>
  <c r="A60" i="14" s="1"/>
  <c r="A3" i="14"/>
  <c r="A31" i="14" s="1"/>
  <c r="A59" i="14" s="1"/>
  <c r="L23" i="27" l="1"/>
  <c r="L34" i="27"/>
  <c r="H23" i="27"/>
  <c r="H34" i="27"/>
  <c r="E23" i="27"/>
  <c r="E34" i="27"/>
  <c r="F23" i="27"/>
  <c r="F34" i="27"/>
  <c r="G23" i="27"/>
  <c r="G34" i="27"/>
  <c r="D23" i="27"/>
  <c r="D34" i="27"/>
  <c r="C23" i="27"/>
  <c r="C34" i="27"/>
  <c r="AT20" i="24"/>
  <c r="AT10" i="24"/>
  <c r="AT30" i="24"/>
  <c r="H28" i="19"/>
  <c r="I28" i="19" s="1"/>
  <c r="AR10" i="19" s="1"/>
  <c r="H29" i="19"/>
  <c r="I29" i="19" s="1"/>
  <c r="AS10" i="19" s="1"/>
  <c r="H56" i="19"/>
  <c r="I56" i="19" s="1"/>
  <c r="AR20" i="19" s="1"/>
  <c r="H85" i="19"/>
  <c r="I85" i="19" s="1"/>
  <c r="AS30" i="19" s="1"/>
  <c r="H27" i="19"/>
  <c r="I27" i="19" s="1"/>
  <c r="AQ10" i="19" s="1"/>
  <c r="H57" i="19"/>
  <c r="I57" i="19" s="1"/>
  <c r="AS20" i="19" s="1"/>
  <c r="H56" i="16"/>
  <c r="I56" i="16" s="1"/>
  <c r="AR20" i="16" s="1"/>
  <c r="H56" i="18"/>
  <c r="I56" i="18" s="1"/>
  <c r="AR20" i="18" s="1"/>
  <c r="H40" i="19"/>
  <c r="I40" i="19" s="1"/>
  <c r="AQ15" i="19" s="1"/>
  <c r="H55" i="19"/>
  <c r="I55" i="19" s="1"/>
  <c r="AQ20" i="19" s="1"/>
  <c r="H69" i="19"/>
  <c r="I69" i="19" s="1"/>
  <c r="AR25" i="19" s="1"/>
  <c r="H84" i="19"/>
  <c r="I84" i="19" s="1"/>
  <c r="AR30" i="19" s="1"/>
  <c r="H65" i="19"/>
  <c r="I65" i="19" s="1"/>
  <c r="AQ24" i="19" s="1"/>
  <c r="H83" i="19"/>
  <c r="I83" i="19" s="1"/>
  <c r="AQ30" i="19" s="1"/>
  <c r="H28" i="16"/>
  <c r="H85" i="16"/>
  <c r="H28" i="18"/>
  <c r="I28" i="18" s="1"/>
  <c r="AR10" i="18" s="1"/>
  <c r="H83" i="18"/>
  <c r="I83" i="18" s="1"/>
  <c r="AQ30" i="18" s="1"/>
  <c r="H29" i="18"/>
  <c r="I29" i="18" s="1"/>
  <c r="AS10" i="18" s="1"/>
  <c r="H27" i="18"/>
  <c r="I27" i="18" s="1"/>
  <c r="AQ10" i="18" s="1"/>
  <c r="H57" i="18"/>
  <c r="I57" i="18" s="1"/>
  <c r="AS20" i="18" s="1"/>
  <c r="H55" i="18"/>
  <c r="I55" i="18" s="1"/>
  <c r="AQ20" i="18" s="1"/>
  <c r="H70" i="18"/>
  <c r="I70" i="18" s="1"/>
  <c r="AS25" i="18" s="1"/>
  <c r="H85" i="18"/>
  <c r="I85" i="18" s="1"/>
  <c r="AS30" i="18" s="1"/>
  <c r="H84" i="18"/>
  <c r="I84" i="18" s="1"/>
  <c r="AR30" i="18" s="1"/>
  <c r="H29" i="16"/>
  <c r="H9" i="16"/>
  <c r="I9" i="16" s="1"/>
  <c r="AQ4" i="16" s="1"/>
  <c r="H27" i="16"/>
  <c r="H57" i="16"/>
  <c r="H55" i="16"/>
  <c r="H84" i="16"/>
  <c r="H83" i="16"/>
  <c r="H27" i="14"/>
  <c r="I27" i="14" s="1"/>
  <c r="AQ10" i="14" s="1"/>
  <c r="H29" i="14"/>
  <c r="I29" i="14" s="1"/>
  <c r="AS10" i="14" s="1"/>
  <c r="H27" i="15"/>
  <c r="I27" i="15" s="1"/>
  <c r="AQ10" i="15" s="1"/>
  <c r="H29" i="15"/>
  <c r="I29" i="15" s="1"/>
  <c r="AS10" i="15" s="1"/>
  <c r="H55" i="15"/>
  <c r="I55" i="15" s="1"/>
  <c r="AQ20" i="15" s="1"/>
  <c r="H57" i="15"/>
  <c r="I57" i="15" s="1"/>
  <c r="AS20" i="15" s="1"/>
  <c r="H84" i="15"/>
  <c r="I84" i="15" s="1"/>
  <c r="AR30" i="15" s="1"/>
  <c r="H27" i="20"/>
  <c r="I27" i="20" s="1"/>
  <c r="AQ10" i="20" s="1"/>
  <c r="H29" i="20"/>
  <c r="I29" i="20" s="1"/>
  <c r="AS10" i="20" s="1"/>
  <c r="H55" i="20"/>
  <c r="I55" i="20" s="1"/>
  <c r="AQ20" i="20" s="1"/>
  <c r="H57" i="20"/>
  <c r="I57" i="20" s="1"/>
  <c r="AS20" i="20" s="1"/>
  <c r="H56" i="14"/>
  <c r="I56" i="14" s="1"/>
  <c r="AR20" i="14" s="1"/>
  <c r="H83" i="14"/>
  <c r="I83" i="14" s="1"/>
  <c r="AQ30" i="14" s="1"/>
  <c r="H28" i="14"/>
  <c r="I28" i="14" s="1"/>
  <c r="AR10" i="14" s="1"/>
  <c r="H55" i="14"/>
  <c r="I55" i="14" s="1"/>
  <c r="AQ20" i="14" s="1"/>
  <c r="H85" i="14"/>
  <c r="I85" i="14" s="1"/>
  <c r="AS30" i="14" s="1"/>
  <c r="H57" i="14"/>
  <c r="I57" i="14" s="1"/>
  <c r="AS20" i="14" s="1"/>
  <c r="H84" i="14"/>
  <c r="I84" i="14" s="1"/>
  <c r="AR30" i="14" s="1"/>
  <c r="H28" i="15"/>
  <c r="I28" i="15" s="1"/>
  <c r="AR10" i="15" s="1"/>
  <c r="H56" i="15"/>
  <c r="I56" i="15" s="1"/>
  <c r="AR20" i="15" s="1"/>
  <c r="H85" i="15"/>
  <c r="I85" i="15" s="1"/>
  <c r="AS30" i="15" s="1"/>
  <c r="H83" i="15"/>
  <c r="I83" i="15" s="1"/>
  <c r="AQ30" i="15" s="1"/>
  <c r="H28" i="20"/>
  <c r="I28" i="20" s="1"/>
  <c r="AR10" i="20" s="1"/>
  <c r="H56" i="20"/>
  <c r="I56" i="20" s="1"/>
  <c r="AR20" i="20" s="1"/>
  <c r="H83" i="20"/>
  <c r="I83" i="20" s="1"/>
  <c r="AQ30" i="20" s="1"/>
  <c r="H85" i="20"/>
  <c r="I85" i="20" s="1"/>
  <c r="AS30" i="20" s="1"/>
  <c r="H56" i="21"/>
  <c r="I56" i="21" s="1"/>
  <c r="AR20" i="21" s="1"/>
  <c r="H85" i="21"/>
  <c r="I85" i="21" s="1"/>
  <c r="AS30" i="21" s="1"/>
  <c r="H84" i="20"/>
  <c r="I84" i="20" s="1"/>
  <c r="AR30" i="20" s="1"/>
  <c r="H29" i="21"/>
  <c r="I29" i="21" s="1"/>
  <c r="AS10" i="21" s="1"/>
  <c r="H13" i="21"/>
  <c r="I13" i="21" s="1"/>
  <c r="AR5" i="21" s="1"/>
  <c r="H28" i="21"/>
  <c r="I28" i="21" s="1"/>
  <c r="AR10" i="21" s="1"/>
  <c r="H27" i="21"/>
  <c r="I27" i="21" s="1"/>
  <c r="AQ10" i="21" s="1"/>
  <c r="H42" i="21"/>
  <c r="I42" i="21" s="1"/>
  <c r="AS15" i="21" s="1"/>
  <c r="H57" i="21"/>
  <c r="I57" i="21" s="1"/>
  <c r="AS20" i="21" s="1"/>
  <c r="H40" i="21"/>
  <c r="I40" i="21" s="1"/>
  <c r="AQ15" i="21" s="1"/>
  <c r="H55" i="21"/>
  <c r="I55" i="21" s="1"/>
  <c r="AQ20" i="21" s="1"/>
  <c r="H84" i="21"/>
  <c r="I84" i="21" s="1"/>
  <c r="AR30" i="21" s="1"/>
  <c r="H83" i="21"/>
  <c r="I83" i="21" s="1"/>
  <c r="AQ30" i="21" s="1"/>
  <c r="H83" i="23"/>
  <c r="I83" i="23" s="1"/>
  <c r="AQ30" i="23" s="1"/>
  <c r="H85" i="23"/>
  <c r="I85" i="23" s="1"/>
  <c r="AS30" i="23" s="1"/>
  <c r="H84" i="23"/>
  <c r="I84" i="23" s="1"/>
  <c r="AR30" i="23" s="1"/>
  <c r="H56" i="23"/>
  <c r="I56" i="23" s="1"/>
  <c r="AR20" i="23" s="1"/>
  <c r="H57" i="23"/>
  <c r="I57" i="23" s="1"/>
  <c r="AS20" i="23" s="1"/>
  <c r="H29" i="23"/>
  <c r="I29" i="23" s="1"/>
  <c r="AS10" i="23" s="1"/>
  <c r="H55" i="23"/>
  <c r="I55" i="23" s="1"/>
  <c r="AQ20" i="23" s="1"/>
  <c r="H28" i="23"/>
  <c r="I28" i="23" s="1"/>
  <c r="AR10" i="23" s="1"/>
  <c r="H24" i="23"/>
  <c r="I24" i="23" s="1"/>
  <c r="AQ9" i="23" s="1"/>
  <c r="H27" i="23"/>
  <c r="I27" i="23" s="1"/>
  <c r="AQ10" i="23" s="1"/>
  <c r="H25" i="23"/>
  <c r="I25" i="23" s="1"/>
  <c r="AR9" i="23" s="1"/>
  <c r="H41" i="23"/>
  <c r="I41" i="23" s="1"/>
  <c r="AR15" i="23" s="1"/>
  <c r="H53" i="23"/>
  <c r="I53" i="23" s="1"/>
  <c r="AR19" i="23" s="1"/>
  <c r="H38" i="23"/>
  <c r="I38" i="23" s="1"/>
  <c r="AR14" i="23" s="1"/>
  <c r="H50" i="23"/>
  <c r="I50" i="23" s="1"/>
  <c r="AR18" i="23" s="1"/>
  <c r="H47" i="23"/>
  <c r="I47" i="23" s="1"/>
  <c r="AR17" i="23" s="1"/>
  <c r="H44" i="23"/>
  <c r="I44" i="23" s="1"/>
  <c r="AR16" i="23" s="1"/>
  <c r="H68" i="23"/>
  <c r="I68" i="23" s="1"/>
  <c r="AQ25" i="23" s="1"/>
  <c r="H80" i="23"/>
  <c r="I80" i="23" s="1"/>
  <c r="AQ29" i="23" s="1"/>
  <c r="H65" i="23"/>
  <c r="I65" i="23" s="1"/>
  <c r="AQ24" i="23" s="1"/>
  <c r="H77" i="23"/>
  <c r="I77" i="23" s="1"/>
  <c r="AQ28" i="23" s="1"/>
  <c r="H74" i="23"/>
  <c r="I74" i="23" s="1"/>
  <c r="AQ27" i="23" s="1"/>
  <c r="H71" i="23"/>
  <c r="I71" i="23" s="1"/>
  <c r="AQ26" i="23" s="1"/>
  <c r="H76" i="23"/>
  <c r="I76" i="23" s="1"/>
  <c r="AS27" i="23" s="1"/>
  <c r="H73" i="23"/>
  <c r="I73" i="23" s="1"/>
  <c r="AS26" i="23" s="1"/>
  <c r="H70" i="23"/>
  <c r="I70" i="23" s="1"/>
  <c r="AS25" i="23" s="1"/>
  <c r="H82" i="23"/>
  <c r="I82" i="23" s="1"/>
  <c r="AS29" i="23" s="1"/>
  <c r="H67" i="23"/>
  <c r="I67" i="23" s="1"/>
  <c r="AS24" i="23" s="1"/>
  <c r="H79" i="23"/>
  <c r="I79" i="23" s="1"/>
  <c r="AS28" i="23" s="1"/>
  <c r="H26" i="23"/>
  <c r="I26" i="23" s="1"/>
  <c r="AS9" i="23" s="1"/>
  <c r="H37" i="23"/>
  <c r="I37" i="23" s="1"/>
  <c r="AQ14" i="23" s="1"/>
  <c r="H49" i="23"/>
  <c r="I49" i="23" s="1"/>
  <c r="AQ18" i="23" s="1"/>
  <c r="H46" i="23"/>
  <c r="I46" i="23" s="1"/>
  <c r="AQ17" i="23" s="1"/>
  <c r="H43" i="23"/>
  <c r="I43" i="23" s="1"/>
  <c r="AQ16" i="23" s="1"/>
  <c r="H40" i="23"/>
  <c r="I40" i="23" s="1"/>
  <c r="AQ15" i="23" s="1"/>
  <c r="H52" i="23"/>
  <c r="I52" i="23" s="1"/>
  <c r="AQ19" i="23" s="1"/>
  <c r="H45" i="23"/>
  <c r="I45" i="23" s="1"/>
  <c r="AS16" i="23" s="1"/>
  <c r="H42" i="23"/>
  <c r="I42" i="23" s="1"/>
  <c r="AS15" i="23" s="1"/>
  <c r="H54" i="23"/>
  <c r="I54" i="23" s="1"/>
  <c r="AS19" i="23" s="1"/>
  <c r="H39" i="23"/>
  <c r="I39" i="23" s="1"/>
  <c r="AS14" i="23" s="1"/>
  <c r="H51" i="23"/>
  <c r="I51" i="23" s="1"/>
  <c r="AS18" i="23" s="1"/>
  <c r="H48" i="23"/>
  <c r="I48" i="23" s="1"/>
  <c r="AS17" i="23" s="1"/>
  <c r="H72" i="23"/>
  <c r="I72" i="23" s="1"/>
  <c r="AR26" i="23" s="1"/>
  <c r="H69" i="23"/>
  <c r="I69" i="23" s="1"/>
  <c r="AR25" i="23" s="1"/>
  <c r="H81" i="23"/>
  <c r="I81" i="23" s="1"/>
  <c r="AR29" i="23" s="1"/>
  <c r="H66" i="23"/>
  <c r="I66" i="23" s="1"/>
  <c r="AR24" i="23" s="1"/>
  <c r="H78" i="23"/>
  <c r="I78" i="23" s="1"/>
  <c r="AR28" i="23" s="1"/>
  <c r="H75" i="23"/>
  <c r="I75" i="23" s="1"/>
  <c r="AR27" i="23" s="1"/>
  <c r="I31" i="23"/>
  <c r="AQ12" i="23" s="1"/>
  <c r="I59" i="23"/>
  <c r="AQ22" i="23" s="1"/>
  <c r="H81" i="24"/>
  <c r="I81" i="24" s="1"/>
  <c r="AR29" i="24" s="1"/>
  <c r="H49" i="24"/>
  <c r="I49" i="24" s="1"/>
  <c r="AQ18" i="24" s="1"/>
  <c r="H51" i="24"/>
  <c r="I51" i="24" s="1"/>
  <c r="AS18" i="24" s="1"/>
  <c r="M39" i="24"/>
  <c r="M34" i="24"/>
  <c r="M18" i="24"/>
  <c r="Q7" i="24" s="1"/>
  <c r="M43" i="24"/>
  <c r="H44" i="24"/>
  <c r="I44" i="24" s="1"/>
  <c r="AR16" i="24" s="1"/>
  <c r="M60" i="24"/>
  <c r="M4" i="24"/>
  <c r="R2" i="24" s="1"/>
  <c r="M42" i="24"/>
  <c r="M51" i="24"/>
  <c r="M61" i="24"/>
  <c r="M72" i="24"/>
  <c r="H73" i="24"/>
  <c r="I73" i="24" s="1"/>
  <c r="AS26" i="24" s="1"/>
  <c r="H25" i="24"/>
  <c r="I25" i="24" s="1"/>
  <c r="AR9" i="24" s="1"/>
  <c r="M7" i="24"/>
  <c r="R3" i="24" s="1"/>
  <c r="M14" i="24"/>
  <c r="S5" i="24" s="1"/>
  <c r="I31" i="24"/>
  <c r="AQ12" i="24" s="1"/>
  <c r="I32" i="24"/>
  <c r="AR12" i="24" s="1"/>
  <c r="H80" i="24"/>
  <c r="I80" i="24" s="1"/>
  <c r="AQ29" i="24" s="1"/>
  <c r="H75" i="24"/>
  <c r="I75" i="24" s="1"/>
  <c r="AR27" i="24" s="1"/>
  <c r="M80" i="24"/>
  <c r="M13" i="24"/>
  <c r="R5" i="24" s="1"/>
  <c r="M21" i="24"/>
  <c r="Q8" i="24" s="1"/>
  <c r="H37" i="24"/>
  <c r="I37" i="24" s="1"/>
  <c r="AQ14" i="24" s="1"/>
  <c r="H42" i="24"/>
  <c r="I42" i="24" s="1"/>
  <c r="AS15" i="24" s="1"/>
  <c r="M47" i="24"/>
  <c r="M54" i="24"/>
  <c r="M66" i="24"/>
  <c r="M68" i="24"/>
  <c r="H69" i="24"/>
  <c r="I69" i="24" s="1"/>
  <c r="AR25" i="24" s="1"/>
  <c r="M71" i="24"/>
  <c r="M76" i="24"/>
  <c r="H68" i="24"/>
  <c r="I68" i="24" s="1"/>
  <c r="AQ25" i="24" s="1"/>
  <c r="M12" i="24"/>
  <c r="Q5" i="24" s="1"/>
  <c r="I13" i="24"/>
  <c r="AR5" i="24" s="1"/>
  <c r="M32" i="24"/>
  <c r="H39" i="24"/>
  <c r="I39" i="24" s="1"/>
  <c r="AS14" i="24" s="1"/>
  <c r="H40" i="24"/>
  <c r="I40" i="24" s="1"/>
  <c r="AQ15" i="24" s="1"/>
  <c r="H46" i="24"/>
  <c r="I46" i="24" s="1"/>
  <c r="AQ17" i="24" s="1"/>
  <c r="H52" i="24"/>
  <c r="I52" i="24" s="1"/>
  <c r="AQ19" i="24" s="1"/>
  <c r="H82" i="24"/>
  <c r="I82" i="24" s="1"/>
  <c r="AS29" i="24" s="1"/>
  <c r="M65" i="24"/>
  <c r="H67" i="24"/>
  <c r="I67" i="24" s="1"/>
  <c r="AS24" i="24" s="1"/>
  <c r="I70" i="24"/>
  <c r="AS25" i="24" s="1"/>
  <c r="M79" i="24"/>
  <c r="M3" i="24"/>
  <c r="Q2" i="24" s="1"/>
  <c r="M5" i="24"/>
  <c r="S2" i="24" s="1"/>
  <c r="M6" i="24"/>
  <c r="Q3" i="24" s="1"/>
  <c r="M8" i="24"/>
  <c r="S3" i="24" s="1"/>
  <c r="M10" i="24"/>
  <c r="R4" i="24" s="1"/>
  <c r="M23" i="24"/>
  <c r="S8" i="24" s="1"/>
  <c r="M31" i="24"/>
  <c r="I35" i="24"/>
  <c r="AR13" i="24" s="1"/>
  <c r="I36" i="24"/>
  <c r="AS13" i="24" s="1"/>
  <c r="M50" i="24"/>
  <c r="H54" i="24"/>
  <c r="I54" i="24" s="1"/>
  <c r="AS19" i="24" s="1"/>
  <c r="I61" i="24"/>
  <c r="AS22" i="24" s="1"/>
  <c r="I62" i="24"/>
  <c r="AQ23" i="24" s="1"/>
  <c r="M64" i="24"/>
  <c r="M69" i="24"/>
  <c r="H71" i="24"/>
  <c r="I71" i="24" s="1"/>
  <c r="AQ26" i="24" s="1"/>
  <c r="H77" i="24"/>
  <c r="I77" i="24" s="1"/>
  <c r="AQ28" i="24" s="1"/>
  <c r="I9" i="24"/>
  <c r="AQ4" i="24" s="1"/>
  <c r="I3" i="24"/>
  <c r="AQ2" i="24" s="1"/>
  <c r="M17" i="24"/>
  <c r="S6" i="24" s="1"/>
  <c r="M36" i="24"/>
  <c r="M37" i="24"/>
  <c r="M46" i="24"/>
  <c r="H48" i="24"/>
  <c r="I48" i="24" s="1"/>
  <c r="AS17" i="24" s="1"/>
  <c r="M62" i="24"/>
  <c r="H65" i="24"/>
  <c r="I65" i="24" s="1"/>
  <c r="AQ24" i="24" s="1"/>
  <c r="M75" i="24"/>
  <c r="H79" i="24"/>
  <c r="I79" i="24" s="1"/>
  <c r="AS28" i="24" s="1"/>
  <c r="I4" i="24"/>
  <c r="AR2" i="24" s="1"/>
  <c r="H26" i="24"/>
  <c r="I26" i="24" s="1"/>
  <c r="AS9" i="24" s="1"/>
  <c r="H20" i="24"/>
  <c r="I20" i="24" s="1"/>
  <c r="AS7" i="24" s="1"/>
  <c r="H14" i="24"/>
  <c r="I14" i="24" s="1"/>
  <c r="AS5" i="24" s="1"/>
  <c r="I5" i="24"/>
  <c r="AS2" i="24" s="1"/>
  <c r="H11" i="24"/>
  <c r="I11" i="24" s="1"/>
  <c r="AS4" i="24" s="1"/>
  <c r="H15" i="24"/>
  <c r="I15" i="24" s="1"/>
  <c r="AQ6" i="24" s="1"/>
  <c r="H19" i="24"/>
  <c r="I19" i="24" s="1"/>
  <c r="AR7" i="24" s="1"/>
  <c r="I64" i="24"/>
  <c r="AS23" i="24" s="1"/>
  <c r="H24" i="24"/>
  <c r="I24" i="24" s="1"/>
  <c r="AQ9" i="24" s="1"/>
  <c r="H18" i="24"/>
  <c r="I18" i="24" s="1"/>
  <c r="AQ7" i="24" s="1"/>
  <c r="H12" i="24"/>
  <c r="I12" i="24" s="1"/>
  <c r="AQ5" i="24" s="1"/>
  <c r="I6" i="24"/>
  <c r="AQ3" i="24" s="1"/>
  <c r="I7" i="24"/>
  <c r="AR3" i="24" s="1"/>
  <c r="I8" i="24"/>
  <c r="AS3" i="24" s="1"/>
  <c r="M16" i="24"/>
  <c r="R6" i="24" s="1"/>
  <c r="M20" i="24"/>
  <c r="S7" i="24" s="1"/>
  <c r="H21" i="24"/>
  <c r="I21" i="24" s="1"/>
  <c r="AQ8" i="24" s="1"/>
  <c r="M22" i="24"/>
  <c r="R8" i="24" s="1"/>
  <c r="M26" i="24"/>
  <c r="S9" i="24" s="1"/>
  <c r="H53" i="24"/>
  <c r="I53" i="24" s="1"/>
  <c r="AR19" i="24" s="1"/>
  <c r="H47" i="24"/>
  <c r="I47" i="24" s="1"/>
  <c r="AR17" i="24" s="1"/>
  <c r="H41" i="24"/>
  <c r="I41" i="24" s="1"/>
  <c r="AR15" i="24" s="1"/>
  <c r="M35" i="24"/>
  <c r="M40" i="24"/>
  <c r="M44" i="24"/>
  <c r="M48" i="24"/>
  <c r="H50" i="24"/>
  <c r="I50" i="24" s="1"/>
  <c r="AR18" i="24" s="1"/>
  <c r="M52" i="24"/>
  <c r="I60" i="24"/>
  <c r="AR22" i="24" s="1"/>
  <c r="M63" i="24"/>
  <c r="I63" i="24"/>
  <c r="AR23" i="24" s="1"/>
  <c r="M67" i="24"/>
  <c r="M73" i="24"/>
  <c r="M77" i="24"/>
  <c r="M81" i="24"/>
  <c r="M33" i="24"/>
  <c r="I33" i="24"/>
  <c r="AS12" i="24" s="1"/>
  <c r="H22" i="24"/>
  <c r="I22" i="24" s="1"/>
  <c r="AR8" i="24" s="1"/>
  <c r="H16" i="24"/>
  <c r="I16" i="24" s="1"/>
  <c r="AR6" i="24" s="1"/>
  <c r="H10" i="24"/>
  <c r="I10" i="24" s="1"/>
  <c r="AR4" i="24" s="1"/>
  <c r="M9" i="24"/>
  <c r="Q4" i="24" s="1"/>
  <c r="M11" i="24"/>
  <c r="S4" i="24" s="1"/>
  <c r="M15" i="24"/>
  <c r="Q6" i="24" s="1"/>
  <c r="H17" i="24"/>
  <c r="I17" i="24" s="1"/>
  <c r="AS6" i="24" s="1"/>
  <c r="M19" i="24"/>
  <c r="R7" i="24" s="1"/>
  <c r="H23" i="24"/>
  <c r="I23" i="24" s="1"/>
  <c r="AS8" i="24" s="1"/>
  <c r="M25" i="24"/>
  <c r="R9" i="24" s="1"/>
  <c r="I34" i="24"/>
  <c r="AQ13" i="24" s="1"/>
  <c r="M38" i="24"/>
  <c r="M41" i="24"/>
  <c r="M45" i="24"/>
  <c r="M49" i="24"/>
  <c r="M53" i="24"/>
  <c r="M59" i="24"/>
  <c r="I59" i="24"/>
  <c r="AQ22" i="24" s="1"/>
  <c r="H78" i="24"/>
  <c r="I78" i="24" s="1"/>
  <c r="AR28" i="24" s="1"/>
  <c r="M70" i="24"/>
  <c r="M74" i="24"/>
  <c r="M78" i="24"/>
  <c r="M82" i="24"/>
  <c r="I38" i="24"/>
  <c r="AR14" i="24" s="1"/>
  <c r="H43" i="24"/>
  <c r="I43" i="24" s="1"/>
  <c r="AQ16" i="24" s="1"/>
  <c r="H45" i="24"/>
  <c r="I45" i="24" s="1"/>
  <c r="AS16" i="24" s="1"/>
  <c r="H66" i="24"/>
  <c r="I66" i="24" s="1"/>
  <c r="AR24" i="24" s="1"/>
  <c r="H72" i="24"/>
  <c r="I72" i="24" s="1"/>
  <c r="AR26" i="24" s="1"/>
  <c r="H74" i="24"/>
  <c r="I74" i="24" s="1"/>
  <c r="AQ27" i="24" s="1"/>
  <c r="H76" i="24"/>
  <c r="I76" i="24" s="1"/>
  <c r="AS27" i="24" s="1"/>
  <c r="M65" i="23"/>
  <c r="I62" i="23"/>
  <c r="AQ23" i="23" s="1"/>
  <c r="M67" i="23"/>
  <c r="M69" i="23"/>
  <c r="M81" i="23"/>
  <c r="I6" i="23"/>
  <c r="AQ3" i="23" s="1"/>
  <c r="M12" i="23"/>
  <c r="Q5" i="23" s="1"/>
  <c r="M16" i="23"/>
  <c r="R6" i="23" s="1"/>
  <c r="M31" i="23"/>
  <c r="M72" i="23"/>
  <c r="M45" i="23"/>
  <c r="M47" i="23"/>
  <c r="I3" i="23"/>
  <c r="AQ2" i="23" s="1"/>
  <c r="M6" i="23"/>
  <c r="Q3" i="23" s="1"/>
  <c r="M7" i="23"/>
  <c r="R3" i="23" s="1"/>
  <c r="M11" i="23"/>
  <c r="S4" i="23" s="1"/>
  <c r="M15" i="23"/>
  <c r="Q6" i="23" s="1"/>
  <c r="M19" i="23"/>
  <c r="R7" i="23" s="1"/>
  <c r="M23" i="23"/>
  <c r="S8" i="23" s="1"/>
  <c r="I32" i="23"/>
  <c r="AR12" i="23" s="1"/>
  <c r="M49" i="23"/>
  <c r="M76" i="23"/>
  <c r="M4" i="23"/>
  <c r="R2" i="23" s="1"/>
  <c r="M5" i="23"/>
  <c r="S2" i="23" s="1"/>
  <c r="I7" i="23"/>
  <c r="AR3" i="23" s="1"/>
  <c r="I8" i="23"/>
  <c r="AS3" i="23" s="1"/>
  <c r="M9" i="23"/>
  <c r="Q4" i="23" s="1"/>
  <c r="M10" i="23"/>
  <c r="R4" i="23" s="1"/>
  <c r="M14" i="23"/>
  <c r="S5" i="23" s="1"/>
  <c r="M18" i="23"/>
  <c r="Q7" i="23" s="1"/>
  <c r="M22" i="23"/>
  <c r="R8" i="23" s="1"/>
  <c r="M26" i="23"/>
  <c r="S9" i="23" s="1"/>
  <c r="I35" i="23"/>
  <c r="AR13" i="23" s="1"/>
  <c r="I36" i="23"/>
  <c r="AS13" i="23" s="1"/>
  <c r="M37" i="23"/>
  <c r="M39" i="23"/>
  <c r="M51" i="23"/>
  <c r="M73" i="23"/>
  <c r="M80" i="23"/>
  <c r="M3" i="23"/>
  <c r="Q2" i="23" s="1"/>
  <c r="M8" i="23"/>
  <c r="S3" i="23" s="1"/>
  <c r="M17" i="23"/>
  <c r="S6" i="23" s="1"/>
  <c r="M21" i="23"/>
  <c r="Q8" i="23" s="1"/>
  <c r="M35" i="23"/>
  <c r="M41" i="23"/>
  <c r="M43" i="23"/>
  <c r="M53" i="23"/>
  <c r="M61" i="23"/>
  <c r="M77" i="23"/>
  <c r="H19" i="23"/>
  <c r="I19" i="23" s="1"/>
  <c r="AR7" i="23" s="1"/>
  <c r="H13" i="23"/>
  <c r="I13" i="23" s="1"/>
  <c r="AR5" i="23" s="1"/>
  <c r="H22" i="23"/>
  <c r="I22" i="23" s="1"/>
  <c r="AR8" i="23" s="1"/>
  <c r="H16" i="23"/>
  <c r="I16" i="23" s="1"/>
  <c r="AR6" i="23" s="1"/>
  <c r="H10" i="23"/>
  <c r="I10" i="23" s="1"/>
  <c r="AR4" i="23" s="1"/>
  <c r="M60" i="23"/>
  <c r="I60" i="23"/>
  <c r="AR22" i="23" s="1"/>
  <c r="I4" i="23"/>
  <c r="AR2" i="23" s="1"/>
  <c r="H23" i="23"/>
  <c r="I23" i="23" s="1"/>
  <c r="AS8" i="23" s="1"/>
  <c r="H17" i="23"/>
  <c r="I17" i="23" s="1"/>
  <c r="AS6" i="23" s="1"/>
  <c r="H11" i="23"/>
  <c r="I11" i="23" s="1"/>
  <c r="AS4" i="23" s="1"/>
  <c r="H20" i="23"/>
  <c r="I20" i="23" s="1"/>
  <c r="AS7" i="23" s="1"/>
  <c r="H14" i="23"/>
  <c r="I14" i="23" s="1"/>
  <c r="AS5" i="23" s="1"/>
  <c r="M32" i="23"/>
  <c r="M33" i="23"/>
  <c r="M36" i="23"/>
  <c r="M40" i="23"/>
  <c r="M44" i="23"/>
  <c r="M48" i="23"/>
  <c r="M52" i="23"/>
  <c r="I61" i="23"/>
  <c r="AS22" i="23" s="1"/>
  <c r="M63" i="23"/>
  <c r="M66" i="23"/>
  <c r="M71" i="23"/>
  <c r="M75" i="23"/>
  <c r="M79" i="23"/>
  <c r="I5" i="23"/>
  <c r="AS2" i="23" s="1"/>
  <c r="M13" i="23"/>
  <c r="R5" i="23" s="1"/>
  <c r="M59" i="23"/>
  <c r="M62" i="23"/>
  <c r="M70" i="23"/>
  <c r="M74" i="23"/>
  <c r="M78" i="23"/>
  <c r="M82" i="23"/>
  <c r="H21" i="23"/>
  <c r="I21" i="23" s="1"/>
  <c r="AQ8" i="23" s="1"/>
  <c r="H15" i="23"/>
  <c r="I15" i="23" s="1"/>
  <c r="AQ6" i="23" s="1"/>
  <c r="H9" i="23"/>
  <c r="I9" i="23" s="1"/>
  <c r="AQ4" i="23" s="1"/>
  <c r="H18" i="23"/>
  <c r="I18" i="23" s="1"/>
  <c r="AQ7" i="23" s="1"/>
  <c r="H12" i="23"/>
  <c r="I12" i="23" s="1"/>
  <c r="AQ5" i="23" s="1"/>
  <c r="M20" i="23"/>
  <c r="S7" i="23" s="1"/>
  <c r="M24" i="23"/>
  <c r="Q9" i="23" s="1"/>
  <c r="M25" i="23"/>
  <c r="R9" i="23" s="1"/>
  <c r="M34" i="23"/>
  <c r="I34" i="23"/>
  <c r="AQ13" i="23" s="1"/>
  <c r="M38" i="23"/>
  <c r="M42" i="23"/>
  <c r="M46" i="23"/>
  <c r="M50" i="23"/>
  <c r="M54" i="23"/>
  <c r="M64" i="23"/>
  <c r="I64" i="23"/>
  <c r="AS23" i="23" s="1"/>
  <c r="M68" i="23"/>
  <c r="I33" i="23"/>
  <c r="AS12" i="23" s="1"/>
  <c r="I63" i="23"/>
  <c r="AR23" i="23" s="1"/>
  <c r="I3" i="21"/>
  <c r="AQ2" i="21" s="1"/>
  <c r="I7" i="21"/>
  <c r="AR3" i="21" s="1"/>
  <c r="M15" i="21"/>
  <c r="Q6" i="21" s="1"/>
  <c r="M39" i="21"/>
  <c r="M68" i="21"/>
  <c r="H77" i="21"/>
  <c r="I77" i="21" s="1"/>
  <c r="AQ28" i="21" s="1"/>
  <c r="H81" i="21"/>
  <c r="I81" i="21" s="1"/>
  <c r="AR29" i="21" s="1"/>
  <c r="H69" i="21"/>
  <c r="I69" i="21" s="1"/>
  <c r="AR25" i="21" s="1"/>
  <c r="M14" i="21"/>
  <c r="S5" i="21" s="1"/>
  <c r="M18" i="21"/>
  <c r="Q7" i="21" s="1"/>
  <c r="I35" i="21"/>
  <c r="AR13" i="21" s="1"/>
  <c r="M47" i="21"/>
  <c r="M70" i="21"/>
  <c r="M74" i="21"/>
  <c r="M80" i="21"/>
  <c r="M25" i="21"/>
  <c r="R9" i="21" s="1"/>
  <c r="H52" i="21"/>
  <c r="I52" i="21" s="1"/>
  <c r="AQ19" i="21" s="1"/>
  <c r="H50" i="21"/>
  <c r="I50" i="21" s="1"/>
  <c r="AR18" i="21" s="1"/>
  <c r="H54" i="21"/>
  <c r="I54" i="21" s="1"/>
  <c r="AS19" i="21" s="1"/>
  <c r="M51" i="21"/>
  <c r="H71" i="21"/>
  <c r="I71" i="21" s="1"/>
  <c r="AQ26" i="21" s="1"/>
  <c r="H82" i="21"/>
  <c r="I82" i="21" s="1"/>
  <c r="AS29" i="21" s="1"/>
  <c r="M64" i="21"/>
  <c r="M66" i="21"/>
  <c r="M82" i="21"/>
  <c r="M8" i="21"/>
  <c r="S3" i="21" s="1"/>
  <c r="M24" i="21"/>
  <c r="Q9" i="21" s="1"/>
  <c r="M43" i="21"/>
  <c r="I60" i="21"/>
  <c r="AR22" i="21" s="1"/>
  <c r="H65" i="21"/>
  <c r="I65" i="21" s="1"/>
  <c r="AQ24" i="21" s="1"/>
  <c r="M71" i="21"/>
  <c r="M78" i="21"/>
  <c r="M3" i="21"/>
  <c r="Q2" i="21" s="1"/>
  <c r="M5" i="21"/>
  <c r="S2" i="21" s="1"/>
  <c r="M6" i="21"/>
  <c r="Q3" i="21" s="1"/>
  <c r="M7" i="21"/>
  <c r="R3" i="21" s="1"/>
  <c r="M12" i="21"/>
  <c r="Q5" i="21" s="1"/>
  <c r="M19" i="21"/>
  <c r="R7" i="21" s="1"/>
  <c r="M41" i="21"/>
  <c r="M44" i="21"/>
  <c r="H48" i="21"/>
  <c r="I48" i="21" s="1"/>
  <c r="AS17" i="21" s="1"/>
  <c r="M53" i="21"/>
  <c r="M61" i="21"/>
  <c r="M62" i="21"/>
  <c r="M67" i="21"/>
  <c r="M76" i="21"/>
  <c r="M79" i="21"/>
  <c r="I8" i="21"/>
  <c r="AS3" i="21" s="1"/>
  <c r="H49" i="21"/>
  <c r="I49" i="21" s="1"/>
  <c r="AQ18" i="21" s="1"/>
  <c r="M37" i="21"/>
  <c r="H38" i="21"/>
  <c r="I38" i="21" s="1"/>
  <c r="AR14" i="21" s="1"/>
  <c r="M40" i="21"/>
  <c r="M49" i="21"/>
  <c r="M52" i="21"/>
  <c r="M60" i="21"/>
  <c r="I62" i="21"/>
  <c r="AQ23" i="21" s="1"/>
  <c r="M4" i="21"/>
  <c r="R2" i="21" s="1"/>
  <c r="I5" i="21"/>
  <c r="AS2" i="21" s="1"/>
  <c r="I6" i="21"/>
  <c r="AQ3" i="21" s="1"/>
  <c r="M10" i="21"/>
  <c r="R4" i="21" s="1"/>
  <c r="M16" i="21"/>
  <c r="R6" i="21" s="1"/>
  <c r="M21" i="21"/>
  <c r="Q8" i="21" s="1"/>
  <c r="I31" i="21"/>
  <c r="AQ12" i="21" s="1"/>
  <c r="H51" i="21"/>
  <c r="I51" i="21" s="1"/>
  <c r="AS18" i="21" s="1"/>
  <c r="M34" i="21"/>
  <c r="M45" i="21"/>
  <c r="H46" i="21"/>
  <c r="I46" i="21" s="1"/>
  <c r="AQ17" i="21" s="1"/>
  <c r="M48" i="21"/>
  <c r="H80" i="21"/>
  <c r="I80" i="21" s="1"/>
  <c r="AQ29" i="21" s="1"/>
  <c r="H75" i="21"/>
  <c r="I75" i="21" s="1"/>
  <c r="AR27" i="21" s="1"/>
  <c r="H67" i="21"/>
  <c r="I67" i="21" s="1"/>
  <c r="AS24" i="21" s="1"/>
  <c r="M72" i="21"/>
  <c r="H73" i="21"/>
  <c r="I73" i="21" s="1"/>
  <c r="AS26" i="21" s="1"/>
  <c r="M75" i="21"/>
  <c r="H79" i="21"/>
  <c r="I79" i="21" s="1"/>
  <c r="AS28" i="21" s="1"/>
  <c r="H24" i="21"/>
  <c r="I24" i="21" s="1"/>
  <c r="AQ9" i="21" s="1"/>
  <c r="H18" i="21"/>
  <c r="I18" i="21" s="1"/>
  <c r="AQ7" i="21" s="1"/>
  <c r="H12" i="21"/>
  <c r="I12" i="21" s="1"/>
  <c r="AQ5" i="21" s="1"/>
  <c r="M33" i="21"/>
  <c r="I33" i="21"/>
  <c r="AS12" i="21" s="1"/>
  <c r="H22" i="21"/>
  <c r="I22" i="21" s="1"/>
  <c r="AR8" i="21" s="1"/>
  <c r="H16" i="21"/>
  <c r="I16" i="21" s="1"/>
  <c r="AR6" i="21" s="1"/>
  <c r="H10" i="21"/>
  <c r="I10" i="21" s="1"/>
  <c r="AR4" i="21" s="1"/>
  <c r="M9" i="21"/>
  <c r="Q4" i="21" s="1"/>
  <c r="M11" i="21"/>
  <c r="S4" i="21" s="1"/>
  <c r="M17" i="21"/>
  <c r="S6" i="21" s="1"/>
  <c r="H19" i="21"/>
  <c r="I19" i="21" s="1"/>
  <c r="AR7" i="21" s="1"/>
  <c r="M23" i="21"/>
  <c r="S8" i="21" s="1"/>
  <c r="H25" i="21"/>
  <c r="I25" i="21" s="1"/>
  <c r="AR9" i="21" s="1"/>
  <c r="M31" i="21"/>
  <c r="M32" i="21"/>
  <c r="M36" i="21"/>
  <c r="M59" i="21"/>
  <c r="I59" i="21"/>
  <c r="AQ22" i="21" s="1"/>
  <c r="H78" i="21"/>
  <c r="I78" i="21" s="1"/>
  <c r="AR28" i="21" s="1"/>
  <c r="I61" i="21"/>
  <c r="AS22" i="21" s="1"/>
  <c r="M63" i="21"/>
  <c r="I63" i="21"/>
  <c r="AR23" i="21" s="1"/>
  <c r="M3" i="20"/>
  <c r="Q2" i="20" s="1"/>
  <c r="M4" i="20"/>
  <c r="R2" i="20" s="1"/>
  <c r="M5" i="20"/>
  <c r="S2" i="20" s="1"/>
  <c r="I7" i="20"/>
  <c r="AR3" i="20" s="1"/>
  <c r="M9" i="20"/>
  <c r="Q4" i="20" s="1"/>
  <c r="M31" i="20"/>
  <c r="I32" i="20"/>
  <c r="AR12" i="20" s="1"/>
  <c r="I33" i="20"/>
  <c r="AS12" i="20" s="1"/>
  <c r="I36" i="20"/>
  <c r="AS13" i="20" s="1"/>
  <c r="I4" i="21"/>
  <c r="AR2" i="21" s="1"/>
  <c r="H26" i="21"/>
  <c r="I26" i="21" s="1"/>
  <c r="AS9" i="21" s="1"/>
  <c r="H20" i="21"/>
  <c r="I20" i="21" s="1"/>
  <c r="AS7" i="21" s="1"/>
  <c r="H14" i="21"/>
  <c r="I14" i="21" s="1"/>
  <c r="AS5" i="21" s="1"/>
  <c r="M13" i="21"/>
  <c r="R5" i="21" s="1"/>
  <c r="H15" i="21"/>
  <c r="I15" i="21" s="1"/>
  <c r="AQ6" i="21" s="1"/>
  <c r="M20" i="21"/>
  <c r="S7" i="21" s="1"/>
  <c r="H21" i="21"/>
  <c r="I21" i="21" s="1"/>
  <c r="AQ8" i="21" s="1"/>
  <c r="M22" i="21"/>
  <c r="R8" i="21" s="1"/>
  <c r="M26" i="21"/>
  <c r="S9" i="21" s="1"/>
  <c r="H53" i="21"/>
  <c r="I53" i="21" s="1"/>
  <c r="AR19" i="21" s="1"/>
  <c r="H47" i="21"/>
  <c r="I47" i="21" s="1"/>
  <c r="AR17" i="21" s="1"/>
  <c r="H41" i="21"/>
  <c r="I41" i="21" s="1"/>
  <c r="AR15" i="21" s="1"/>
  <c r="M35" i="21"/>
  <c r="M38" i="21"/>
  <c r="M42" i="21"/>
  <c r="H44" i="21"/>
  <c r="I44" i="21" s="1"/>
  <c r="AR16" i="21" s="1"/>
  <c r="M46" i="21"/>
  <c r="M50" i="21"/>
  <c r="M54" i="21"/>
  <c r="M65" i="21"/>
  <c r="M69" i="21"/>
  <c r="M73" i="21"/>
  <c r="M77" i="21"/>
  <c r="M81" i="21"/>
  <c r="H9" i="21"/>
  <c r="I9" i="21" s="1"/>
  <c r="AQ4" i="21" s="1"/>
  <c r="H11" i="21"/>
  <c r="I11" i="21" s="1"/>
  <c r="AS4" i="21" s="1"/>
  <c r="H17" i="21"/>
  <c r="I17" i="21" s="1"/>
  <c r="AS6" i="21" s="1"/>
  <c r="H23" i="21"/>
  <c r="I23" i="21" s="1"/>
  <c r="AS8" i="21" s="1"/>
  <c r="I34" i="21"/>
  <c r="AQ13" i="21" s="1"/>
  <c r="I64" i="21"/>
  <c r="AS23" i="21" s="1"/>
  <c r="I32" i="21"/>
  <c r="AR12" i="21" s="1"/>
  <c r="I36" i="21"/>
  <c r="AS13" i="21" s="1"/>
  <c r="H37" i="21"/>
  <c r="I37" i="21" s="1"/>
  <c r="AQ14" i="21" s="1"/>
  <c r="H39" i="21"/>
  <c r="I39" i="21" s="1"/>
  <c r="AS14" i="21" s="1"/>
  <c r="H43" i="21"/>
  <c r="I43" i="21" s="1"/>
  <c r="AQ16" i="21" s="1"/>
  <c r="H45" i="21"/>
  <c r="I45" i="21" s="1"/>
  <c r="AS16" i="21" s="1"/>
  <c r="H66" i="21"/>
  <c r="I66" i="21" s="1"/>
  <c r="AR24" i="21" s="1"/>
  <c r="H68" i="21"/>
  <c r="I68" i="21" s="1"/>
  <c r="AQ25" i="21" s="1"/>
  <c r="H70" i="21"/>
  <c r="I70" i="21" s="1"/>
  <c r="AS25" i="21" s="1"/>
  <c r="H72" i="21"/>
  <c r="I72" i="21" s="1"/>
  <c r="AR26" i="21" s="1"/>
  <c r="H74" i="21"/>
  <c r="I74" i="21" s="1"/>
  <c r="AQ27" i="21" s="1"/>
  <c r="H76" i="21"/>
  <c r="I76" i="21" s="1"/>
  <c r="AS27" i="21" s="1"/>
  <c r="H52" i="20"/>
  <c r="I52" i="20" s="1"/>
  <c r="AQ19" i="20" s="1"/>
  <c r="H50" i="20"/>
  <c r="I50" i="20" s="1"/>
  <c r="AR18" i="20" s="1"/>
  <c r="I63" i="20"/>
  <c r="AR23" i="20" s="1"/>
  <c r="M61" i="20"/>
  <c r="I62" i="20"/>
  <c r="AQ23" i="20" s="1"/>
  <c r="M72" i="20"/>
  <c r="M74" i="20"/>
  <c r="M7" i="20"/>
  <c r="R3" i="20" s="1"/>
  <c r="M8" i="20"/>
  <c r="S3" i="20" s="1"/>
  <c r="M12" i="20"/>
  <c r="Q5" i="20" s="1"/>
  <c r="M14" i="20"/>
  <c r="S5" i="20" s="1"/>
  <c r="M18" i="20"/>
  <c r="Q7" i="20" s="1"/>
  <c r="M22" i="20"/>
  <c r="R8" i="20" s="1"/>
  <c r="M33" i="20"/>
  <c r="M54" i="20"/>
  <c r="M63" i="20"/>
  <c r="M76" i="20"/>
  <c r="M78" i="20"/>
  <c r="M59" i="20"/>
  <c r="I4" i="20"/>
  <c r="AR2" i="20" s="1"/>
  <c r="M11" i="20"/>
  <c r="S4" i="20" s="1"/>
  <c r="M21" i="20"/>
  <c r="Q8" i="20" s="1"/>
  <c r="M25" i="20"/>
  <c r="R9" i="20" s="1"/>
  <c r="M38" i="20"/>
  <c r="M40" i="20"/>
  <c r="M42" i="20"/>
  <c r="M44" i="20"/>
  <c r="M46" i="20"/>
  <c r="M48" i="20"/>
  <c r="M50" i="20"/>
  <c r="H81" i="20"/>
  <c r="M62" i="20"/>
  <c r="M66" i="20"/>
  <c r="M80" i="20"/>
  <c r="M82" i="20"/>
  <c r="I3" i="20"/>
  <c r="AQ2" i="20" s="1"/>
  <c r="M6" i="20"/>
  <c r="Q3" i="20" s="1"/>
  <c r="M10" i="20"/>
  <c r="R4" i="20" s="1"/>
  <c r="M16" i="20"/>
  <c r="R6" i="20" s="1"/>
  <c r="M20" i="20"/>
  <c r="S7" i="20" s="1"/>
  <c r="M24" i="20"/>
  <c r="Q9" i="20" s="1"/>
  <c r="I31" i="20"/>
  <c r="AQ12" i="20" s="1"/>
  <c r="M35" i="20"/>
  <c r="M52" i="20"/>
  <c r="M68" i="20"/>
  <c r="M70" i="20"/>
  <c r="I81" i="20"/>
  <c r="AR29" i="20" s="1"/>
  <c r="H23" i="20"/>
  <c r="I23" i="20" s="1"/>
  <c r="AS8" i="20" s="1"/>
  <c r="H17" i="20"/>
  <c r="I17" i="20" s="1"/>
  <c r="AS6" i="20" s="1"/>
  <c r="H11" i="20"/>
  <c r="I11" i="20" s="1"/>
  <c r="AS4" i="20" s="1"/>
  <c r="H26" i="20"/>
  <c r="I26" i="20" s="1"/>
  <c r="AS9" i="20" s="1"/>
  <c r="H20" i="20"/>
  <c r="I20" i="20" s="1"/>
  <c r="AS7" i="20" s="1"/>
  <c r="H14" i="20"/>
  <c r="I14" i="20" s="1"/>
  <c r="AS5" i="20" s="1"/>
  <c r="M34" i="20"/>
  <c r="I34" i="20"/>
  <c r="AQ13" i="20" s="1"/>
  <c r="M64" i="20"/>
  <c r="I64" i="20"/>
  <c r="AS23" i="20" s="1"/>
  <c r="I5" i="20"/>
  <c r="AS2" i="20" s="1"/>
  <c r="M26" i="20"/>
  <c r="S9" i="20" s="1"/>
  <c r="M37" i="20"/>
  <c r="M41" i="20"/>
  <c r="M45" i="20"/>
  <c r="M49" i="20"/>
  <c r="M53" i="20"/>
  <c r="M60" i="20"/>
  <c r="I60" i="20"/>
  <c r="AR22" i="20" s="1"/>
  <c r="I61" i="20"/>
  <c r="AS22" i="20" s="1"/>
  <c r="H79" i="20"/>
  <c r="I79" i="20" s="1"/>
  <c r="AS28" i="20" s="1"/>
  <c r="M67" i="20"/>
  <c r="M71" i="20"/>
  <c r="M75" i="20"/>
  <c r="M79" i="20"/>
  <c r="H77" i="20"/>
  <c r="I77" i="20" s="1"/>
  <c r="AQ28" i="20" s="1"/>
  <c r="H71" i="20"/>
  <c r="I71" i="20" s="1"/>
  <c r="AQ26" i="20" s="1"/>
  <c r="H65" i="20"/>
  <c r="I65" i="20" s="1"/>
  <c r="AQ24" i="20" s="1"/>
  <c r="H80" i="20"/>
  <c r="I80" i="20" s="1"/>
  <c r="AQ29" i="20" s="1"/>
  <c r="H74" i="20"/>
  <c r="I74" i="20" s="1"/>
  <c r="AQ27" i="20" s="1"/>
  <c r="H68" i="20"/>
  <c r="I68" i="20" s="1"/>
  <c r="AQ25" i="20" s="1"/>
  <c r="H21" i="20"/>
  <c r="I21" i="20" s="1"/>
  <c r="AQ8" i="20" s="1"/>
  <c r="H15" i="20"/>
  <c r="I15" i="20" s="1"/>
  <c r="AQ6" i="20" s="1"/>
  <c r="H9" i="20"/>
  <c r="I9" i="20" s="1"/>
  <c r="AQ4" i="20" s="1"/>
  <c r="H24" i="20"/>
  <c r="I24" i="20" s="1"/>
  <c r="AQ9" i="20" s="1"/>
  <c r="H18" i="20"/>
  <c r="I18" i="20" s="1"/>
  <c r="AQ7" i="20" s="1"/>
  <c r="H12" i="20"/>
  <c r="I12" i="20" s="1"/>
  <c r="AQ5" i="20" s="1"/>
  <c r="I6" i="20"/>
  <c r="AQ3" i="20" s="1"/>
  <c r="I8" i="20"/>
  <c r="AS3" i="20" s="1"/>
  <c r="M13" i="20"/>
  <c r="R5" i="20" s="1"/>
  <c r="M15" i="20"/>
  <c r="Q6" i="20" s="1"/>
  <c r="M17" i="20"/>
  <c r="S6" i="20" s="1"/>
  <c r="M19" i="20"/>
  <c r="R7" i="20" s="1"/>
  <c r="M23" i="20"/>
  <c r="S8" i="20" s="1"/>
  <c r="M32" i="20"/>
  <c r="M36" i="20"/>
  <c r="H25" i="20"/>
  <c r="I25" i="20" s="1"/>
  <c r="AR9" i="20" s="1"/>
  <c r="H19" i="20"/>
  <c r="I19" i="20" s="1"/>
  <c r="AR7" i="20" s="1"/>
  <c r="H13" i="20"/>
  <c r="I13" i="20" s="1"/>
  <c r="AR5" i="20" s="1"/>
  <c r="H22" i="20"/>
  <c r="I22" i="20" s="1"/>
  <c r="AR8" i="20" s="1"/>
  <c r="H16" i="20"/>
  <c r="I16" i="20" s="1"/>
  <c r="AR6" i="20" s="1"/>
  <c r="H10" i="20"/>
  <c r="I10" i="20" s="1"/>
  <c r="AR4" i="20" s="1"/>
  <c r="H54" i="20"/>
  <c r="I54" i="20" s="1"/>
  <c r="AS19" i="20" s="1"/>
  <c r="H48" i="20"/>
  <c r="I48" i="20" s="1"/>
  <c r="AS17" i="20" s="1"/>
  <c r="H42" i="20"/>
  <c r="I42" i="20" s="1"/>
  <c r="AS15" i="20" s="1"/>
  <c r="H51" i="20"/>
  <c r="I51" i="20" s="1"/>
  <c r="AS18" i="20" s="1"/>
  <c r="H45" i="20"/>
  <c r="I45" i="20" s="1"/>
  <c r="AS16" i="20" s="1"/>
  <c r="H39" i="20"/>
  <c r="I39" i="20" s="1"/>
  <c r="AS14" i="20" s="1"/>
  <c r="I35" i="20"/>
  <c r="AR13" i="20" s="1"/>
  <c r="M39" i="20"/>
  <c r="M43" i="20"/>
  <c r="M47" i="20"/>
  <c r="M51" i="20"/>
  <c r="I59" i="20"/>
  <c r="AQ22" i="20" s="1"/>
  <c r="M65" i="20"/>
  <c r="M69" i="20"/>
  <c r="M73" i="20"/>
  <c r="M77" i="20"/>
  <c r="M81" i="20"/>
  <c r="H37" i="20"/>
  <c r="I37" i="20" s="1"/>
  <c r="AQ14" i="20" s="1"/>
  <c r="H41" i="20"/>
  <c r="I41" i="20" s="1"/>
  <c r="AR15" i="20" s="1"/>
  <c r="H43" i="20"/>
  <c r="I43" i="20" s="1"/>
  <c r="AQ16" i="20" s="1"/>
  <c r="H47" i="20"/>
  <c r="I47" i="20" s="1"/>
  <c r="AR17" i="20" s="1"/>
  <c r="H49" i="20"/>
  <c r="I49" i="20" s="1"/>
  <c r="AQ18" i="20" s="1"/>
  <c r="H53" i="20"/>
  <c r="I53" i="20" s="1"/>
  <c r="AR19" i="20" s="1"/>
  <c r="H66" i="20"/>
  <c r="I66" i="20" s="1"/>
  <c r="AR24" i="20" s="1"/>
  <c r="H70" i="20"/>
  <c r="I70" i="20" s="1"/>
  <c r="AS25" i="20" s="1"/>
  <c r="H72" i="20"/>
  <c r="I72" i="20" s="1"/>
  <c r="AR26" i="20" s="1"/>
  <c r="H76" i="20"/>
  <c r="I76" i="20" s="1"/>
  <c r="AS27" i="20" s="1"/>
  <c r="H78" i="20"/>
  <c r="I78" i="20" s="1"/>
  <c r="AR28" i="20" s="1"/>
  <c r="H82" i="20"/>
  <c r="I82" i="20" s="1"/>
  <c r="AS29" i="20" s="1"/>
  <c r="H38" i="20"/>
  <c r="I38" i="20" s="1"/>
  <c r="AR14" i="20" s="1"/>
  <c r="H40" i="20"/>
  <c r="I40" i="20" s="1"/>
  <c r="AQ15" i="20" s="1"/>
  <c r="H44" i="20"/>
  <c r="I44" i="20" s="1"/>
  <c r="AR16" i="20" s="1"/>
  <c r="H46" i="20"/>
  <c r="I46" i="20" s="1"/>
  <c r="AQ17" i="20" s="1"/>
  <c r="H67" i="20"/>
  <c r="I67" i="20" s="1"/>
  <c r="AS24" i="20" s="1"/>
  <c r="H69" i="20"/>
  <c r="I69" i="20" s="1"/>
  <c r="AR25" i="20" s="1"/>
  <c r="H73" i="20"/>
  <c r="I73" i="20" s="1"/>
  <c r="AS26" i="20" s="1"/>
  <c r="H75" i="20"/>
  <c r="I75" i="20" s="1"/>
  <c r="AR27" i="20" s="1"/>
  <c r="H78" i="19"/>
  <c r="I78" i="19" s="1"/>
  <c r="AR28" i="19" s="1"/>
  <c r="M42" i="19"/>
  <c r="M53" i="19"/>
  <c r="M71" i="19"/>
  <c r="H19" i="19"/>
  <c r="I19" i="19" s="1"/>
  <c r="AR7" i="19" s="1"/>
  <c r="H17" i="19"/>
  <c r="I17" i="19" s="1"/>
  <c r="AS6" i="19" s="1"/>
  <c r="M37" i="19"/>
  <c r="I5" i="19"/>
  <c r="AS2" i="19" s="1"/>
  <c r="M6" i="19"/>
  <c r="Q3" i="19" s="1"/>
  <c r="M9" i="19"/>
  <c r="Q4" i="19" s="1"/>
  <c r="M24" i="19"/>
  <c r="Q9" i="19" s="1"/>
  <c r="M26" i="19"/>
  <c r="S9" i="19" s="1"/>
  <c r="H50" i="19"/>
  <c r="I50" i="19" s="1"/>
  <c r="AR18" i="19" s="1"/>
  <c r="H54" i="19"/>
  <c r="I54" i="19" s="1"/>
  <c r="AS19" i="19" s="1"/>
  <c r="I35" i="19"/>
  <c r="AR13" i="19" s="1"/>
  <c r="H80" i="19"/>
  <c r="I80" i="19" s="1"/>
  <c r="AQ29" i="19" s="1"/>
  <c r="H81" i="19"/>
  <c r="I81" i="19" s="1"/>
  <c r="AR29" i="19" s="1"/>
  <c r="H79" i="19"/>
  <c r="I79" i="19" s="1"/>
  <c r="AS28" i="19" s="1"/>
  <c r="H51" i="19"/>
  <c r="I51" i="19" s="1"/>
  <c r="AS18" i="19" s="1"/>
  <c r="H52" i="19"/>
  <c r="I52" i="19" s="1"/>
  <c r="AQ19" i="19" s="1"/>
  <c r="M39" i="19"/>
  <c r="M45" i="19"/>
  <c r="M49" i="19"/>
  <c r="M61" i="19"/>
  <c r="M63" i="19"/>
  <c r="M68" i="19"/>
  <c r="M75" i="19"/>
  <c r="M79" i="19"/>
  <c r="M32" i="19"/>
  <c r="H42" i="19"/>
  <c r="I42" i="19" s="1"/>
  <c r="AS15" i="19" s="1"/>
  <c r="H77" i="19"/>
  <c r="I77" i="19" s="1"/>
  <c r="AQ28" i="19" s="1"/>
  <c r="H67" i="19"/>
  <c r="I67" i="19" s="1"/>
  <c r="AS24" i="19" s="1"/>
  <c r="I4" i="19"/>
  <c r="AR2" i="19" s="1"/>
  <c r="I3" i="19"/>
  <c r="AQ2" i="19" s="1"/>
  <c r="M4" i="19"/>
  <c r="R2" i="19" s="1"/>
  <c r="I6" i="19"/>
  <c r="AQ3" i="19" s="1"/>
  <c r="I7" i="19"/>
  <c r="AR3" i="19" s="1"/>
  <c r="M8" i="19"/>
  <c r="S3" i="19" s="1"/>
  <c r="M10" i="19"/>
  <c r="R4" i="19" s="1"/>
  <c r="M11" i="19"/>
  <c r="S4" i="19" s="1"/>
  <c r="M12" i="19"/>
  <c r="Q5" i="19" s="1"/>
  <c r="M14" i="19"/>
  <c r="S5" i="19" s="1"/>
  <c r="M16" i="19"/>
  <c r="R6" i="19" s="1"/>
  <c r="M18" i="19"/>
  <c r="Q7" i="19" s="1"/>
  <c r="M20" i="19"/>
  <c r="S7" i="19" s="1"/>
  <c r="M21" i="19"/>
  <c r="Q8" i="19" s="1"/>
  <c r="M22" i="19"/>
  <c r="R8" i="19" s="1"/>
  <c r="M25" i="19"/>
  <c r="R9" i="19" s="1"/>
  <c r="I31" i="19"/>
  <c r="AQ12" i="19" s="1"/>
  <c r="M33" i="19"/>
  <c r="M34" i="19"/>
  <c r="M35" i="19"/>
  <c r="M36" i="19"/>
  <c r="M38" i="19"/>
  <c r="M40" i="19"/>
  <c r="M41" i="19"/>
  <c r="M43" i="19"/>
  <c r="M44" i="19"/>
  <c r="M46" i="19"/>
  <c r="M47" i="19"/>
  <c r="M48" i="19"/>
  <c r="M50" i="19"/>
  <c r="M51" i="19"/>
  <c r="M52" i="19"/>
  <c r="M54" i="19"/>
  <c r="M59" i="19"/>
  <c r="I60" i="19"/>
  <c r="AR22" i="19" s="1"/>
  <c r="I61" i="19"/>
  <c r="AS22" i="19" s="1"/>
  <c r="M62" i="19"/>
  <c r="M64" i="19"/>
  <c r="M65" i="19"/>
  <c r="M66" i="19"/>
  <c r="M67" i="19"/>
  <c r="M69" i="19"/>
  <c r="M70" i="19"/>
  <c r="M72" i="19"/>
  <c r="M73" i="19"/>
  <c r="M74" i="19"/>
  <c r="M76" i="19"/>
  <c r="M77" i="19"/>
  <c r="M78" i="19"/>
  <c r="M80" i="19"/>
  <c r="M81" i="19"/>
  <c r="M82" i="19"/>
  <c r="M3" i="19"/>
  <c r="Q2" i="19" s="1"/>
  <c r="I8" i="19"/>
  <c r="AS3" i="19" s="1"/>
  <c r="M31" i="19"/>
  <c r="I34" i="19"/>
  <c r="AQ13" i="19" s="1"/>
  <c r="I64" i="19"/>
  <c r="AS23" i="19" s="1"/>
  <c r="M7" i="19"/>
  <c r="R3" i="19" s="1"/>
  <c r="H24" i="19"/>
  <c r="I24" i="19" s="1"/>
  <c r="AQ9" i="19" s="1"/>
  <c r="H18" i="19"/>
  <c r="I18" i="19" s="1"/>
  <c r="AQ7" i="19" s="1"/>
  <c r="H12" i="19"/>
  <c r="I12" i="19" s="1"/>
  <c r="AQ5" i="19" s="1"/>
  <c r="M5" i="19"/>
  <c r="S2" i="19" s="1"/>
  <c r="H13" i="19"/>
  <c r="I13" i="19" s="1"/>
  <c r="AR5" i="19" s="1"/>
  <c r="H15" i="19"/>
  <c r="I15" i="19" s="1"/>
  <c r="AQ6" i="19" s="1"/>
  <c r="M23" i="19"/>
  <c r="S8" i="19" s="1"/>
  <c r="H25" i="19"/>
  <c r="I25" i="19" s="1"/>
  <c r="AR9" i="19" s="1"/>
  <c r="H22" i="19"/>
  <c r="I22" i="19" s="1"/>
  <c r="AR8" i="19" s="1"/>
  <c r="H16" i="19"/>
  <c r="I16" i="19" s="1"/>
  <c r="AR6" i="19" s="1"/>
  <c r="H10" i="19"/>
  <c r="I10" i="19" s="1"/>
  <c r="AR4" i="19" s="1"/>
  <c r="H21" i="19"/>
  <c r="I21" i="19" s="1"/>
  <c r="AQ8" i="19" s="1"/>
  <c r="H23" i="19"/>
  <c r="I23" i="19" s="1"/>
  <c r="AS8" i="19" s="1"/>
  <c r="H26" i="19"/>
  <c r="I26" i="19" s="1"/>
  <c r="AS9" i="19" s="1"/>
  <c r="H20" i="19"/>
  <c r="I20" i="19" s="1"/>
  <c r="AS7" i="19" s="1"/>
  <c r="H14" i="19"/>
  <c r="I14" i="19" s="1"/>
  <c r="AS5" i="19" s="1"/>
  <c r="M13" i="19"/>
  <c r="R5" i="19" s="1"/>
  <c r="M15" i="19"/>
  <c r="Q6" i="19" s="1"/>
  <c r="M17" i="19"/>
  <c r="S6" i="19" s="1"/>
  <c r="M19" i="19"/>
  <c r="R7" i="19" s="1"/>
  <c r="H9" i="19"/>
  <c r="I9" i="19" s="1"/>
  <c r="AQ4" i="19" s="1"/>
  <c r="H11" i="19"/>
  <c r="I11" i="19" s="1"/>
  <c r="AS4" i="19" s="1"/>
  <c r="I32" i="19"/>
  <c r="AR12" i="19" s="1"/>
  <c r="I36" i="19"/>
  <c r="AS13" i="19" s="1"/>
  <c r="I62" i="19"/>
  <c r="AQ23" i="19" s="1"/>
  <c r="I33" i="19"/>
  <c r="AS12" i="19" s="1"/>
  <c r="H37" i="19"/>
  <c r="I37" i="19" s="1"/>
  <c r="AQ14" i="19" s="1"/>
  <c r="H39" i="19"/>
  <c r="I39" i="19" s="1"/>
  <c r="AS14" i="19" s="1"/>
  <c r="H41" i="19"/>
  <c r="I41" i="19" s="1"/>
  <c r="AR15" i="19" s="1"/>
  <c r="H43" i="19"/>
  <c r="I43" i="19" s="1"/>
  <c r="AQ16" i="19" s="1"/>
  <c r="H45" i="19"/>
  <c r="I45" i="19" s="1"/>
  <c r="AS16" i="19" s="1"/>
  <c r="H47" i="19"/>
  <c r="I47" i="19" s="1"/>
  <c r="AR17" i="19" s="1"/>
  <c r="H49" i="19"/>
  <c r="I49" i="19" s="1"/>
  <c r="AQ18" i="19" s="1"/>
  <c r="H53" i="19"/>
  <c r="I53" i="19" s="1"/>
  <c r="AR19" i="19" s="1"/>
  <c r="I59" i="19"/>
  <c r="AQ22" i="19" s="1"/>
  <c r="I63" i="19"/>
  <c r="AR23" i="19" s="1"/>
  <c r="H66" i="19"/>
  <c r="I66" i="19" s="1"/>
  <c r="AR24" i="19" s="1"/>
  <c r="H68" i="19"/>
  <c r="I68" i="19" s="1"/>
  <c r="AQ25" i="19" s="1"/>
  <c r="H70" i="19"/>
  <c r="I70" i="19" s="1"/>
  <c r="AS25" i="19" s="1"/>
  <c r="H72" i="19"/>
  <c r="I72" i="19" s="1"/>
  <c r="AR26" i="19" s="1"/>
  <c r="H74" i="19"/>
  <c r="I74" i="19" s="1"/>
  <c r="AQ27" i="19" s="1"/>
  <c r="H76" i="19"/>
  <c r="I76" i="19" s="1"/>
  <c r="AS27" i="19" s="1"/>
  <c r="H82" i="19"/>
  <c r="I82" i="19" s="1"/>
  <c r="AS29" i="19" s="1"/>
  <c r="H38" i="19"/>
  <c r="I38" i="19" s="1"/>
  <c r="AR14" i="19" s="1"/>
  <c r="H44" i="19"/>
  <c r="I44" i="19" s="1"/>
  <c r="AR16" i="19" s="1"/>
  <c r="H46" i="19"/>
  <c r="I46" i="19" s="1"/>
  <c r="AQ17" i="19" s="1"/>
  <c r="H48" i="19"/>
  <c r="I48" i="19" s="1"/>
  <c r="AS17" i="19" s="1"/>
  <c r="M60" i="19"/>
  <c r="H71" i="19"/>
  <c r="I71" i="19" s="1"/>
  <c r="AQ26" i="19" s="1"/>
  <c r="H73" i="19"/>
  <c r="I73" i="19" s="1"/>
  <c r="AS26" i="19" s="1"/>
  <c r="H75" i="19"/>
  <c r="I75" i="19" s="1"/>
  <c r="AR27" i="19" s="1"/>
  <c r="M9" i="18"/>
  <c r="Q4" i="18" s="1"/>
  <c r="H81" i="18"/>
  <c r="I81" i="18" s="1"/>
  <c r="AR29" i="18" s="1"/>
  <c r="M53" i="18"/>
  <c r="I4" i="18"/>
  <c r="AR2" i="18" s="1"/>
  <c r="M19" i="18"/>
  <c r="R7" i="18" s="1"/>
  <c r="M23" i="18"/>
  <c r="S8" i="18" s="1"/>
  <c r="M31" i="18"/>
  <c r="H52" i="18"/>
  <c r="I52" i="18" s="1"/>
  <c r="AQ19" i="18" s="1"/>
  <c r="I35" i="18"/>
  <c r="AR13" i="18" s="1"/>
  <c r="M6" i="18"/>
  <c r="Q3" i="18" s="1"/>
  <c r="M36" i="18"/>
  <c r="M32" i="18"/>
  <c r="M45" i="18"/>
  <c r="M72" i="18"/>
  <c r="M74" i="18"/>
  <c r="H76" i="18"/>
  <c r="I76" i="18" s="1"/>
  <c r="AS27" i="18" s="1"/>
  <c r="M18" i="18"/>
  <c r="Q7" i="18" s="1"/>
  <c r="M22" i="18"/>
  <c r="R8" i="18" s="1"/>
  <c r="M3" i="18"/>
  <c r="Q2" i="18" s="1"/>
  <c r="M5" i="18"/>
  <c r="S2" i="18" s="1"/>
  <c r="M13" i="18"/>
  <c r="R5" i="18" s="1"/>
  <c r="M17" i="18"/>
  <c r="S6" i="18" s="1"/>
  <c r="M21" i="18"/>
  <c r="Q8" i="18" s="1"/>
  <c r="H43" i="18"/>
  <c r="I43" i="18" s="1"/>
  <c r="AQ16" i="18" s="1"/>
  <c r="H37" i="18"/>
  <c r="I37" i="18" s="1"/>
  <c r="AQ14" i="18" s="1"/>
  <c r="M49" i="18"/>
  <c r="I59" i="18"/>
  <c r="AQ22" i="18" s="1"/>
  <c r="H79" i="18"/>
  <c r="I79" i="18" s="1"/>
  <c r="AS28" i="18" s="1"/>
  <c r="M62" i="18"/>
  <c r="M63" i="18"/>
  <c r="M70" i="18"/>
  <c r="M80" i="18"/>
  <c r="M82" i="18"/>
  <c r="I6" i="18"/>
  <c r="AQ3" i="18" s="1"/>
  <c r="I33" i="18"/>
  <c r="AS12" i="18" s="1"/>
  <c r="M39" i="18"/>
  <c r="M42" i="18"/>
  <c r="M50" i="18"/>
  <c r="I61" i="18"/>
  <c r="AS22" i="18" s="1"/>
  <c r="M66" i="18"/>
  <c r="M76" i="18"/>
  <c r="M78" i="18"/>
  <c r="M4" i="18"/>
  <c r="R2" i="18" s="1"/>
  <c r="M7" i="18"/>
  <c r="R3" i="18" s="1"/>
  <c r="I8" i="18"/>
  <c r="AS3" i="18" s="1"/>
  <c r="M20" i="18"/>
  <c r="S7" i="18" s="1"/>
  <c r="M24" i="18"/>
  <c r="Q9" i="18" s="1"/>
  <c r="I31" i="18"/>
  <c r="AQ12" i="18" s="1"/>
  <c r="H50" i="18"/>
  <c r="I50" i="18" s="1"/>
  <c r="AR18" i="18" s="1"/>
  <c r="M35" i="18"/>
  <c r="M40" i="18"/>
  <c r="H41" i="18"/>
  <c r="I41" i="18" s="1"/>
  <c r="AR15" i="18" s="1"/>
  <c r="M46" i="18"/>
  <c r="M54" i="18"/>
  <c r="M61" i="18"/>
  <c r="I63" i="18"/>
  <c r="AR23" i="18" s="1"/>
  <c r="M67" i="18"/>
  <c r="I7" i="18"/>
  <c r="AR3" i="18" s="1"/>
  <c r="I62" i="18"/>
  <c r="AQ23" i="18" s="1"/>
  <c r="I3" i="18"/>
  <c r="AQ2" i="18" s="1"/>
  <c r="H25" i="18"/>
  <c r="I25" i="18" s="1"/>
  <c r="AR9" i="18" s="1"/>
  <c r="H19" i="18"/>
  <c r="I19" i="18" s="1"/>
  <c r="AR7" i="18" s="1"/>
  <c r="H13" i="18"/>
  <c r="I13" i="18" s="1"/>
  <c r="AR5" i="18" s="1"/>
  <c r="H22" i="18"/>
  <c r="I22" i="18" s="1"/>
  <c r="AR8" i="18" s="1"/>
  <c r="H16" i="18"/>
  <c r="I16" i="18" s="1"/>
  <c r="AR6" i="18" s="1"/>
  <c r="H10" i="18"/>
  <c r="I10" i="18" s="1"/>
  <c r="AR4" i="18" s="1"/>
  <c r="H54" i="18"/>
  <c r="I54" i="18" s="1"/>
  <c r="AS19" i="18" s="1"/>
  <c r="H48" i="18"/>
  <c r="I48" i="18" s="1"/>
  <c r="AS17" i="18" s="1"/>
  <c r="H42" i="18"/>
  <c r="I42" i="18" s="1"/>
  <c r="AS15" i="18" s="1"/>
  <c r="H51" i="18"/>
  <c r="I51" i="18" s="1"/>
  <c r="AS18" i="18" s="1"/>
  <c r="H45" i="18"/>
  <c r="I45" i="18" s="1"/>
  <c r="AS16" i="18" s="1"/>
  <c r="H39" i="18"/>
  <c r="I39" i="18" s="1"/>
  <c r="AS14" i="18" s="1"/>
  <c r="M60" i="18"/>
  <c r="I60" i="18"/>
  <c r="AR22" i="18" s="1"/>
  <c r="H23" i="18"/>
  <c r="I23" i="18" s="1"/>
  <c r="AS8" i="18" s="1"/>
  <c r="H17" i="18"/>
  <c r="I17" i="18" s="1"/>
  <c r="AS6" i="18" s="1"/>
  <c r="H11" i="18"/>
  <c r="I11" i="18" s="1"/>
  <c r="AS4" i="18" s="1"/>
  <c r="H26" i="18"/>
  <c r="I26" i="18" s="1"/>
  <c r="AS9" i="18" s="1"/>
  <c r="H20" i="18"/>
  <c r="I20" i="18" s="1"/>
  <c r="AS7" i="18" s="1"/>
  <c r="H14" i="18"/>
  <c r="I14" i="18" s="1"/>
  <c r="AS5" i="18" s="1"/>
  <c r="M25" i="18"/>
  <c r="R9" i="18" s="1"/>
  <c r="I5" i="18"/>
  <c r="AS2" i="18" s="1"/>
  <c r="M8" i="18"/>
  <c r="S3" i="18" s="1"/>
  <c r="M10" i="18"/>
  <c r="R4" i="18" s="1"/>
  <c r="M11" i="18"/>
  <c r="S4" i="18" s="1"/>
  <c r="M12" i="18"/>
  <c r="Q5" i="18" s="1"/>
  <c r="M14" i="18"/>
  <c r="S5" i="18" s="1"/>
  <c r="M15" i="18"/>
  <c r="Q6" i="18" s="1"/>
  <c r="M26" i="18"/>
  <c r="S9" i="18" s="1"/>
  <c r="M37" i="18"/>
  <c r="M38" i="18"/>
  <c r="M43" i="18"/>
  <c r="M47" i="18"/>
  <c r="M51" i="18"/>
  <c r="M59" i="18"/>
  <c r="M65" i="18"/>
  <c r="M69" i="18"/>
  <c r="I32" i="18"/>
  <c r="AR12" i="18" s="1"/>
  <c r="M34" i="18"/>
  <c r="I34" i="18"/>
  <c r="AQ13" i="18" s="1"/>
  <c r="I36" i="18"/>
  <c r="AS13" i="18" s="1"/>
  <c r="M44" i="18"/>
  <c r="M48" i="18"/>
  <c r="M52" i="18"/>
  <c r="M71" i="18"/>
  <c r="M75" i="18"/>
  <c r="M79" i="18"/>
  <c r="H21" i="18"/>
  <c r="I21" i="18" s="1"/>
  <c r="AQ8" i="18" s="1"/>
  <c r="H15" i="18"/>
  <c r="I15" i="18" s="1"/>
  <c r="AQ6" i="18" s="1"/>
  <c r="H9" i="18"/>
  <c r="I9" i="18" s="1"/>
  <c r="AQ4" i="18" s="1"/>
  <c r="H24" i="18"/>
  <c r="I24" i="18" s="1"/>
  <c r="AQ9" i="18" s="1"/>
  <c r="H18" i="18"/>
  <c r="I18" i="18" s="1"/>
  <c r="AQ7" i="18" s="1"/>
  <c r="H12" i="18"/>
  <c r="I12" i="18" s="1"/>
  <c r="AQ5" i="18" s="1"/>
  <c r="M16" i="18"/>
  <c r="R6" i="18" s="1"/>
  <c r="M33" i="18"/>
  <c r="M41" i="18"/>
  <c r="H77" i="18"/>
  <c r="I77" i="18" s="1"/>
  <c r="AQ28" i="18" s="1"/>
  <c r="H71" i="18"/>
  <c r="I71" i="18" s="1"/>
  <c r="AQ26" i="18" s="1"/>
  <c r="H65" i="18"/>
  <c r="I65" i="18" s="1"/>
  <c r="AQ24" i="18" s="1"/>
  <c r="H80" i="18"/>
  <c r="I80" i="18" s="1"/>
  <c r="AQ29" i="18" s="1"/>
  <c r="H74" i="18"/>
  <c r="I74" i="18" s="1"/>
  <c r="AQ27" i="18" s="1"/>
  <c r="H68" i="18"/>
  <c r="I68" i="18" s="1"/>
  <c r="AQ25" i="18" s="1"/>
  <c r="M64" i="18"/>
  <c r="I64" i="18"/>
  <c r="AS23" i="18" s="1"/>
  <c r="M68" i="18"/>
  <c r="M73" i="18"/>
  <c r="M77" i="18"/>
  <c r="M81" i="18"/>
  <c r="H47" i="18"/>
  <c r="I47" i="18" s="1"/>
  <c r="AR17" i="18" s="1"/>
  <c r="H49" i="18"/>
  <c r="I49" i="18" s="1"/>
  <c r="AQ18" i="18" s="1"/>
  <c r="H53" i="18"/>
  <c r="I53" i="18" s="1"/>
  <c r="AR19" i="18" s="1"/>
  <c r="H66" i="18"/>
  <c r="I66" i="18" s="1"/>
  <c r="AR24" i="18" s="1"/>
  <c r="H72" i="18"/>
  <c r="I72" i="18" s="1"/>
  <c r="AR26" i="18" s="1"/>
  <c r="H78" i="18"/>
  <c r="I78" i="18" s="1"/>
  <c r="AR28" i="18" s="1"/>
  <c r="H82" i="18"/>
  <c r="I82" i="18" s="1"/>
  <c r="AS29" i="18" s="1"/>
  <c r="H38" i="18"/>
  <c r="H40" i="18"/>
  <c r="I40" i="18" s="1"/>
  <c r="AQ15" i="18" s="1"/>
  <c r="H44" i="18"/>
  <c r="I44" i="18" s="1"/>
  <c r="AR16" i="18" s="1"/>
  <c r="H46" i="18"/>
  <c r="I46" i="18" s="1"/>
  <c r="AQ17" i="18" s="1"/>
  <c r="H67" i="18"/>
  <c r="I67" i="18" s="1"/>
  <c r="AS24" i="18" s="1"/>
  <c r="H69" i="18"/>
  <c r="I69" i="18" s="1"/>
  <c r="AR25" i="18" s="1"/>
  <c r="H73" i="18"/>
  <c r="I73" i="18" s="1"/>
  <c r="AS26" i="18" s="1"/>
  <c r="H75" i="18"/>
  <c r="I75" i="18" s="1"/>
  <c r="AR27" i="18" s="1"/>
  <c r="H50" i="16"/>
  <c r="I50" i="16" s="1"/>
  <c r="AR18" i="16" s="1"/>
  <c r="H79" i="16"/>
  <c r="I79" i="16" s="1"/>
  <c r="AS28" i="16" s="1"/>
  <c r="I7" i="16"/>
  <c r="AR3" i="16" s="1"/>
  <c r="I32" i="16"/>
  <c r="AR12" i="16" s="1"/>
  <c r="M35" i="16"/>
  <c r="M72" i="16"/>
  <c r="M42" i="16"/>
  <c r="M61" i="16"/>
  <c r="I62" i="16"/>
  <c r="AQ23" i="16" s="1"/>
  <c r="I63" i="16"/>
  <c r="AR23" i="16" s="1"/>
  <c r="M67" i="16"/>
  <c r="M81" i="16"/>
  <c r="M59" i="16"/>
  <c r="I61" i="16"/>
  <c r="AS22" i="16" s="1"/>
  <c r="M4" i="16"/>
  <c r="R2" i="16" s="1"/>
  <c r="M49" i="16"/>
  <c r="I4" i="16"/>
  <c r="AR2" i="16" s="1"/>
  <c r="M7" i="16"/>
  <c r="R3" i="16" s="1"/>
  <c r="M8" i="16"/>
  <c r="S3" i="16" s="1"/>
  <c r="M15" i="16"/>
  <c r="Q6" i="16" s="1"/>
  <c r="M19" i="16"/>
  <c r="R7" i="16" s="1"/>
  <c r="M23" i="16"/>
  <c r="S8" i="16" s="1"/>
  <c r="M33" i="16"/>
  <c r="I35" i="16"/>
  <c r="AR13" i="16" s="1"/>
  <c r="I36" i="16"/>
  <c r="AS13" i="16" s="1"/>
  <c r="M37" i="16"/>
  <c r="M46" i="16"/>
  <c r="M54" i="16"/>
  <c r="M63" i="16"/>
  <c r="M76" i="16"/>
  <c r="I3" i="16"/>
  <c r="AQ2" i="16" s="1"/>
  <c r="M5" i="16"/>
  <c r="S2" i="16" s="1"/>
  <c r="M6" i="16"/>
  <c r="Q3" i="16" s="1"/>
  <c r="M26" i="16"/>
  <c r="S9" i="16" s="1"/>
  <c r="M41" i="16"/>
  <c r="M53" i="16"/>
  <c r="H81" i="16"/>
  <c r="I81" i="16" s="1"/>
  <c r="AR29" i="16" s="1"/>
  <c r="M66" i="16"/>
  <c r="H69" i="16"/>
  <c r="I69" i="16" s="1"/>
  <c r="AR25" i="16" s="1"/>
  <c r="M73" i="16"/>
  <c r="M80" i="16"/>
  <c r="M3" i="16"/>
  <c r="Q2" i="16" s="1"/>
  <c r="M13" i="16"/>
  <c r="R5" i="16" s="1"/>
  <c r="M17" i="16"/>
  <c r="S6" i="16" s="1"/>
  <c r="M25" i="16"/>
  <c r="R9" i="16" s="1"/>
  <c r="M31" i="16"/>
  <c r="M38" i="16"/>
  <c r="M45" i="16"/>
  <c r="M50" i="16"/>
  <c r="M77" i="16"/>
  <c r="I5" i="16"/>
  <c r="AS2" i="16" s="1"/>
  <c r="M32" i="16"/>
  <c r="I33" i="16"/>
  <c r="AS12" i="16" s="1"/>
  <c r="M36" i="16"/>
  <c r="M40" i="16"/>
  <c r="M44" i="16"/>
  <c r="M48" i="16"/>
  <c r="M52" i="16"/>
  <c r="M71" i="16"/>
  <c r="M75" i="16"/>
  <c r="M79" i="16"/>
  <c r="M60" i="16"/>
  <c r="I60" i="16"/>
  <c r="AR22" i="16" s="1"/>
  <c r="H21" i="16"/>
  <c r="I21" i="16" s="1"/>
  <c r="AQ8" i="16" s="1"/>
  <c r="H15" i="16"/>
  <c r="I15" i="16" s="1"/>
  <c r="AQ6" i="16" s="1"/>
  <c r="H24" i="16"/>
  <c r="I24" i="16" s="1"/>
  <c r="AQ9" i="16" s="1"/>
  <c r="H18" i="16"/>
  <c r="I18" i="16" s="1"/>
  <c r="AQ7" i="16" s="1"/>
  <c r="H12" i="16"/>
  <c r="I12" i="16" s="1"/>
  <c r="AQ5" i="16" s="1"/>
  <c r="I6" i="16"/>
  <c r="AQ3" i="16" s="1"/>
  <c r="I8" i="16"/>
  <c r="AS3" i="16" s="1"/>
  <c r="M10" i="16"/>
  <c r="R4" i="16" s="1"/>
  <c r="M11" i="16"/>
  <c r="S4" i="16" s="1"/>
  <c r="M12" i="16"/>
  <c r="Q5" i="16" s="1"/>
  <c r="M14" i="16"/>
  <c r="S5" i="16" s="1"/>
  <c r="M16" i="16"/>
  <c r="R6" i="16" s="1"/>
  <c r="M18" i="16"/>
  <c r="Q7" i="16" s="1"/>
  <c r="M20" i="16"/>
  <c r="S7" i="16" s="1"/>
  <c r="M21" i="16"/>
  <c r="Q8" i="16" s="1"/>
  <c r="M22" i="16"/>
  <c r="R8" i="16" s="1"/>
  <c r="I31" i="16"/>
  <c r="AQ12" i="16" s="1"/>
  <c r="H52" i="16"/>
  <c r="I52" i="16" s="1"/>
  <c r="AQ19" i="16" s="1"/>
  <c r="H54" i="16"/>
  <c r="I54" i="16" s="1"/>
  <c r="AS19" i="16" s="1"/>
  <c r="H48" i="16"/>
  <c r="I48" i="16" s="1"/>
  <c r="AS17" i="16" s="1"/>
  <c r="H42" i="16"/>
  <c r="I42" i="16" s="1"/>
  <c r="AS15" i="16" s="1"/>
  <c r="H51" i="16"/>
  <c r="I51" i="16" s="1"/>
  <c r="AS18" i="16" s="1"/>
  <c r="H45" i="16"/>
  <c r="I45" i="16" s="1"/>
  <c r="AS16" i="16" s="1"/>
  <c r="H39" i="16"/>
  <c r="I39" i="16" s="1"/>
  <c r="AS14" i="16" s="1"/>
  <c r="M39" i="16"/>
  <c r="M43" i="16"/>
  <c r="M47" i="16"/>
  <c r="M51" i="16"/>
  <c r="I59" i="16"/>
  <c r="AQ22" i="16" s="1"/>
  <c r="M62" i="16"/>
  <c r="M65" i="16"/>
  <c r="M69" i="16"/>
  <c r="M70" i="16"/>
  <c r="M74" i="16"/>
  <c r="M78" i="16"/>
  <c r="M82" i="16"/>
  <c r="H23" i="16"/>
  <c r="I23" i="16" s="1"/>
  <c r="AS8" i="16" s="1"/>
  <c r="H17" i="16"/>
  <c r="I17" i="16" s="1"/>
  <c r="AS6" i="16" s="1"/>
  <c r="AT6" i="16" s="1"/>
  <c r="H11" i="16"/>
  <c r="I11" i="16" s="1"/>
  <c r="AS4" i="16" s="1"/>
  <c r="H26" i="16"/>
  <c r="I26" i="16" s="1"/>
  <c r="AS9" i="16" s="1"/>
  <c r="H20" i="16"/>
  <c r="I20" i="16" s="1"/>
  <c r="AS7" i="16" s="1"/>
  <c r="H14" i="16"/>
  <c r="I14" i="16" s="1"/>
  <c r="AS5" i="16" s="1"/>
  <c r="H25" i="16"/>
  <c r="I25" i="16" s="1"/>
  <c r="AR9" i="16" s="1"/>
  <c r="H19" i="16"/>
  <c r="I19" i="16" s="1"/>
  <c r="AR7" i="16" s="1"/>
  <c r="H13" i="16"/>
  <c r="I13" i="16" s="1"/>
  <c r="AR5" i="16" s="1"/>
  <c r="H22" i="16"/>
  <c r="I22" i="16" s="1"/>
  <c r="AR8" i="16" s="1"/>
  <c r="H16" i="16"/>
  <c r="I16" i="16" s="1"/>
  <c r="AR6" i="16" s="1"/>
  <c r="H10" i="16"/>
  <c r="I10" i="16" s="1"/>
  <c r="AR4" i="16" s="1"/>
  <c r="M9" i="16"/>
  <c r="Q4" i="16" s="1"/>
  <c r="M24" i="16"/>
  <c r="Q9" i="16" s="1"/>
  <c r="M34" i="16"/>
  <c r="I34" i="16"/>
  <c r="AQ13" i="16" s="1"/>
  <c r="H77" i="16"/>
  <c r="I77" i="16" s="1"/>
  <c r="AQ28" i="16" s="1"/>
  <c r="H71" i="16"/>
  <c r="I71" i="16" s="1"/>
  <c r="AQ26" i="16" s="1"/>
  <c r="H65" i="16"/>
  <c r="I65" i="16" s="1"/>
  <c r="AQ24" i="16" s="1"/>
  <c r="H80" i="16"/>
  <c r="I80" i="16" s="1"/>
  <c r="AQ29" i="16" s="1"/>
  <c r="H74" i="16"/>
  <c r="I74" i="16" s="1"/>
  <c r="AQ27" i="16" s="1"/>
  <c r="H68" i="16"/>
  <c r="I68" i="16" s="1"/>
  <c r="AQ25" i="16" s="1"/>
  <c r="M64" i="16"/>
  <c r="I64" i="16"/>
  <c r="AS23" i="16" s="1"/>
  <c r="M68" i="16"/>
  <c r="H37" i="16"/>
  <c r="I37" i="16" s="1"/>
  <c r="AQ14" i="16" s="1"/>
  <c r="H41" i="16"/>
  <c r="I41" i="16" s="1"/>
  <c r="AR15" i="16" s="1"/>
  <c r="H43" i="16"/>
  <c r="I43" i="16" s="1"/>
  <c r="AQ16" i="16" s="1"/>
  <c r="H47" i="16"/>
  <c r="I47" i="16" s="1"/>
  <c r="AR17" i="16" s="1"/>
  <c r="H49" i="16"/>
  <c r="I49" i="16" s="1"/>
  <c r="AQ18" i="16" s="1"/>
  <c r="H53" i="16"/>
  <c r="I53" i="16" s="1"/>
  <c r="AR19" i="16" s="1"/>
  <c r="H66" i="16"/>
  <c r="I66" i="16" s="1"/>
  <c r="AR24" i="16" s="1"/>
  <c r="H70" i="16"/>
  <c r="I70" i="16" s="1"/>
  <c r="AS25" i="16" s="1"/>
  <c r="H72" i="16"/>
  <c r="I72" i="16" s="1"/>
  <c r="AR26" i="16" s="1"/>
  <c r="H76" i="16"/>
  <c r="I76" i="16" s="1"/>
  <c r="AS27" i="16" s="1"/>
  <c r="H78" i="16"/>
  <c r="I78" i="16" s="1"/>
  <c r="AR28" i="16" s="1"/>
  <c r="H82" i="16"/>
  <c r="I82" i="16" s="1"/>
  <c r="AS29" i="16" s="1"/>
  <c r="H38" i="16"/>
  <c r="I38" i="16" s="1"/>
  <c r="AR14" i="16" s="1"/>
  <c r="H40" i="16"/>
  <c r="I40" i="16" s="1"/>
  <c r="AQ15" i="16" s="1"/>
  <c r="H44" i="16"/>
  <c r="I44" i="16" s="1"/>
  <c r="AR16" i="16" s="1"/>
  <c r="H46" i="16"/>
  <c r="I46" i="16" s="1"/>
  <c r="AQ17" i="16" s="1"/>
  <c r="H67" i="16"/>
  <c r="I67" i="16" s="1"/>
  <c r="AS24" i="16" s="1"/>
  <c r="H73" i="16"/>
  <c r="I73" i="16" s="1"/>
  <c r="AS26" i="16" s="1"/>
  <c r="H75" i="16"/>
  <c r="I75" i="16" s="1"/>
  <c r="AR27" i="16" s="1"/>
  <c r="M59" i="15"/>
  <c r="H50" i="15"/>
  <c r="I50" i="15" s="1"/>
  <c r="AR18" i="15" s="1"/>
  <c r="M45" i="15"/>
  <c r="H79" i="15"/>
  <c r="I79" i="15" s="1"/>
  <c r="AS28" i="15" s="1"/>
  <c r="M31" i="15"/>
  <c r="I63" i="15"/>
  <c r="AR23" i="15" s="1"/>
  <c r="M6" i="15"/>
  <c r="Q3" i="15" s="1"/>
  <c r="M35" i="15"/>
  <c r="M38" i="15"/>
  <c r="I61" i="15"/>
  <c r="AS22" i="15" s="1"/>
  <c r="I62" i="15"/>
  <c r="AQ23" i="15" s="1"/>
  <c r="M67" i="15"/>
  <c r="M72" i="15"/>
  <c r="M81" i="15"/>
  <c r="M4" i="15"/>
  <c r="R2" i="15" s="1"/>
  <c r="M15" i="15"/>
  <c r="Q6" i="15" s="1"/>
  <c r="M19" i="15"/>
  <c r="R7" i="15" s="1"/>
  <c r="I32" i="15"/>
  <c r="AR12" i="15" s="1"/>
  <c r="M42" i="15"/>
  <c r="M49" i="15"/>
  <c r="M54" i="15"/>
  <c r="M61" i="15"/>
  <c r="M63" i="15"/>
  <c r="M76" i="15"/>
  <c r="M3" i="15"/>
  <c r="Q2" i="15" s="1"/>
  <c r="I5" i="15"/>
  <c r="AS2" i="15" s="1"/>
  <c r="M26" i="15"/>
  <c r="S9" i="15" s="1"/>
  <c r="M33" i="15"/>
  <c r="I35" i="15"/>
  <c r="AR13" i="15" s="1"/>
  <c r="I36" i="15"/>
  <c r="AS13" i="15" s="1"/>
  <c r="M37" i="15"/>
  <c r="M46" i="15"/>
  <c r="M53" i="15"/>
  <c r="H81" i="15"/>
  <c r="I81" i="15" s="1"/>
  <c r="AR29" i="15" s="1"/>
  <c r="M66" i="15"/>
  <c r="H69" i="15"/>
  <c r="I69" i="15" s="1"/>
  <c r="AR25" i="15" s="1"/>
  <c r="M73" i="15"/>
  <c r="M80" i="15"/>
  <c r="I6" i="15"/>
  <c r="AQ3" i="15" s="1"/>
  <c r="I8" i="15"/>
  <c r="AS3" i="15" s="1"/>
  <c r="M23" i="15"/>
  <c r="S8" i="15" s="1"/>
  <c r="M5" i="15"/>
  <c r="S2" i="15" s="1"/>
  <c r="M7" i="15"/>
  <c r="R3" i="15" s="1"/>
  <c r="M13" i="15"/>
  <c r="R5" i="15" s="1"/>
  <c r="M17" i="15"/>
  <c r="S6" i="15" s="1"/>
  <c r="M25" i="15"/>
  <c r="R9" i="15" s="1"/>
  <c r="M41" i="15"/>
  <c r="M50" i="15"/>
  <c r="M77" i="15"/>
  <c r="I3" i="15"/>
  <c r="AQ2" i="15" s="1"/>
  <c r="H25" i="15"/>
  <c r="I25" i="15" s="1"/>
  <c r="AR9" i="15" s="1"/>
  <c r="H19" i="15"/>
  <c r="I19" i="15" s="1"/>
  <c r="AR7" i="15" s="1"/>
  <c r="H13" i="15"/>
  <c r="I13" i="15" s="1"/>
  <c r="AR5" i="15" s="1"/>
  <c r="H22" i="15"/>
  <c r="I22" i="15" s="1"/>
  <c r="AR8" i="15" s="1"/>
  <c r="H16" i="15"/>
  <c r="I16" i="15" s="1"/>
  <c r="AR6" i="15" s="1"/>
  <c r="H10" i="15"/>
  <c r="I10" i="15" s="1"/>
  <c r="AR4" i="15" s="1"/>
  <c r="I7" i="15"/>
  <c r="AR3" i="15" s="1"/>
  <c r="M32" i="15"/>
  <c r="I33" i="15"/>
  <c r="AS12" i="15" s="1"/>
  <c r="M36" i="15"/>
  <c r="M40" i="15"/>
  <c r="M44" i="15"/>
  <c r="M48" i="15"/>
  <c r="M52" i="15"/>
  <c r="M71" i="15"/>
  <c r="M75" i="15"/>
  <c r="M79" i="15"/>
  <c r="H21" i="15"/>
  <c r="I21" i="15" s="1"/>
  <c r="AQ8" i="15" s="1"/>
  <c r="H15" i="15"/>
  <c r="I15" i="15" s="1"/>
  <c r="AQ6" i="15" s="1"/>
  <c r="H9" i="15"/>
  <c r="I9" i="15" s="1"/>
  <c r="AQ4" i="15" s="1"/>
  <c r="H24" i="15"/>
  <c r="I24" i="15" s="1"/>
  <c r="AQ9" i="15" s="1"/>
  <c r="H18" i="15"/>
  <c r="I18" i="15" s="1"/>
  <c r="AQ7" i="15" s="1"/>
  <c r="H12" i="15"/>
  <c r="I12" i="15" s="1"/>
  <c r="AQ5" i="15" s="1"/>
  <c r="I4" i="15"/>
  <c r="AR2" i="15" s="1"/>
  <c r="H23" i="15"/>
  <c r="I23" i="15" s="1"/>
  <c r="AS8" i="15" s="1"/>
  <c r="H17" i="15"/>
  <c r="I17" i="15" s="1"/>
  <c r="AS6" i="15" s="1"/>
  <c r="H11" i="15"/>
  <c r="I11" i="15" s="1"/>
  <c r="AS4" i="15" s="1"/>
  <c r="H26" i="15"/>
  <c r="I26" i="15" s="1"/>
  <c r="AS9" i="15" s="1"/>
  <c r="H20" i="15"/>
  <c r="I20" i="15" s="1"/>
  <c r="AS7" i="15" s="1"/>
  <c r="H14" i="15"/>
  <c r="I14" i="15" s="1"/>
  <c r="AS5" i="15" s="1"/>
  <c r="M8" i="15"/>
  <c r="S3" i="15" s="1"/>
  <c r="M9" i="15"/>
  <c r="Q4" i="15" s="1"/>
  <c r="M10" i="15"/>
  <c r="R4" i="15" s="1"/>
  <c r="M11" i="15"/>
  <c r="S4" i="15" s="1"/>
  <c r="M12" i="15"/>
  <c r="Q5" i="15" s="1"/>
  <c r="M14" i="15"/>
  <c r="S5" i="15" s="1"/>
  <c r="M16" i="15"/>
  <c r="R6" i="15" s="1"/>
  <c r="M18" i="15"/>
  <c r="Q7" i="15" s="1"/>
  <c r="M20" i="15"/>
  <c r="S7" i="15" s="1"/>
  <c r="M21" i="15"/>
  <c r="Q8" i="15" s="1"/>
  <c r="M22" i="15"/>
  <c r="R8" i="15" s="1"/>
  <c r="I31" i="15"/>
  <c r="AQ12" i="15" s="1"/>
  <c r="H52" i="15"/>
  <c r="I52" i="15" s="1"/>
  <c r="AQ19" i="15" s="1"/>
  <c r="H54" i="15"/>
  <c r="I54" i="15" s="1"/>
  <c r="AS19" i="15" s="1"/>
  <c r="H48" i="15"/>
  <c r="I48" i="15" s="1"/>
  <c r="AS17" i="15" s="1"/>
  <c r="H42" i="15"/>
  <c r="I42" i="15" s="1"/>
  <c r="AS15" i="15" s="1"/>
  <c r="H51" i="15"/>
  <c r="I51" i="15" s="1"/>
  <c r="AS18" i="15" s="1"/>
  <c r="H45" i="15"/>
  <c r="I45" i="15" s="1"/>
  <c r="AS16" i="15" s="1"/>
  <c r="H39" i="15"/>
  <c r="I39" i="15" s="1"/>
  <c r="AS14" i="15" s="1"/>
  <c r="M39" i="15"/>
  <c r="M43" i="15"/>
  <c r="M47" i="15"/>
  <c r="M51" i="15"/>
  <c r="I59" i="15"/>
  <c r="AQ22" i="15" s="1"/>
  <c r="M62" i="15"/>
  <c r="M65" i="15"/>
  <c r="M69" i="15"/>
  <c r="M70" i="15"/>
  <c r="M74" i="15"/>
  <c r="M78" i="15"/>
  <c r="M82" i="15"/>
  <c r="M60" i="15"/>
  <c r="I60" i="15"/>
  <c r="AR22" i="15" s="1"/>
  <c r="M24" i="15"/>
  <c r="Q9" i="15" s="1"/>
  <c r="M34" i="15"/>
  <c r="I34" i="15"/>
  <c r="AQ13" i="15" s="1"/>
  <c r="H77" i="15"/>
  <c r="I77" i="15" s="1"/>
  <c r="AQ28" i="15" s="1"/>
  <c r="H71" i="15"/>
  <c r="I71" i="15" s="1"/>
  <c r="AQ26" i="15" s="1"/>
  <c r="H65" i="15"/>
  <c r="I65" i="15" s="1"/>
  <c r="AQ24" i="15" s="1"/>
  <c r="H80" i="15"/>
  <c r="I80" i="15" s="1"/>
  <c r="AQ29" i="15" s="1"/>
  <c r="H74" i="15"/>
  <c r="I74" i="15" s="1"/>
  <c r="AQ27" i="15" s="1"/>
  <c r="H68" i="15"/>
  <c r="I68" i="15" s="1"/>
  <c r="AQ25" i="15" s="1"/>
  <c r="M64" i="15"/>
  <c r="I64" i="15"/>
  <c r="AS23" i="15" s="1"/>
  <c r="M68" i="15"/>
  <c r="H37" i="15"/>
  <c r="I37" i="15" s="1"/>
  <c r="AQ14" i="15" s="1"/>
  <c r="H41" i="15"/>
  <c r="I41" i="15" s="1"/>
  <c r="AR15" i="15" s="1"/>
  <c r="H43" i="15"/>
  <c r="I43" i="15" s="1"/>
  <c r="AQ16" i="15" s="1"/>
  <c r="H47" i="15"/>
  <c r="I47" i="15" s="1"/>
  <c r="AR17" i="15" s="1"/>
  <c r="H49" i="15"/>
  <c r="I49" i="15" s="1"/>
  <c r="AQ18" i="15" s="1"/>
  <c r="H53" i="15"/>
  <c r="I53" i="15" s="1"/>
  <c r="AR19" i="15" s="1"/>
  <c r="H66" i="15"/>
  <c r="I66" i="15" s="1"/>
  <c r="AR24" i="15" s="1"/>
  <c r="H70" i="15"/>
  <c r="I70" i="15" s="1"/>
  <c r="AS25" i="15" s="1"/>
  <c r="H72" i="15"/>
  <c r="I72" i="15" s="1"/>
  <c r="AR26" i="15" s="1"/>
  <c r="H76" i="15"/>
  <c r="I76" i="15" s="1"/>
  <c r="AS27" i="15" s="1"/>
  <c r="H78" i="15"/>
  <c r="I78" i="15" s="1"/>
  <c r="AR28" i="15" s="1"/>
  <c r="H82" i="15"/>
  <c r="I82" i="15" s="1"/>
  <c r="AS29" i="15" s="1"/>
  <c r="H38" i="15"/>
  <c r="I38" i="15" s="1"/>
  <c r="AR14" i="15" s="1"/>
  <c r="H40" i="15"/>
  <c r="I40" i="15" s="1"/>
  <c r="AQ15" i="15" s="1"/>
  <c r="H44" i="15"/>
  <c r="I44" i="15" s="1"/>
  <c r="AR16" i="15" s="1"/>
  <c r="H46" i="15"/>
  <c r="I46" i="15" s="1"/>
  <c r="AQ17" i="15" s="1"/>
  <c r="H67" i="15"/>
  <c r="I67" i="15" s="1"/>
  <c r="AS24" i="15" s="1"/>
  <c r="H73" i="15"/>
  <c r="I73" i="15" s="1"/>
  <c r="AS26" i="15" s="1"/>
  <c r="H75" i="15"/>
  <c r="I75" i="15" s="1"/>
  <c r="AR27" i="15" s="1"/>
  <c r="H50" i="14"/>
  <c r="H81" i="14"/>
  <c r="I81" i="14" s="1"/>
  <c r="AR29" i="14" s="1"/>
  <c r="I8" i="14"/>
  <c r="AS3" i="14" s="1"/>
  <c r="M23" i="14"/>
  <c r="S8" i="14" s="1"/>
  <c r="I31" i="14"/>
  <c r="AQ12" i="14" s="1"/>
  <c r="I33" i="14"/>
  <c r="AS12" i="14" s="1"/>
  <c r="I34" i="14"/>
  <c r="AQ13" i="14" s="1"/>
  <c r="I35" i="14"/>
  <c r="AR13" i="14" s="1"/>
  <c r="M37" i="14"/>
  <c r="M39" i="14"/>
  <c r="M41" i="14"/>
  <c r="M43" i="14"/>
  <c r="M45" i="14"/>
  <c r="M53" i="14"/>
  <c r="I61" i="14"/>
  <c r="AS22" i="14" s="1"/>
  <c r="M67" i="14"/>
  <c r="M75" i="14"/>
  <c r="M47" i="14"/>
  <c r="M49" i="14"/>
  <c r="M51" i="14"/>
  <c r="I59" i="14"/>
  <c r="AQ22" i="14" s="1"/>
  <c r="I60" i="14"/>
  <c r="AR22" i="14" s="1"/>
  <c r="I63" i="14"/>
  <c r="AR23" i="14" s="1"/>
  <c r="I64" i="14"/>
  <c r="AS23" i="14" s="1"/>
  <c r="M65" i="14"/>
  <c r="M69" i="14"/>
  <c r="M71" i="14"/>
  <c r="M73" i="14"/>
  <c r="M77" i="14"/>
  <c r="M79" i="14"/>
  <c r="M81" i="14"/>
  <c r="I3" i="14"/>
  <c r="AQ2" i="14" s="1"/>
  <c r="M5" i="14"/>
  <c r="S2" i="14" s="1"/>
  <c r="I7" i="14"/>
  <c r="AR3" i="14" s="1"/>
  <c r="H52" i="14"/>
  <c r="I52" i="14" s="1"/>
  <c r="AQ19" i="14" s="1"/>
  <c r="H54" i="14"/>
  <c r="I54" i="14" s="1"/>
  <c r="AS19" i="14" s="1"/>
  <c r="H77" i="14"/>
  <c r="I77" i="14" s="1"/>
  <c r="AQ28" i="14" s="1"/>
  <c r="H79" i="14"/>
  <c r="I79" i="14" s="1"/>
  <c r="AS28" i="14" s="1"/>
  <c r="M4" i="14"/>
  <c r="R2" i="14" s="1"/>
  <c r="I6" i="14"/>
  <c r="AQ3" i="14" s="1"/>
  <c r="M26" i="14"/>
  <c r="S9" i="14" s="1"/>
  <c r="M32" i="14"/>
  <c r="M34" i="14"/>
  <c r="M36" i="14"/>
  <c r="M38" i="14"/>
  <c r="M40" i="14"/>
  <c r="M42" i="14"/>
  <c r="M44" i="14"/>
  <c r="M46" i="14"/>
  <c r="M48" i="14"/>
  <c r="M50" i="14"/>
  <c r="M52" i="14"/>
  <c r="M54" i="14"/>
  <c r="M60" i="14"/>
  <c r="M62" i="14"/>
  <c r="M64" i="14"/>
  <c r="M66" i="14"/>
  <c r="M68" i="14"/>
  <c r="M70" i="14"/>
  <c r="M72" i="14"/>
  <c r="M74" i="14"/>
  <c r="M76" i="14"/>
  <c r="M78" i="14"/>
  <c r="M80" i="14"/>
  <c r="M82" i="14"/>
  <c r="M3" i="14"/>
  <c r="Q2" i="14" s="1"/>
  <c r="M6" i="14"/>
  <c r="Q3" i="14" s="1"/>
  <c r="M7" i="14"/>
  <c r="R3" i="14" s="1"/>
  <c r="M25" i="14"/>
  <c r="R9" i="14" s="1"/>
  <c r="M33" i="14"/>
  <c r="M59" i="14"/>
  <c r="M63" i="14"/>
  <c r="I4" i="14"/>
  <c r="AR2" i="14" s="1"/>
  <c r="H23" i="14"/>
  <c r="I23" i="14" s="1"/>
  <c r="AS8" i="14" s="1"/>
  <c r="H17" i="14"/>
  <c r="I17" i="14" s="1"/>
  <c r="AS6" i="14" s="1"/>
  <c r="H11" i="14"/>
  <c r="I11" i="14" s="1"/>
  <c r="AS4" i="14" s="1"/>
  <c r="H26" i="14"/>
  <c r="I26" i="14" s="1"/>
  <c r="AS9" i="14" s="1"/>
  <c r="H20" i="14"/>
  <c r="I20" i="14" s="1"/>
  <c r="AS7" i="14" s="1"/>
  <c r="H14" i="14"/>
  <c r="I14" i="14" s="1"/>
  <c r="AS5" i="14" s="1"/>
  <c r="M8" i="14"/>
  <c r="S3" i="14" s="1"/>
  <c r="M9" i="14"/>
  <c r="Q4" i="14" s="1"/>
  <c r="M10" i="14"/>
  <c r="R4" i="14" s="1"/>
  <c r="M11" i="14"/>
  <c r="S4" i="14" s="1"/>
  <c r="M12" i="14"/>
  <c r="Q5" i="14" s="1"/>
  <c r="M14" i="14"/>
  <c r="S5" i="14" s="1"/>
  <c r="M16" i="14"/>
  <c r="R6" i="14" s="1"/>
  <c r="M18" i="14"/>
  <c r="Q7" i="14" s="1"/>
  <c r="M20" i="14"/>
  <c r="S7" i="14" s="1"/>
  <c r="M21" i="14"/>
  <c r="Q8" i="14" s="1"/>
  <c r="M22" i="14"/>
  <c r="R8" i="14" s="1"/>
  <c r="M24" i="14"/>
  <c r="Q9" i="14" s="1"/>
  <c r="I5" i="14"/>
  <c r="AS2" i="14" s="1"/>
  <c r="H21" i="14"/>
  <c r="I21" i="14" s="1"/>
  <c r="AQ8" i="14" s="1"/>
  <c r="H15" i="14"/>
  <c r="I15" i="14" s="1"/>
  <c r="AQ6" i="14" s="1"/>
  <c r="H9" i="14"/>
  <c r="I9" i="14" s="1"/>
  <c r="AQ4" i="14" s="1"/>
  <c r="H24" i="14"/>
  <c r="I24" i="14" s="1"/>
  <c r="AQ9" i="14" s="1"/>
  <c r="H18" i="14"/>
  <c r="I18" i="14" s="1"/>
  <c r="AQ7" i="14" s="1"/>
  <c r="H12" i="14"/>
  <c r="I12" i="14" s="1"/>
  <c r="AQ5" i="14" s="1"/>
  <c r="M13" i="14"/>
  <c r="R5" i="14" s="1"/>
  <c r="M15" i="14"/>
  <c r="Q6" i="14" s="1"/>
  <c r="M17" i="14"/>
  <c r="S6" i="14" s="1"/>
  <c r="M19" i="14"/>
  <c r="R7" i="14" s="1"/>
  <c r="H25" i="14"/>
  <c r="I25" i="14" s="1"/>
  <c r="AR9" i="14" s="1"/>
  <c r="H19" i="14"/>
  <c r="I19" i="14" s="1"/>
  <c r="AR7" i="14" s="1"/>
  <c r="H13" i="14"/>
  <c r="I13" i="14" s="1"/>
  <c r="AR5" i="14" s="1"/>
  <c r="H22" i="14"/>
  <c r="I22" i="14" s="1"/>
  <c r="AR8" i="14" s="1"/>
  <c r="H16" i="14"/>
  <c r="I16" i="14" s="1"/>
  <c r="AR6" i="14" s="1"/>
  <c r="H10" i="14"/>
  <c r="I10" i="14" s="1"/>
  <c r="AR4" i="14" s="1"/>
  <c r="M31" i="14"/>
  <c r="I32" i="14"/>
  <c r="AR12" i="14" s="1"/>
  <c r="M35" i="14"/>
  <c r="I36" i="14"/>
  <c r="AS13" i="14" s="1"/>
  <c r="I50" i="14"/>
  <c r="AR18" i="14" s="1"/>
  <c r="M61" i="14"/>
  <c r="I62" i="14"/>
  <c r="AQ23" i="14" s="1"/>
  <c r="H37" i="14"/>
  <c r="I37" i="14" s="1"/>
  <c r="AQ14" i="14" s="1"/>
  <c r="H39" i="14"/>
  <c r="I39" i="14" s="1"/>
  <c r="AS14" i="14" s="1"/>
  <c r="H41" i="14"/>
  <c r="I41" i="14" s="1"/>
  <c r="AR15" i="14" s="1"/>
  <c r="H43" i="14"/>
  <c r="I43" i="14" s="1"/>
  <c r="AQ16" i="14" s="1"/>
  <c r="H45" i="14"/>
  <c r="I45" i="14" s="1"/>
  <c r="AS16" i="14" s="1"/>
  <c r="H47" i="14"/>
  <c r="I47" i="14" s="1"/>
  <c r="AR17" i="14" s="1"/>
  <c r="H49" i="14"/>
  <c r="I49" i="14" s="1"/>
  <c r="AQ18" i="14" s="1"/>
  <c r="H51" i="14"/>
  <c r="I51" i="14" s="1"/>
  <c r="AS18" i="14" s="1"/>
  <c r="H53" i="14"/>
  <c r="I53" i="14" s="1"/>
  <c r="AR19" i="14" s="1"/>
  <c r="H66" i="14"/>
  <c r="I66" i="14" s="1"/>
  <c r="AR24" i="14" s="1"/>
  <c r="H68" i="14"/>
  <c r="I68" i="14" s="1"/>
  <c r="AQ25" i="14" s="1"/>
  <c r="H70" i="14"/>
  <c r="I70" i="14" s="1"/>
  <c r="AS25" i="14" s="1"/>
  <c r="H72" i="14"/>
  <c r="I72" i="14" s="1"/>
  <c r="AR26" i="14" s="1"/>
  <c r="H74" i="14"/>
  <c r="I74" i="14" s="1"/>
  <c r="AQ27" i="14" s="1"/>
  <c r="H76" i="14"/>
  <c r="I76" i="14" s="1"/>
  <c r="AS27" i="14" s="1"/>
  <c r="H78" i="14"/>
  <c r="I78" i="14" s="1"/>
  <c r="AR28" i="14" s="1"/>
  <c r="H80" i="14"/>
  <c r="I80" i="14" s="1"/>
  <c r="AQ29" i="14" s="1"/>
  <c r="H82" i="14"/>
  <c r="I82" i="14" s="1"/>
  <c r="AS29" i="14" s="1"/>
  <c r="H38" i="14"/>
  <c r="I38" i="14" s="1"/>
  <c r="AR14" i="14" s="1"/>
  <c r="H40" i="14"/>
  <c r="I40" i="14" s="1"/>
  <c r="AQ15" i="14" s="1"/>
  <c r="H42" i="14"/>
  <c r="I42" i="14" s="1"/>
  <c r="AS15" i="14" s="1"/>
  <c r="H44" i="14"/>
  <c r="I44" i="14" s="1"/>
  <c r="AR16" i="14" s="1"/>
  <c r="H46" i="14"/>
  <c r="I46" i="14" s="1"/>
  <c r="AQ17" i="14" s="1"/>
  <c r="H48" i="14"/>
  <c r="I48" i="14" s="1"/>
  <c r="AS17" i="14" s="1"/>
  <c r="H65" i="14"/>
  <c r="I65" i="14" s="1"/>
  <c r="AQ24" i="14" s="1"/>
  <c r="H67" i="14"/>
  <c r="I67" i="14" s="1"/>
  <c r="AS24" i="14" s="1"/>
  <c r="H69" i="14"/>
  <c r="I69" i="14" s="1"/>
  <c r="AR25" i="14" s="1"/>
  <c r="H71" i="14"/>
  <c r="I71" i="14" s="1"/>
  <c r="AQ26" i="14" s="1"/>
  <c r="H73" i="14"/>
  <c r="I73" i="14" s="1"/>
  <c r="AS26" i="14" s="1"/>
  <c r="H75" i="14"/>
  <c r="I75" i="14" s="1"/>
  <c r="AR27" i="14" s="1"/>
  <c r="P34" i="27" l="1"/>
  <c r="T8" i="24"/>
  <c r="AT30" i="21"/>
  <c r="AT20" i="21"/>
  <c r="AT10" i="21"/>
  <c r="AT10" i="20"/>
  <c r="AT20" i="20"/>
  <c r="AT30" i="20"/>
  <c r="AT30" i="14"/>
  <c r="AT10" i="15"/>
  <c r="AT30" i="18"/>
  <c r="AT30" i="15"/>
  <c r="AT20" i="15"/>
  <c r="AT20" i="14"/>
  <c r="AT10" i="14"/>
  <c r="I84" i="16"/>
  <c r="AR30" i="16" s="1"/>
  <c r="I83" i="16"/>
  <c r="AQ30" i="16" s="1"/>
  <c r="I85" i="16"/>
  <c r="AS30" i="16" s="1"/>
  <c r="I55" i="16"/>
  <c r="AQ20" i="16" s="1"/>
  <c r="I57" i="16"/>
  <c r="AS20" i="16" s="1"/>
  <c r="I27" i="16"/>
  <c r="AQ10" i="16" s="1"/>
  <c r="I28" i="16"/>
  <c r="AR10" i="16" s="1"/>
  <c r="I29" i="16"/>
  <c r="AS10" i="16" s="1"/>
  <c r="AT10" i="18"/>
  <c r="AT20" i="18"/>
  <c r="AT30" i="19"/>
  <c r="AT20" i="19"/>
  <c r="AT10" i="19"/>
  <c r="AT30" i="23"/>
  <c r="AT20" i="23"/>
  <c r="AT10" i="23"/>
  <c r="AT29" i="23"/>
  <c r="AT23" i="23"/>
  <c r="Q9" i="24"/>
  <c r="U9" i="24" s="1"/>
  <c r="T7" i="24"/>
  <c r="U9" i="19"/>
  <c r="V9" i="19"/>
  <c r="V8" i="19"/>
  <c r="U8" i="19"/>
  <c r="V4" i="19"/>
  <c r="U4" i="19"/>
  <c r="V6" i="19"/>
  <c r="U6" i="19"/>
  <c r="V7" i="19"/>
  <c r="U7" i="19"/>
  <c r="V2" i="19"/>
  <c r="U2" i="19"/>
  <c r="U5" i="19"/>
  <c r="V5" i="19"/>
  <c r="V3" i="19"/>
  <c r="U3" i="19"/>
  <c r="V9" i="18"/>
  <c r="U9" i="18"/>
  <c r="U8" i="18"/>
  <c r="V8" i="18"/>
  <c r="V2" i="18"/>
  <c r="U2" i="18"/>
  <c r="V6" i="18"/>
  <c r="U6" i="18"/>
  <c r="V5" i="18"/>
  <c r="U5" i="18"/>
  <c r="V3" i="18"/>
  <c r="U3" i="18"/>
  <c r="V7" i="18"/>
  <c r="U7" i="18"/>
  <c r="U4" i="18"/>
  <c r="V4" i="18"/>
  <c r="V8" i="16"/>
  <c r="U8" i="16"/>
  <c r="V2" i="16"/>
  <c r="U2" i="16"/>
  <c r="U9" i="16"/>
  <c r="V9" i="16"/>
  <c r="U5" i="16"/>
  <c r="V5" i="16"/>
  <c r="V6" i="16"/>
  <c r="U6" i="16"/>
  <c r="V4" i="16"/>
  <c r="U4" i="16"/>
  <c r="V7" i="16"/>
  <c r="U7" i="16"/>
  <c r="V3" i="16"/>
  <c r="U3" i="16"/>
  <c r="V7" i="14"/>
  <c r="U7" i="14"/>
  <c r="V2" i="14"/>
  <c r="U2" i="14"/>
  <c r="V8" i="14"/>
  <c r="U8" i="14"/>
  <c r="V4" i="14"/>
  <c r="U4" i="14"/>
  <c r="U9" i="14"/>
  <c r="V9" i="14"/>
  <c r="V3" i="14"/>
  <c r="U3" i="14"/>
  <c r="V6" i="14"/>
  <c r="U6" i="14"/>
  <c r="U5" i="14"/>
  <c r="V5" i="14"/>
  <c r="V7" i="15"/>
  <c r="U7" i="15"/>
  <c r="V3" i="15"/>
  <c r="U3" i="15"/>
  <c r="U9" i="15"/>
  <c r="V9" i="15"/>
  <c r="V8" i="15"/>
  <c r="U8" i="15"/>
  <c r="V4" i="15"/>
  <c r="U4" i="15"/>
  <c r="V6" i="15"/>
  <c r="U6" i="15"/>
  <c r="U5" i="15"/>
  <c r="V5" i="15"/>
  <c r="V2" i="15"/>
  <c r="U2" i="15"/>
  <c r="V6" i="24"/>
  <c r="U6" i="24"/>
  <c r="V3" i="24"/>
  <c r="U3" i="24"/>
  <c r="V4" i="24"/>
  <c r="U4" i="24"/>
  <c r="V8" i="24"/>
  <c r="U8" i="24"/>
  <c r="V7" i="24"/>
  <c r="U7" i="24"/>
  <c r="V2" i="24"/>
  <c r="U2" i="24"/>
  <c r="U5" i="24"/>
  <c r="V5" i="24"/>
  <c r="U8" i="23"/>
  <c r="V8" i="23"/>
  <c r="V9" i="23"/>
  <c r="U9" i="23"/>
  <c r="U4" i="23"/>
  <c r="V4" i="23"/>
  <c r="V6" i="23"/>
  <c r="U6" i="23"/>
  <c r="U7" i="23"/>
  <c r="V7" i="23"/>
  <c r="V2" i="23"/>
  <c r="U2" i="23"/>
  <c r="V3" i="23"/>
  <c r="U3" i="23"/>
  <c r="V5" i="23"/>
  <c r="U5" i="23"/>
  <c r="U5" i="21"/>
  <c r="V5" i="21"/>
  <c r="V2" i="21"/>
  <c r="U2" i="21"/>
  <c r="V8" i="21"/>
  <c r="U8" i="21"/>
  <c r="V3" i="21"/>
  <c r="U3" i="21"/>
  <c r="U9" i="21"/>
  <c r="V9" i="21"/>
  <c r="V6" i="21"/>
  <c r="U6" i="21"/>
  <c r="V4" i="21"/>
  <c r="U4" i="21"/>
  <c r="V7" i="21"/>
  <c r="U7" i="21"/>
  <c r="U4" i="20"/>
  <c r="V4" i="20"/>
  <c r="U8" i="20"/>
  <c r="V8" i="20"/>
  <c r="V5" i="20"/>
  <c r="U5" i="20"/>
  <c r="U2" i="20"/>
  <c r="V2" i="20"/>
  <c r="V9" i="20"/>
  <c r="U9" i="20"/>
  <c r="U3" i="20"/>
  <c r="V3" i="20"/>
  <c r="V6" i="20"/>
  <c r="U6" i="20"/>
  <c r="V7" i="20"/>
  <c r="U7" i="20"/>
  <c r="AT2" i="23"/>
  <c r="AT17" i="24"/>
  <c r="AT13" i="24"/>
  <c r="T5" i="24"/>
  <c r="AT22" i="24"/>
  <c r="T6" i="24"/>
  <c r="AT4" i="24"/>
  <c r="AT18" i="24"/>
  <c r="AT12" i="24"/>
  <c r="AT23" i="24"/>
  <c r="AT2" i="24"/>
  <c r="T2" i="24"/>
  <c r="AT6" i="24"/>
  <c r="AT3" i="24"/>
  <c r="T3" i="24"/>
  <c r="AT5" i="24"/>
  <c r="AT14" i="24"/>
  <c r="T4" i="24"/>
  <c r="AT26" i="24"/>
  <c r="AT16" i="24"/>
  <c r="AT29" i="24"/>
  <c r="AT25" i="24"/>
  <c r="AT27" i="24"/>
  <c r="AT28" i="24"/>
  <c r="AT19" i="24"/>
  <c r="AT9" i="24"/>
  <c r="AT24" i="24"/>
  <c r="AT15" i="24"/>
  <c r="AT8" i="24"/>
  <c r="AT7" i="24"/>
  <c r="T9" i="23"/>
  <c r="T5" i="23"/>
  <c r="T6" i="23"/>
  <c r="AT27" i="23"/>
  <c r="AT24" i="23"/>
  <c r="AT12" i="23"/>
  <c r="AT24" i="21"/>
  <c r="T3" i="23"/>
  <c r="AT3" i="23"/>
  <c r="T8" i="23"/>
  <c r="AT4" i="23"/>
  <c r="AT13" i="23"/>
  <c r="T7" i="23"/>
  <c r="T4" i="23"/>
  <c r="AT28" i="23"/>
  <c r="AT16" i="23"/>
  <c r="AT25" i="23"/>
  <c r="AT15" i="23"/>
  <c r="T2" i="23"/>
  <c r="AT19" i="23"/>
  <c r="AT9" i="23"/>
  <c r="AT5" i="23"/>
  <c r="AT17" i="23"/>
  <c r="T3" i="21"/>
  <c r="AT22" i="23"/>
  <c r="AT6" i="23"/>
  <c r="AT18" i="23"/>
  <c r="AT8" i="23"/>
  <c r="AT7" i="23"/>
  <c r="AT26" i="23"/>
  <c r="AT14" i="23"/>
  <c r="T8" i="21"/>
  <c r="AT8" i="21"/>
  <c r="T6" i="21"/>
  <c r="T7" i="21"/>
  <c r="AT28" i="21"/>
  <c r="AT3" i="21"/>
  <c r="T2" i="20"/>
  <c r="AT13" i="20"/>
  <c r="AT4" i="21"/>
  <c r="AT2" i="21"/>
  <c r="T4" i="21"/>
  <c r="T5" i="21"/>
  <c r="AT23" i="21"/>
  <c r="T9" i="21"/>
  <c r="AT12" i="20"/>
  <c r="AT19" i="21"/>
  <c r="AT26" i="21"/>
  <c r="AT22" i="21"/>
  <c r="AT16" i="21"/>
  <c r="AT5" i="21"/>
  <c r="AT12" i="21"/>
  <c r="AT15" i="21"/>
  <c r="T2" i="21"/>
  <c r="AT27" i="21"/>
  <c r="AT14" i="21"/>
  <c r="AT9" i="21"/>
  <c r="AT18" i="21"/>
  <c r="AT6" i="21"/>
  <c r="AT7" i="21"/>
  <c r="AT13" i="21"/>
  <c r="AT25" i="21"/>
  <c r="T4" i="20"/>
  <c r="AT17" i="21"/>
  <c r="AT29" i="21"/>
  <c r="AT25" i="20"/>
  <c r="AT19" i="20"/>
  <c r="AT2" i="20"/>
  <c r="T3" i="20"/>
  <c r="AT23" i="20"/>
  <c r="T5" i="20"/>
  <c r="T8" i="20"/>
  <c r="AT22" i="20"/>
  <c r="AT29" i="20"/>
  <c r="AT4" i="20"/>
  <c r="AT15" i="20"/>
  <c r="AT26" i="20"/>
  <c r="AT5" i="20"/>
  <c r="AT3" i="20"/>
  <c r="AT7" i="20"/>
  <c r="T7" i="20"/>
  <c r="AT24" i="20"/>
  <c r="T9" i="20"/>
  <c r="AT14" i="20"/>
  <c r="AT16" i="20"/>
  <c r="AT9" i="20"/>
  <c r="AT28" i="20"/>
  <c r="AT6" i="20"/>
  <c r="AT17" i="20"/>
  <c r="AT18" i="20"/>
  <c r="T6" i="20"/>
  <c r="AT27" i="20"/>
  <c r="AT8" i="20"/>
  <c r="T4" i="19"/>
  <c r="AT3" i="19"/>
  <c r="T9" i="19"/>
  <c r="AT13" i="19"/>
  <c r="T5" i="19"/>
  <c r="T3" i="19"/>
  <c r="AT2" i="19"/>
  <c r="AT22" i="19"/>
  <c r="T7" i="19"/>
  <c r="AT3" i="18"/>
  <c r="AT12" i="19"/>
  <c r="AT23" i="19"/>
  <c r="T2" i="19"/>
  <c r="AT24" i="19"/>
  <c r="AT27" i="19"/>
  <c r="AT28" i="19"/>
  <c r="T6" i="19"/>
  <c r="AT7" i="19"/>
  <c r="T8" i="19"/>
  <c r="AT5" i="19"/>
  <c r="AT26" i="19"/>
  <c r="AT14" i="19"/>
  <c r="AT8" i="19"/>
  <c r="AT25" i="19"/>
  <c r="AT17" i="19"/>
  <c r="AT4" i="19"/>
  <c r="AT29" i="19"/>
  <c r="AT19" i="19"/>
  <c r="AT16" i="19"/>
  <c r="AT18" i="19"/>
  <c r="AT9" i="19"/>
  <c r="AT15" i="19"/>
  <c r="AT6" i="19"/>
  <c r="T4" i="18"/>
  <c r="T6" i="18"/>
  <c r="AT22" i="18"/>
  <c r="AT19" i="18"/>
  <c r="T2" i="18"/>
  <c r="T3" i="18"/>
  <c r="T8" i="18"/>
  <c r="I38" i="18"/>
  <c r="AR14" i="18" s="1"/>
  <c r="AT23" i="18"/>
  <c r="AT5" i="18"/>
  <c r="AT17" i="18"/>
  <c r="AT14" i="18"/>
  <c r="AT24" i="18"/>
  <c r="AT25" i="18"/>
  <c r="AT9" i="18"/>
  <c r="AT28" i="18"/>
  <c r="AT7" i="18"/>
  <c r="AT8" i="18"/>
  <c r="AT16" i="18"/>
  <c r="T7" i="18"/>
  <c r="AT12" i="18"/>
  <c r="T9" i="18"/>
  <c r="AT27" i="18"/>
  <c r="AT13" i="18"/>
  <c r="AT2" i="18"/>
  <c r="AT29" i="18"/>
  <c r="AT4" i="18"/>
  <c r="AT15" i="18"/>
  <c r="AT18" i="18"/>
  <c r="AT26" i="18"/>
  <c r="T5" i="18"/>
  <c r="AT6" i="18"/>
  <c r="T9" i="16"/>
  <c r="AT25" i="16"/>
  <c r="AT13" i="16"/>
  <c r="AT7" i="16"/>
  <c r="T2" i="16"/>
  <c r="AT23" i="16"/>
  <c r="AT22" i="16"/>
  <c r="AT2" i="16"/>
  <c r="AT24" i="16"/>
  <c r="AT4" i="16"/>
  <c r="T8" i="16"/>
  <c r="AT28" i="16"/>
  <c r="T4" i="16"/>
  <c r="AT9" i="16"/>
  <c r="T3" i="16"/>
  <c r="AT15" i="16"/>
  <c r="T6" i="16"/>
  <c r="AT17" i="16"/>
  <c r="AT29" i="16"/>
  <c r="AT12" i="16"/>
  <c r="AT26" i="16"/>
  <c r="AT14" i="16"/>
  <c r="AT5" i="16"/>
  <c r="AT19" i="16"/>
  <c r="T5" i="16"/>
  <c r="AT3" i="16"/>
  <c r="AT27" i="16"/>
  <c r="AT18" i="16"/>
  <c r="AT8" i="16"/>
  <c r="T7" i="16"/>
  <c r="AT16" i="16"/>
  <c r="AT23" i="15"/>
  <c r="T3" i="15"/>
  <c r="AT3" i="15"/>
  <c r="T9" i="15"/>
  <c r="AT28" i="15"/>
  <c r="T6" i="15"/>
  <c r="AT22" i="15"/>
  <c r="AT5" i="15"/>
  <c r="AT7" i="15"/>
  <c r="AT8" i="15"/>
  <c r="T5" i="15"/>
  <c r="AT9" i="15"/>
  <c r="AT17" i="15"/>
  <c r="AT27" i="15"/>
  <c r="AT13" i="15"/>
  <c r="T8" i="15"/>
  <c r="AT24" i="15"/>
  <c r="AT4" i="15"/>
  <c r="AT2" i="15"/>
  <c r="T2" i="15"/>
  <c r="AT6" i="15"/>
  <c r="AT29" i="15"/>
  <c r="AT14" i="15"/>
  <c r="AT25" i="15"/>
  <c r="AT19" i="15"/>
  <c r="T7" i="15"/>
  <c r="AT12" i="15"/>
  <c r="AT18" i="15"/>
  <c r="T4" i="15"/>
  <c r="AT26" i="15"/>
  <c r="AT16" i="15"/>
  <c r="AT15" i="15"/>
  <c r="AT13" i="14"/>
  <c r="AT3" i="14"/>
  <c r="AT12" i="14"/>
  <c r="T8" i="14"/>
  <c r="AT23" i="14"/>
  <c r="AT22" i="14"/>
  <c r="AT27" i="14"/>
  <c r="AT2" i="14"/>
  <c r="T3" i="14"/>
  <c r="T2" i="14"/>
  <c r="AT9" i="14"/>
  <c r="T6" i="14"/>
  <c r="AT28" i="14"/>
  <c r="AT26" i="14"/>
  <c r="AT15" i="14"/>
  <c r="AT16" i="14"/>
  <c r="AT19" i="14"/>
  <c r="AT7" i="14"/>
  <c r="AT17" i="14"/>
  <c r="AT25" i="14"/>
  <c r="AT18" i="14"/>
  <c r="T9" i="14"/>
  <c r="T7" i="14"/>
  <c r="AT4" i="14"/>
  <c r="AT29" i="14"/>
  <c r="AT6" i="14"/>
  <c r="AT24" i="14"/>
  <c r="AT5" i="14"/>
  <c r="AT14" i="14"/>
  <c r="T4" i="14"/>
  <c r="AT8" i="14"/>
  <c r="T5" i="14"/>
  <c r="C39" i="11"/>
  <c r="D39" i="11"/>
  <c r="E39" i="11"/>
  <c r="F39" i="11"/>
  <c r="G39" i="11"/>
  <c r="B39" i="11"/>
  <c r="G82" i="11"/>
  <c r="F82" i="11"/>
  <c r="E82" i="11"/>
  <c r="D82" i="11"/>
  <c r="C82" i="11"/>
  <c r="B82" i="11"/>
  <c r="G81" i="11"/>
  <c r="F81" i="11"/>
  <c r="E81" i="11"/>
  <c r="D81" i="11"/>
  <c r="C81" i="11"/>
  <c r="B81" i="11"/>
  <c r="G80" i="11"/>
  <c r="F80" i="11"/>
  <c r="E80" i="11"/>
  <c r="D80" i="11"/>
  <c r="C80" i="11"/>
  <c r="B80" i="11"/>
  <c r="G79" i="11"/>
  <c r="F79" i="11"/>
  <c r="E79" i="11"/>
  <c r="D79" i="11"/>
  <c r="C79" i="11"/>
  <c r="B79" i="11"/>
  <c r="G78" i="11"/>
  <c r="F78" i="11"/>
  <c r="E78" i="11"/>
  <c r="D78" i="11"/>
  <c r="C78" i="11"/>
  <c r="B78" i="11"/>
  <c r="G77" i="11"/>
  <c r="F77" i="11"/>
  <c r="E77" i="11"/>
  <c r="D77" i="11"/>
  <c r="C77" i="11"/>
  <c r="B77" i="11"/>
  <c r="G76" i="11"/>
  <c r="F76" i="11"/>
  <c r="E76" i="11"/>
  <c r="D76" i="11"/>
  <c r="C76" i="11"/>
  <c r="B76" i="11"/>
  <c r="G75" i="11"/>
  <c r="F75" i="11"/>
  <c r="E75" i="11"/>
  <c r="D75" i="11"/>
  <c r="C75" i="11"/>
  <c r="B75" i="11"/>
  <c r="G74" i="11"/>
  <c r="F74" i="11"/>
  <c r="E74" i="11"/>
  <c r="D74" i="11"/>
  <c r="C74" i="11"/>
  <c r="B74" i="11"/>
  <c r="G73" i="11"/>
  <c r="F73" i="11"/>
  <c r="E73" i="11"/>
  <c r="D73" i="11"/>
  <c r="C73" i="11"/>
  <c r="B73" i="11"/>
  <c r="G72" i="11"/>
  <c r="F72" i="11"/>
  <c r="E72" i="11"/>
  <c r="D72" i="11"/>
  <c r="C72" i="11"/>
  <c r="B72" i="11"/>
  <c r="G71" i="11"/>
  <c r="F71" i="11"/>
  <c r="E71" i="11"/>
  <c r="D71" i="11"/>
  <c r="C71" i="11"/>
  <c r="B71" i="11"/>
  <c r="G70" i="11"/>
  <c r="F70" i="11"/>
  <c r="E70" i="11"/>
  <c r="D70" i="11"/>
  <c r="C70" i="11"/>
  <c r="B70" i="11"/>
  <c r="G69" i="11"/>
  <c r="F69" i="11"/>
  <c r="E69" i="11"/>
  <c r="D69" i="11"/>
  <c r="C69" i="11"/>
  <c r="B69" i="11"/>
  <c r="G68" i="11"/>
  <c r="F68" i="11"/>
  <c r="E68" i="11"/>
  <c r="D68" i="11"/>
  <c r="C68" i="11"/>
  <c r="B68" i="11"/>
  <c r="G67" i="11"/>
  <c r="F67" i="11"/>
  <c r="E67" i="11"/>
  <c r="D67" i="11"/>
  <c r="C67" i="11"/>
  <c r="B67" i="11"/>
  <c r="G66" i="11"/>
  <c r="F66" i="11"/>
  <c r="E66" i="11"/>
  <c r="D66" i="11"/>
  <c r="C66" i="11"/>
  <c r="B66" i="11"/>
  <c r="G65" i="11"/>
  <c r="F65" i="11"/>
  <c r="E65" i="11"/>
  <c r="D65" i="11"/>
  <c r="C65" i="11"/>
  <c r="B65" i="11"/>
  <c r="G64" i="11"/>
  <c r="F64" i="11"/>
  <c r="E64" i="11"/>
  <c r="D64" i="11"/>
  <c r="C64" i="11"/>
  <c r="B64" i="11"/>
  <c r="G63" i="11"/>
  <c r="F63" i="11"/>
  <c r="E63" i="11"/>
  <c r="D63" i="11"/>
  <c r="C63" i="11"/>
  <c r="B63" i="11"/>
  <c r="G62" i="11"/>
  <c r="F62" i="11"/>
  <c r="E62" i="11"/>
  <c r="D62" i="11"/>
  <c r="C62" i="11"/>
  <c r="B62" i="11"/>
  <c r="G61" i="11"/>
  <c r="F61" i="11"/>
  <c r="E61" i="11"/>
  <c r="D61" i="11"/>
  <c r="C61" i="11"/>
  <c r="B61" i="11"/>
  <c r="G60" i="11"/>
  <c r="F60" i="11"/>
  <c r="E60" i="11"/>
  <c r="D60" i="11"/>
  <c r="C60" i="11"/>
  <c r="B60" i="11"/>
  <c r="G59" i="11"/>
  <c r="F59" i="11"/>
  <c r="E59" i="11"/>
  <c r="D59" i="11"/>
  <c r="C59" i="11"/>
  <c r="B59" i="11"/>
  <c r="G54" i="11"/>
  <c r="F54" i="11"/>
  <c r="E54" i="11"/>
  <c r="D54" i="11"/>
  <c r="C54" i="11"/>
  <c r="B54" i="11"/>
  <c r="G53" i="11"/>
  <c r="F53" i="11"/>
  <c r="E53" i="11"/>
  <c r="D53" i="11"/>
  <c r="C53" i="11"/>
  <c r="B53" i="11"/>
  <c r="G52" i="11"/>
  <c r="F52" i="11"/>
  <c r="E52" i="11"/>
  <c r="D52" i="11"/>
  <c r="C52" i="11"/>
  <c r="B52" i="11"/>
  <c r="G51" i="11"/>
  <c r="F51" i="11"/>
  <c r="E51" i="11"/>
  <c r="D51" i="11"/>
  <c r="C51" i="11"/>
  <c r="B51" i="11"/>
  <c r="G50" i="11"/>
  <c r="F50" i="11"/>
  <c r="E50" i="11"/>
  <c r="D50" i="11"/>
  <c r="C50" i="11"/>
  <c r="B50" i="11"/>
  <c r="G49" i="11"/>
  <c r="F49" i="11"/>
  <c r="E49" i="11"/>
  <c r="D49" i="11"/>
  <c r="C49" i="11"/>
  <c r="B49" i="11"/>
  <c r="G48" i="11"/>
  <c r="F48" i="11"/>
  <c r="E48" i="11"/>
  <c r="D48" i="11"/>
  <c r="C48" i="11"/>
  <c r="B48" i="11"/>
  <c r="G47" i="11"/>
  <c r="F47" i="11"/>
  <c r="E47" i="11"/>
  <c r="D47" i="11"/>
  <c r="C47" i="11"/>
  <c r="B47" i="11"/>
  <c r="G46" i="11"/>
  <c r="F46" i="11"/>
  <c r="E46" i="11"/>
  <c r="D46" i="11"/>
  <c r="C46" i="11"/>
  <c r="B46" i="11"/>
  <c r="G45" i="11"/>
  <c r="F45" i="11"/>
  <c r="E45" i="11"/>
  <c r="D45" i="11"/>
  <c r="C45" i="11"/>
  <c r="B45" i="11"/>
  <c r="G44" i="11"/>
  <c r="F44" i="11"/>
  <c r="E44" i="11"/>
  <c r="D44" i="11"/>
  <c r="C44" i="11"/>
  <c r="B44" i="11"/>
  <c r="G43" i="11"/>
  <c r="F43" i="11"/>
  <c r="E43" i="11"/>
  <c r="D43" i="11"/>
  <c r="C43" i="11"/>
  <c r="B43" i="11"/>
  <c r="G42" i="11"/>
  <c r="F42" i="11"/>
  <c r="E42" i="11"/>
  <c r="D42" i="11"/>
  <c r="C42" i="11"/>
  <c r="B42" i="11"/>
  <c r="G41" i="11"/>
  <c r="F41" i="11"/>
  <c r="E41" i="11"/>
  <c r="D41" i="11"/>
  <c r="C41" i="11"/>
  <c r="B41" i="11"/>
  <c r="G40" i="11"/>
  <c r="F40" i="11"/>
  <c r="E40" i="11"/>
  <c r="D40" i="11"/>
  <c r="C40" i="11"/>
  <c r="B40" i="11"/>
  <c r="G38" i="11"/>
  <c r="F38" i="11"/>
  <c r="E38" i="11"/>
  <c r="D38" i="11"/>
  <c r="C38" i="11"/>
  <c r="B38" i="11"/>
  <c r="G37" i="11"/>
  <c r="F37" i="11"/>
  <c r="E37" i="11"/>
  <c r="D37" i="11"/>
  <c r="C37" i="11"/>
  <c r="B37" i="11"/>
  <c r="G36" i="11"/>
  <c r="F36" i="11"/>
  <c r="E36" i="11"/>
  <c r="D36" i="11"/>
  <c r="C36" i="11"/>
  <c r="B36" i="11"/>
  <c r="G35" i="11"/>
  <c r="F35" i="11"/>
  <c r="E35" i="11"/>
  <c r="D35" i="11"/>
  <c r="C35" i="11"/>
  <c r="B35" i="11"/>
  <c r="G34" i="11"/>
  <c r="F34" i="11"/>
  <c r="E34" i="11"/>
  <c r="D34" i="11"/>
  <c r="C34" i="11"/>
  <c r="B34" i="11"/>
  <c r="G33" i="11"/>
  <c r="F33" i="11"/>
  <c r="E33" i="11"/>
  <c r="D33" i="11"/>
  <c r="C33" i="11"/>
  <c r="B33" i="11"/>
  <c r="G32" i="11"/>
  <c r="F32" i="11"/>
  <c r="E32" i="11"/>
  <c r="D32" i="11"/>
  <c r="C32" i="11"/>
  <c r="B32" i="11"/>
  <c r="G31" i="11"/>
  <c r="F31" i="11"/>
  <c r="E31" i="11"/>
  <c r="D31" i="11"/>
  <c r="C31" i="11"/>
  <c r="B31" i="11"/>
  <c r="G26" i="11"/>
  <c r="F26" i="11"/>
  <c r="E26" i="11"/>
  <c r="D26" i="11"/>
  <c r="C26" i="11"/>
  <c r="B26" i="11"/>
  <c r="G25" i="11"/>
  <c r="F25" i="11"/>
  <c r="E25" i="11"/>
  <c r="D25" i="11"/>
  <c r="C25" i="11"/>
  <c r="B25" i="11"/>
  <c r="G24" i="11"/>
  <c r="F24" i="11"/>
  <c r="E24" i="11"/>
  <c r="D24" i="11"/>
  <c r="C24" i="11"/>
  <c r="B24" i="11"/>
  <c r="G23" i="11"/>
  <c r="F23" i="11"/>
  <c r="E23" i="11"/>
  <c r="D23" i="11"/>
  <c r="C23" i="11"/>
  <c r="B23" i="11"/>
  <c r="G22" i="11"/>
  <c r="F22" i="11"/>
  <c r="E22" i="11"/>
  <c r="D22" i="11"/>
  <c r="C22" i="11"/>
  <c r="B22" i="11"/>
  <c r="G21" i="11"/>
  <c r="F21" i="11"/>
  <c r="E21" i="11"/>
  <c r="D21" i="11"/>
  <c r="C21" i="11"/>
  <c r="B21" i="11"/>
  <c r="G20" i="11"/>
  <c r="F20" i="11"/>
  <c r="E20" i="11"/>
  <c r="D20" i="11"/>
  <c r="C20" i="11"/>
  <c r="B20" i="11"/>
  <c r="G19" i="11"/>
  <c r="F19" i="11"/>
  <c r="E19" i="11"/>
  <c r="D19" i="11"/>
  <c r="C19" i="11"/>
  <c r="B19" i="11"/>
  <c r="G18" i="11"/>
  <c r="F18" i="11"/>
  <c r="E18" i="11"/>
  <c r="D18" i="11"/>
  <c r="C18" i="11"/>
  <c r="B18" i="11"/>
  <c r="G17" i="11"/>
  <c r="F17" i="11"/>
  <c r="E17" i="11"/>
  <c r="D17" i="11"/>
  <c r="C17" i="11"/>
  <c r="B17" i="11"/>
  <c r="G16" i="11"/>
  <c r="F16" i="11"/>
  <c r="E16" i="11"/>
  <c r="D16" i="11"/>
  <c r="C16" i="11"/>
  <c r="B16" i="11"/>
  <c r="G15" i="11"/>
  <c r="F15" i="11"/>
  <c r="E15" i="11"/>
  <c r="D15" i="11"/>
  <c r="C15" i="11"/>
  <c r="B15" i="11"/>
  <c r="G14" i="11"/>
  <c r="F14" i="11"/>
  <c r="E14" i="11"/>
  <c r="D14" i="11"/>
  <c r="C14" i="11"/>
  <c r="B14" i="11"/>
  <c r="G13" i="11"/>
  <c r="F13" i="11"/>
  <c r="E13" i="11"/>
  <c r="D13" i="11"/>
  <c r="C13" i="11"/>
  <c r="B13" i="11"/>
  <c r="G12" i="11"/>
  <c r="F12" i="11"/>
  <c r="E12" i="11"/>
  <c r="D12" i="11"/>
  <c r="C12" i="11"/>
  <c r="B12" i="11"/>
  <c r="G11" i="11"/>
  <c r="F11" i="11"/>
  <c r="E11" i="11"/>
  <c r="D11" i="11"/>
  <c r="C11" i="11"/>
  <c r="B11" i="11"/>
  <c r="G10" i="11"/>
  <c r="F10" i="11"/>
  <c r="E10" i="11"/>
  <c r="D10" i="11"/>
  <c r="C10" i="11"/>
  <c r="B10" i="11"/>
  <c r="G9" i="11"/>
  <c r="F9" i="11"/>
  <c r="E9" i="11"/>
  <c r="D9" i="11"/>
  <c r="C9" i="11"/>
  <c r="B9" i="11"/>
  <c r="G8" i="11"/>
  <c r="F8" i="11"/>
  <c r="E8" i="11"/>
  <c r="D8" i="11"/>
  <c r="C8" i="11"/>
  <c r="B8" i="11"/>
  <c r="G7" i="11"/>
  <c r="F7" i="11"/>
  <c r="E7" i="11"/>
  <c r="D7" i="11"/>
  <c r="C7" i="11"/>
  <c r="B7" i="11"/>
  <c r="G6" i="11"/>
  <c r="F6" i="11"/>
  <c r="E6" i="11"/>
  <c r="D6" i="11"/>
  <c r="C6" i="11"/>
  <c r="B6" i="11"/>
  <c r="G5" i="11"/>
  <c r="F5" i="11"/>
  <c r="E5" i="11"/>
  <c r="D5" i="11"/>
  <c r="C5" i="11"/>
  <c r="B5" i="11"/>
  <c r="G4" i="11"/>
  <c r="F4" i="11"/>
  <c r="E4" i="11"/>
  <c r="D4" i="11"/>
  <c r="C4" i="11"/>
  <c r="B4" i="11"/>
  <c r="G3" i="11"/>
  <c r="F3" i="11"/>
  <c r="E3" i="11"/>
  <c r="D3" i="11"/>
  <c r="C3" i="11"/>
  <c r="B3" i="11"/>
  <c r="A26" i="11"/>
  <c r="A54" i="11" s="1"/>
  <c r="A82" i="11" s="1"/>
  <c r="A25" i="11"/>
  <c r="A53" i="11" s="1"/>
  <c r="A81" i="11" s="1"/>
  <c r="A24" i="11"/>
  <c r="A52" i="11" s="1"/>
  <c r="A80" i="11" s="1"/>
  <c r="A23" i="11"/>
  <c r="A51" i="11" s="1"/>
  <c r="A79" i="11" s="1"/>
  <c r="A22" i="11"/>
  <c r="A50" i="11" s="1"/>
  <c r="A78" i="11" s="1"/>
  <c r="A21" i="11"/>
  <c r="A49" i="11" s="1"/>
  <c r="A77" i="11" s="1"/>
  <c r="A20" i="11"/>
  <c r="A48" i="11" s="1"/>
  <c r="A76" i="11" s="1"/>
  <c r="A19" i="11"/>
  <c r="A47" i="11" s="1"/>
  <c r="A75" i="11" s="1"/>
  <c r="A18" i="11"/>
  <c r="A46" i="11" s="1"/>
  <c r="A74" i="11" s="1"/>
  <c r="A17" i="11"/>
  <c r="A45" i="11" s="1"/>
  <c r="A73" i="11" s="1"/>
  <c r="A16" i="11"/>
  <c r="A44" i="11" s="1"/>
  <c r="A72" i="11" s="1"/>
  <c r="A15" i="11"/>
  <c r="A43" i="11" s="1"/>
  <c r="A71" i="11" s="1"/>
  <c r="A14" i="11"/>
  <c r="A42" i="11" s="1"/>
  <c r="A70" i="11" s="1"/>
  <c r="A13" i="11"/>
  <c r="A41" i="11" s="1"/>
  <c r="A69" i="11" s="1"/>
  <c r="A12" i="11"/>
  <c r="A40" i="11" s="1"/>
  <c r="A68" i="11" s="1"/>
  <c r="A11" i="11"/>
  <c r="A39" i="11" s="1"/>
  <c r="A67" i="11" s="1"/>
  <c r="A10" i="11"/>
  <c r="A38" i="11" s="1"/>
  <c r="A66" i="11" s="1"/>
  <c r="A9" i="11"/>
  <c r="A37" i="11" s="1"/>
  <c r="A65" i="11" s="1"/>
  <c r="A8" i="11"/>
  <c r="A36" i="11" s="1"/>
  <c r="A64" i="11" s="1"/>
  <c r="A7" i="11"/>
  <c r="A35" i="11" s="1"/>
  <c r="A63" i="11" s="1"/>
  <c r="A6" i="11"/>
  <c r="A34" i="11" s="1"/>
  <c r="A62" i="11" s="1"/>
  <c r="A5" i="11"/>
  <c r="A33" i="11" s="1"/>
  <c r="A61" i="11" s="1"/>
  <c r="A4" i="11"/>
  <c r="A32" i="11" s="1"/>
  <c r="A60" i="11" s="1"/>
  <c r="A3" i="11"/>
  <c r="A31" i="11" s="1"/>
  <c r="A59" i="11" s="1"/>
  <c r="AT20" i="16" l="1"/>
  <c r="AT30" i="16"/>
  <c r="AT10" i="16"/>
  <c r="H27" i="11"/>
  <c r="I27" i="11" s="1"/>
  <c r="AQ10" i="11" s="1"/>
  <c r="H29" i="11"/>
  <c r="I29" i="11" s="1"/>
  <c r="AS10" i="11" s="1"/>
  <c r="H55" i="11"/>
  <c r="I55" i="11" s="1"/>
  <c r="AQ20" i="11" s="1"/>
  <c r="H57" i="11"/>
  <c r="I57" i="11" s="1"/>
  <c r="AS20" i="11" s="1"/>
  <c r="H84" i="11"/>
  <c r="I84" i="11" s="1"/>
  <c r="AR30" i="11" s="1"/>
  <c r="H28" i="11"/>
  <c r="I28" i="11" s="1"/>
  <c r="AR10" i="11" s="1"/>
  <c r="H56" i="11"/>
  <c r="I56" i="11" s="1"/>
  <c r="AR20" i="11" s="1"/>
  <c r="H85" i="11"/>
  <c r="I85" i="11" s="1"/>
  <c r="AS30" i="11" s="1"/>
  <c r="H83" i="11"/>
  <c r="I83" i="11" s="1"/>
  <c r="AQ30" i="11" s="1"/>
  <c r="T9" i="24"/>
  <c r="V9" i="24"/>
  <c r="W9" i="24" s="1"/>
  <c r="L11" i="27" s="1"/>
  <c r="W5" i="19"/>
  <c r="C7" i="27" s="1"/>
  <c r="W9" i="19"/>
  <c r="C11" i="27" s="1"/>
  <c r="W5" i="14"/>
  <c r="F7" i="27" s="1"/>
  <c r="W5" i="16"/>
  <c r="E7" i="27" s="1"/>
  <c r="W4" i="18"/>
  <c r="D6" i="27" s="1"/>
  <c r="W8" i="18"/>
  <c r="D10" i="27" s="1"/>
  <c r="W8" i="19"/>
  <c r="C10" i="27" s="1"/>
  <c r="W3" i="19"/>
  <c r="C5" i="27" s="1"/>
  <c r="W2" i="19"/>
  <c r="C4" i="27" s="1"/>
  <c r="W6" i="19"/>
  <c r="C8" i="27" s="1"/>
  <c r="W7" i="19"/>
  <c r="C9" i="27" s="1"/>
  <c r="W4" i="19"/>
  <c r="C6" i="27" s="1"/>
  <c r="W3" i="18"/>
  <c r="D5" i="27" s="1"/>
  <c r="W6" i="18"/>
  <c r="D8" i="27" s="1"/>
  <c r="W6" i="14"/>
  <c r="F8" i="27" s="1"/>
  <c r="W8" i="14"/>
  <c r="F10" i="27" s="1"/>
  <c r="W7" i="14"/>
  <c r="F9" i="27" s="1"/>
  <c r="W7" i="16"/>
  <c r="E9" i="27" s="1"/>
  <c r="W6" i="16"/>
  <c r="E8" i="27" s="1"/>
  <c r="W8" i="16"/>
  <c r="E10" i="27" s="1"/>
  <c r="W7" i="18"/>
  <c r="D9" i="27" s="1"/>
  <c r="W5" i="18"/>
  <c r="D7" i="27" s="1"/>
  <c r="W2" i="18"/>
  <c r="D4" i="27" s="1"/>
  <c r="W9" i="18"/>
  <c r="D11" i="27" s="1"/>
  <c r="W3" i="16"/>
  <c r="E5" i="27" s="1"/>
  <c r="W4" i="16"/>
  <c r="E6" i="27" s="1"/>
  <c r="W9" i="16"/>
  <c r="E11" i="27" s="1"/>
  <c r="W2" i="16"/>
  <c r="E4" i="27" s="1"/>
  <c r="W3" i="14"/>
  <c r="F5" i="27" s="1"/>
  <c r="W4" i="14"/>
  <c r="F6" i="27" s="1"/>
  <c r="W2" i="14"/>
  <c r="F4" i="27" s="1"/>
  <c r="W5" i="15"/>
  <c r="G7" i="27" s="1"/>
  <c r="W9" i="15"/>
  <c r="G11" i="27" s="1"/>
  <c r="W9" i="14"/>
  <c r="F11" i="27" s="1"/>
  <c r="W7" i="24"/>
  <c r="L9" i="27" s="1"/>
  <c r="W4" i="24"/>
  <c r="L6" i="27" s="1"/>
  <c r="W2" i="15"/>
  <c r="G4" i="27" s="1"/>
  <c r="W6" i="15"/>
  <c r="G8" i="27" s="1"/>
  <c r="W8" i="15"/>
  <c r="G10" i="27" s="1"/>
  <c r="W3" i="15"/>
  <c r="G5" i="27" s="1"/>
  <c r="W3" i="24"/>
  <c r="L5" i="27" s="1"/>
  <c r="W4" i="15"/>
  <c r="G6" i="27" s="1"/>
  <c r="W7" i="15"/>
  <c r="G9" i="27" s="1"/>
  <c r="W3" i="20"/>
  <c r="I5" i="27" s="1"/>
  <c r="W5" i="24"/>
  <c r="L7" i="27" s="1"/>
  <c r="W2" i="24"/>
  <c r="L4" i="27" s="1"/>
  <c r="W8" i="24"/>
  <c r="L10" i="27" s="1"/>
  <c r="W6" i="24"/>
  <c r="L8" i="27" s="1"/>
  <c r="W3" i="23"/>
  <c r="K5" i="27" s="1"/>
  <c r="W5" i="23"/>
  <c r="K7" i="27" s="1"/>
  <c r="W2" i="23"/>
  <c r="K4" i="27" s="1"/>
  <c r="W6" i="23"/>
  <c r="K8" i="27" s="1"/>
  <c r="W9" i="23"/>
  <c r="K11" i="27" s="1"/>
  <c r="W4" i="20"/>
  <c r="I6" i="27" s="1"/>
  <c r="W9" i="21"/>
  <c r="J11" i="27" s="1"/>
  <c r="W5" i="21"/>
  <c r="J7" i="27" s="1"/>
  <c r="W7" i="23"/>
  <c r="K9" i="27" s="1"/>
  <c r="W4" i="23"/>
  <c r="K6" i="27" s="1"/>
  <c r="W8" i="23"/>
  <c r="K10" i="27" s="1"/>
  <c r="W7" i="21"/>
  <c r="J9" i="27" s="1"/>
  <c r="W2" i="20"/>
  <c r="I4" i="27" s="1"/>
  <c r="W8" i="20"/>
  <c r="I10" i="27" s="1"/>
  <c r="W6" i="21"/>
  <c r="J8" i="27" s="1"/>
  <c r="W3" i="21"/>
  <c r="J5" i="27" s="1"/>
  <c r="W2" i="21"/>
  <c r="J4" i="27" s="1"/>
  <c r="W6" i="20"/>
  <c r="I8" i="27" s="1"/>
  <c r="W4" i="21"/>
  <c r="J6" i="27" s="1"/>
  <c r="W8" i="21"/>
  <c r="J10" i="27" s="1"/>
  <c r="W7" i="20"/>
  <c r="I9" i="27" s="1"/>
  <c r="W9" i="20"/>
  <c r="I11" i="27" s="1"/>
  <c r="W5" i="20"/>
  <c r="I7" i="27" s="1"/>
  <c r="M3" i="11"/>
  <c r="Q2" i="11" s="1"/>
  <c r="M5" i="11"/>
  <c r="S2" i="11" s="1"/>
  <c r="M7" i="11"/>
  <c r="R3" i="11" s="1"/>
  <c r="M9" i="11"/>
  <c r="Q4" i="11" s="1"/>
  <c r="M11" i="11"/>
  <c r="S4" i="11" s="1"/>
  <c r="M13" i="11"/>
  <c r="R5" i="11" s="1"/>
  <c r="M15" i="11"/>
  <c r="Q6" i="11" s="1"/>
  <c r="M17" i="11"/>
  <c r="S6" i="11" s="1"/>
  <c r="M19" i="11"/>
  <c r="R7" i="11" s="1"/>
  <c r="M21" i="11"/>
  <c r="Q8" i="11" s="1"/>
  <c r="M23" i="11"/>
  <c r="S8" i="11" s="1"/>
  <c r="M25" i="11"/>
  <c r="R9" i="11" s="1"/>
  <c r="M31" i="11"/>
  <c r="M33" i="11"/>
  <c r="M35" i="11"/>
  <c r="M37" i="11"/>
  <c r="M40" i="11"/>
  <c r="M42" i="11"/>
  <c r="M44" i="11"/>
  <c r="M46" i="11"/>
  <c r="M48" i="11"/>
  <c r="M50" i="11"/>
  <c r="M52" i="11"/>
  <c r="M54" i="11"/>
  <c r="M60" i="11"/>
  <c r="M62" i="11"/>
  <c r="M64" i="11"/>
  <c r="M66" i="11"/>
  <c r="M68" i="11"/>
  <c r="M70" i="11"/>
  <c r="M72" i="11"/>
  <c r="M74" i="11"/>
  <c r="M76" i="11"/>
  <c r="M78" i="11"/>
  <c r="M80" i="11"/>
  <c r="M82" i="11"/>
  <c r="M32" i="11"/>
  <c r="M34" i="11"/>
  <c r="M36" i="11"/>
  <c r="M38" i="11"/>
  <c r="M41" i="11"/>
  <c r="M43" i="11"/>
  <c r="M45" i="11"/>
  <c r="M47" i="11"/>
  <c r="M49" i="11"/>
  <c r="M51" i="11"/>
  <c r="M53" i="11"/>
  <c r="M59" i="11"/>
  <c r="M61" i="11"/>
  <c r="M63" i="11"/>
  <c r="M65" i="11"/>
  <c r="M67" i="11"/>
  <c r="M69" i="11"/>
  <c r="M71" i="11"/>
  <c r="M73" i="11"/>
  <c r="M75" i="11"/>
  <c r="M77" i="11"/>
  <c r="M79" i="11"/>
  <c r="M81" i="11"/>
  <c r="M39" i="11"/>
  <c r="M4" i="11"/>
  <c r="R2" i="11" s="1"/>
  <c r="M6" i="11"/>
  <c r="Q3" i="11" s="1"/>
  <c r="M8" i="11"/>
  <c r="S3" i="11" s="1"/>
  <c r="M10" i="11"/>
  <c r="R4" i="11" s="1"/>
  <c r="M12" i="11"/>
  <c r="Q5" i="11" s="1"/>
  <c r="M14" i="11"/>
  <c r="S5" i="11" s="1"/>
  <c r="M16" i="11"/>
  <c r="R6" i="11" s="1"/>
  <c r="M18" i="11"/>
  <c r="Q7" i="11" s="1"/>
  <c r="M20" i="11"/>
  <c r="S7" i="11" s="1"/>
  <c r="M22" i="11"/>
  <c r="R8" i="11" s="1"/>
  <c r="M24" i="11"/>
  <c r="Q9" i="11" s="1"/>
  <c r="M26" i="11"/>
  <c r="S9" i="11" s="1"/>
  <c r="I3" i="11"/>
  <c r="I5" i="11"/>
  <c r="AS2" i="11" s="1"/>
  <c r="I7" i="11"/>
  <c r="I31" i="11"/>
  <c r="I33" i="11"/>
  <c r="I35" i="11"/>
  <c r="I60" i="11"/>
  <c r="I62" i="11"/>
  <c r="I64" i="11"/>
  <c r="H78" i="11"/>
  <c r="I78" i="11" s="1"/>
  <c r="H66" i="11"/>
  <c r="I66" i="11" s="1"/>
  <c r="H81" i="11"/>
  <c r="I81" i="11" s="1"/>
  <c r="AR29" i="11" s="1"/>
  <c r="H69" i="11"/>
  <c r="I69" i="11" s="1"/>
  <c r="H75" i="11"/>
  <c r="I75" i="11" s="1"/>
  <c r="H72" i="11"/>
  <c r="I72" i="11" s="1"/>
  <c r="H74" i="11"/>
  <c r="I74" i="11" s="1"/>
  <c r="H77" i="11"/>
  <c r="I77" i="11" s="1"/>
  <c r="H65" i="11"/>
  <c r="I65" i="11" s="1"/>
  <c r="H80" i="11"/>
  <c r="I80" i="11" s="1"/>
  <c r="AQ29" i="11" s="1"/>
  <c r="H68" i="11"/>
  <c r="I68" i="11" s="1"/>
  <c r="H71" i="11"/>
  <c r="I71" i="11" s="1"/>
  <c r="H82" i="11"/>
  <c r="I82" i="11" s="1"/>
  <c r="AS29" i="11" s="1"/>
  <c r="H70" i="11"/>
  <c r="I70" i="11" s="1"/>
  <c r="H73" i="11"/>
  <c r="I73" i="11" s="1"/>
  <c r="H76" i="11"/>
  <c r="I76" i="11" s="1"/>
  <c r="H79" i="11"/>
  <c r="I79" i="11" s="1"/>
  <c r="H67" i="11"/>
  <c r="I67" i="11" s="1"/>
  <c r="H46" i="11"/>
  <c r="I46" i="11" s="1"/>
  <c r="H49" i="11"/>
  <c r="I49" i="11" s="1"/>
  <c r="H37" i="11"/>
  <c r="I37" i="11" s="1"/>
  <c r="H43" i="11"/>
  <c r="I43" i="11" s="1"/>
  <c r="H52" i="11"/>
  <c r="I52" i="11" s="1"/>
  <c r="H40" i="11"/>
  <c r="I40" i="11" s="1"/>
  <c r="H54" i="11"/>
  <c r="I54" i="11" s="1"/>
  <c r="H42" i="11"/>
  <c r="I42" i="11" s="1"/>
  <c r="H51" i="11"/>
  <c r="I51" i="11" s="1"/>
  <c r="H39" i="11"/>
  <c r="I39" i="11" s="1"/>
  <c r="H45" i="11"/>
  <c r="I45" i="11" s="1"/>
  <c r="H48" i="11"/>
  <c r="I48" i="11" s="1"/>
  <c r="H50" i="11"/>
  <c r="I50" i="11" s="1"/>
  <c r="H38" i="11"/>
  <c r="I38" i="11" s="1"/>
  <c r="H53" i="11"/>
  <c r="I53" i="11" s="1"/>
  <c r="H41" i="11"/>
  <c r="I41" i="11" s="1"/>
  <c r="H44" i="11"/>
  <c r="I44" i="11" s="1"/>
  <c r="H47" i="11"/>
  <c r="I47" i="11" s="1"/>
  <c r="I4" i="11"/>
  <c r="I6" i="11"/>
  <c r="I8" i="11"/>
  <c r="AS3" i="11" s="1"/>
  <c r="I32" i="11"/>
  <c r="I34" i="11"/>
  <c r="I36" i="11"/>
  <c r="I59" i="11"/>
  <c r="I61" i="11"/>
  <c r="I63" i="11"/>
  <c r="H11" i="11"/>
  <c r="I11" i="11" s="1"/>
  <c r="AS4" i="11" s="1"/>
  <c r="H14" i="11"/>
  <c r="I14" i="11" s="1"/>
  <c r="AS5" i="11" s="1"/>
  <c r="H10" i="11"/>
  <c r="I10" i="11" s="1"/>
  <c r="H13" i="11"/>
  <c r="I13" i="11" s="1"/>
  <c r="H9" i="11"/>
  <c r="I9" i="11" s="1"/>
  <c r="H12" i="11"/>
  <c r="I12" i="11" s="1"/>
  <c r="H19" i="11"/>
  <c r="I19" i="11" s="1"/>
  <c r="H17" i="11"/>
  <c r="I17" i="11" s="1"/>
  <c r="AS6" i="11" s="1"/>
  <c r="H20" i="11"/>
  <c r="I20" i="11" s="1"/>
  <c r="AS7" i="11" s="1"/>
  <c r="H16" i="11"/>
  <c r="I16" i="11" s="1"/>
  <c r="H15" i="11"/>
  <c r="I15" i="11" s="1"/>
  <c r="H18" i="11"/>
  <c r="I18" i="11" s="1"/>
  <c r="H24" i="11"/>
  <c r="I24" i="11" s="1"/>
  <c r="H21" i="11"/>
  <c r="I21" i="11" s="1"/>
  <c r="H26" i="11"/>
  <c r="I26" i="11" s="1"/>
  <c r="AS9" i="11" s="1"/>
  <c r="H25" i="11"/>
  <c r="I25" i="11" s="1"/>
  <c r="H23" i="11"/>
  <c r="I23" i="11" s="1"/>
  <c r="AS8" i="11" s="1"/>
  <c r="H22" i="11"/>
  <c r="I22" i="11" s="1"/>
  <c r="L22" i="27" l="1"/>
  <c r="L33" i="27"/>
  <c r="I22" i="27"/>
  <c r="I33" i="27"/>
  <c r="I19" i="27"/>
  <c r="I30" i="27"/>
  <c r="I21" i="27"/>
  <c r="I32" i="27"/>
  <c r="K17" i="27"/>
  <c r="K28" i="27"/>
  <c r="I17" i="27"/>
  <c r="I28" i="27"/>
  <c r="K18" i="27"/>
  <c r="K29" i="27"/>
  <c r="L15" i="27"/>
  <c r="L26" i="27"/>
  <c r="G17" i="27"/>
  <c r="G28" i="27"/>
  <c r="G19" i="27"/>
  <c r="G30" i="27"/>
  <c r="F22" i="27"/>
  <c r="F33" i="27"/>
  <c r="F17" i="27"/>
  <c r="F28" i="27"/>
  <c r="E17" i="27"/>
  <c r="E28" i="27"/>
  <c r="D18" i="27"/>
  <c r="D29" i="27"/>
  <c r="E20" i="27"/>
  <c r="E31" i="27"/>
  <c r="D19" i="27"/>
  <c r="D30" i="27"/>
  <c r="D21" i="27"/>
  <c r="D32" i="27"/>
  <c r="I20" i="27"/>
  <c r="I31" i="27"/>
  <c r="J15" i="27"/>
  <c r="J26" i="27"/>
  <c r="I15" i="27"/>
  <c r="I26" i="27"/>
  <c r="K20" i="27"/>
  <c r="K31" i="27"/>
  <c r="K22" i="27"/>
  <c r="K33" i="27"/>
  <c r="K16" i="27"/>
  <c r="K27" i="27"/>
  <c r="L18" i="27"/>
  <c r="L29" i="27"/>
  <c r="L16" i="27"/>
  <c r="L27" i="27"/>
  <c r="G15" i="27"/>
  <c r="G26" i="27"/>
  <c r="G22" i="27"/>
  <c r="G33" i="27"/>
  <c r="F16" i="27"/>
  <c r="F27" i="27"/>
  <c r="E16" i="27"/>
  <c r="E27" i="27"/>
  <c r="D20" i="27"/>
  <c r="D31" i="27"/>
  <c r="F20" i="27"/>
  <c r="F31" i="27"/>
  <c r="D16" i="27"/>
  <c r="D27" i="27"/>
  <c r="D17" i="27"/>
  <c r="D28" i="27"/>
  <c r="J16" i="27"/>
  <c r="J27" i="27"/>
  <c r="K19" i="27"/>
  <c r="K30" i="27"/>
  <c r="G16" i="27"/>
  <c r="G27" i="27"/>
  <c r="G18" i="27"/>
  <c r="G29" i="27"/>
  <c r="E21" i="27"/>
  <c r="E32" i="27"/>
  <c r="J21" i="27"/>
  <c r="J32" i="27"/>
  <c r="J20" i="27"/>
  <c r="J31" i="27"/>
  <c r="J18" i="27"/>
  <c r="J29" i="27"/>
  <c r="L19" i="27"/>
  <c r="L30" i="27"/>
  <c r="I16" i="27"/>
  <c r="I27" i="27"/>
  <c r="L17" i="27"/>
  <c r="L28" i="27"/>
  <c r="E15" i="27"/>
  <c r="E26" i="27"/>
  <c r="D22" i="27"/>
  <c r="D33" i="27"/>
  <c r="F21" i="27"/>
  <c r="F32" i="27"/>
  <c r="E18" i="27"/>
  <c r="E29" i="27"/>
  <c r="I18" i="27"/>
  <c r="I29" i="27"/>
  <c r="J17" i="27"/>
  <c r="J28" i="27"/>
  <c r="J19" i="27"/>
  <c r="J30" i="27"/>
  <c r="K21" i="27"/>
  <c r="K32" i="27"/>
  <c r="J22" i="27"/>
  <c r="J33" i="27"/>
  <c r="K15" i="27"/>
  <c r="K26" i="27"/>
  <c r="L21" i="27"/>
  <c r="L32" i="27"/>
  <c r="G20" i="27"/>
  <c r="G31" i="27"/>
  <c r="G21" i="27"/>
  <c r="G32" i="27"/>
  <c r="L20" i="27"/>
  <c r="L31" i="27"/>
  <c r="F15" i="27"/>
  <c r="F26" i="27"/>
  <c r="E22" i="27"/>
  <c r="E33" i="27"/>
  <c r="D15" i="27"/>
  <c r="D26" i="27"/>
  <c r="E19" i="27"/>
  <c r="E30" i="27"/>
  <c r="F19" i="27"/>
  <c r="F30" i="27"/>
  <c r="F18" i="27"/>
  <c r="F29" i="27"/>
  <c r="C19" i="27"/>
  <c r="C30" i="27"/>
  <c r="C22" i="27"/>
  <c r="C33" i="27"/>
  <c r="C18" i="27"/>
  <c r="C29" i="27"/>
  <c r="C17" i="27"/>
  <c r="C28" i="27"/>
  <c r="C16" i="27"/>
  <c r="C27" i="27"/>
  <c r="C20" i="27"/>
  <c r="C31" i="27"/>
  <c r="C21" i="27"/>
  <c r="C32" i="27"/>
  <c r="C15" i="27"/>
  <c r="C26" i="27"/>
  <c r="AT30" i="11"/>
  <c r="AT29" i="11"/>
  <c r="AT20" i="11"/>
  <c r="AT10" i="11"/>
  <c r="U3" i="11"/>
  <c r="V3" i="11"/>
  <c r="U7" i="11"/>
  <c r="V7" i="11"/>
  <c r="U4" i="11"/>
  <c r="V4" i="11"/>
  <c r="U9" i="11"/>
  <c r="V9" i="11"/>
  <c r="U6" i="11"/>
  <c r="V6" i="11"/>
  <c r="U8" i="11"/>
  <c r="V8" i="11"/>
  <c r="U5" i="11"/>
  <c r="V5" i="11"/>
  <c r="V2" i="11"/>
  <c r="U2" i="11"/>
  <c r="T3" i="11"/>
  <c r="T2" i="11"/>
  <c r="T6" i="11"/>
  <c r="T9" i="11"/>
  <c r="AQ28" i="11"/>
  <c r="T5" i="11"/>
  <c r="AQ22" i="11"/>
  <c r="AQ27" i="11"/>
  <c r="AQ23" i="11"/>
  <c r="T8" i="11"/>
  <c r="T7" i="11"/>
  <c r="T4" i="11"/>
  <c r="AQ24" i="11"/>
  <c r="AR23" i="11"/>
  <c r="AR2" i="11"/>
  <c r="AS19" i="11"/>
  <c r="AS28" i="11"/>
  <c r="AR13" i="11"/>
  <c r="AQ6" i="11"/>
  <c r="AR4" i="11"/>
  <c r="AS22" i="11"/>
  <c r="AR17" i="11"/>
  <c r="AR14" i="11"/>
  <c r="AQ15" i="11"/>
  <c r="AQ18" i="11"/>
  <c r="AQ26" i="11"/>
  <c r="AR8" i="11"/>
  <c r="AQ8" i="11"/>
  <c r="AR6" i="11"/>
  <c r="AQ5" i="11"/>
  <c r="AR16" i="11"/>
  <c r="AR18" i="11"/>
  <c r="AS18" i="11"/>
  <c r="AQ19" i="11"/>
  <c r="AQ17" i="11"/>
  <c r="AS26" i="11"/>
  <c r="AQ25" i="11"/>
  <c r="AQ12" i="11"/>
  <c r="AQ9" i="11"/>
  <c r="AQ4" i="11"/>
  <c r="AS13" i="11"/>
  <c r="AQ3" i="11"/>
  <c r="AR15" i="11"/>
  <c r="AS17" i="11"/>
  <c r="AS15" i="11"/>
  <c r="AQ16" i="11"/>
  <c r="AS24" i="11"/>
  <c r="AS25" i="11"/>
  <c r="AR26" i="11"/>
  <c r="AR24" i="11"/>
  <c r="AR22" i="11"/>
  <c r="AR3" i="11"/>
  <c r="AR9" i="11"/>
  <c r="AR19" i="11"/>
  <c r="AR28" i="11"/>
  <c r="AQ7" i="11"/>
  <c r="AR5" i="11"/>
  <c r="AQ13" i="11"/>
  <c r="AS16" i="11"/>
  <c r="AQ14" i="11"/>
  <c r="AR27" i="11"/>
  <c r="AR7" i="11"/>
  <c r="AR12" i="11"/>
  <c r="AS14" i="11"/>
  <c r="AS27" i="11"/>
  <c r="AR25" i="11"/>
  <c r="AS23" i="11"/>
  <c r="AS12" i="11"/>
  <c r="AQ2" i="11"/>
  <c r="W8" i="11" l="1"/>
  <c r="H10" i="27" s="1"/>
  <c r="W9" i="11"/>
  <c r="H11" i="27" s="1"/>
  <c r="W7" i="11"/>
  <c r="H9" i="27" s="1"/>
  <c r="W5" i="11"/>
  <c r="H7" i="27" s="1"/>
  <c r="W6" i="11"/>
  <c r="H8" i="27" s="1"/>
  <c r="W4" i="11"/>
  <c r="H6" i="27" s="1"/>
  <c r="W3" i="11"/>
  <c r="H5" i="27" s="1"/>
  <c r="W2" i="11"/>
  <c r="H4" i="27" s="1"/>
  <c r="AT23" i="11"/>
  <c r="AT4" i="11"/>
  <c r="AT22" i="11"/>
  <c r="AT2" i="11"/>
  <c r="AT12" i="11"/>
  <c r="AT13" i="11"/>
  <c r="AT27" i="11"/>
  <c r="AT19" i="11"/>
  <c r="AT26" i="11"/>
  <c r="AT28" i="11"/>
  <c r="AT16" i="11"/>
  <c r="AT24" i="11"/>
  <c r="AT7" i="11"/>
  <c r="AT9" i="11"/>
  <c r="AT8" i="11"/>
  <c r="AT6" i="11"/>
  <c r="AT17" i="11"/>
  <c r="AT5" i="11"/>
  <c r="AT18" i="11"/>
  <c r="AT25" i="11"/>
  <c r="AT15" i="11"/>
  <c r="AT14" i="11"/>
  <c r="AT3" i="11"/>
  <c r="H20" i="27" l="1"/>
  <c r="H31" i="27"/>
  <c r="P31" i="27" s="1"/>
  <c r="H15" i="27"/>
  <c r="H26" i="27"/>
  <c r="P26" i="27" s="1"/>
  <c r="H18" i="27"/>
  <c r="H29" i="27"/>
  <c r="P29" i="27" s="1"/>
  <c r="H16" i="27"/>
  <c r="H27" i="27"/>
  <c r="P27" i="27" s="1"/>
  <c r="H17" i="27"/>
  <c r="H28" i="27"/>
  <c r="P28" i="27" s="1"/>
  <c r="H22" i="27"/>
  <c r="H33" i="27"/>
  <c r="P33" i="27" s="1"/>
  <c r="H19" i="27"/>
  <c r="H30" i="27"/>
  <c r="P30" i="27" s="1"/>
  <c r="H21" i="27"/>
  <c r="H32" i="27"/>
  <c r="P32" i="27" s="1"/>
</calcChain>
</file>

<file path=xl/sharedStrings.xml><?xml version="1.0" encoding="utf-8"?>
<sst xmlns="http://schemas.openxmlformats.org/spreadsheetml/2006/main" count="2539" uniqueCount="247">
  <si>
    <t>GaBi ts</t>
  </si>
  <si>
    <t>Database:</t>
  </si>
  <si>
    <t>Results:</t>
  </si>
  <si>
    <t>Result object:</t>
  </si>
  <si>
    <t>Food Rescue &lt;LC&gt; [Generic Model]</t>
  </si>
  <si>
    <t>{7CD9936D-A935-417F-A718-CF1E600DD3D0}</t>
  </si>
  <si>
    <t>In/out aggregation</t>
  </si>
  <si>
    <t>Yes</t>
  </si>
  <si>
    <t>Weak point analysis</t>
  </si>
  <si>
    <t>No</t>
  </si>
  <si>
    <t>Last service pack:</t>
  </si>
  <si>
    <t>Inputs/Outputs</t>
  </si>
  <si>
    <t>S2_07 - Gleaning (SH)</t>
  </si>
  <si>
    <t>S2_14 - Gleaning (SH)</t>
  </si>
  <si>
    <t>S2_20 - Gleaning (SH)</t>
  </si>
  <si>
    <t>S3_07_Car - Gleaning (UG)</t>
  </si>
  <si>
    <t>S3_14_Car - Gleaning (UG)</t>
  </si>
  <si>
    <t>S3_20_Car - Gleaning (UG)</t>
  </si>
  <si>
    <t>S3_07_Van - Gleaning (UG)</t>
  </si>
  <si>
    <t>S3_14_Van - Gleaning (UG)</t>
  </si>
  <si>
    <t>S3_20_Van - Gleaning (UG)</t>
  </si>
  <si>
    <t>S4_07 - Retail Donation to PA (CSC)</t>
  </si>
  <si>
    <t>S4_14 - Retail Donation to PA (CSC)</t>
  </si>
  <si>
    <t>S4_20 - Retail Donation to PA (CSC)</t>
  </si>
  <si>
    <t>S5_07 - Retail Donation to Food Bank (Estimate)</t>
  </si>
  <si>
    <t>S5_14 - Retail Donation to Food Bank (Estimate)</t>
  </si>
  <si>
    <t>S5_20 - Retail Donation to Food Bank (Estimate)</t>
  </si>
  <si>
    <t>S6_07 - Prepared Food from Retail (Estimate)</t>
  </si>
  <si>
    <t>S6_14 - Prepared Food from Retail (Estimate)</t>
  </si>
  <si>
    <t>S6_20 - Prepared Food from Retail (Estimate)</t>
  </si>
  <si>
    <t>S7_07 - Direct Donation of Prepared Food (Estimate)</t>
  </si>
  <si>
    <t>S7_14 - Direct Donation of Prepared Food (Estimate)</t>
  </si>
  <si>
    <t>S7_20 - Direct Donation of Prepared Food (Estimate)</t>
  </si>
  <si>
    <t>Avoided Disposition</t>
  </si>
  <si>
    <t>EoL -  Food Loss</t>
  </si>
  <si>
    <t>EoL - Wasted Food</t>
  </si>
  <si>
    <t>Facilities and Operations</t>
  </si>
  <si>
    <t>Food Production</t>
  </si>
  <si>
    <t>Transportation</t>
  </si>
  <si>
    <t>Quantities</t>
  </si>
  <si>
    <t>Ecoinvent</t>
  </si>
  <si>
    <t>Economic quantities</t>
  </si>
  <si>
    <t>Environmental quantities</t>
  </si>
  <si>
    <t>AADP, TU Berlin</t>
  </si>
  <si>
    <t>CML 2001 - Jan. 2016</t>
  </si>
  <si>
    <t>Earlier versions of methods</t>
  </si>
  <si>
    <t>EDIP 2003</t>
  </si>
  <si>
    <t>EPD EN 15804</t>
  </si>
  <si>
    <t>EPS 2015d - Incl impacts from secondary particles</t>
  </si>
  <si>
    <t>EPS 2015dx - Excl impacts from secondary particles</t>
  </si>
  <si>
    <t>Impact 2002+</t>
  </si>
  <si>
    <t>IPCC AR5</t>
  </si>
  <si>
    <t>Land use LANCA v2.3 2016</t>
  </si>
  <si>
    <t>NF EN 15804 Quantities</t>
  </si>
  <si>
    <t>Odour</t>
  </si>
  <si>
    <t>Primary energy</t>
  </si>
  <si>
    <t>Primary energy demand from ren. and non ren. resources (gross cal. value) [MJ]</t>
  </si>
  <si>
    <t>Primary energy demand from ren. and non ren. resources (net cal. value) [MJ]</t>
  </si>
  <si>
    <t>Primary energy from non renewable resources (gross cal. value) [MJ]</t>
  </si>
  <si>
    <t>Primary energy from non renewable resources (net cal. value) [MJ]</t>
  </si>
  <si>
    <t>Primary energy from renewable resources (gross cal. value) [MJ]</t>
  </si>
  <si>
    <t>Primary energy from renewable resources (net cal. value) [MJ]</t>
  </si>
  <si>
    <t>ReCiPe 2016 v1.1</t>
  </si>
  <si>
    <t>TRACI 2.1</t>
  </si>
  <si>
    <t>Global Warming Incl Land Use Change (LUC)</t>
  </si>
  <si>
    <t>TRACI 2.1, Acidification [kg SO2 eq.]</t>
  </si>
  <si>
    <t>TRACI 2.1, Ecotoxicity (recommended) [CTUe]</t>
  </si>
  <si>
    <t>TRACI 2.1, Eutrophication [kg N eq.]</t>
  </si>
  <si>
    <t>TRACI 2.1, Global Warming Air, excl. biogenic carbon [kg CO2 eq.]</t>
  </si>
  <si>
    <t>TRACI 2.1, Global Warming Air, incl. biogenic carbon [kg CO2 eq.]</t>
  </si>
  <si>
    <t>TRACI 2.1, Human Health Particulate Air [kg PM2.5 eq.]</t>
  </si>
  <si>
    <t>TRACI 2.1, Human toxicity, cancer (recommended) [CTUh]</t>
  </si>
  <si>
    <t>TRACI 2.1, Human toxicity, non-canc. (recommended) [CTUh]</t>
  </si>
  <si>
    <t>TRACI 2.1, Ozone Depletion Air [kg CFC 11 eq.]</t>
  </si>
  <si>
    <t>TRACI 2.1, Resources, Fossil fuels [MJ surplus energy]</t>
  </si>
  <si>
    <t>TRACI 2.1, Smog Air [kg O3 eq.]</t>
  </si>
  <si>
    <t>UBP 2013</t>
  </si>
  <si>
    <t>USEtox 2.1</t>
  </si>
  <si>
    <t>Water</t>
  </si>
  <si>
    <t>Water excl hydropower</t>
  </si>
  <si>
    <t>AWARE, high characterization factor for unspecified water [m³ world equiv.]</t>
  </si>
  <si>
    <t>AWARE, low characterization factor for unspecified water [m³ world equiv.]</t>
  </si>
  <si>
    <t>AWARE, OECD+BRIC average for unspecified water [m³ world equiv.]</t>
  </si>
  <si>
    <t>Blue water consumption [kg]</t>
  </si>
  <si>
    <t>Blue water use [kg]</t>
  </si>
  <si>
    <t>Total freshwater consumption (including rainwater) [kg]</t>
  </si>
  <si>
    <t>Total freshwater use [kg]</t>
  </si>
  <si>
    <t>WSI, high characterization factor for unspecified water [m³ equiv.]</t>
  </si>
  <si>
    <t>WSI, low characterization factor for unspecified water [m³ equiv.]</t>
  </si>
  <si>
    <t>WSI, OECD+BRIC average for unspecified water [m³ equiv.]</t>
  </si>
  <si>
    <t>SoFi quantities</t>
  </si>
  <si>
    <t>Technical quantities</t>
  </si>
  <si>
    <t>Chicken</t>
  </si>
  <si>
    <t>Milk</t>
  </si>
  <si>
    <t>Apple</t>
  </si>
  <si>
    <t>Sunk Costs</t>
  </si>
  <si>
    <t>Net</t>
  </si>
  <si>
    <t>Avoided Disposal</t>
  </si>
  <si>
    <t>Chicken Production</t>
  </si>
  <si>
    <t>Milk Production</t>
  </si>
  <si>
    <t>Apple Production</t>
  </si>
  <si>
    <t>Upstream</t>
  </si>
  <si>
    <t>Rescue</t>
  </si>
  <si>
    <t>Credits</t>
  </si>
  <si>
    <t>Results showing Food Production + sunk costs + rescue + credits</t>
  </si>
  <si>
    <t>S2 - Gleaning from Farm</t>
  </si>
  <si>
    <t>S3 - Gleaning Urban Car</t>
  </si>
  <si>
    <t>S3 - Gleaning Urban Van</t>
  </si>
  <si>
    <t>S4 - Retail to PA</t>
  </si>
  <si>
    <t>S5 - Retail to FB</t>
  </si>
  <si>
    <t>S6 - Prepared food from Retail</t>
  </si>
  <si>
    <t>S7 - Direct Donation of Prepared Food</t>
  </si>
  <si>
    <t>Min</t>
  </si>
  <si>
    <t>Mid</t>
  </si>
  <si>
    <t>Max</t>
  </si>
  <si>
    <t>Delta</t>
  </si>
  <si>
    <t>Charts showing range of net results depending on assumed rate of wasted food (7%-20%)</t>
  </si>
  <si>
    <t>Charts showing net results for all scenarios</t>
  </si>
  <si>
    <t>Results showing Rescue and avoided burdens of disposal</t>
  </si>
  <si>
    <t>Net (rescue only)</t>
  </si>
  <si>
    <t>uid</t>
  </si>
  <si>
    <t>impactCategory</t>
  </si>
  <si>
    <t>impactCategory_definition</t>
  </si>
  <si>
    <t>impactCategory_unit</t>
  </si>
  <si>
    <t>impactCategory_abbreviation</t>
  </si>
  <si>
    <t>impactCategory_reference</t>
  </si>
  <si>
    <t>impactCategory_source</t>
  </si>
  <si>
    <t>Acidification</t>
  </si>
  <si>
    <t>A measure of emissions that cause acidifying effects to the environment. The acidification potential is a measure of a molecule’s capacity to increase the hydrogen ion (H+) concentration in the presence of water, thus decreasing the pH value. Potential effects include fish mortality, forest decline and the deterioration of building materials.</t>
  </si>
  <si>
    <t>kg SO2 equivalent</t>
  </si>
  <si>
    <t>AP</t>
  </si>
  <si>
    <t>Bare, J. (2012) TRACI 2.1: the tool for the reduction and assessment of chemical and other environmental impacts 2.1</t>
  </si>
  <si>
    <t>Blue water consumption</t>
  </si>
  <si>
    <t>kg</t>
  </si>
  <si>
    <t>-</t>
  </si>
  <si>
    <t>Pieper M, Kupfer T, Thylmann D, Bos U (2018) Introduction to Water Assessment in GaBi. February 2018 V2.2</t>
  </si>
  <si>
    <t>thinkstep</t>
  </si>
  <si>
    <t>Blue water use</t>
  </si>
  <si>
    <t>Blue water use refers to the water use (inputs only) from surface and ground water only.  Water use generally is defined as the "use of water by human activity. Use includes, but is not limited to, any water withdrawal within the drainage basin impacting water flows and quality".  The water input flows in GaBi refer to total water use. To quantify total freshwater use, all freshwater input flows are summed up.</t>
  </si>
  <si>
    <t>Ecotoxicity (recommended and interim)</t>
  </si>
  <si>
    <t>A measure of toxic emissions that are directly harmful to the health of non-human species. The final unit is comparative toxic units (CTUe).  The interim factors are estimated with a higher degree of uncertainty than the recommended and should be used with caution. If interim factors are dominating the result of a Life Cycle Assessment a sensitivity analysis should be carried out.  This specific category includes both the recommend and interm characterization factors from the USEtox methdology related to carcenogenic toxic emissions.</t>
  </si>
  <si>
    <t>CTUe</t>
  </si>
  <si>
    <t>ETP</t>
  </si>
  <si>
    <t xml:space="preserve">Rosenbaum RK, Bachmann TK, Gold LS, Huijbregts MAJ, Jolliet O, Juraske R, Koehler A, Larsen HF, MacLeod M, Margni M, McKone TE, Payet J, Schuhmacher M, Van de Meent D and Hauschild MZ (2008), USEtox - The UNEP/SETAC-consensus model: recommended characterisation factors for human toxicity and freshwater ecotoxicity in Life Cycle Impact Assessment. International Journal of Life Cycle Assessment 13(7): 532-546. </t>
  </si>
  <si>
    <t>USEtox 2.0</t>
  </si>
  <si>
    <t>Ecotoxicity (recommended only)</t>
  </si>
  <si>
    <t>A measure of toxic emissions that are directly harmful to the health of non-human species. The final unit is comparative toxic units (CTUe).  The interim factors are estimated with a higher degree of uncertainty than the recommended and should be used with caution. If interim factors are dominating the result of a Life Cycle Assessment a sensitivity analysis should be carried out.  This specific category includes only the recommend characterization factors from the USEtox methdology related to toxic emissions.</t>
  </si>
  <si>
    <t>Ecotoxicity (recommended)</t>
  </si>
  <si>
    <t>A measure of toxic emissions that are directly harmful to the health of non-human species. The final unit is comparative toxic units (CTUe).  The interim factors are estimated with a higher degree of uncertainty than the recommended and should be used with caution. If interim factors are dominating the result of a Life Cycle Assessment a sensitivity analysis should be carried out.  This specific category includes only the recommend characterization factors from the USEtox methdology related to toxic emissions.  The TRACI 2.1 methdology has simply adopted the USEtox characterization factors, though a previous version to USEtox 2.0.</t>
  </si>
  <si>
    <t>Eutrophication</t>
  </si>
  <si>
    <t>Eutrophication covers all potential impacts of excessively high levels of macronutrients, the most important of which are nitrogen (N) and phosphorus (P). Nutrient enrichment may cause an undesirable shift in species composition and elevated biomass production in both aquatic and terrestrial ecosystems. In aquatic ecosystems increased biomass production may lead to depressed oxygen levels, because of the additional consumption of oxygen in biomass decomposition.</t>
  </si>
  <si>
    <t>kg N equivalent</t>
  </si>
  <si>
    <t>EP</t>
  </si>
  <si>
    <t>Global Warming Air, excl biogenic carbon, incl LUC, no norm/weight</t>
  </si>
  <si>
    <t>A measure of greenhouse gas emissions, such as CO2 and methane. These emissions are causing an increase in the absorption of radiation emitted by the earth, increasing the natural greenhouse effect. This may in turn have adverse impacts on ecosystem health, human health and material welfare.  Typically the GWP is calculated based on the energy absorption potential of a given greenhouse gas over a 100 year period, though there are other methods which look at different time periods (20 or 300 years).  This version excludes classification of greenhouse gas emissions from biogenic sources, but includes emissions associated with land use change (LUC).  The underlying climate forcing potentials are based on a 100 year period.</t>
  </si>
  <si>
    <t>kg CO2 equivalent</t>
  </si>
  <si>
    <t>GWP</t>
  </si>
  <si>
    <t>Global Warming Air, excl. biogenic carbon</t>
  </si>
  <si>
    <t>A measure of greenhouse gas emissions, such as CO2 and methane. These emissions are causing an increase in the absorption of radiation emitted by the earth, increasing the natural greenhouse effect. This may in turn have adverse impacts on ecosystem health, human health and material welfare.  Typically the GWP is calculated based on the energy absorption potential of a given greenhouse gas over a 100 year period, though there are other methods which look at different time periods (20 or 300 years).  This version excludes classification of greenhouse gas emissions (and sequestrations) from biogenic sources.  The underlying climate forcing potentials are based on a 100 year period.</t>
  </si>
  <si>
    <t>Global Warming Air, incl biogenic carbon, incl LUC, no norm/weight</t>
  </si>
  <si>
    <t>A measure of greenhouse gas emissions, such as CO2 and methane. These emissions are causing an increase in the absorption of radiation emitted by the earth, increasing the natural greenhouse effect. This may in turn have adverse impacts on ecosystem health, human health and material welfare.  Typically the GWP is calculated based on the energy absorption potential of a given greenhouse gas over a 100 year period, though there are other methods which look at different time periods (20 or 300 years).  This version includes classification of greenhouse gas emissions (and sequestrations) from biogenic sources, as well it includes emissions associated with land use change (LUC).  The underlying climate forcing potentials are based on a 100 year period.</t>
  </si>
  <si>
    <t>Global Warming Air, incl. biogenic carbon</t>
  </si>
  <si>
    <t>A measure of greenhouse gas emissions, such as CO2 and methane. These emissions are causing an increase in the absorption of radiation emitted by the earth, increasing the natural greenhouse effect. This may in turn have adverse impacts on ecosystem health, human health and material welfare.  Typically the GWP is calculated based on the energy absorption potential of a given greenhouse gas over a 100 year period, though there are other methods which look at different time periods (20 or 300 years).  This version includes classification of greenhouse gas emissions (and sequestrations) from biogenic sources.  The underlying climate forcing potentials are based on a 100 year period.</t>
  </si>
  <si>
    <t>Global Warming Air, LUC only, no norm/weight</t>
  </si>
  <si>
    <t>A measure of greenhouse gas emissions, such as CO2 and methane. These emissions are causing an increase in the absorption of radiation emitted by the earth, increasing the natural greenhouse effect. This may in turn have adverse impacts on ecosystem health, human health and material welfare.  Typically the GWP is calculated based on the energy absorption potential of a given greenhouse gas over a 100 year period, though there are other methods which look at different time periods (20 or 300 years).  This version only includes classification of greenhouse gas emissions due to land use change (LUC). The underlying climate forcing potentials are based on a 100 year period.</t>
  </si>
  <si>
    <t>high characterization factor for unspecified water</t>
  </si>
  <si>
    <t>The WSI is based on the water consumption, i.e. the same calculation logic (inputs – degradative outputs) applies.  However, in these quantities the flows are also multiplied with the country specific characterization factors. For WSI, the resulting unit is water deprivation (in m³) or “RED” water (Relevant environmental depletion) and thus is a negative value.  For more clarity see "Introduction to Water Assessment v2.2", excerpt from 5.2 - "The WSI and AWaRe quantities exist in three different versions, with a high, OECD+BRIC average, and low characterization factor for unspecified water. In these quantities, all characterization factors are the same, except those for the unspecified (non-regionalized) flows. As described in section 4.2, the unspecified (non-regionalized) flows are still used in many data sets. For those flows, different characterization factors are used in the different quantities. In the version “high”, the unspecified flows are characterized with a high scarcity factor - choosing this quantity assumes “unspecified water” is consumed in water stressed regions, such as the Middle East or Spain. The “OECD+BRIC average” version refers to the average water scarcity in the OECD + BRIC countries. This value was preferred over the global average (all countries) as the OECD + BRIC represent the majority of worldwide economic activity. The “low” version represents less water stressed countries, such as in North-Western Europe."</t>
  </si>
  <si>
    <t>m3 equivalent</t>
  </si>
  <si>
    <t>Ridoutt, B.; Pfister, S. (2010): A revised approach to water footprinting to make transparent the impacts of consumption and production on global freshwater scarcity. Global Environmental Change 20 (2010), 113–120</t>
  </si>
  <si>
    <t>WSI</t>
  </si>
  <si>
    <t>Human Health Particulate Air</t>
  </si>
  <si>
    <t>A measure of particulate matter releases into the air, these are an indicator of air quality.</t>
  </si>
  <si>
    <t>kg PM2.5 equivalent</t>
  </si>
  <si>
    <t>PM2.5</t>
  </si>
  <si>
    <t>Human toxicity, cancer (recommended and interim)</t>
  </si>
  <si>
    <t>A measure of toxic emissions that are directly harmful to the health of humans. Human effect factors relate the quantity taken in to the potential risk of cancerous and non-cancerous effects expressing cases per kg of chemical emitted. The final unit is comparative toxic units (CTUh).  The interim factors are estimated with a higher degree of uncertainty than the recommended and should be used with caution. If interim factors are dominating the result of a Life Cycle Assessment a sensitivity analysis should be carried out.  This specific category includes both the recommend and interm characterization factors from the USEtox methdology related to carcenogenic toxic emissions.</t>
  </si>
  <si>
    <t>CTUh</t>
  </si>
  <si>
    <t>HTP</t>
  </si>
  <si>
    <t>Human toxicity, cancer (recommended only)</t>
  </si>
  <si>
    <t>A measure of toxic emissions that are directly harmful to the health of humans. Human effect factors relate the quantity taken in to the potential risk of cancerous and non-cancerous effects expressing cases per kg of chemical emitted. The final unit is comparative toxic units (CTUh).  The interim factors are estimated with a higher degree of uncertainty than the recommended and should be used with caution. If interim factors are dominating the result of a Life Cycle Assessment a sensitivity analysis should be carried out.  This specific category includes only the recommend characterization factors from the USEtox methdology related to carcenogenic toxic emissions.</t>
  </si>
  <si>
    <t>Human toxicity, cancer (recommended)</t>
  </si>
  <si>
    <t>A measure of toxic emissions that are directly harmful to the health of humans. Human effect factors relate the quantity taken in to the potential risk of cancerous and non-cancerous effects expressing cases per kg of chemical emitted. The final unit is comparative toxic units (CTUh).  The interim factors are estimated with a higher degree of uncertainty than the recommended and should be used with caution. If interim factors are dominating the result of a Life Cycle Assessment a sensitivity analysis should be carried out.  This specific category includes only the recommend characterization factors from the USEtox methdology related to carcenogenic toxic emissions.  The TRACI 2.1 methdology has simply adopted the USEtox characterization factors, though a previous version to USEtox 2.0.</t>
  </si>
  <si>
    <t>Human toxicity, non-canc. (recommended and interim)</t>
  </si>
  <si>
    <t>A measure of toxic emissions that are directly harmful to the health of humans. Human effect factors relate the quantity taken in to the potential risk of cancerous and non-cancerous effects expressing cases per kg of chemical emitted. The final unit is comparative toxic units (CTUh).  The interim factors are estimated with a higher degree of uncertainty than the recommended and should be used with caution. If interim factors are dominating the result of a Life Cycle Assessment a sensitivity analysis should be carried out.  This specific category includes both the recommend and interm characterization factors from the USEtox methdology related to non-carcenogenic toxic emissions.</t>
  </si>
  <si>
    <t>Human toxicity, non-canc. (recommended only)</t>
  </si>
  <si>
    <t>A measure of toxic emissions that are directly harmful to the health of humans. Human effect factors relate the quantity taken in to the potential risk of cancerous and non-cancerous effects expressing cases per kg of chemical emitted. The final unit is comparative toxic units (CTUh).  The interim factors are estimated with a higher degree of uncertainty than the recommended and should be used with caution. If interim factors are dominating the result of a Life Cycle Assessment a sensitivity analysis should be carried out.  This specific category includes only the recommend characterization factors from the USEtox methdology related to non-carcenogenic toxic emissions.</t>
  </si>
  <si>
    <t>Human toxicity, non-canc. (recommended)</t>
  </si>
  <si>
    <t>low characterization factor for unspecified water</t>
  </si>
  <si>
    <t>OECD+BRIC average for unspecified water</t>
  </si>
  <si>
    <t>Ozone Depletion Air</t>
  </si>
  <si>
    <t>A measure of air emissions that contribute to the depletion of the stratospheric ozone layer. Depletion of the ozone layer leads to higher levels of UVB ultraviolet rays reaching the earth’s surface with detrimental effects on humans and plants.</t>
  </si>
  <si>
    <t>kg CFC-11 equivalent</t>
  </si>
  <si>
    <t>ODP</t>
  </si>
  <si>
    <t>Primary energy demand from ren. and non ren. resources (gross cal. value)</t>
  </si>
  <si>
    <t>A measure of the total amount of primary energy extracted from the earth, including energy that is used to perform work and energy that is embodied in a material. PED is expressed in energy demand from non-renewable resources (e.g. petroleum, natural gas, etc.) and energy demand from renewable resources (e.g. hydropower, wind energy, solar, etc.). Efficiencies in energy conversion (e.g. power, heat, steam, etc.) are taken into account.  This category is based on the higher heating value (gross calorific value) and includes both renewable and non-renewable sources.</t>
  </si>
  <si>
    <t>MJ (higher heating value)</t>
  </si>
  <si>
    <t>Primary energy demand from ren. and non ren. resources (net cal. value)</t>
  </si>
  <si>
    <t>A measure of the total amount of primary energy extracted from the earth, including energy that is used to perform work and energy that is embodied in a material. PED is expressed in energy demand from non-renewable resources (e.g. petroleum, natural gas, etc.) and energy demand from renewable resources (e.g. hydropower, wind energy, solar, etc.). Efficiencies in energy conversion (e.g. power, heat, steam, etc.) are taken into account.  This category is based on the lower heating value (net calorific value) and includes both renewable and non-renewable sources.</t>
  </si>
  <si>
    <t>MJ (lower heating value)</t>
  </si>
  <si>
    <t>PERNRT</t>
  </si>
  <si>
    <t>Primary energy from non renewable resources (gross cal. value)</t>
  </si>
  <si>
    <t>A measure of the total amount of primary energy extracted from the earth, including energy that is used to perform work and energy that is embodied in a material. PED is expressed in energy demand from non-renewable resources (e.g. petroleum, natural gas, etc.) and energy demand from renewable resources (e.g. hydropower, wind energy, solar, etc.). Efficiencies in energy conversion (e.g. power, heat, steam, etc.) are taken into account.  This category is based on the higher heating value (gross calorific value) and includes only non-renewable sources.</t>
  </si>
  <si>
    <t>Primary energy from non renewable resources (net cal. value)</t>
  </si>
  <si>
    <t>A measure of the total amount of primary energy extracted from the earth, including energy that is used to perform work and energy that is embodied in a material. PED is expressed in energy demand from non-renewable resources (e.g. petroleum, natural gas, etc.) and energy demand from renewable resources (e.g. hydropower, wind energy, solar, etc.). Efficiencies in energy conversion (e.g. power, heat, steam, etc.) are taken into account.  This category is based on the lower heating value (net calorific value) and includes only non-renewable sources.</t>
  </si>
  <si>
    <t>PENRT</t>
  </si>
  <si>
    <t>Primary energy from renewable resources (gross cal. value)</t>
  </si>
  <si>
    <t>A measure of the total amount of primary energy extracted from the earth, including energy that is used to perform work and energy that is embodied in a material. PED is expressed in energy demand from non-renewable resources (e.g. petroleum, natural gas, etc.) and energy demand from renewable resources (e.g. hydropower, wind energy, solar, etc.). Efficiencies in energy conversion (e.g. power, heat, steam, etc.) are taken into account.  This category is based on the higher heating value (gross calorific value) and includes only renewable sources.</t>
  </si>
  <si>
    <t>Primary energy from renewable resources (net cal. value)</t>
  </si>
  <si>
    <t>A measure of the total amount of primary energy extracted from the earth, including energy that is used to perform work and energy that is embodied in a material. PED is expressed in energy demand from non-renewable resources (e.g. petroleum, natural gas, etc.) and energy demand from renewable resources (e.g. hydropower, wind energy, solar, etc.). Efficiencies in energy conversion (e.g. power, heat, steam, etc.) are taken into account.  This category is based on the lower heating value (net calorific value) and includes only renewable sources.</t>
  </si>
  <si>
    <t>PERT</t>
  </si>
  <si>
    <t>Resources, Fossil fuels</t>
  </si>
  <si>
    <t>A measure of the total amount of primary energy depletion from fossil fuels.</t>
  </si>
  <si>
    <t>MJ</t>
  </si>
  <si>
    <t>Smog Air</t>
  </si>
  <si>
    <t>A measure of emissions of precursors that contribute to ground level smog formation (mainly ozone O3), produced by the reaction of VOC and carbon monoxide in the presence of nitrogen oxides under the influence of UV light. Ground level ozone may be injurious to human health and ecosystems and may also damage crops.</t>
  </si>
  <si>
    <t>kg O3 equivalent</t>
  </si>
  <si>
    <t>SP or SFP</t>
  </si>
  <si>
    <t>Total freshwater consumption (including rainwater)</t>
  </si>
  <si>
    <t xml:space="preserve">Freshwater refers to surface, ground water (blue water) and rain water (green water). Rain water is typically excluded from the assessment of freshwater consumption and though this category includes it.    Water consumption is typically defined as "water removed from, but not returned to the same drainage basin. Water consumption can be because of evaporation, transpiration, product integration or release into a different drainage basin or the sea. Evaporation from reservoirs is considered water consumption."  In GaBi, this is calculated by  total freshwater use (water input) – total freshwater release back to watershed (degradative water outputs). </t>
  </si>
  <si>
    <t>Total freshwater use</t>
  </si>
  <si>
    <t>Total freshwater use refers to the water use (inputs only) from surface, ground and rain water.  Water use generally is defined as the "use of water by human activity. Use includes, but is not limited to, any water withdrawal within the drainage basin impacting water flows and quality".  The water input flows in GaBi refer to total water use. To quantify total freshwater use, all freshwater input flows are summed up.</t>
  </si>
  <si>
    <t xml:space="preserve">Blue water refers to surface and ground water only (excluding rain water, green water). Rain water is typically excluded from the assessment of freshwater consumption and this category focuses on blue water consumption only, as this is the relevant part which can be assessed with current impact assessment methods.    Water consumption is typically defined as "water removed from, but not returned to the same drainage basin. Water consumption can be because of evaporation, transpiration, product integration or release into a different drainage basin or the sea. Evaporation from reservoirs is considered water consumption."  In GaBi, this is calculated by total blue water use (water input) – total blue water release back to watershed (degradative water outputs). 
</t>
  </si>
  <si>
    <t>b</t>
  </si>
  <si>
    <t>m</t>
  </si>
  <si>
    <t>Percent Waste where y=0</t>
  </si>
  <si>
    <t>S8_07_Car - Local Small Business Food Rescue App (Estimate)</t>
  </si>
  <si>
    <t>S8_14_Car - Local Small Business Food Rescue App (Estimate)</t>
  </si>
  <si>
    <t>S8_20_Car - Local Small Business Food Rescue App (Estimate)</t>
  </si>
  <si>
    <t>S8 - Local Small Business Food Rescue App Car</t>
  </si>
  <si>
    <t>SFP</t>
  </si>
  <si>
    <t>Blue Water</t>
  </si>
  <si>
    <t>Percentage of Wasted Food where Benefits of Rescue are Equal to Impacts of Additional Production Required to Fulfill Functional Unit of 1000 kg of rescued food (e.g. y=0)</t>
  </si>
  <si>
    <t>All Calculations</t>
  </si>
  <si>
    <t>Filtered Negative Calculations</t>
  </si>
  <si>
    <t>Scenario Name</t>
  </si>
  <si>
    <t>Filtered to non-negative betwee 0 and 1 calculations</t>
  </si>
  <si>
    <t>Count of impact categories where rescue impacts &gt; avoided disposal benefits (n=10)</t>
  </si>
  <si>
    <t>FoodRescueResults_AllScenarios_Grouping_Chicken_20190726</t>
  </si>
  <si>
    <t>S1_07 - Redistribution from Grower/Packer (OFB)</t>
  </si>
  <si>
    <t>S1_14 - Redistribution from Grower/Packer (OFB)</t>
  </si>
  <si>
    <t>S1_20 - Redistribution from Grower/Packer (OFB)</t>
  </si>
  <si>
    <t>EF 2.0 (Environmental Footprint 2.0)</t>
  </si>
  <si>
    <t>ISO 14067 GWP (based on IPCC AR5)</t>
  </si>
  <si>
    <t>FoodRescueResults_AllScenarios_Grouping_Milk_20190726</t>
  </si>
  <si>
    <t>FoodRescueResults_AllScenarios_Grouping_Apple_20190726</t>
  </si>
  <si>
    <t>FoodRescue_SP38_Clean [C:\Users\pcanepa\Desktop\]</t>
  </si>
  <si>
    <t>S1 - Redistribution from Grower/Packer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</si>
</sst>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1"/>
      <color theme="1"/>
      <name val="Calibri"/>
      <family val="2"/>
      <scheme val="minor"/>
    </font>
    <font>
      <sz val="11"/>
      <color rgb="FFFF0000"/>
      <name val="Calibri"/>
      <family val="2"/>
      <scheme val="minor"/>
    </font>
    <font>
      <b/>
      <sz val="11"/>
      <color rgb="FFFF0000"/>
      <name val="Calibri"/>
      <family val="2"/>
      <scheme val="minor"/>
    </font>
    <font>
      <sz val="11"/>
      <color theme="1"/>
      <name val="Calibri"/>
      <family val="2"/>
      <scheme val="minor"/>
    </font>
    <font>
      <u/>
      <sz val="11"/>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E1A397"/>
        <bgColor indexed="64"/>
      </patternFill>
    </fill>
  </fills>
  <borders count="5">
    <border>
      <left/>
      <right/>
      <top/>
      <bottom/>
      <diagonal/>
    </border>
    <border>
      <left/>
      <right/>
      <top/>
      <bottom style="medium">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diagonal/>
    </border>
  </borders>
  <cellStyleXfs count="2">
    <xf numFmtId="0" fontId="0" fillId="0" borderId="0"/>
    <xf numFmtId="9" fontId="4" fillId="0" borderId="0" applyFont="0" applyFill="0" applyBorder="0" applyAlignment="0" applyProtection="0"/>
  </cellStyleXfs>
  <cellXfs count="32">
    <xf numFmtId="0" fontId="0" fillId="0" borderId="0" xfId="0"/>
    <xf numFmtId="22" fontId="0" fillId="0" borderId="0" xfId="0" applyNumberFormat="1"/>
    <xf numFmtId="11" fontId="0" fillId="0" borderId="0" xfId="0" applyNumberFormat="1"/>
    <xf numFmtId="0" fontId="0" fillId="2" borderId="0" xfId="0" applyFill="1"/>
    <xf numFmtId="11" fontId="0" fillId="2" borderId="0" xfId="0" applyNumberFormat="1" applyFill="1"/>
    <xf numFmtId="0" fontId="1" fillId="0" borderId="0" xfId="0" applyFont="1"/>
    <xf numFmtId="0" fontId="3" fillId="0" borderId="0" xfId="0" applyFont="1"/>
    <xf numFmtId="0" fontId="2" fillId="0" borderId="0" xfId="0" applyFont="1"/>
    <xf numFmtId="0" fontId="0" fillId="0" borderId="0" xfId="0" applyAlignment="1"/>
    <xf numFmtId="0" fontId="0" fillId="0" borderId="0" xfId="0" applyAlignment="1">
      <alignment wrapText="1"/>
    </xf>
    <xf numFmtId="9" fontId="0" fillId="0" borderId="0" xfId="0" applyNumberFormat="1"/>
    <xf numFmtId="9" fontId="0" fillId="0" borderId="0" xfId="1" applyFont="1"/>
    <xf numFmtId="0" fontId="0" fillId="3" borderId="0" xfId="0" applyFill="1"/>
    <xf numFmtId="0" fontId="0" fillId="0" borderId="0" xfId="0" applyFill="1"/>
    <xf numFmtId="9" fontId="0" fillId="3" borderId="0" xfId="0" applyNumberFormat="1" applyFill="1"/>
    <xf numFmtId="0" fontId="5" fillId="0" borderId="0" xfId="0" applyFont="1"/>
    <xf numFmtId="9" fontId="0" fillId="0" borderId="1" xfId="1" applyFont="1" applyBorder="1"/>
    <xf numFmtId="9" fontId="0" fillId="0" borderId="0" xfId="1" applyFont="1" applyBorder="1"/>
    <xf numFmtId="0" fontId="1" fillId="0" borderId="1" xfId="0" applyFont="1" applyBorder="1" applyAlignment="1">
      <alignment wrapText="1"/>
    </xf>
    <xf numFmtId="9" fontId="0" fillId="0" borderId="2" xfId="1" applyFont="1" applyBorder="1"/>
    <xf numFmtId="0" fontId="0" fillId="0" borderId="2" xfId="1" applyNumberFormat="1" applyFont="1" applyBorder="1"/>
    <xf numFmtId="9" fontId="0" fillId="0" borderId="3" xfId="1" applyFont="1" applyBorder="1"/>
    <xf numFmtId="0" fontId="0" fillId="0" borderId="3" xfId="1" applyNumberFormat="1" applyFont="1" applyBorder="1"/>
    <xf numFmtId="9" fontId="0" fillId="0" borderId="4" xfId="1" applyFont="1" applyBorder="1"/>
    <xf numFmtId="0" fontId="0" fillId="0" borderId="4" xfId="1" applyNumberFormat="1" applyFont="1" applyBorder="1"/>
    <xf numFmtId="9" fontId="1" fillId="0" borderId="1" xfId="1" applyFont="1" applyBorder="1"/>
    <xf numFmtId="0" fontId="0" fillId="0" borderId="1" xfId="0" applyBorder="1"/>
    <xf numFmtId="0" fontId="0" fillId="0" borderId="2" xfId="0" applyBorder="1"/>
    <xf numFmtId="9" fontId="0" fillId="4" borderId="2" xfId="1" applyFont="1" applyFill="1" applyBorder="1"/>
    <xf numFmtId="0" fontId="0" fillId="0" borderId="3" xfId="0" applyBorder="1"/>
    <xf numFmtId="9" fontId="0" fillId="4" borderId="3" xfId="1" applyFont="1" applyFill="1" applyBorder="1"/>
    <xf numFmtId="0" fontId="0" fillId="0" borderId="4" xfId="0" applyBorder="1"/>
  </cellXfs>
  <cellStyles count="2">
    <cellStyle name="Normal" xfId="0" builtinId="0"/>
    <cellStyle name="Percent" xfId="1" builtinId="5"/>
  </cellStyles>
  <dxfs count="1">
    <dxf>
      <fill>
        <patternFill>
          <bgColor rgb="FFE1A397"/>
        </patternFill>
      </fill>
    </dxf>
  </dxfs>
  <tableStyles count="0" defaultTableStyle="TableStyleMedium2" defaultPivotStyle="PivotStyleLight16"/>
  <colors>
    <mruColors>
      <color rgb="FFE1A3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00.xml.rels><?xml version="1.0" encoding="UTF-8" standalone="yes"?>
<Relationships xmlns="http://schemas.openxmlformats.org/package/2006/relationships"><Relationship Id="rId2" Type="http://schemas.microsoft.com/office/2011/relationships/chartColorStyle" Target="colors100.xml"/><Relationship Id="rId1" Type="http://schemas.microsoft.com/office/2011/relationships/chartStyle" Target="style100.xml"/></Relationships>
</file>

<file path=xl/charts/_rels/chart101.xml.rels><?xml version="1.0" encoding="UTF-8" standalone="yes"?>
<Relationships xmlns="http://schemas.openxmlformats.org/package/2006/relationships"><Relationship Id="rId2" Type="http://schemas.microsoft.com/office/2011/relationships/chartColorStyle" Target="colors101.xml"/><Relationship Id="rId1" Type="http://schemas.microsoft.com/office/2011/relationships/chartStyle" Target="style101.xml"/></Relationships>
</file>

<file path=xl/charts/_rels/chart102.xml.rels><?xml version="1.0" encoding="UTF-8" standalone="yes"?>
<Relationships xmlns="http://schemas.openxmlformats.org/package/2006/relationships"><Relationship Id="rId2" Type="http://schemas.microsoft.com/office/2011/relationships/chartColorStyle" Target="colors102.xml"/><Relationship Id="rId1" Type="http://schemas.microsoft.com/office/2011/relationships/chartStyle" Target="style102.xml"/></Relationships>
</file>

<file path=xl/charts/_rels/chart103.xml.rels><?xml version="1.0" encoding="UTF-8" standalone="yes"?>
<Relationships xmlns="http://schemas.openxmlformats.org/package/2006/relationships"><Relationship Id="rId2" Type="http://schemas.microsoft.com/office/2011/relationships/chartColorStyle" Target="colors103.xml"/><Relationship Id="rId1" Type="http://schemas.microsoft.com/office/2011/relationships/chartStyle" Target="style103.xml"/></Relationships>
</file>

<file path=xl/charts/_rels/chart104.xml.rels><?xml version="1.0" encoding="UTF-8" standalone="yes"?>
<Relationships xmlns="http://schemas.openxmlformats.org/package/2006/relationships"><Relationship Id="rId2" Type="http://schemas.microsoft.com/office/2011/relationships/chartColorStyle" Target="colors104.xml"/><Relationship Id="rId1" Type="http://schemas.microsoft.com/office/2011/relationships/chartStyle" Target="style104.xml"/></Relationships>
</file>

<file path=xl/charts/_rels/chart105.xml.rels><?xml version="1.0" encoding="UTF-8" standalone="yes"?>
<Relationships xmlns="http://schemas.openxmlformats.org/package/2006/relationships"><Relationship Id="rId2" Type="http://schemas.microsoft.com/office/2011/relationships/chartColorStyle" Target="colors105.xml"/><Relationship Id="rId1" Type="http://schemas.microsoft.com/office/2011/relationships/chartStyle" Target="style105.xml"/></Relationships>
</file>

<file path=xl/charts/_rels/chart106.xml.rels><?xml version="1.0" encoding="UTF-8" standalone="yes"?>
<Relationships xmlns="http://schemas.openxmlformats.org/package/2006/relationships"><Relationship Id="rId2" Type="http://schemas.microsoft.com/office/2011/relationships/chartColorStyle" Target="colors106.xml"/><Relationship Id="rId1" Type="http://schemas.microsoft.com/office/2011/relationships/chartStyle" Target="style106.xml"/></Relationships>
</file>

<file path=xl/charts/_rels/chart107.xml.rels><?xml version="1.0" encoding="UTF-8" standalone="yes"?>
<Relationships xmlns="http://schemas.openxmlformats.org/package/2006/relationships"><Relationship Id="rId2" Type="http://schemas.microsoft.com/office/2011/relationships/chartColorStyle" Target="colors107.xml"/><Relationship Id="rId1" Type="http://schemas.microsoft.com/office/2011/relationships/chartStyle" Target="style107.xml"/></Relationships>
</file>

<file path=xl/charts/_rels/chart108.xml.rels><?xml version="1.0" encoding="UTF-8" standalone="yes"?>
<Relationships xmlns="http://schemas.openxmlformats.org/package/2006/relationships"><Relationship Id="rId2" Type="http://schemas.microsoft.com/office/2011/relationships/chartColorStyle" Target="colors108.xml"/><Relationship Id="rId1" Type="http://schemas.microsoft.com/office/2011/relationships/chartStyle" Target="style108.xml"/></Relationships>
</file>

<file path=xl/charts/_rels/chart109.xml.rels><?xml version="1.0" encoding="UTF-8" standalone="yes"?>
<Relationships xmlns="http://schemas.openxmlformats.org/package/2006/relationships"><Relationship Id="rId2" Type="http://schemas.microsoft.com/office/2011/relationships/chartColorStyle" Target="colors109.xml"/><Relationship Id="rId1" Type="http://schemas.microsoft.com/office/2011/relationships/chartStyle" Target="style109.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10.xml.rels><?xml version="1.0" encoding="UTF-8" standalone="yes"?>
<Relationships xmlns="http://schemas.openxmlformats.org/package/2006/relationships"><Relationship Id="rId2" Type="http://schemas.microsoft.com/office/2011/relationships/chartColorStyle" Target="colors110.xml"/><Relationship Id="rId1" Type="http://schemas.microsoft.com/office/2011/relationships/chartStyle" Target="style110.xml"/></Relationships>
</file>

<file path=xl/charts/_rels/chart111.xml.rels><?xml version="1.0" encoding="UTF-8" standalone="yes"?>
<Relationships xmlns="http://schemas.openxmlformats.org/package/2006/relationships"><Relationship Id="rId2" Type="http://schemas.microsoft.com/office/2011/relationships/chartColorStyle" Target="colors111.xml"/><Relationship Id="rId1" Type="http://schemas.microsoft.com/office/2011/relationships/chartStyle" Target="style111.xml"/></Relationships>
</file>

<file path=xl/charts/_rels/chart112.xml.rels><?xml version="1.0" encoding="UTF-8" standalone="yes"?>
<Relationships xmlns="http://schemas.openxmlformats.org/package/2006/relationships"><Relationship Id="rId2" Type="http://schemas.microsoft.com/office/2011/relationships/chartColorStyle" Target="colors112.xml"/><Relationship Id="rId1" Type="http://schemas.microsoft.com/office/2011/relationships/chartStyle" Target="style112.xml"/></Relationships>
</file>

<file path=xl/charts/_rels/chart113.xml.rels><?xml version="1.0" encoding="UTF-8" standalone="yes"?>
<Relationships xmlns="http://schemas.openxmlformats.org/package/2006/relationships"><Relationship Id="rId2" Type="http://schemas.microsoft.com/office/2011/relationships/chartColorStyle" Target="colors113.xml"/><Relationship Id="rId1" Type="http://schemas.microsoft.com/office/2011/relationships/chartStyle" Target="style113.xml"/></Relationships>
</file>

<file path=xl/charts/_rels/chart114.xml.rels><?xml version="1.0" encoding="UTF-8" standalone="yes"?>
<Relationships xmlns="http://schemas.openxmlformats.org/package/2006/relationships"><Relationship Id="rId2" Type="http://schemas.microsoft.com/office/2011/relationships/chartColorStyle" Target="colors114.xml"/><Relationship Id="rId1" Type="http://schemas.microsoft.com/office/2011/relationships/chartStyle" Target="style114.xml"/></Relationships>
</file>

<file path=xl/charts/_rels/chart115.xml.rels><?xml version="1.0" encoding="UTF-8" standalone="yes"?>
<Relationships xmlns="http://schemas.openxmlformats.org/package/2006/relationships"><Relationship Id="rId2" Type="http://schemas.microsoft.com/office/2011/relationships/chartColorStyle" Target="colors115.xml"/><Relationship Id="rId1" Type="http://schemas.microsoft.com/office/2011/relationships/chartStyle" Target="style115.xml"/></Relationships>
</file>

<file path=xl/charts/_rels/chart116.xml.rels><?xml version="1.0" encoding="UTF-8" standalone="yes"?>
<Relationships xmlns="http://schemas.openxmlformats.org/package/2006/relationships"><Relationship Id="rId2" Type="http://schemas.microsoft.com/office/2011/relationships/chartColorStyle" Target="colors116.xml"/><Relationship Id="rId1" Type="http://schemas.microsoft.com/office/2011/relationships/chartStyle" Target="style116.xml"/></Relationships>
</file>

<file path=xl/charts/_rels/chart117.xml.rels><?xml version="1.0" encoding="UTF-8" standalone="yes"?>
<Relationships xmlns="http://schemas.openxmlformats.org/package/2006/relationships"><Relationship Id="rId2" Type="http://schemas.microsoft.com/office/2011/relationships/chartColorStyle" Target="colors117.xml"/><Relationship Id="rId1" Type="http://schemas.microsoft.com/office/2011/relationships/chartStyle" Target="style117.xml"/></Relationships>
</file>

<file path=xl/charts/_rels/chart118.xml.rels><?xml version="1.0" encoding="UTF-8" standalone="yes"?>
<Relationships xmlns="http://schemas.openxmlformats.org/package/2006/relationships"><Relationship Id="rId2" Type="http://schemas.microsoft.com/office/2011/relationships/chartColorStyle" Target="colors118.xml"/><Relationship Id="rId1" Type="http://schemas.microsoft.com/office/2011/relationships/chartStyle" Target="style118.xml"/></Relationships>
</file>

<file path=xl/charts/_rels/chart119.xml.rels><?xml version="1.0" encoding="UTF-8" standalone="yes"?>
<Relationships xmlns="http://schemas.openxmlformats.org/package/2006/relationships"><Relationship Id="rId2" Type="http://schemas.microsoft.com/office/2011/relationships/chartColorStyle" Target="colors119.xml"/><Relationship Id="rId1" Type="http://schemas.microsoft.com/office/2011/relationships/chartStyle" Target="style119.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20.xml.rels><?xml version="1.0" encoding="UTF-8" standalone="yes"?>
<Relationships xmlns="http://schemas.openxmlformats.org/package/2006/relationships"><Relationship Id="rId2" Type="http://schemas.microsoft.com/office/2011/relationships/chartColorStyle" Target="colors120.xml"/><Relationship Id="rId1" Type="http://schemas.microsoft.com/office/2011/relationships/chartStyle" Target="style120.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82.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83.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84.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85.xml.rels><?xml version="1.0" encoding="UTF-8" standalone="yes"?>
<Relationships xmlns="http://schemas.openxmlformats.org/package/2006/relationships"><Relationship Id="rId2" Type="http://schemas.microsoft.com/office/2011/relationships/chartColorStyle" Target="colors85.xml"/><Relationship Id="rId1" Type="http://schemas.microsoft.com/office/2011/relationships/chartStyle" Target="style85.xml"/></Relationships>
</file>

<file path=xl/charts/_rels/chart86.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87.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_rels/chart88.xml.rels><?xml version="1.0" encoding="UTF-8" standalone="yes"?>
<Relationships xmlns="http://schemas.openxmlformats.org/package/2006/relationships"><Relationship Id="rId2" Type="http://schemas.microsoft.com/office/2011/relationships/chartColorStyle" Target="colors88.xml"/><Relationship Id="rId1" Type="http://schemas.microsoft.com/office/2011/relationships/chartStyle" Target="style88.xml"/></Relationships>
</file>

<file path=xl/charts/_rels/chart89.xml.rels><?xml version="1.0" encoding="UTF-8" standalone="yes"?>
<Relationships xmlns="http://schemas.openxmlformats.org/package/2006/relationships"><Relationship Id="rId2" Type="http://schemas.microsoft.com/office/2011/relationships/chartColorStyle" Target="colors89.xml"/><Relationship Id="rId1" Type="http://schemas.microsoft.com/office/2011/relationships/chartStyle" Target="style89.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2" Type="http://schemas.microsoft.com/office/2011/relationships/chartColorStyle" Target="colors90.xml"/><Relationship Id="rId1" Type="http://schemas.microsoft.com/office/2011/relationships/chartStyle" Target="style90.xml"/></Relationships>
</file>

<file path=xl/charts/_rels/chart91.xml.rels><?xml version="1.0" encoding="UTF-8" standalone="yes"?>
<Relationships xmlns="http://schemas.openxmlformats.org/package/2006/relationships"><Relationship Id="rId2" Type="http://schemas.microsoft.com/office/2011/relationships/chartColorStyle" Target="colors91.xml"/><Relationship Id="rId1" Type="http://schemas.microsoft.com/office/2011/relationships/chartStyle" Target="style91.xml"/></Relationships>
</file>

<file path=xl/charts/_rels/chart92.xml.rels><?xml version="1.0" encoding="UTF-8" standalone="yes"?>
<Relationships xmlns="http://schemas.openxmlformats.org/package/2006/relationships"><Relationship Id="rId2" Type="http://schemas.microsoft.com/office/2011/relationships/chartColorStyle" Target="colors92.xml"/><Relationship Id="rId1" Type="http://schemas.microsoft.com/office/2011/relationships/chartStyle" Target="style92.xml"/></Relationships>
</file>

<file path=xl/charts/_rels/chart93.xml.rels><?xml version="1.0" encoding="UTF-8" standalone="yes"?>
<Relationships xmlns="http://schemas.openxmlformats.org/package/2006/relationships"><Relationship Id="rId2" Type="http://schemas.microsoft.com/office/2011/relationships/chartColorStyle" Target="colors93.xml"/><Relationship Id="rId1" Type="http://schemas.microsoft.com/office/2011/relationships/chartStyle" Target="style93.xml"/></Relationships>
</file>

<file path=xl/charts/_rels/chart94.xml.rels><?xml version="1.0" encoding="UTF-8" standalone="yes"?>
<Relationships xmlns="http://schemas.openxmlformats.org/package/2006/relationships"><Relationship Id="rId2" Type="http://schemas.microsoft.com/office/2011/relationships/chartColorStyle" Target="colors94.xml"/><Relationship Id="rId1" Type="http://schemas.microsoft.com/office/2011/relationships/chartStyle" Target="style94.xml"/></Relationships>
</file>

<file path=xl/charts/_rels/chart95.xml.rels><?xml version="1.0" encoding="UTF-8" standalone="yes"?>
<Relationships xmlns="http://schemas.openxmlformats.org/package/2006/relationships"><Relationship Id="rId2" Type="http://schemas.microsoft.com/office/2011/relationships/chartColorStyle" Target="colors95.xml"/><Relationship Id="rId1" Type="http://schemas.microsoft.com/office/2011/relationships/chartStyle" Target="style95.xml"/></Relationships>
</file>

<file path=xl/charts/_rels/chart96.xml.rels><?xml version="1.0" encoding="UTF-8" standalone="yes"?>
<Relationships xmlns="http://schemas.openxmlformats.org/package/2006/relationships"><Relationship Id="rId2" Type="http://schemas.microsoft.com/office/2011/relationships/chartColorStyle" Target="colors96.xml"/><Relationship Id="rId1" Type="http://schemas.microsoft.com/office/2011/relationships/chartStyle" Target="style96.xml"/></Relationships>
</file>

<file path=xl/charts/_rels/chart97.xml.rels><?xml version="1.0" encoding="UTF-8" standalone="yes"?>
<Relationships xmlns="http://schemas.openxmlformats.org/package/2006/relationships"><Relationship Id="rId2" Type="http://schemas.microsoft.com/office/2011/relationships/chartColorStyle" Target="colors97.xml"/><Relationship Id="rId1" Type="http://schemas.microsoft.com/office/2011/relationships/chartStyle" Target="style97.xml"/></Relationships>
</file>

<file path=xl/charts/_rels/chart98.xml.rels><?xml version="1.0" encoding="UTF-8" standalone="yes"?>
<Relationships xmlns="http://schemas.openxmlformats.org/package/2006/relationships"><Relationship Id="rId2" Type="http://schemas.microsoft.com/office/2011/relationships/chartColorStyle" Target="colors98.xml"/><Relationship Id="rId1" Type="http://schemas.microsoft.com/office/2011/relationships/chartStyle" Target="style98.xml"/></Relationships>
</file>

<file path=xl/charts/_rels/chart99.xml.rels><?xml version="1.0" encoding="UTF-8" standalone="yes"?>
<Relationships xmlns="http://schemas.openxmlformats.org/package/2006/relationships"><Relationship Id="rId2" Type="http://schemas.microsoft.com/office/2011/relationships/chartColorStyle" Target="colors99.xml"/><Relationship Id="rId1" Type="http://schemas.microsoft.com/office/2011/relationships/chartStyle" Target="style9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PERNRT of Food Rescue by Life Cycle Stage</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5"/>
          <c:order val="0"/>
          <c:tx>
            <c:strRef>
              <c:f>PERNRT!$G$2</c:f>
              <c:strCache>
                <c:ptCount val="1"/>
                <c:pt idx="0">
                  <c:v>Transportation</c:v>
                </c:pt>
              </c:strCache>
            </c:strRef>
          </c:tx>
          <c:spPr>
            <a:solidFill>
              <a:schemeClr val="accent6"/>
            </a:solidFill>
            <a:ln>
              <a:noFill/>
            </a:ln>
            <a:effectLst/>
          </c:spPr>
          <c:invertIfNegative val="0"/>
          <c:cat>
            <c:strRef>
              <c:f>PERNRT!$A$3:$A$29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PERNRT!$G$3:$G$29</c:f>
              <c:numCache>
                <c:formatCode>General</c:formatCode>
                <c:ptCount val="27"/>
                <c:pt idx="0">
                  <c:v>2704.8530352135999</c:v>
                </c:pt>
                <c:pt idx="1">
                  <c:v>2979.0158435508602</c:v>
                </c:pt>
                <c:pt idx="2">
                  <c:v>3252.1994990012099</c:v>
                </c:pt>
                <c:pt idx="3">
                  <c:v>390.62822949585501</c:v>
                </c:pt>
                <c:pt idx="4">
                  <c:v>476.42390248399897</c:v>
                </c:pt>
                <c:pt idx="5">
                  <c:v>561.91316235432703</c:v>
                </c:pt>
                <c:pt idx="6">
                  <c:v>5855.2823513754802</c:v>
                </c:pt>
                <c:pt idx="7">
                  <c:v>6385.8754528887002</c:v>
                </c:pt>
                <c:pt idx="8">
                  <c:v>6914.5735790393901</c:v>
                </c:pt>
                <c:pt idx="9">
                  <c:v>389.98809447587098</c:v>
                </c:pt>
                <c:pt idx="10">
                  <c:v>475.73166345075998</c:v>
                </c:pt>
                <c:pt idx="11">
                  <c:v>561.16900539359494</c:v>
                </c:pt>
                <c:pt idx="12">
                  <c:v>177.26581248981401</c:v>
                </c:pt>
                <c:pt idx="13">
                  <c:v>245.694777117001</c:v>
                </c:pt>
                <c:pt idx="14">
                  <c:v>313.879352584804</c:v>
                </c:pt>
                <c:pt idx="15">
                  <c:v>601.53650832795995</c:v>
                </c:pt>
                <c:pt idx="16">
                  <c:v>704.49913424429894</c:v>
                </c:pt>
                <c:pt idx="17">
                  <c:v>807.09403649665001</c:v>
                </c:pt>
                <c:pt idx="18">
                  <c:v>185.69096576427199</c:v>
                </c:pt>
                <c:pt idx="19">
                  <c:v>254.80569868123999</c:v>
                </c:pt>
                <c:pt idx="20">
                  <c:v>323.67359326636199</c:v>
                </c:pt>
                <c:pt idx="21">
                  <c:v>49.935809360315602</c:v>
                </c:pt>
                <c:pt idx="22">
                  <c:v>108.000703965334</c:v>
                </c:pt>
                <c:pt idx="23">
                  <c:v>165.858223946762</c:v>
                </c:pt>
                <c:pt idx="24">
                  <c:v>11544.6241112392</c:v>
                </c:pt>
                <c:pt idx="25">
                  <c:v>12538.303169950599</c:v>
                </c:pt>
                <c:pt idx="26">
                  <c:v>13528.433374881</c:v>
                </c:pt>
              </c:numCache>
            </c:numRef>
          </c:val>
          <c:extLst>
            <c:ext xmlns:c16="http://schemas.microsoft.com/office/drawing/2014/chart" uri="{C3380CC4-5D6E-409C-BE32-E72D297353CC}">
              <c16:uniqueId val="{00000004-55C4-4074-9575-E88D1277F5E3}"/>
            </c:ext>
          </c:extLst>
        </c:ser>
        <c:ser>
          <c:idx val="3"/>
          <c:order val="1"/>
          <c:tx>
            <c:strRef>
              <c:f>PERNRT!$E$2</c:f>
              <c:strCache>
                <c:ptCount val="1"/>
                <c:pt idx="0">
                  <c:v>Facilities and Operations</c:v>
                </c:pt>
              </c:strCache>
            </c:strRef>
          </c:tx>
          <c:spPr>
            <a:solidFill>
              <a:schemeClr val="accent6">
                <a:lumMod val="40000"/>
                <a:lumOff val="60000"/>
              </a:schemeClr>
            </a:solidFill>
            <a:ln>
              <a:noFill/>
            </a:ln>
            <a:effectLst/>
          </c:spPr>
          <c:invertIfNegative val="0"/>
          <c:cat>
            <c:strRef>
              <c:f>PERNRT!$A$3:$A$29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PERNRT!$E$3:$E$29</c:f>
              <c:numCache>
                <c:formatCode>General</c:formatCode>
                <c:ptCount val="27"/>
                <c:pt idx="0">
                  <c:v>468.29062687944798</c:v>
                </c:pt>
                <c:pt idx="1">
                  <c:v>506.40730581149597</c:v>
                </c:pt>
                <c:pt idx="2">
                  <c:v>544.38785374735801</c:v>
                </c:pt>
                <c:pt idx="3">
                  <c:v>448.11458577016202</c:v>
                </c:pt>
                <c:pt idx="4">
                  <c:v>484.58902879796602</c:v>
                </c:pt>
                <c:pt idx="5">
                  <c:v>520.93320595781302</c:v>
                </c:pt>
                <c:pt idx="6">
                  <c:v>291.55440406249699</c:v>
                </c:pt>
                <c:pt idx="7">
                  <c:v>315.28557648618897</c:v>
                </c:pt>
                <c:pt idx="8">
                  <c:v>338.93199472265297</c:v>
                </c:pt>
                <c:pt idx="9">
                  <c:v>291.55440406249699</c:v>
                </c:pt>
                <c:pt idx="10">
                  <c:v>315.28557648618897</c:v>
                </c:pt>
                <c:pt idx="11">
                  <c:v>338.93199472265297</c:v>
                </c:pt>
                <c:pt idx="12">
                  <c:v>162.837030156596</c:v>
                </c:pt>
                <c:pt idx="13">
                  <c:v>176.09120702980701</c:v>
                </c:pt>
                <c:pt idx="14">
                  <c:v>189.29804755704299</c:v>
                </c:pt>
                <c:pt idx="15">
                  <c:v>499.31241104638002</c:v>
                </c:pt>
                <c:pt idx="16">
                  <c:v>539.95411892224797</c:v>
                </c:pt>
                <c:pt idx="17">
                  <c:v>580.45067784141702</c:v>
                </c:pt>
                <c:pt idx="18">
                  <c:v>306.03338773272799</c:v>
                </c:pt>
                <c:pt idx="19">
                  <c:v>330.94308208306597</c:v>
                </c:pt>
                <c:pt idx="20">
                  <c:v>355.76381323929598</c:v>
                </c:pt>
                <c:pt idx="21">
                  <c:v>0</c:v>
                </c:pt>
                <c:pt idx="22">
                  <c:v>0</c:v>
                </c:pt>
                <c:pt idx="23">
                  <c:v>0</c:v>
                </c:pt>
                <c:pt idx="24">
                  <c:v>293.10665428187201</c:v>
                </c:pt>
                <c:pt idx="25">
                  <c:v>316.96417265365301</c:v>
                </c:pt>
                <c:pt idx="26">
                  <c:v>340.73648560267702</c:v>
                </c:pt>
              </c:numCache>
            </c:numRef>
          </c:val>
          <c:extLst>
            <c:ext xmlns:c16="http://schemas.microsoft.com/office/drawing/2014/chart" uri="{C3380CC4-5D6E-409C-BE32-E72D297353CC}">
              <c16:uniqueId val="{00000003-55C4-4074-9575-E88D1277F5E3}"/>
            </c:ext>
          </c:extLst>
        </c:ser>
        <c:ser>
          <c:idx val="1"/>
          <c:order val="2"/>
          <c:tx>
            <c:strRef>
              <c:f>PERNRT!$C$2</c:f>
              <c:strCache>
                <c:ptCount val="1"/>
                <c:pt idx="0">
                  <c:v>EoL -  Food Loss</c:v>
                </c:pt>
              </c:strCache>
            </c:strRef>
          </c:tx>
          <c:spPr>
            <a:solidFill>
              <a:schemeClr val="accent2">
                <a:lumMod val="40000"/>
                <a:lumOff val="60000"/>
              </a:schemeClr>
            </a:solidFill>
            <a:ln>
              <a:noFill/>
            </a:ln>
            <a:effectLst/>
          </c:spPr>
          <c:invertIfNegative val="0"/>
          <c:cat>
            <c:strRef>
              <c:f>PERNRT!$A$3:$A$29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PERNRT!$C$3:$C$29</c:f>
              <c:numCache>
                <c:formatCode>General</c:formatCode>
                <c:ptCount val="27"/>
                <c:pt idx="0">
                  <c:v>-179.37218731958399</c:v>
                </c:pt>
                <c:pt idx="1">
                  <c:v>-193.97224907815499</c:v>
                </c:pt>
                <c:pt idx="2">
                  <c:v>-208.520167759017</c:v>
                </c:pt>
                <c:pt idx="3">
                  <c:v>-15.963427102859001</c:v>
                </c:pt>
                <c:pt idx="4">
                  <c:v>-17.262775820533601</c:v>
                </c:pt>
                <c:pt idx="5">
                  <c:v>-18.557484007073601</c:v>
                </c:pt>
                <c:pt idx="6">
                  <c:v>-15.963427102859001</c:v>
                </c:pt>
                <c:pt idx="7">
                  <c:v>-17.262775820533601</c:v>
                </c:pt>
                <c:pt idx="8">
                  <c:v>-18.557484007073601</c:v>
                </c:pt>
                <c:pt idx="9">
                  <c:v>-15.963427102859001</c:v>
                </c:pt>
                <c:pt idx="10">
                  <c:v>-17.262775820533601</c:v>
                </c:pt>
                <c:pt idx="11">
                  <c:v>-18.557484007073601</c:v>
                </c:pt>
                <c:pt idx="12">
                  <c:v>-25.618817164277701</c:v>
                </c:pt>
                <c:pt idx="13">
                  <c:v>-27.7040697241607</c:v>
                </c:pt>
                <c:pt idx="14">
                  <c:v>-29.781874953472698</c:v>
                </c:pt>
                <c:pt idx="15">
                  <c:v>-180.15676047499801</c:v>
                </c:pt>
                <c:pt idx="16">
                  <c:v>-194.82068283924201</c:v>
                </c:pt>
                <c:pt idx="17">
                  <c:v>-209.432234052186</c:v>
                </c:pt>
                <c:pt idx="18">
                  <c:v>-28.206576473800599</c:v>
                </c:pt>
                <c:pt idx="19">
                  <c:v>-30.5024606053891</c:v>
                </c:pt>
                <c:pt idx="20">
                  <c:v>-32.790145150793201</c:v>
                </c:pt>
                <c:pt idx="21">
                  <c:v>0</c:v>
                </c:pt>
                <c:pt idx="22">
                  <c:v>0</c:v>
                </c:pt>
                <c:pt idx="23">
                  <c:v>0</c:v>
                </c:pt>
                <c:pt idx="24">
                  <c:v>-230.56935447849901</c:v>
                </c:pt>
                <c:pt idx="25">
                  <c:v>-249.336627517446</c:v>
                </c:pt>
                <c:pt idx="26">
                  <c:v>-268.03687458125501</c:v>
                </c:pt>
              </c:numCache>
            </c:numRef>
          </c:val>
          <c:extLst>
            <c:ext xmlns:c16="http://schemas.microsoft.com/office/drawing/2014/chart" uri="{C3380CC4-5D6E-409C-BE32-E72D297353CC}">
              <c16:uniqueId val="{00000001-55C4-4074-9575-E88D1277F5E3}"/>
            </c:ext>
          </c:extLst>
        </c:ser>
        <c:ser>
          <c:idx val="2"/>
          <c:order val="3"/>
          <c:tx>
            <c:strRef>
              <c:f>PERNRT!$D$2</c:f>
              <c:strCache>
                <c:ptCount val="1"/>
                <c:pt idx="0">
                  <c:v>EoL - Wasted Food</c:v>
                </c:pt>
              </c:strCache>
            </c:strRef>
          </c:tx>
          <c:spPr>
            <a:solidFill>
              <a:schemeClr val="accent2"/>
            </a:solidFill>
            <a:ln>
              <a:noFill/>
            </a:ln>
            <a:effectLst/>
          </c:spPr>
          <c:invertIfNegative val="0"/>
          <c:cat>
            <c:strRef>
              <c:f>PERNRT!$A$3:$A$29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PERNRT!$D$3:$D$29</c:f>
              <c:numCache>
                <c:formatCode>General</c:formatCode>
                <c:ptCount val="27"/>
                <c:pt idx="0">
                  <c:v>-16.1398548134949</c:v>
                </c:pt>
                <c:pt idx="1">
                  <c:v>-34.9071278524425</c:v>
                </c:pt>
                <c:pt idx="2">
                  <c:v>-53.607374916250997</c:v>
                </c:pt>
                <c:pt idx="3">
                  <c:v>-16.1398548134949</c:v>
                </c:pt>
                <c:pt idx="4">
                  <c:v>-34.9071278524425</c:v>
                </c:pt>
                <c:pt idx="5">
                  <c:v>-53.607374916250997</c:v>
                </c:pt>
                <c:pt idx="6">
                  <c:v>-16.1398548134949</c:v>
                </c:pt>
                <c:pt idx="7">
                  <c:v>-34.9071278524425</c:v>
                </c:pt>
                <c:pt idx="8">
                  <c:v>-53.607374916250997</c:v>
                </c:pt>
                <c:pt idx="9">
                  <c:v>-16.1398548134949</c:v>
                </c:pt>
                <c:pt idx="10">
                  <c:v>-34.9071278524425</c:v>
                </c:pt>
                <c:pt idx="11">
                  <c:v>-53.607374916250997</c:v>
                </c:pt>
                <c:pt idx="12">
                  <c:v>-16.1398548134949</c:v>
                </c:pt>
                <c:pt idx="13">
                  <c:v>-34.9071278524425</c:v>
                </c:pt>
                <c:pt idx="14">
                  <c:v>-53.607374916250997</c:v>
                </c:pt>
                <c:pt idx="15">
                  <c:v>-16.1398548134949</c:v>
                </c:pt>
                <c:pt idx="16">
                  <c:v>-34.9071278524425</c:v>
                </c:pt>
                <c:pt idx="17">
                  <c:v>-53.607374916250997</c:v>
                </c:pt>
                <c:pt idx="18">
                  <c:v>-16.1398548134949</c:v>
                </c:pt>
                <c:pt idx="19">
                  <c:v>-34.9071278524425</c:v>
                </c:pt>
                <c:pt idx="20">
                  <c:v>-53.607374916250997</c:v>
                </c:pt>
                <c:pt idx="21">
                  <c:v>-16.1398548134949</c:v>
                </c:pt>
                <c:pt idx="22">
                  <c:v>-34.9071278524425</c:v>
                </c:pt>
                <c:pt idx="23">
                  <c:v>-53.607374916250997</c:v>
                </c:pt>
                <c:pt idx="24">
                  <c:v>-16.1398548134949</c:v>
                </c:pt>
                <c:pt idx="25">
                  <c:v>-34.9071278524425</c:v>
                </c:pt>
                <c:pt idx="26">
                  <c:v>-53.607374916250997</c:v>
                </c:pt>
              </c:numCache>
            </c:numRef>
          </c:val>
          <c:extLst>
            <c:ext xmlns:c16="http://schemas.microsoft.com/office/drawing/2014/chart" uri="{C3380CC4-5D6E-409C-BE32-E72D297353CC}">
              <c16:uniqueId val="{00000002-55C4-4074-9575-E88D1277F5E3}"/>
            </c:ext>
          </c:extLst>
        </c:ser>
        <c:ser>
          <c:idx val="0"/>
          <c:order val="4"/>
          <c:tx>
            <c:strRef>
              <c:f>PERNRT!$B$2</c:f>
              <c:strCache>
                <c:ptCount val="1"/>
                <c:pt idx="0">
                  <c:v>Avoided Disposal</c:v>
                </c:pt>
              </c:strCache>
            </c:strRef>
          </c:tx>
          <c:spPr>
            <a:solidFill>
              <a:schemeClr val="accent1"/>
            </a:solidFill>
            <a:ln>
              <a:noFill/>
            </a:ln>
            <a:effectLst/>
          </c:spPr>
          <c:invertIfNegative val="0"/>
          <c:cat>
            <c:strRef>
              <c:f>PERNRT!$A$3:$A$29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PERNRT!$B$3:$B$29</c:f>
              <c:numCache>
                <c:formatCode>General</c:formatCode>
                <c:ptCount val="27"/>
                <c:pt idx="0">
                  <c:v>71.449581675729704</c:v>
                </c:pt>
                <c:pt idx="1">
                  <c:v>71.449581675729704</c:v>
                </c:pt>
                <c:pt idx="2">
                  <c:v>71.449581675729704</c:v>
                </c:pt>
                <c:pt idx="3">
                  <c:v>71.449581675729704</c:v>
                </c:pt>
                <c:pt idx="4">
                  <c:v>71.449581675729704</c:v>
                </c:pt>
                <c:pt idx="5">
                  <c:v>71.449581675729704</c:v>
                </c:pt>
                <c:pt idx="6">
                  <c:v>71.449581675729704</c:v>
                </c:pt>
                <c:pt idx="7">
                  <c:v>71.449581675729704</c:v>
                </c:pt>
                <c:pt idx="8">
                  <c:v>71.449581675729704</c:v>
                </c:pt>
                <c:pt idx="9">
                  <c:v>71.449581675729704</c:v>
                </c:pt>
                <c:pt idx="10">
                  <c:v>71.449581675729704</c:v>
                </c:pt>
                <c:pt idx="11">
                  <c:v>71.449581675729704</c:v>
                </c:pt>
                <c:pt idx="12">
                  <c:v>71.449581675729704</c:v>
                </c:pt>
                <c:pt idx="13">
                  <c:v>71.449581675729704</c:v>
                </c:pt>
                <c:pt idx="14">
                  <c:v>71.449581675729704</c:v>
                </c:pt>
                <c:pt idx="15">
                  <c:v>71.449581675729704</c:v>
                </c:pt>
                <c:pt idx="16">
                  <c:v>71.449581675729704</c:v>
                </c:pt>
                <c:pt idx="17">
                  <c:v>71.449581675729704</c:v>
                </c:pt>
                <c:pt idx="18">
                  <c:v>71.449581675729704</c:v>
                </c:pt>
                <c:pt idx="19">
                  <c:v>71.449581675729704</c:v>
                </c:pt>
                <c:pt idx="20">
                  <c:v>71.449581675729704</c:v>
                </c:pt>
                <c:pt idx="21">
                  <c:v>71.449581675729704</c:v>
                </c:pt>
                <c:pt idx="22">
                  <c:v>71.449581675729704</c:v>
                </c:pt>
                <c:pt idx="23">
                  <c:v>71.449581675729704</c:v>
                </c:pt>
                <c:pt idx="24">
                  <c:v>71.449581675729704</c:v>
                </c:pt>
                <c:pt idx="25">
                  <c:v>71.449581675729704</c:v>
                </c:pt>
                <c:pt idx="26">
                  <c:v>71.449581675729704</c:v>
                </c:pt>
              </c:numCache>
            </c:numRef>
          </c:val>
          <c:extLst>
            <c:ext xmlns:c16="http://schemas.microsoft.com/office/drawing/2014/chart" uri="{C3380CC4-5D6E-409C-BE32-E72D297353CC}">
              <c16:uniqueId val="{00000000-55C4-4074-9575-E88D1277F5E3}"/>
            </c:ext>
          </c:extLst>
        </c:ser>
        <c:dLbls>
          <c:showLegendKey val="0"/>
          <c:showVal val="0"/>
          <c:showCatName val="0"/>
          <c:showSerName val="0"/>
          <c:showPercent val="0"/>
          <c:showBubbleSize val="0"/>
        </c:dLbls>
        <c:gapWidth val="150"/>
        <c:overlap val="100"/>
        <c:axId val="471135672"/>
        <c:axId val="471138296"/>
        <c:extLst>
          <c:ext xmlns:c15="http://schemas.microsoft.com/office/drawing/2012/chart" uri="{02D57815-91ED-43cb-92C2-25804820EDAC}">
            <c15:filteredBarSeries>
              <c15:ser>
                <c:idx val="4"/>
                <c:order val="5"/>
                <c:tx>
                  <c:strRef>
                    <c:extLst>
                      <c:ext uri="{02D57815-91ED-43cb-92C2-25804820EDAC}">
                        <c15:formulaRef>
                          <c15:sqref>PERNRT!$F$2</c15:sqref>
                        </c15:formulaRef>
                      </c:ext>
                    </c:extLst>
                    <c:strCache>
                      <c:ptCount val="1"/>
                      <c:pt idx="0">
                        <c:v>Chicken Production</c:v>
                      </c:pt>
                    </c:strCache>
                  </c:strRef>
                </c:tx>
                <c:spPr>
                  <a:solidFill>
                    <a:schemeClr val="accent5"/>
                  </a:solidFill>
                  <a:ln>
                    <a:noFill/>
                  </a:ln>
                  <a:effectLst/>
                </c:spPr>
                <c:invertIfNegative val="0"/>
                <c:cat>
                  <c:strRef>
                    <c:extLst>
                      <c:ext uri="{02D57815-91ED-43cb-92C2-25804820EDAC}">
                        <c15:formulaRef>
                          <c15:sqref>PERNRT!$A$3:$A$29</c15:sqref>
                        </c15:formulaRef>
                      </c:ext>
                    </c:extLst>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extLst>
                      <c:ext uri="{02D57815-91ED-43cb-92C2-25804820EDAC}">
                        <c15:formulaRef>
                          <c15:sqref>PERNRT!$F$3:$F$29</c15:sqref>
                        </c15:formulaRef>
                      </c:ext>
                    </c:extLst>
                    <c:numCache>
                      <c:formatCode>General</c:formatCode>
                      <c:ptCount val="27"/>
                      <c:pt idx="0">
                        <c:v>73943.512690661097</c:v>
                      </c:pt>
                      <c:pt idx="1">
                        <c:v>79962.170700366099</c:v>
                      </c:pt>
                      <c:pt idx="2">
                        <c:v>85959.333502893598</c:v>
                      </c:pt>
                      <c:pt idx="3">
                        <c:v>69155.541423735805</c:v>
                      </c:pt>
                      <c:pt idx="4">
                        <c:v>74784.480841946905</c:v>
                      </c:pt>
                      <c:pt idx="5">
                        <c:v>80393.316905092899</c:v>
                      </c:pt>
                      <c:pt idx="6">
                        <c:v>69188.702671421503</c:v>
                      </c:pt>
                      <c:pt idx="7">
                        <c:v>74820.3412609558</c:v>
                      </c:pt>
                      <c:pt idx="8">
                        <c:v>80431.866855527507</c:v>
                      </c:pt>
                      <c:pt idx="9">
                        <c:v>69188.702671421503</c:v>
                      </c:pt>
                      <c:pt idx="10">
                        <c:v>74820.3412609558</c:v>
                      </c:pt>
                      <c:pt idx="11">
                        <c:v>80431.866855527507</c:v>
                      </c:pt>
                      <c:pt idx="12">
                        <c:v>71997.446307468897</c:v>
                      </c:pt>
                      <c:pt idx="13">
                        <c:v>77857.703565053598</c:v>
                      </c:pt>
                      <c:pt idx="14">
                        <c:v>83697.031332432598</c:v>
                      </c:pt>
                      <c:pt idx="15">
                        <c:v>79848.888441576099</c:v>
                      </c:pt>
                      <c:pt idx="16">
                        <c:v>86348.216570541597</c:v>
                      </c:pt>
                      <c:pt idx="17">
                        <c:v>92824.332813332207</c:v>
                      </c:pt>
                      <c:pt idx="18">
                        <c:v>72624.706663078599</c:v>
                      </c:pt>
                      <c:pt idx="19">
                        <c:v>78536.019996119794</c:v>
                      </c:pt>
                      <c:pt idx="20">
                        <c:v>84426.221495828795</c:v>
                      </c:pt>
                      <c:pt idx="21">
                        <c:v>64828.773266800301</c:v>
                      </c:pt>
                      <c:pt idx="22">
                        <c:v>70105.533881539901</c:v>
                      </c:pt>
                      <c:pt idx="23">
                        <c:v>75363.4489226554</c:v>
                      </c:pt>
                      <c:pt idx="24">
                        <c:v>129595.403353444</c:v>
                      </c:pt>
                      <c:pt idx="25">
                        <c:v>140143.866417096</c:v>
                      </c:pt>
                      <c:pt idx="26">
                        <c:v>150654.65639837901</c:v>
                      </c:pt>
                    </c:numCache>
                  </c:numRef>
                </c:val>
                <c:extLst>
                  <c:ext xmlns:c16="http://schemas.microsoft.com/office/drawing/2014/chart" uri="{C3380CC4-5D6E-409C-BE32-E72D297353CC}">
                    <c16:uniqueId val="{00000005-55C4-4074-9575-E88D1277F5E3}"/>
                  </c:ext>
                </c:extLst>
              </c15:ser>
            </c15:filteredBarSeries>
          </c:ext>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MJ -</a:t>
                </a:r>
                <a:r>
                  <a:rPr lang="en-US" baseline="0"/>
                  <a:t> LHV</a:t>
                </a:r>
                <a:endParaRPr lang="en-US"/>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PERNRT of Food Rescue by Life Cycle Stage (incl. Apple Production and Sunk Costs)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9"/>
          <c:order val="0"/>
          <c:tx>
            <c:strRef>
              <c:f>PERNRT!$F$58</c:f>
              <c:strCache>
                <c:ptCount val="1"/>
                <c:pt idx="0">
                  <c:v>Apple Production</c:v>
                </c:pt>
              </c:strCache>
            </c:strRef>
          </c:tx>
          <c:spPr>
            <a:solidFill>
              <a:schemeClr val="accent4"/>
            </a:solidFill>
            <a:ln>
              <a:noFill/>
            </a:ln>
            <a:effectLst/>
          </c:spPr>
          <c:invertIfNegative val="0"/>
          <c:cat>
            <c:strRef>
              <c:f>PERNRT!$A$59:$A$85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PERNRT!$F$59:$F$85</c:f>
              <c:numCache>
                <c:formatCode>General</c:formatCode>
                <c:ptCount val="27"/>
                <c:pt idx="0">
                  <c:v>7688.0084986064203</c:v>
                </c:pt>
                <c:pt idx="1">
                  <c:v>8313.7766322139305</c:v>
                </c:pt>
                <c:pt idx="2">
                  <c:v>8937.3098796299691</c:v>
                </c:pt>
                <c:pt idx="3">
                  <c:v>7190.19655470815</c:v>
                </c:pt>
                <c:pt idx="4">
                  <c:v>7775.4451114867197</c:v>
                </c:pt>
                <c:pt idx="5">
                  <c:v>8358.6034948482193</c:v>
                </c:pt>
                <c:pt idx="6">
                  <c:v>7193.6443751423503</c:v>
                </c:pt>
                <c:pt idx="7">
                  <c:v>7779.1735684678897</c:v>
                </c:pt>
                <c:pt idx="8">
                  <c:v>8362.6115861029793</c:v>
                </c:pt>
                <c:pt idx="9">
                  <c:v>7193.6443751423503</c:v>
                </c:pt>
                <c:pt idx="10">
                  <c:v>7779.1735684678897</c:v>
                </c:pt>
                <c:pt idx="11">
                  <c:v>8362.6115861029793</c:v>
                </c:pt>
                <c:pt idx="12">
                  <c:v>7485.6733058569998</c:v>
                </c:pt>
                <c:pt idx="13">
                  <c:v>8094.9722958686198</c:v>
                </c:pt>
                <c:pt idx="14">
                  <c:v>8702.0952180587701</c:v>
                </c:pt>
                <c:pt idx="15">
                  <c:v>8301.9985202927091</c:v>
                </c:pt>
                <c:pt idx="16">
                  <c:v>8977.7425858979295</c:v>
                </c:pt>
                <c:pt idx="17">
                  <c:v>9651.0732798402696</c:v>
                </c:pt>
                <c:pt idx="18">
                  <c:v>7550.8904259164801</c:v>
                </c:pt>
                <c:pt idx="19">
                  <c:v>8165.4977861654897</c:v>
                </c:pt>
                <c:pt idx="20">
                  <c:v>8777.9101201279009</c:v>
                </c:pt>
                <c:pt idx="21">
                  <c:v>6740.3365311361104</c:v>
                </c:pt>
                <c:pt idx="22">
                  <c:v>7288.9685743681202</c:v>
                </c:pt>
                <c:pt idx="23">
                  <c:v>7835.64121744573</c:v>
                </c:pt>
                <c:pt idx="24">
                  <c:v>13474.2119505426</c:v>
                </c:pt>
                <c:pt idx="25">
                  <c:v>14570.950132563499</c:v>
                </c:pt>
                <c:pt idx="26">
                  <c:v>15663.7713925058</c:v>
                </c:pt>
              </c:numCache>
            </c:numRef>
          </c:val>
          <c:extLst>
            <c:ext xmlns:c16="http://schemas.microsoft.com/office/drawing/2014/chart" uri="{C3380CC4-5D6E-409C-BE32-E72D297353CC}">
              <c16:uniqueId val="{00000004-EAC1-4B60-8E69-7986BEC38AEB}"/>
            </c:ext>
          </c:extLst>
        </c:ser>
        <c:ser>
          <c:idx val="6"/>
          <c:order val="1"/>
          <c:tx>
            <c:strRef>
              <c:f>PERNRT!$H$58</c:f>
              <c:strCache>
                <c:ptCount val="1"/>
                <c:pt idx="0">
                  <c:v>Sunk Costs</c:v>
                </c:pt>
              </c:strCache>
            </c:strRef>
          </c:tx>
          <c:spPr>
            <a:solidFill>
              <a:schemeClr val="accent4">
                <a:lumMod val="40000"/>
                <a:lumOff val="60000"/>
              </a:schemeClr>
            </a:solidFill>
            <a:ln>
              <a:noFill/>
            </a:ln>
            <a:effectLst/>
          </c:spPr>
          <c:invertIfNegative val="0"/>
          <c:cat>
            <c:strRef>
              <c:f>PERNRT!$A$59:$A$85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PERNRT!$H$59:$H$85</c:f>
              <c:numCache>
                <c:formatCode>General</c:formatCode>
                <c:ptCount val="27"/>
                <c:pt idx="0">
                  <c:v>0</c:v>
                </c:pt>
                <c:pt idx="1">
                  <c:v>0</c:v>
                </c:pt>
                <c:pt idx="2">
                  <c:v>0</c:v>
                </c:pt>
                <c:pt idx="3">
                  <c:v>0</c:v>
                </c:pt>
                <c:pt idx="4">
                  <c:v>0</c:v>
                </c:pt>
                <c:pt idx="5">
                  <c:v>0</c:v>
                </c:pt>
                <c:pt idx="6">
                  <c:v>2704.8530352135999</c:v>
                </c:pt>
                <c:pt idx="7">
                  <c:v>2979.0158435508602</c:v>
                </c:pt>
                <c:pt idx="8">
                  <c:v>3252.1994990012099</c:v>
                </c:pt>
                <c:pt idx="9">
                  <c:v>2704.8530352135999</c:v>
                </c:pt>
                <c:pt idx="10">
                  <c:v>2979.0158435508602</c:v>
                </c:pt>
                <c:pt idx="11">
                  <c:v>3252.1994990012099</c:v>
                </c:pt>
                <c:pt idx="12">
                  <c:v>3173.1436620930481</c:v>
                </c:pt>
                <c:pt idx="13">
                  <c:v>3485.4231493623561</c:v>
                </c:pt>
                <c:pt idx="14">
                  <c:v>3796.5873527485678</c:v>
                </c:pt>
                <c:pt idx="15">
                  <c:v>3173.1436620930481</c:v>
                </c:pt>
                <c:pt idx="16">
                  <c:v>3485.4231493623561</c:v>
                </c:pt>
                <c:pt idx="17">
                  <c:v>3796.5873527485678</c:v>
                </c:pt>
                <c:pt idx="18">
                  <c:v>3173.1436620930481</c:v>
                </c:pt>
                <c:pt idx="19">
                  <c:v>3485.4231493623561</c:v>
                </c:pt>
                <c:pt idx="20">
                  <c:v>3796.5873527485678</c:v>
                </c:pt>
                <c:pt idx="21">
                  <c:v>3173.1436620930481</c:v>
                </c:pt>
                <c:pt idx="22">
                  <c:v>3485.4231493623561</c:v>
                </c:pt>
                <c:pt idx="23">
                  <c:v>3796.5873527485678</c:v>
                </c:pt>
                <c:pt idx="24">
                  <c:v>3173.1436620930481</c:v>
                </c:pt>
                <c:pt idx="25">
                  <c:v>3485.4231493623561</c:v>
                </c:pt>
                <c:pt idx="26">
                  <c:v>3796.5873527485678</c:v>
                </c:pt>
              </c:numCache>
            </c:numRef>
          </c:val>
          <c:extLst xmlns:c15="http://schemas.microsoft.com/office/drawing/2012/chart">
            <c:ext xmlns:c16="http://schemas.microsoft.com/office/drawing/2014/chart" uri="{C3380CC4-5D6E-409C-BE32-E72D297353CC}">
              <c16:uniqueId val="{0000000A-EAC1-4B60-8E69-7986BEC38AEB}"/>
            </c:ext>
          </c:extLst>
        </c:ser>
        <c:ser>
          <c:idx val="8"/>
          <c:order val="2"/>
          <c:tx>
            <c:strRef>
              <c:f>PERNRT!$G$58</c:f>
              <c:strCache>
                <c:ptCount val="1"/>
                <c:pt idx="0">
                  <c:v>Transportation</c:v>
                </c:pt>
              </c:strCache>
            </c:strRef>
          </c:tx>
          <c:spPr>
            <a:solidFill>
              <a:schemeClr val="accent6"/>
            </a:solidFill>
            <a:ln>
              <a:noFill/>
            </a:ln>
            <a:effectLst/>
          </c:spPr>
          <c:invertIfNegative val="0"/>
          <c:cat>
            <c:strRef>
              <c:f>PERNRT!$A$59:$A$85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PERNRT!$G$59:$G$85</c:f>
              <c:numCache>
                <c:formatCode>General</c:formatCode>
                <c:ptCount val="27"/>
                <c:pt idx="0">
                  <c:v>2704.8530352135999</c:v>
                </c:pt>
                <c:pt idx="1">
                  <c:v>2979.0158435508602</c:v>
                </c:pt>
                <c:pt idx="2">
                  <c:v>3252.1994990012099</c:v>
                </c:pt>
                <c:pt idx="3">
                  <c:v>390.62822949585501</c:v>
                </c:pt>
                <c:pt idx="4">
                  <c:v>476.42390248399897</c:v>
                </c:pt>
                <c:pt idx="5">
                  <c:v>561.91316235432703</c:v>
                </c:pt>
                <c:pt idx="6">
                  <c:v>5855.2823513754802</c:v>
                </c:pt>
                <c:pt idx="7">
                  <c:v>6385.8754528887002</c:v>
                </c:pt>
                <c:pt idx="8">
                  <c:v>6914.5735790393901</c:v>
                </c:pt>
                <c:pt idx="9">
                  <c:v>389.98809447587098</c:v>
                </c:pt>
                <c:pt idx="10">
                  <c:v>475.73166345075998</c:v>
                </c:pt>
                <c:pt idx="11">
                  <c:v>561.16900539359494</c:v>
                </c:pt>
                <c:pt idx="12">
                  <c:v>177.26581248981401</c:v>
                </c:pt>
                <c:pt idx="13">
                  <c:v>245.694777117001</c:v>
                </c:pt>
                <c:pt idx="14">
                  <c:v>313.879352584804</c:v>
                </c:pt>
                <c:pt idx="15">
                  <c:v>601.53650832795995</c:v>
                </c:pt>
                <c:pt idx="16">
                  <c:v>704.49913424429894</c:v>
                </c:pt>
                <c:pt idx="17">
                  <c:v>807.09403649665001</c:v>
                </c:pt>
                <c:pt idx="18">
                  <c:v>185.69096576427199</c:v>
                </c:pt>
                <c:pt idx="19">
                  <c:v>254.80569868123999</c:v>
                </c:pt>
                <c:pt idx="20">
                  <c:v>323.67359326636199</c:v>
                </c:pt>
                <c:pt idx="21">
                  <c:v>49.935809360315602</c:v>
                </c:pt>
                <c:pt idx="22">
                  <c:v>108.000703965334</c:v>
                </c:pt>
                <c:pt idx="23">
                  <c:v>165.858223946762</c:v>
                </c:pt>
                <c:pt idx="24">
                  <c:v>11544.6241112392</c:v>
                </c:pt>
                <c:pt idx="25">
                  <c:v>12538.303169950599</c:v>
                </c:pt>
                <c:pt idx="26">
                  <c:v>13528.433374881</c:v>
                </c:pt>
              </c:numCache>
            </c:numRef>
          </c:val>
          <c:extLst>
            <c:ext xmlns:c16="http://schemas.microsoft.com/office/drawing/2014/chart" uri="{C3380CC4-5D6E-409C-BE32-E72D297353CC}">
              <c16:uniqueId val="{00000005-EAC1-4B60-8E69-7986BEC38AEB}"/>
            </c:ext>
          </c:extLst>
        </c:ser>
        <c:ser>
          <c:idx val="1"/>
          <c:order val="3"/>
          <c:tx>
            <c:strRef>
              <c:f>PERNRT!$E$58</c:f>
              <c:strCache>
                <c:ptCount val="1"/>
                <c:pt idx="0">
                  <c:v>Facilities and Operations</c:v>
                </c:pt>
              </c:strCache>
            </c:strRef>
          </c:tx>
          <c:spPr>
            <a:solidFill>
              <a:schemeClr val="accent6">
                <a:lumMod val="40000"/>
                <a:lumOff val="60000"/>
              </a:schemeClr>
            </a:solidFill>
            <a:ln>
              <a:noFill/>
            </a:ln>
            <a:effectLst/>
          </c:spPr>
          <c:invertIfNegative val="0"/>
          <c:cat>
            <c:strRef>
              <c:f>PERNRT!$A$59:$A$85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PERNRT!$E$59:$E$85</c:f>
              <c:numCache>
                <c:formatCode>General</c:formatCode>
                <c:ptCount val="27"/>
                <c:pt idx="0">
                  <c:v>468.29062687944798</c:v>
                </c:pt>
                <c:pt idx="1">
                  <c:v>506.40730581149597</c:v>
                </c:pt>
                <c:pt idx="2">
                  <c:v>544.38785374735801</c:v>
                </c:pt>
                <c:pt idx="3">
                  <c:v>448.11458577016202</c:v>
                </c:pt>
                <c:pt idx="4">
                  <c:v>484.58902879796602</c:v>
                </c:pt>
                <c:pt idx="5">
                  <c:v>520.93320595781302</c:v>
                </c:pt>
                <c:pt idx="6">
                  <c:v>291.55440406249699</c:v>
                </c:pt>
                <c:pt idx="7">
                  <c:v>315.28557648618897</c:v>
                </c:pt>
                <c:pt idx="8">
                  <c:v>338.93199472265297</c:v>
                </c:pt>
                <c:pt idx="9">
                  <c:v>291.55440406249699</c:v>
                </c:pt>
                <c:pt idx="10">
                  <c:v>315.28557648618897</c:v>
                </c:pt>
                <c:pt idx="11">
                  <c:v>338.93199472265297</c:v>
                </c:pt>
                <c:pt idx="12">
                  <c:v>162.837030156596</c:v>
                </c:pt>
                <c:pt idx="13">
                  <c:v>176.09120702980701</c:v>
                </c:pt>
                <c:pt idx="14">
                  <c:v>189.29804755704299</c:v>
                </c:pt>
                <c:pt idx="15">
                  <c:v>499.31241104638002</c:v>
                </c:pt>
                <c:pt idx="16">
                  <c:v>539.95411892224797</c:v>
                </c:pt>
                <c:pt idx="17">
                  <c:v>580.45067784141702</c:v>
                </c:pt>
                <c:pt idx="18">
                  <c:v>306.03338773272799</c:v>
                </c:pt>
                <c:pt idx="19">
                  <c:v>330.94308208306597</c:v>
                </c:pt>
                <c:pt idx="20">
                  <c:v>355.76381323929598</c:v>
                </c:pt>
                <c:pt idx="21">
                  <c:v>0</c:v>
                </c:pt>
                <c:pt idx="22">
                  <c:v>0</c:v>
                </c:pt>
                <c:pt idx="23">
                  <c:v>0</c:v>
                </c:pt>
                <c:pt idx="24">
                  <c:v>293.10665428187201</c:v>
                </c:pt>
                <c:pt idx="25">
                  <c:v>316.96417265365301</c:v>
                </c:pt>
                <c:pt idx="26">
                  <c:v>340.73648560267702</c:v>
                </c:pt>
              </c:numCache>
            </c:numRef>
          </c:val>
          <c:extLst>
            <c:ext xmlns:c16="http://schemas.microsoft.com/office/drawing/2014/chart" uri="{C3380CC4-5D6E-409C-BE32-E72D297353CC}">
              <c16:uniqueId val="{00000003-EAC1-4B60-8E69-7986BEC38AEB}"/>
            </c:ext>
          </c:extLst>
        </c:ser>
        <c:ser>
          <c:idx val="2"/>
          <c:order val="4"/>
          <c:tx>
            <c:strRef>
              <c:f>PERNRT!$C$58</c:f>
              <c:strCache>
                <c:ptCount val="1"/>
                <c:pt idx="0">
                  <c:v>EoL -  Food Loss</c:v>
                </c:pt>
              </c:strCache>
            </c:strRef>
          </c:tx>
          <c:spPr>
            <a:solidFill>
              <a:schemeClr val="accent2">
                <a:lumMod val="40000"/>
                <a:lumOff val="60000"/>
              </a:schemeClr>
            </a:solidFill>
            <a:ln>
              <a:noFill/>
            </a:ln>
            <a:effectLst/>
          </c:spPr>
          <c:invertIfNegative val="0"/>
          <c:cat>
            <c:strRef>
              <c:f>PERNRT!$A$59:$A$85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PERNRT!$C$59:$C$85</c:f>
              <c:numCache>
                <c:formatCode>General</c:formatCode>
                <c:ptCount val="27"/>
                <c:pt idx="0">
                  <c:v>-179.37218731958399</c:v>
                </c:pt>
                <c:pt idx="1">
                  <c:v>-193.97224907815499</c:v>
                </c:pt>
                <c:pt idx="2">
                  <c:v>-208.520167759017</c:v>
                </c:pt>
                <c:pt idx="3">
                  <c:v>-15.963427102859001</c:v>
                </c:pt>
                <c:pt idx="4">
                  <c:v>-17.262775820533601</c:v>
                </c:pt>
                <c:pt idx="5">
                  <c:v>-18.557484007073601</c:v>
                </c:pt>
                <c:pt idx="6">
                  <c:v>-15.963427102859001</c:v>
                </c:pt>
                <c:pt idx="7">
                  <c:v>-17.262775820533601</c:v>
                </c:pt>
                <c:pt idx="8">
                  <c:v>-18.557484007073601</c:v>
                </c:pt>
                <c:pt idx="9">
                  <c:v>-15.963427102859001</c:v>
                </c:pt>
                <c:pt idx="10">
                  <c:v>-17.262775820533601</c:v>
                </c:pt>
                <c:pt idx="11">
                  <c:v>-18.557484007073601</c:v>
                </c:pt>
                <c:pt idx="12">
                  <c:v>-25.618817164277701</c:v>
                </c:pt>
                <c:pt idx="13">
                  <c:v>-27.7040697241607</c:v>
                </c:pt>
                <c:pt idx="14">
                  <c:v>-29.781874953472698</c:v>
                </c:pt>
                <c:pt idx="15">
                  <c:v>-180.15676047499801</c:v>
                </c:pt>
                <c:pt idx="16">
                  <c:v>-194.82068283924201</c:v>
                </c:pt>
                <c:pt idx="17">
                  <c:v>-209.432234052186</c:v>
                </c:pt>
                <c:pt idx="18">
                  <c:v>-28.206576473800599</c:v>
                </c:pt>
                <c:pt idx="19">
                  <c:v>-30.5024606053891</c:v>
                </c:pt>
                <c:pt idx="20">
                  <c:v>-32.790145150793201</c:v>
                </c:pt>
                <c:pt idx="21">
                  <c:v>0</c:v>
                </c:pt>
                <c:pt idx="22">
                  <c:v>0</c:v>
                </c:pt>
                <c:pt idx="23">
                  <c:v>0</c:v>
                </c:pt>
                <c:pt idx="24">
                  <c:v>-230.56935447849901</c:v>
                </c:pt>
                <c:pt idx="25">
                  <c:v>-249.336627517446</c:v>
                </c:pt>
                <c:pt idx="26">
                  <c:v>-268.03687458125501</c:v>
                </c:pt>
              </c:numCache>
            </c:numRef>
          </c:val>
          <c:extLst xmlns:c15="http://schemas.microsoft.com/office/drawing/2012/chart">
            <c:ext xmlns:c16="http://schemas.microsoft.com/office/drawing/2014/chart" uri="{C3380CC4-5D6E-409C-BE32-E72D297353CC}">
              <c16:uniqueId val="{00000001-EAC1-4B60-8E69-7986BEC38AEB}"/>
            </c:ext>
          </c:extLst>
        </c:ser>
        <c:ser>
          <c:idx val="5"/>
          <c:order val="5"/>
          <c:tx>
            <c:strRef>
              <c:f>PERNRT!$D$58</c:f>
              <c:strCache>
                <c:ptCount val="1"/>
                <c:pt idx="0">
                  <c:v>EoL - Wasted Food</c:v>
                </c:pt>
              </c:strCache>
            </c:strRef>
          </c:tx>
          <c:spPr>
            <a:solidFill>
              <a:schemeClr val="accent2"/>
            </a:solidFill>
            <a:ln>
              <a:noFill/>
            </a:ln>
            <a:effectLst/>
          </c:spPr>
          <c:invertIfNegative val="0"/>
          <c:cat>
            <c:strRef>
              <c:f>PERNRT!$A$59:$A$85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PERNRT!$D$59:$D$85</c:f>
              <c:numCache>
                <c:formatCode>General</c:formatCode>
                <c:ptCount val="27"/>
                <c:pt idx="0">
                  <c:v>-16.1398548134949</c:v>
                </c:pt>
                <c:pt idx="1">
                  <c:v>-34.9071278524425</c:v>
                </c:pt>
                <c:pt idx="2">
                  <c:v>-53.607374916250997</c:v>
                </c:pt>
                <c:pt idx="3">
                  <c:v>-16.1398548134949</c:v>
                </c:pt>
                <c:pt idx="4">
                  <c:v>-34.9071278524425</c:v>
                </c:pt>
                <c:pt idx="5">
                  <c:v>-53.607374916250997</c:v>
                </c:pt>
                <c:pt idx="6">
                  <c:v>-16.1398548134949</c:v>
                </c:pt>
                <c:pt idx="7">
                  <c:v>-34.9071278524425</c:v>
                </c:pt>
                <c:pt idx="8">
                  <c:v>-53.607374916250997</c:v>
                </c:pt>
                <c:pt idx="9">
                  <c:v>-16.1398548134949</c:v>
                </c:pt>
                <c:pt idx="10">
                  <c:v>-34.9071278524425</c:v>
                </c:pt>
                <c:pt idx="11">
                  <c:v>-53.607374916250997</c:v>
                </c:pt>
                <c:pt idx="12">
                  <c:v>-16.1398548134949</c:v>
                </c:pt>
                <c:pt idx="13">
                  <c:v>-34.9071278524425</c:v>
                </c:pt>
                <c:pt idx="14">
                  <c:v>-53.607374916250997</c:v>
                </c:pt>
                <c:pt idx="15">
                  <c:v>-16.1398548134949</c:v>
                </c:pt>
                <c:pt idx="16">
                  <c:v>-34.9071278524425</c:v>
                </c:pt>
                <c:pt idx="17">
                  <c:v>-53.607374916250997</c:v>
                </c:pt>
                <c:pt idx="18">
                  <c:v>-16.1398548134949</c:v>
                </c:pt>
                <c:pt idx="19">
                  <c:v>-34.9071278524425</c:v>
                </c:pt>
                <c:pt idx="20">
                  <c:v>-53.607374916250997</c:v>
                </c:pt>
                <c:pt idx="21">
                  <c:v>-16.1398548134949</c:v>
                </c:pt>
                <c:pt idx="22">
                  <c:v>-34.9071278524425</c:v>
                </c:pt>
                <c:pt idx="23">
                  <c:v>-53.607374916250997</c:v>
                </c:pt>
                <c:pt idx="24">
                  <c:v>-16.1398548134949</c:v>
                </c:pt>
                <c:pt idx="25">
                  <c:v>-34.9071278524425</c:v>
                </c:pt>
                <c:pt idx="26">
                  <c:v>-53.607374916250997</c:v>
                </c:pt>
              </c:numCache>
            </c:numRef>
          </c:val>
          <c:extLst>
            <c:ext xmlns:c16="http://schemas.microsoft.com/office/drawing/2014/chart" uri="{C3380CC4-5D6E-409C-BE32-E72D297353CC}">
              <c16:uniqueId val="{00000002-EAC1-4B60-8E69-7986BEC38AEB}"/>
            </c:ext>
          </c:extLst>
        </c:ser>
        <c:ser>
          <c:idx val="0"/>
          <c:order val="6"/>
          <c:tx>
            <c:strRef>
              <c:f>PERNRT!$B$58</c:f>
              <c:strCache>
                <c:ptCount val="1"/>
                <c:pt idx="0">
                  <c:v>Avoided Disposal</c:v>
                </c:pt>
              </c:strCache>
            </c:strRef>
          </c:tx>
          <c:spPr>
            <a:solidFill>
              <a:schemeClr val="accent1"/>
            </a:solidFill>
            <a:ln>
              <a:noFill/>
            </a:ln>
            <a:effectLst/>
          </c:spPr>
          <c:invertIfNegative val="0"/>
          <c:cat>
            <c:strRef>
              <c:f>PERNRT!$A$59:$A$85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PERNRT!$B$59:$B$85</c:f>
              <c:numCache>
                <c:formatCode>General</c:formatCode>
                <c:ptCount val="27"/>
                <c:pt idx="0">
                  <c:v>71.449581675729704</c:v>
                </c:pt>
                <c:pt idx="1">
                  <c:v>71.449581675729704</c:v>
                </c:pt>
                <c:pt idx="2">
                  <c:v>71.449581675729704</c:v>
                </c:pt>
                <c:pt idx="3">
                  <c:v>71.449581675729704</c:v>
                </c:pt>
                <c:pt idx="4">
                  <c:v>71.449581675729704</c:v>
                </c:pt>
                <c:pt idx="5">
                  <c:v>71.449581675729704</c:v>
                </c:pt>
                <c:pt idx="6">
                  <c:v>71.449581675729704</c:v>
                </c:pt>
                <c:pt idx="7">
                  <c:v>71.449581675729704</c:v>
                </c:pt>
                <c:pt idx="8">
                  <c:v>71.449581675729704</c:v>
                </c:pt>
                <c:pt idx="9">
                  <c:v>71.449581675729704</c:v>
                </c:pt>
                <c:pt idx="10">
                  <c:v>71.449581675729704</c:v>
                </c:pt>
                <c:pt idx="11">
                  <c:v>71.449581675729704</c:v>
                </c:pt>
                <c:pt idx="12">
                  <c:v>71.449581675729704</c:v>
                </c:pt>
                <c:pt idx="13">
                  <c:v>71.449581675729704</c:v>
                </c:pt>
                <c:pt idx="14">
                  <c:v>71.449581675729704</c:v>
                </c:pt>
                <c:pt idx="15">
                  <c:v>71.449581675729704</c:v>
                </c:pt>
                <c:pt idx="16">
                  <c:v>71.449581675729704</c:v>
                </c:pt>
                <c:pt idx="17">
                  <c:v>71.449581675729704</c:v>
                </c:pt>
                <c:pt idx="18">
                  <c:v>71.449581675729704</c:v>
                </c:pt>
                <c:pt idx="19">
                  <c:v>71.449581675729704</c:v>
                </c:pt>
                <c:pt idx="20">
                  <c:v>71.449581675729704</c:v>
                </c:pt>
                <c:pt idx="21">
                  <c:v>71.449581675729704</c:v>
                </c:pt>
                <c:pt idx="22">
                  <c:v>71.449581675729704</c:v>
                </c:pt>
                <c:pt idx="23">
                  <c:v>71.449581675729704</c:v>
                </c:pt>
                <c:pt idx="24">
                  <c:v>71.449581675729704</c:v>
                </c:pt>
                <c:pt idx="25">
                  <c:v>71.449581675729704</c:v>
                </c:pt>
                <c:pt idx="26">
                  <c:v>71.449581675729704</c:v>
                </c:pt>
              </c:numCache>
            </c:numRef>
          </c:val>
          <c:extLst>
            <c:ext xmlns:c16="http://schemas.microsoft.com/office/drawing/2014/chart" uri="{C3380CC4-5D6E-409C-BE32-E72D297353CC}">
              <c16:uniqueId val="{00000000-EAC1-4B60-8E69-7986BEC38AEB}"/>
            </c:ext>
          </c:extLst>
        </c:ser>
        <c:dLbls>
          <c:showLegendKey val="0"/>
          <c:showVal val="0"/>
          <c:showCatName val="0"/>
          <c:showSerName val="0"/>
          <c:showPercent val="0"/>
          <c:showBubbleSize val="0"/>
        </c:dLbls>
        <c:gapWidth val="60"/>
        <c:overlap val="100"/>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max val="18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MJ - LHV</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4"/>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6"/>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SFP of Food Rescue (Incl. Chicken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SFP!$AQ$1</c:f>
              <c:strCache>
                <c:ptCount val="1"/>
                <c:pt idx="0">
                  <c:v>Min</c:v>
                </c:pt>
              </c:strCache>
            </c:strRef>
          </c:tx>
          <c:spPr>
            <a:ln w="28575" cap="rnd">
              <a:noFill/>
              <a:round/>
            </a:ln>
            <a:effectLst/>
          </c:spPr>
          <c:marker>
            <c:symbol val="none"/>
          </c:marker>
          <c:errBars>
            <c:errDir val="y"/>
            <c:errBarType val="both"/>
            <c:errValType val="cust"/>
            <c:noEndCap val="1"/>
            <c:plus>
              <c:numRef>
                <c:f>SFP!$AT$2:$AT$10</c:f>
                <c:numCache>
                  <c:formatCode>General</c:formatCode>
                  <c:ptCount val="9"/>
                  <c:pt idx="0">
                    <c:v>29.235898542874736</c:v>
                  </c:pt>
                  <c:pt idx="1">
                    <c:v>24.736597981323143</c:v>
                  </c:pt>
                  <c:pt idx="2">
                    <c:v>29.306418287179497</c:v>
                  </c:pt>
                  <c:pt idx="3">
                    <c:v>28.611232359299663</c:v>
                  </c:pt>
                  <c:pt idx="4">
                    <c:v>29.361293384003829</c:v>
                  </c:pt>
                  <c:pt idx="5">
                    <c:v>32.354505884106118</c:v>
                  </c:pt>
                  <c:pt idx="6">
                    <c:v>29.614086538506882</c:v>
                  </c:pt>
                  <c:pt idx="7">
                    <c:v>26.744023593809402</c:v>
                  </c:pt>
                  <c:pt idx="8">
                    <c:v>51.612018668215228</c:v>
                  </c:pt>
                </c:numCache>
              </c:numRef>
            </c:plus>
            <c:minus>
              <c:numLit>
                <c:formatCode>General</c:formatCode>
                <c:ptCount val="1"/>
                <c:pt idx="0">
                  <c:v>0</c:v>
                </c:pt>
              </c:numLit>
            </c:minus>
            <c:spPr>
              <a:noFill/>
              <a:ln w="203200" cap="flat" cmpd="sng" algn="ctr">
                <a:solidFill>
                  <a:schemeClr val="accent3"/>
                </a:solidFill>
                <a:round/>
              </a:ln>
              <a:effectLst/>
            </c:spPr>
          </c:errBars>
          <c:cat>
            <c:strRef>
              <c:f>SFP!$AP$2:$AP$10</c:f>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f>SFP!$AQ$2:$AQ$10</c:f>
              <c:numCache>
                <c:formatCode>General</c:formatCode>
                <c:ptCount val="9"/>
                <c:pt idx="0">
                  <c:v>163.1468787590608</c:v>
                </c:pt>
                <c:pt idx="1">
                  <c:v>135.45887530336086</c:v>
                </c:pt>
                <c:pt idx="2">
                  <c:v>160.3581673381843</c:v>
                </c:pt>
                <c:pt idx="3">
                  <c:v>156.08010008969288</c:v>
                </c:pt>
                <c:pt idx="4">
                  <c:v>160.69586024171744</c:v>
                </c:pt>
                <c:pt idx="5">
                  <c:v>179.11562947312285</c:v>
                </c:pt>
                <c:pt idx="6">
                  <c:v>162.25151042327477</c:v>
                </c:pt>
                <c:pt idx="7">
                  <c:v>144.58958460975316</c:v>
                </c:pt>
                <c:pt idx="8">
                  <c:v>297.62340045224795</c:v>
                </c:pt>
              </c:numCache>
            </c:numRef>
          </c:val>
          <c:smooth val="0"/>
          <c:extLst>
            <c:ext xmlns:c16="http://schemas.microsoft.com/office/drawing/2014/chart" uri="{C3380CC4-5D6E-409C-BE32-E72D297353CC}">
              <c16:uniqueId val="{00000000-772F-404D-8D24-E5526F0075CB}"/>
            </c:ext>
          </c:extLst>
        </c:ser>
        <c:dLbls>
          <c:showLegendKey val="0"/>
          <c:showVal val="0"/>
          <c:showCatName val="0"/>
          <c:showSerName val="0"/>
          <c:showPercent val="0"/>
          <c:showBubbleSize val="0"/>
        </c:dLbls>
        <c:smooth val="0"/>
        <c:axId val="405009640"/>
        <c:axId val="405007672"/>
        <c:extLst>
          <c:ext xmlns:c15="http://schemas.microsoft.com/office/drawing/2012/chart" uri="{02D57815-91ED-43cb-92C2-25804820EDAC}">
            <c15:filteredLineSeries>
              <c15:ser>
                <c:idx val="1"/>
                <c:order val="1"/>
                <c:tx>
                  <c:strRef>
                    <c:extLst>
                      <c:ext uri="{02D57815-91ED-43cb-92C2-25804820EDAC}">
                        <c15:formulaRef>
                          <c15:sqref>SFP!$AR$1</c15:sqref>
                        </c15:formulaRef>
                      </c:ext>
                    </c:extLst>
                    <c:strCache>
                      <c:ptCount val="1"/>
                      <c:pt idx="0">
                        <c:v>Mid</c:v>
                      </c:pt>
                    </c:strCache>
                  </c:strRef>
                </c:tx>
                <c:spPr>
                  <a:ln w="28575" cap="rnd">
                    <a:solidFill>
                      <a:schemeClr val="accent2"/>
                    </a:solidFill>
                    <a:round/>
                  </a:ln>
                  <a:effectLst/>
                </c:spPr>
                <c:marker>
                  <c:symbol val="none"/>
                </c:marker>
                <c:cat>
                  <c:strRef>
                    <c:extLst>
                      <c:ext uri="{02D57815-91ED-43cb-92C2-25804820EDAC}">
                        <c15:formulaRef>
                          <c15:sqref>SFP!$AP$2:$AP$10</c15:sqref>
                        </c15:formulaRef>
                      </c:ext>
                    </c:extLst>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extLst>
                      <c:ext uri="{02D57815-91ED-43cb-92C2-25804820EDAC}">
                        <c15:formulaRef>
                          <c15:sqref>SFP!$AR$2:$AR$10</c15:sqref>
                        </c15:formulaRef>
                      </c:ext>
                    </c:extLst>
                    <c:numCache>
                      <c:formatCode>General</c:formatCode>
                      <c:ptCount val="9"/>
                      <c:pt idx="0">
                        <c:v>177.79097820808622</c:v>
                      </c:pt>
                      <c:pt idx="1">
                        <c:v>147.84930005250277</c:v>
                      </c:pt>
                      <c:pt idx="2">
                        <c:v>175.03758973605647</c:v>
                      </c:pt>
                      <c:pt idx="3">
                        <c:v>170.41130771152507</c:v>
                      </c:pt>
                      <c:pt idx="4">
                        <c:v>175.40276927127226</c:v>
                      </c:pt>
                      <c:pt idx="5">
                        <c:v>195.3218220447686</c:v>
                      </c:pt>
                      <c:pt idx="6">
                        <c:v>177.08504214202583</c:v>
                      </c:pt>
                      <c:pt idx="7">
                        <c:v>157.98551771577576</c:v>
                      </c:pt>
                      <c:pt idx="8">
                        <c:v>323.47557438265983</c:v>
                      </c:pt>
                    </c:numCache>
                  </c:numRef>
                </c:val>
                <c:smooth val="0"/>
                <c:extLst>
                  <c:ext xmlns:c16="http://schemas.microsoft.com/office/drawing/2014/chart" uri="{C3380CC4-5D6E-409C-BE32-E72D297353CC}">
                    <c16:uniqueId val="{00000001-772F-404D-8D24-E5526F0075CB}"/>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SFP!$AS$1</c15:sqref>
                        </c15:formulaRef>
                      </c:ext>
                    </c:extLst>
                    <c:strCache>
                      <c:ptCount val="1"/>
                      <c:pt idx="0">
                        <c:v>Max</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SFP!$AP$2:$AP$10</c15:sqref>
                        </c15:formulaRef>
                      </c:ext>
                    </c:extLst>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extLst xmlns:c15="http://schemas.microsoft.com/office/drawing/2012/chart">
                      <c:ext xmlns:c15="http://schemas.microsoft.com/office/drawing/2012/chart" uri="{02D57815-91ED-43cb-92C2-25804820EDAC}">
                        <c15:formulaRef>
                          <c15:sqref>SFP!$AS$2:$AS$10</c15:sqref>
                        </c15:formulaRef>
                      </c:ext>
                    </c:extLst>
                    <c:numCache>
                      <c:formatCode>General</c:formatCode>
                      <c:ptCount val="9"/>
                      <c:pt idx="0">
                        <c:v>192.38277730193553</c:v>
                      </c:pt>
                      <c:pt idx="1">
                        <c:v>160.195473284684</c:v>
                      </c:pt>
                      <c:pt idx="2">
                        <c:v>189.6645856253638</c:v>
                      </c:pt>
                      <c:pt idx="3">
                        <c:v>184.69133244899254</c:v>
                      </c:pt>
                      <c:pt idx="4">
                        <c:v>190.05715362572127</c:v>
                      </c:pt>
                      <c:pt idx="5">
                        <c:v>211.47013535722897</c:v>
                      </c:pt>
                      <c:pt idx="6">
                        <c:v>191.86559696178165</c:v>
                      </c:pt>
                      <c:pt idx="7">
                        <c:v>171.33360820356256</c:v>
                      </c:pt>
                      <c:pt idx="8">
                        <c:v>349.23541912046318</c:v>
                      </c:pt>
                    </c:numCache>
                  </c:numRef>
                </c:val>
                <c:smooth val="0"/>
                <c:extLst xmlns:c15="http://schemas.microsoft.com/office/drawing/2012/chart">
                  <c:ext xmlns:c16="http://schemas.microsoft.com/office/drawing/2014/chart" uri="{C3380CC4-5D6E-409C-BE32-E72D297353CC}">
                    <c16:uniqueId val="{00000002-772F-404D-8D24-E5526F0075CB}"/>
                  </c:ext>
                </c:extLst>
              </c15:ser>
            </c15:filteredLineSeries>
          </c:ext>
        </c:extLst>
      </c:lineChart>
      <c:catAx>
        <c:axId val="40500964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7672"/>
        <c:crosses val="autoZero"/>
        <c:auto val="1"/>
        <c:lblAlgn val="ctr"/>
        <c:lblOffset val="100"/>
        <c:noMultiLvlLbl val="0"/>
      </c:catAx>
      <c:valAx>
        <c:axId val="4050076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O3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9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SFP of Food Rescue (Incl. Milk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SFP!$AQ$1</c:f>
              <c:strCache>
                <c:ptCount val="1"/>
                <c:pt idx="0">
                  <c:v>Min</c:v>
                </c:pt>
              </c:strCache>
            </c:strRef>
          </c:tx>
          <c:spPr>
            <a:ln w="25400" cap="rnd">
              <a:noFill/>
              <a:round/>
            </a:ln>
            <a:effectLst/>
          </c:spPr>
          <c:marker>
            <c:symbol val="none"/>
          </c:marker>
          <c:errBars>
            <c:errDir val="y"/>
            <c:errBarType val="both"/>
            <c:errValType val="cust"/>
            <c:noEndCap val="1"/>
            <c:plus>
              <c:numRef>
                <c:f>SFP!$AT$12:$AT$20</c:f>
                <c:numCache>
                  <c:formatCode>General</c:formatCode>
                  <c:ptCount val="9"/>
                  <c:pt idx="0">
                    <c:v>17.503087895264969</c:v>
                  </c:pt>
                  <c:pt idx="1">
                    <c:v>13.763507263385321</c:v>
                  </c:pt>
                  <c:pt idx="2">
                    <c:v>18.32806578729739</c:v>
                  </c:pt>
                  <c:pt idx="3">
                    <c:v>17.632879859417514</c:v>
                  </c:pt>
                  <c:pt idx="4">
                    <c:v>17.937270181712705</c:v>
                  </c:pt>
                  <c:pt idx="5">
                    <c:v>19.684673813423117</c:v>
                  </c:pt>
                  <c:pt idx="6">
                    <c:v>18.090534294230551</c:v>
                  </c:pt>
                  <c:pt idx="7">
                    <c:v>16.457472501244382</c:v>
                  </c:pt>
                  <c:pt idx="8">
                    <c:v>31.048776904091255</c:v>
                  </c:pt>
                </c:numCache>
              </c:numRef>
            </c:plus>
            <c:minus>
              <c:numLit>
                <c:formatCode>General</c:formatCode>
                <c:ptCount val="1"/>
                <c:pt idx="0">
                  <c:v>0</c:v>
                </c:pt>
              </c:numLit>
            </c:minus>
            <c:spPr>
              <a:noFill/>
              <a:ln w="203200" cap="flat" cmpd="sng" algn="ctr">
                <a:solidFill>
                  <a:schemeClr val="accent4"/>
                </a:solidFill>
                <a:round/>
              </a:ln>
              <a:effectLst/>
            </c:spPr>
          </c:errBars>
          <c:cat>
            <c:strRef>
              <c:f>SFP!$AP$12:$AP$20</c:f>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f>SFP!$AQ$12:$AQ$20</c:f>
              <c:numCache>
                <c:formatCode>General</c:formatCode>
                <c:ptCount val="9"/>
                <c:pt idx="0">
                  <c:v>90.944967081462693</c:v>
                </c:pt>
                <c:pt idx="1">
                  <c:v>67.93216319297288</c:v>
                </c:pt>
                <c:pt idx="2">
                  <c:v>92.799075031220099</c:v>
                </c:pt>
                <c:pt idx="3">
                  <c:v>88.521007782728702</c:v>
                </c:pt>
                <c:pt idx="4">
                  <c:v>90.394178996852631</c:v>
                </c:pt>
                <c:pt idx="5">
                  <c:v>101.14743211507073</c:v>
                </c:pt>
                <c:pt idx="6">
                  <c:v>91.337342766193387</c:v>
                </c:pt>
                <c:pt idx="7">
                  <c:v>81.287731732432079</c:v>
                </c:pt>
                <c:pt idx="8">
                  <c:v>171.08037421149095</c:v>
                </c:pt>
              </c:numCache>
            </c:numRef>
          </c:val>
          <c:smooth val="0"/>
          <c:extLst>
            <c:ext xmlns:c16="http://schemas.microsoft.com/office/drawing/2014/chart" uri="{C3380CC4-5D6E-409C-BE32-E72D297353CC}">
              <c16:uniqueId val="{00000000-AAEB-4DC1-9DAF-30EC9020E44D}"/>
            </c:ext>
          </c:extLst>
        </c:ser>
        <c:dLbls>
          <c:showLegendKey val="0"/>
          <c:showVal val="0"/>
          <c:showCatName val="0"/>
          <c:showSerName val="0"/>
          <c:showPercent val="0"/>
          <c:showBubbleSize val="0"/>
        </c:dLbls>
        <c:smooth val="0"/>
        <c:axId val="405009640"/>
        <c:axId val="405007672"/>
        <c:extLst/>
      </c:lineChart>
      <c:catAx>
        <c:axId val="40500964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7672"/>
        <c:crosses val="autoZero"/>
        <c:auto val="1"/>
        <c:lblAlgn val="ctr"/>
        <c:lblOffset val="100"/>
        <c:noMultiLvlLbl val="0"/>
      </c:catAx>
      <c:valAx>
        <c:axId val="405007672"/>
        <c:scaling>
          <c:orientation val="minMax"/>
          <c:max val="3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a:t>
                </a:r>
                <a:r>
                  <a:rPr lang="en-US" baseline="0"/>
                  <a:t> O3</a:t>
                </a:r>
                <a:r>
                  <a:rPr lang="en-US"/>
                  <a:t>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9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SFP of Food Rescue (Incl. Apple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SFP!$AQ$1</c:f>
              <c:strCache>
                <c:ptCount val="1"/>
                <c:pt idx="0">
                  <c:v>Min</c:v>
                </c:pt>
              </c:strCache>
            </c:strRef>
          </c:tx>
          <c:spPr>
            <a:ln w="25400" cap="rnd">
              <a:noFill/>
              <a:round/>
            </a:ln>
            <a:effectLst/>
          </c:spPr>
          <c:marker>
            <c:symbol val="none"/>
          </c:marker>
          <c:errBars>
            <c:errDir val="y"/>
            <c:errBarType val="both"/>
            <c:errValType val="cust"/>
            <c:noEndCap val="1"/>
            <c:plus>
              <c:numRef>
                <c:f>SFP!$AT$22:$AT$30</c:f>
                <c:numCache>
                  <c:formatCode>General</c:formatCode>
                  <c:ptCount val="9"/>
                  <c:pt idx="0">
                    <c:v>8.2828328170537588</c:v>
                  </c:pt>
                  <c:pt idx="1">
                    <c:v>5.1402797644952187</c:v>
                  </c:pt>
                  <c:pt idx="2">
                    <c:v>9.7007033054824774</c:v>
                  </c:pt>
                  <c:pt idx="3">
                    <c:v>9.0055173776026294</c:v>
                  </c:pt>
                  <c:pt idx="4">
                    <c:v>8.9596763972274971</c:v>
                  </c:pt>
                  <c:pt idx="5">
                    <c:v>9.7280583869566115</c:v>
                  </c:pt>
                  <c:pt idx="6">
                    <c:v>9.0347253929796594</c:v>
                  </c:pt>
                  <c:pt idx="7">
                    <c:v>8.373763678429583</c:v>
                  </c:pt>
                  <c:pt idx="8">
                    <c:v>14.88910809201812</c:v>
                  </c:pt>
                </c:numCache>
              </c:numRef>
            </c:plus>
            <c:minus>
              <c:numLit>
                <c:formatCode>General</c:formatCode>
                <c:ptCount val="1"/>
                <c:pt idx="0">
                  <c:v>0</c:v>
                </c:pt>
              </c:numLit>
            </c:minus>
            <c:spPr>
              <a:noFill/>
              <a:ln w="203200" cap="flat" cmpd="sng" algn="ctr">
                <a:solidFill>
                  <a:schemeClr val="accent5"/>
                </a:solidFill>
                <a:round/>
              </a:ln>
              <a:effectLst/>
            </c:spPr>
          </c:errBars>
          <c:cat>
            <c:strRef>
              <c:f>SFP!$AP$22:$AP$30</c:f>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f>SFP!$AQ$22:$AQ$30</c:f>
              <c:numCache>
                <c:formatCode>General</c:formatCode>
                <c:ptCount val="9"/>
                <c:pt idx="0">
                  <c:v>34.204935830932484</c:v>
                </c:pt>
                <c:pt idx="1">
                  <c:v>14.86614781518719</c:v>
                </c:pt>
                <c:pt idx="2">
                  <c:v>39.707613604666605</c:v>
                </c:pt>
                <c:pt idx="3">
                  <c:v>35.42954635617518</c:v>
                </c:pt>
                <c:pt idx="4">
                  <c:v>35.14744801540585</c:v>
                </c:pt>
                <c:pt idx="5">
                  <c:v>39.875952567584534</c:v>
                </c:pt>
                <c:pt idx="6">
                  <c:v>35.609287989264885</c:v>
                </c:pt>
                <c:pt idx="7">
                  <c:v>31.541831284340965</c:v>
                </c:pt>
                <c:pt idx="8">
                  <c:v>71.636258444886849</c:v>
                </c:pt>
              </c:numCache>
            </c:numRef>
          </c:val>
          <c:smooth val="0"/>
          <c:extLst>
            <c:ext xmlns:c16="http://schemas.microsoft.com/office/drawing/2014/chart" uri="{C3380CC4-5D6E-409C-BE32-E72D297353CC}">
              <c16:uniqueId val="{00000000-A42F-4D6B-948F-7A259A7E9173}"/>
            </c:ext>
          </c:extLst>
        </c:ser>
        <c:dLbls>
          <c:showLegendKey val="0"/>
          <c:showVal val="0"/>
          <c:showCatName val="0"/>
          <c:showSerName val="0"/>
          <c:showPercent val="0"/>
          <c:showBubbleSize val="0"/>
        </c:dLbls>
        <c:smooth val="0"/>
        <c:axId val="405009640"/>
        <c:axId val="405007672"/>
        <c:extLst/>
      </c:lineChart>
      <c:catAx>
        <c:axId val="40500964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7672"/>
        <c:crosses val="autoZero"/>
        <c:auto val="1"/>
        <c:lblAlgn val="ctr"/>
        <c:lblOffset val="100"/>
        <c:noMultiLvlLbl val="0"/>
      </c:catAx>
      <c:valAx>
        <c:axId val="405007672"/>
        <c:scaling>
          <c:orientation val="minMax"/>
          <c:max val="3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O3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9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SFP of Food Rescue (incl. Milk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SFP!$I$30</c:f>
              <c:strCache>
                <c:ptCount val="1"/>
                <c:pt idx="0">
                  <c:v>Net</c:v>
                </c:pt>
              </c:strCache>
            </c:strRef>
          </c:tx>
          <c:spPr>
            <a:solidFill>
              <a:schemeClr val="accent4"/>
            </a:solidFill>
            <a:ln>
              <a:noFill/>
            </a:ln>
            <a:effectLst/>
          </c:spPr>
          <c:invertIfNegative val="0"/>
          <c:cat>
            <c:strRef>
              <c:f>SFP!$A$31:$A$57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SFP!$I$31:$I$57</c:f>
              <c:numCache>
                <c:formatCode>General</c:formatCode>
                <c:ptCount val="27"/>
                <c:pt idx="0">
                  <c:v>90.944967081462693</c:v>
                </c:pt>
                <c:pt idx="1">
                  <c:v>99.71216674277602</c:v>
                </c:pt>
                <c:pt idx="2">
                  <c:v>108.44805497672766</c:v>
                </c:pt>
                <c:pt idx="3">
                  <c:v>67.93216319297288</c:v>
                </c:pt>
                <c:pt idx="4">
                  <c:v>74.826227654060276</c:v>
                </c:pt>
                <c:pt idx="5">
                  <c:v>81.695670456358201</c:v>
                </c:pt>
                <c:pt idx="6">
                  <c:v>92.799075031220099</c:v>
                </c:pt>
                <c:pt idx="7">
                  <c:v>101.97950154364089</c:v>
                </c:pt>
                <c:pt idx="8">
                  <c:v>111.12714081851749</c:v>
                </c:pt>
                <c:pt idx="9">
                  <c:v>88.521007782728702</c:v>
                </c:pt>
                <c:pt idx="10">
                  <c:v>97.353219519109473</c:v>
                </c:pt>
                <c:pt idx="11">
                  <c:v>106.15388764214622</c:v>
                </c:pt>
                <c:pt idx="12">
                  <c:v>90.394178996852631</c:v>
                </c:pt>
                <c:pt idx="13">
                  <c:v>99.378858157638959</c:v>
                </c:pt>
                <c:pt idx="14">
                  <c:v>108.33144917856534</c:v>
                </c:pt>
                <c:pt idx="15">
                  <c:v>101.14743211507073</c:v>
                </c:pt>
                <c:pt idx="16">
                  <c:v>111.00737606454916</c:v>
                </c:pt>
                <c:pt idx="17">
                  <c:v>120.83210592849385</c:v>
                </c:pt>
                <c:pt idx="18">
                  <c:v>91.337342766193387</c:v>
                </c:pt>
                <c:pt idx="19">
                  <c:v>100.39879107099573</c:v>
                </c:pt>
                <c:pt idx="20">
                  <c:v>109.42787706042394</c:v>
                </c:pt>
                <c:pt idx="21">
                  <c:v>81.287731732432079</c:v>
                </c:pt>
                <c:pt idx="22">
                  <c:v>89.531188441463172</c:v>
                </c:pt>
                <c:pt idx="23">
                  <c:v>97.745204233676461</c:v>
                </c:pt>
                <c:pt idx="24">
                  <c:v>171.08037421149095</c:v>
                </c:pt>
                <c:pt idx="25">
                  <c:v>186.63253437811989</c:v>
                </c:pt>
                <c:pt idx="26">
                  <c:v>202.1291511155822</c:v>
                </c:pt>
              </c:numCache>
            </c:numRef>
          </c:val>
          <c:extLst xmlns:c15="http://schemas.microsoft.com/office/drawing/2012/chart">
            <c:ext xmlns:c16="http://schemas.microsoft.com/office/drawing/2014/chart" uri="{C3380CC4-5D6E-409C-BE32-E72D297353CC}">
              <c16:uniqueId val="{00000001-5ACB-4944-B930-3AFA3D0F0C3B}"/>
            </c:ext>
          </c:extLst>
        </c:ser>
        <c:dLbls>
          <c:showLegendKey val="0"/>
          <c:showVal val="0"/>
          <c:showCatName val="0"/>
          <c:showSerName val="0"/>
          <c:showPercent val="0"/>
          <c:showBubbleSize val="0"/>
        </c:dLbls>
        <c:gapWidth val="86"/>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max val="3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O3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SFP of Food Rescue (incl. Apple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SFP!$I$58</c:f>
              <c:strCache>
                <c:ptCount val="1"/>
                <c:pt idx="0">
                  <c:v>Net</c:v>
                </c:pt>
              </c:strCache>
            </c:strRef>
          </c:tx>
          <c:spPr>
            <a:solidFill>
              <a:schemeClr val="accent5"/>
            </a:solidFill>
            <a:ln>
              <a:noFill/>
            </a:ln>
            <a:effectLst/>
          </c:spPr>
          <c:invertIfNegative val="0"/>
          <c:cat>
            <c:strRef>
              <c:f>SFP!$A$59:$A$85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SFP!$I$59:$I$85</c:f>
              <c:numCache>
                <c:formatCode>General</c:formatCode>
                <c:ptCount val="27"/>
                <c:pt idx="0">
                  <c:v>34.204935830932484</c:v>
                </c:pt>
                <c:pt idx="1">
                  <c:v>38.35376085557472</c:v>
                </c:pt>
                <c:pt idx="2">
                  <c:v>42.487768647986243</c:v>
                </c:pt>
                <c:pt idx="3">
                  <c:v>14.86614781518719</c:v>
                </c:pt>
                <c:pt idx="4">
                  <c:v>17.440885443199079</c:v>
                </c:pt>
                <c:pt idx="5">
                  <c:v>20.006427579682409</c:v>
                </c:pt>
                <c:pt idx="6">
                  <c:v>39.707613604666605</c:v>
                </c:pt>
                <c:pt idx="7">
                  <c:v>44.566642093995902</c:v>
                </c:pt>
                <c:pt idx="8">
                  <c:v>49.408316910149082</c:v>
                </c:pt>
                <c:pt idx="9">
                  <c:v>35.42954635617518</c:v>
                </c:pt>
                <c:pt idx="10">
                  <c:v>39.940360069464482</c:v>
                </c:pt>
                <c:pt idx="11">
                  <c:v>44.43506373377781</c:v>
                </c:pt>
                <c:pt idx="12">
                  <c:v>35.14744801540585</c:v>
                </c:pt>
                <c:pt idx="13">
                  <c:v>39.635300235841754</c:v>
                </c:pt>
                <c:pt idx="14">
                  <c:v>44.107124412633347</c:v>
                </c:pt>
                <c:pt idx="15">
                  <c:v>39.875952567584534</c:v>
                </c:pt>
                <c:pt idx="16">
                  <c:v>44.748683065523373</c:v>
                </c:pt>
                <c:pt idx="17">
                  <c:v>49.604010954541145</c:v>
                </c:pt>
                <c:pt idx="18">
                  <c:v>35.609287989264885</c:v>
                </c:pt>
                <c:pt idx="19">
                  <c:v>40.134731835480039</c:v>
                </c:pt>
                <c:pt idx="20">
                  <c:v>44.644013382244545</c:v>
                </c:pt>
                <c:pt idx="21">
                  <c:v>31.541831284340965</c:v>
                </c:pt>
                <c:pt idx="22">
                  <c:v>35.736203073178672</c:v>
                </c:pt>
                <c:pt idx="23">
                  <c:v>39.915594962770548</c:v>
                </c:pt>
                <c:pt idx="24">
                  <c:v>71.636258444886849</c:v>
                </c:pt>
                <c:pt idx="25">
                  <c:v>79.094130118885161</c:v>
                </c:pt>
                <c:pt idx="26">
                  <c:v>86.525366536904968</c:v>
                </c:pt>
              </c:numCache>
            </c:numRef>
          </c:val>
          <c:extLst xmlns:c15="http://schemas.microsoft.com/office/drawing/2012/chart">
            <c:ext xmlns:c16="http://schemas.microsoft.com/office/drawing/2014/chart" uri="{C3380CC4-5D6E-409C-BE32-E72D297353CC}">
              <c16:uniqueId val="{00000001-E97D-494E-9D7E-639E43B70AAD}"/>
            </c:ext>
          </c:extLst>
        </c:ser>
        <c:dLbls>
          <c:showLegendKey val="0"/>
          <c:showVal val="0"/>
          <c:showCatName val="0"/>
          <c:showSerName val="0"/>
          <c:showPercent val="0"/>
          <c:showBubbleSize val="0"/>
        </c:dLbls>
        <c:gapWidth val="86"/>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max val="3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O3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SFP of Food Rescue by Life Cycle Stage (incl. Milk Production and Sunk Costs)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9"/>
          <c:order val="0"/>
          <c:tx>
            <c:strRef>
              <c:f>SFP!$F$30</c:f>
              <c:strCache>
                <c:ptCount val="1"/>
                <c:pt idx="0">
                  <c:v>Milk Production</c:v>
                </c:pt>
              </c:strCache>
            </c:strRef>
          </c:tx>
          <c:spPr>
            <a:solidFill>
              <a:schemeClr val="accent4"/>
            </a:solidFill>
            <a:ln>
              <a:noFill/>
            </a:ln>
            <a:effectLst/>
          </c:spPr>
          <c:invertIfNegative val="0"/>
          <c:cat>
            <c:strRef>
              <c:f>SFP!$A$31:$A$57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SFP!$F$31:$F$57</c:f>
              <c:numCache>
                <c:formatCode>General</c:formatCode>
                <c:ptCount val="27"/>
                <c:pt idx="0">
                  <c:v>75.901194365477906</c:v>
                </c:pt>
                <c:pt idx="1">
                  <c:v>82.079198558016799</c:v>
                </c:pt>
                <c:pt idx="2">
                  <c:v>88.235138449868103</c:v>
                </c:pt>
                <c:pt idx="3">
                  <c:v>70.986459799545997</c:v>
                </c:pt>
                <c:pt idx="4">
                  <c:v>76.764427457648495</c:v>
                </c:pt>
                <c:pt idx="5">
                  <c:v>82.521759516972196</c:v>
                </c:pt>
                <c:pt idx="6">
                  <c:v>71.020499003451803</c:v>
                </c:pt>
                <c:pt idx="7">
                  <c:v>76.801237294430393</c:v>
                </c:pt>
                <c:pt idx="8">
                  <c:v>82.561330091512701</c:v>
                </c:pt>
                <c:pt idx="9">
                  <c:v>71.020499003451803</c:v>
                </c:pt>
                <c:pt idx="10">
                  <c:v>76.801237294430393</c:v>
                </c:pt>
                <c:pt idx="11">
                  <c:v>82.561330091512701</c:v>
                </c:pt>
                <c:pt idx="12">
                  <c:v>73.903605159556193</c:v>
                </c:pt>
                <c:pt idx="13">
                  <c:v>79.919014881845698</c:v>
                </c:pt>
                <c:pt idx="14">
                  <c:v>85.912940997984094</c:v>
                </c:pt>
                <c:pt idx="15">
                  <c:v>81.962917109790894</c:v>
                </c:pt>
                <c:pt idx="16">
                  <c:v>88.634317339657599</c:v>
                </c:pt>
                <c:pt idx="17">
                  <c:v>95.281891140131904</c:v>
                </c:pt>
                <c:pt idx="18">
                  <c:v>74.5474724636166</c:v>
                </c:pt>
                <c:pt idx="19">
                  <c:v>80.6152899897249</c:v>
                </c:pt>
                <c:pt idx="20">
                  <c:v>86.661436738954293</c:v>
                </c:pt>
                <c:pt idx="21">
                  <c:v>66.545138865445907</c:v>
                </c:pt>
                <c:pt idx="22">
                  <c:v>71.961603656819406</c:v>
                </c:pt>
                <c:pt idx="23">
                  <c:v>77.358723931080903</c:v>
                </c:pt>
                <c:pt idx="24">
                  <c:v>133.026489287201</c:v>
                </c:pt>
                <c:pt idx="25">
                  <c:v>143.85422678732201</c:v>
                </c:pt>
                <c:pt idx="26">
                  <c:v>154.64329379637101</c:v>
                </c:pt>
              </c:numCache>
            </c:numRef>
          </c:val>
          <c:extLst>
            <c:ext xmlns:c16="http://schemas.microsoft.com/office/drawing/2014/chart" uri="{C3380CC4-5D6E-409C-BE32-E72D297353CC}">
              <c16:uniqueId val="{00000004-A58B-4B39-A750-5BC7417294CA}"/>
            </c:ext>
          </c:extLst>
        </c:ser>
        <c:ser>
          <c:idx val="6"/>
          <c:order val="1"/>
          <c:tx>
            <c:strRef>
              <c:f>SFP!$H$30</c:f>
              <c:strCache>
                <c:ptCount val="1"/>
                <c:pt idx="0">
                  <c:v>Sunk Costs</c:v>
                </c:pt>
              </c:strCache>
            </c:strRef>
          </c:tx>
          <c:spPr>
            <a:solidFill>
              <a:schemeClr val="accent4">
                <a:lumMod val="40000"/>
                <a:lumOff val="60000"/>
              </a:schemeClr>
            </a:solidFill>
            <a:ln>
              <a:noFill/>
            </a:ln>
            <a:effectLst/>
          </c:spPr>
          <c:invertIfNegative val="0"/>
          <c:cat>
            <c:strRef>
              <c:f>SFP!$A$31:$A$57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SFP!$H$31:$H$57</c:f>
              <c:numCache>
                <c:formatCode>General</c:formatCode>
                <c:ptCount val="27"/>
                <c:pt idx="0">
                  <c:v>0</c:v>
                </c:pt>
                <c:pt idx="1">
                  <c:v>0</c:v>
                </c:pt>
                <c:pt idx="2">
                  <c:v>0</c:v>
                </c:pt>
                <c:pt idx="3">
                  <c:v>0</c:v>
                </c:pt>
                <c:pt idx="4">
                  <c:v>0</c:v>
                </c:pt>
                <c:pt idx="5">
                  <c:v>0</c:v>
                </c:pt>
                <c:pt idx="6">
                  <c:v>20.172677396868401</c:v>
                </c:pt>
                <c:pt idx="7">
                  <c:v>22.076950598322099</c:v>
                </c:pt>
                <c:pt idx="8">
                  <c:v>23.974422824056401</c:v>
                </c:pt>
                <c:pt idx="9">
                  <c:v>20.172677396868401</c:v>
                </c:pt>
                <c:pt idx="10">
                  <c:v>22.076950598322099</c:v>
                </c:pt>
                <c:pt idx="11">
                  <c:v>23.974422824056401</c:v>
                </c:pt>
                <c:pt idx="12">
                  <c:v>20.747299717860017</c:v>
                </c:pt>
                <c:pt idx="13">
                  <c:v>22.698344503580472</c:v>
                </c:pt>
                <c:pt idx="14">
                  <c:v>24.642421272209152</c:v>
                </c:pt>
                <c:pt idx="15">
                  <c:v>20.747299717860017</c:v>
                </c:pt>
                <c:pt idx="16">
                  <c:v>22.698344503580472</c:v>
                </c:pt>
                <c:pt idx="17">
                  <c:v>24.642421272209152</c:v>
                </c:pt>
                <c:pt idx="18">
                  <c:v>20.747299717860017</c:v>
                </c:pt>
                <c:pt idx="19">
                  <c:v>22.698344503580472</c:v>
                </c:pt>
                <c:pt idx="20">
                  <c:v>24.642421272209152</c:v>
                </c:pt>
                <c:pt idx="21">
                  <c:v>20.747299717860017</c:v>
                </c:pt>
                <c:pt idx="22">
                  <c:v>22.698344503580472</c:v>
                </c:pt>
                <c:pt idx="23">
                  <c:v>24.642421272209152</c:v>
                </c:pt>
                <c:pt idx="24">
                  <c:v>20.747299717860017</c:v>
                </c:pt>
                <c:pt idx="25">
                  <c:v>22.698344503580472</c:v>
                </c:pt>
                <c:pt idx="26">
                  <c:v>24.642421272209152</c:v>
                </c:pt>
              </c:numCache>
            </c:numRef>
          </c:val>
          <c:extLst xmlns:c15="http://schemas.microsoft.com/office/drawing/2012/chart">
            <c:ext xmlns:c16="http://schemas.microsoft.com/office/drawing/2014/chart" uri="{C3380CC4-5D6E-409C-BE32-E72D297353CC}">
              <c16:uniqueId val="{0000000A-A58B-4B39-A750-5BC7417294CA}"/>
            </c:ext>
          </c:extLst>
        </c:ser>
        <c:ser>
          <c:idx val="8"/>
          <c:order val="2"/>
          <c:tx>
            <c:strRef>
              <c:f>SFP!$G$30</c:f>
              <c:strCache>
                <c:ptCount val="1"/>
                <c:pt idx="0">
                  <c:v>Transportation</c:v>
                </c:pt>
              </c:strCache>
            </c:strRef>
          </c:tx>
          <c:spPr>
            <a:solidFill>
              <a:schemeClr val="accent6"/>
            </a:solidFill>
            <a:ln>
              <a:noFill/>
            </a:ln>
            <a:effectLst/>
          </c:spPr>
          <c:invertIfNegative val="0"/>
          <c:cat>
            <c:strRef>
              <c:f>SFP!$A$31:$A$57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SFP!$G$31:$G$57</c:f>
              <c:numCache>
                <c:formatCode>General</c:formatCode>
                <c:ptCount val="27"/>
                <c:pt idx="0">
                  <c:v>20.172677396868401</c:v>
                </c:pt>
                <c:pt idx="1">
                  <c:v>22.076950598322099</c:v>
                </c:pt>
                <c:pt idx="2">
                  <c:v>23.974422824056401</c:v>
                </c:pt>
                <c:pt idx="3">
                  <c:v>2.1379397281560699</c:v>
                </c:pt>
                <c:pt idx="4">
                  <c:v>2.5742691658774199</c:v>
                </c:pt>
                <c:pt idx="5">
                  <c:v>3.0090402841783299</c:v>
                </c:pt>
                <c:pt idx="6">
                  <c:v>6.9903756023912296</c:v>
                </c:pt>
                <c:pt idx="7">
                  <c:v>7.82167075080614</c:v>
                </c:pt>
                <c:pt idx="8">
                  <c:v>8.6499969879766994</c:v>
                </c:pt>
                <c:pt idx="9">
                  <c:v>2.7123083538998101</c:v>
                </c:pt>
                <c:pt idx="10">
                  <c:v>3.1953887262747198</c:v>
                </c:pt>
                <c:pt idx="11">
                  <c:v>3.6767438116054301</c:v>
                </c:pt>
                <c:pt idx="12">
                  <c:v>0.97989041542527999</c:v>
                </c:pt>
                <c:pt idx="13">
                  <c:v>1.32196002536621</c:v>
                </c:pt>
                <c:pt idx="14">
                  <c:v>1.66280795812878</c:v>
                </c:pt>
                <c:pt idx="15">
                  <c:v>2.7926319121204402</c:v>
                </c:pt>
                <c:pt idx="16">
                  <c:v>3.2822502485365601</c:v>
                </c:pt>
                <c:pt idx="17">
                  <c:v>3.7701199480369101</c:v>
                </c:pt>
                <c:pt idx="18">
                  <c:v>1.02185136092909</c:v>
                </c:pt>
                <c:pt idx="19">
                  <c:v>1.3673363966668499</c:v>
                </c:pt>
                <c:pt idx="20">
                  <c:v>1.7115875572769701</c:v>
                </c:pt>
                <c:pt idx="21">
                  <c:v>0.24256724244024999</c:v>
                </c:pt>
                <c:pt idx="22">
                  <c:v>0.52462217551030799</c:v>
                </c:pt>
                <c:pt idx="23">
                  <c:v>0.80566976953368696</c:v>
                </c:pt>
                <c:pt idx="24">
                  <c:v>15.897563367122</c:v>
                </c:pt>
                <c:pt idx="25">
                  <c:v>17.453862170805699</c:v>
                </c:pt>
                <c:pt idx="26">
                  <c:v>19.0046027644762</c:v>
                </c:pt>
              </c:numCache>
            </c:numRef>
          </c:val>
          <c:extLst>
            <c:ext xmlns:c16="http://schemas.microsoft.com/office/drawing/2014/chart" uri="{C3380CC4-5D6E-409C-BE32-E72D297353CC}">
              <c16:uniqueId val="{00000005-A58B-4B39-A750-5BC7417294CA}"/>
            </c:ext>
          </c:extLst>
        </c:ser>
        <c:ser>
          <c:idx val="1"/>
          <c:order val="3"/>
          <c:tx>
            <c:strRef>
              <c:f>SFP!$E$30</c:f>
              <c:strCache>
                <c:ptCount val="1"/>
                <c:pt idx="0">
                  <c:v>Facilities and Operations</c:v>
                </c:pt>
              </c:strCache>
            </c:strRef>
          </c:tx>
          <c:spPr>
            <a:solidFill>
              <a:schemeClr val="accent6">
                <a:lumMod val="40000"/>
                <a:lumOff val="60000"/>
              </a:schemeClr>
            </a:solidFill>
            <a:ln>
              <a:noFill/>
            </a:ln>
            <a:effectLst/>
          </c:spPr>
          <c:invertIfNegative val="0"/>
          <c:cat>
            <c:strRef>
              <c:f>SFP!$A$31:$A$57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SFP!$E$31:$E$57</c:f>
              <c:numCache>
                <c:formatCode>General</c:formatCode>
                <c:ptCount val="27"/>
                <c:pt idx="0">
                  <c:v>0.57462232099161403</c:v>
                </c:pt>
                <c:pt idx="1">
                  <c:v>0.62139390525837401</c:v>
                </c:pt>
                <c:pt idx="2">
                  <c:v>0.667998448152752</c:v>
                </c:pt>
                <c:pt idx="3">
                  <c:v>0.549873539793165</c:v>
                </c:pt>
                <c:pt idx="4">
                  <c:v>0.59463068838098099</c:v>
                </c:pt>
                <c:pt idx="5">
                  <c:v>0.63922799000955399</c:v>
                </c:pt>
                <c:pt idx="6">
                  <c:v>0.35763290303101802</c:v>
                </c:pt>
                <c:pt idx="7">
                  <c:v>0.38674255792889101</c:v>
                </c:pt>
                <c:pt idx="8">
                  <c:v>0.41574824977355801</c:v>
                </c:pt>
                <c:pt idx="9">
                  <c:v>0.35763290303101802</c:v>
                </c:pt>
                <c:pt idx="10">
                  <c:v>0.38674255792889101</c:v>
                </c:pt>
                <c:pt idx="11">
                  <c:v>0.41574824977355801</c:v>
                </c:pt>
                <c:pt idx="12">
                  <c:v>0.19994781157017</c:v>
                </c:pt>
                <c:pt idx="13">
                  <c:v>0.216222633442161</c:v>
                </c:pt>
                <c:pt idx="14">
                  <c:v>0.23243933095032299</c:v>
                </c:pt>
                <c:pt idx="15">
                  <c:v>0.61268267542180999</c:v>
                </c:pt>
                <c:pt idx="16">
                  <c:v>0.66255219551428302</c:v>
                </c:pt>
                <c:pt idx="17">
                  <c:v>0.71224361017785498</c:v>
                </c:pt>
                <c:pt idx="18">
                  <c:v>0.37539343379567502</c:v>
                </c:pt>
                <c:pt idx="19">
                  <c:v>0.405948713290672</c:v>
                </c:pt>
                <c:pt idx="20">
                  <c:v>0.43639486678747202</c:v>
                </c:pt>
                <c:pt idx="21">
                  <c:v>0</c:v>
                </c:pt>
                <c:pt idx="22">
                  <c:v>0</c:v>
                </c:pt>
                <c:pt idx="23">
                  <c:v>0</c:v>
                </c:pt>
                <c:pt idx="24">
                  <c:v>0.359906060826306</c:v>
                </c:pt>
                <c:pt idx="25">
                  <c:v>0.38920074019589002</c:v>
                </c:pt>
                <c:pt idx="26">
                  <c:v>0.41839079571058102</c:v>
                </c:pt>
              </c:numCache>
            </c:numRef>
          </c:val>
          <c:extLst>
            <c:ext xmlns:c16="http://schemas.microsoft.com/office/drawing/2014/chart" uri="{C3380CC4-5D6E-409C-BE32-E72D297353CC}">
              <c16:uniqueId val="{00000003-A58B-4B39-A750-5BC7417294CA}"/>
            </c:ext>
          </c:extLst>
        </c:ser>
        <c:ser>
          <c:idx val="2"/>
          <c:order val="4"/>
          <c:tx>
            <c:strRef>
              <c:f>SFP!$C$30</c:f>
              <c:strCache>
                <c:ptCount val="1"/>
                <c:pt idx="0">
                  <c:v>EoL -  Food Loss</c:v>
                </c:pt>
              </c:strCache>
            </c:strRef>
          </c:tx>
          <c:spPr>
            <a:solidFill>
              <a:schemeClr val="accent2">
                <a:lumMod val="40000"/>
                <a:lumOff val="60000"/>
              </a:schemeClr>
            </a:solidFill>
            <a:ln>
              <a:noFill/>
            </a:ln>
            <a:effectLst/>
          </c:spPr>
          <c:invertIfNegative val="0"/>
          <c:cat>
            <c:strRef>
              <c:f>SFP!$A$31:$A$57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SFP!$C$31:$C$57</c:f>
              <c:numCache>
                <c:formatCode>General</c:formatCode>
                <c:ptCount val="27"/>
                <c:pt idx="0">
                  <c:v>0.54374709143886901</c:v>
                </c:pt>
                <c:pt idx="1">
                  <c:v>0.58800557562575395</c:v>
                </c:pt>
                <c:pt idx="2">
                  <c:v>0.63210599379768495</c:v>
                </c:pt>
                <c:pt idx="3">
                  <c:v>0.50516421879175399</c:v>
                </c:pt>
                <c:pt idx="4">
                  <c:v>0.546282236600385</c:v>
                </c:pt>
                <c:pt idx="5">
                  <c:v>0.58725340434541395</c:v>
                </c:pt>
                <c:pt idx="6">
                  <c:v>0.50516421879175399</c:v>
                </c:pt>
                <c:pt idx="7">
                  <c:v>0.546282236600385</c:v>
                </c:pt>
                <c:pt idx="8">
                  <c:v>0.58725340434541395</c:v>
                </c:pt>
                <c:pt idx="9">
                  <c:v>0.50516421879175399</c:v>
                </c:pt>
                <c:pt idx="10">
                  <c:v>0.546282236600385</c:v>
                </c:pt>
                <c:pt idx="11">
                  <c:v>0.58725340434541395</c:v>
                </c:pt>
                <c:pt idx="12">
                  <c:v>0.81070998575508002</c:v>
                </c:pt>
                <c:pt idx="13">
                  <c:v>0.87669800785142404</c:v>
                </c:pt>
                <c:pt idx="14">
                  <c:v>0.94245035844028102</c:v>
                </c:pt>
                <c:pt idx="15">
                  <c:v>1.2791747931916699</c:v>
                </c:pt>
                <c:pt idx="16">
                  <c:v>1.3832936717072699</c:v>
                </c:pt>
                <c:pt idx="17">
                  <c:v>1.4870406970853201</c:v>
                </c:pt>
                <c:pt idx="18">
                  <c:v>0.89259988330609796</c:v>
                </c:pt>
                <c:pt idx="19">
                  <c:v>0.96525336217985103</c:v>
                </c:pt>
                <c:pt idx="20">
                  <c:v>1.0376473643433399</c:v>
                </c:pt>
                <c:pt idx="21">
                  <c:v>0</c:v>
                </c:pt>
                <c:pt idx="22">
                  <c:v>0</c:v>
                </c:pt>
                <c:pt idx="23">
                  <c:v>0</c:v>
                </c:pt>
                <c:pt idx="24">
                  <c:v>7.2963898717957196</c:v>
                </c:pt>
                <c:pt idx="25">
                  <c:v>7.8902820706628098</c:v>
                </c:pt>
                <c:pt idx="26">
                  <c:v>8.4820532259625292</c:v>
                </c:pt>
              </c:numCache>
            </c:numRef>
          </c:val>
          <c:extLst xmlns:c15="http://schemas.microsoft.com/office/drawing/2012/chart">
            <c:ext xmlns:c16="http://schemas.microsoft.com/office/drawing/2014/chart" uri="{C3380CC4-5D6E-409C-BE32-E72D297353CC}">
              <c16:uniqueId val="{00000001-A58B-4B39-A750-5BC7417294CA}"/>
            </c:ext>
          </c:extLst>
        </c:ser>
        <c:ser>
          <c:idx val="5"/>
          <c:order val="5"/>
          <c:tx>
            <c:strRef>
              <c:f>SFP!$D$30</c:f>
              <c:strCache>
                <c:ptCount val="1"/>
                <c:pt idx="0">
                  <c:v>EoL - Wasted Food</c:v>
                </c:pt>
              </c:strCache>
            </c:strRef>
          </c:tx>
          <c:spPr>
            <a:solidFill>
              <a:schemeClr val="accent2"/>
            </a:solidFill>
            <a:ln>
              <a:noFill/>
            </a:ln>
            <a:effectLst/>
          </c:spPr>
          <c:invertIfNegative val="0"/>
          <c:cat>
            <c:strRef>
              <c:f>SFP!$A$31:$A$57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SFP!$D$31:$D$57</c:f>
              <c:numCache>
                <c:formatCode>General</c:formatCode>
                <c:ptCount val="27"/>
                <c:pt idx="0">
                  <c:v>0.51074729102570104</c:v>
                </c:pt>
                <c:pt idx="1">
                  <c:v>1.10463948989279</c:v>
                </c:pt>
                <c:pt idx="2">
                  <c:v>1.6964106451925101</c:v>
                </c:pt>
                <c:pt idx="3">
                  <c:v>0.51074729102570104</c:v>
                </c:pt>
                <c:pt idx="4">
                  <c:v>1.10463948989279</c:v>
                </c:pt>
                <c:pt idx="5">
                  <c:v>1.6964106451925101</c:v>
                </c:pt>
                <c:pt idx="6">
                  <c:v>0.51074729102570104</c:v>
                </c:pt>
                <c:pt idx="7">
                  <c:v>1.10463948989279</c:v>
                </c:pt>
                <c:pt idx="8">
                  <c:v>1.6964106451925101</c:v>
                </c:pt>
                <c:pt idx="9">
                  <c:v>0.51074729102570104</c:v>
                </c:pt>
                <c:pt idx="10">
                  <c:v>1.10463948989279</c:v>
                </c:pt>
                <c:pt idx="11">
                  <c:v>1.6964106451925101</c:v>
                </c:pt>
                <c:pt idx="12">
                  <c:v>0.51074729102570104</c:v>
                </c:pt>
                <c:pt idx="13">
                  <c:v>1.10463948989279</c:v>
                </c:pt>
                <c:pt idx="14">
                  <c:v>1.6964106451925101</c:v>
                </c:pt>
                <c:pt idx="15">
                  <c:v>0.51074729102570104</c:v>
                </c:pt>
                <c:pt idx="16">
                  <c:v>1.10463948989279</c:v>
                </c:pt>
                <c:pt idx="17">
                  <c:v>1.6964106451925101</c:v>
                </c:pt>
                <c:pt idx="18">
                  <c:v>0.51074729102570104</c:v>
                </c:pt>
                <c:pt idx="19">
                  <c:v>1.10463948989279</c:v>
                </c:pt>
                <c:pt idx="20">
                  <c:v>1.6964106451925101</c:v>
                </c:pt>
                <c:pt idx="21">
                  <c:v>0.51074729102570104</c:v>
                </c:pt>
                <c:pt idx="22">
                  <c:v>1.10463948989279</c:v>
                </c:pt>
                <c:pt idx="23">
                  <c:v>1.6964106451925101</c:v>
                </c:pt>
                <c:pt idx="24">
                  <c:v>0.51074729102570104</c:v>
                </c:pt>
                <c:pt idx="25">
                  <c:v>1.10463948989279</c:v>
                </c:pt>
                <c:pt idx="26">
                  <c:v>1.6964106451925101</c:v>
                </c:pt>
              </c:numCache>
            </c:numRef>
          </c:val>
          <c:extLst>
            <c:ext xmlns:c16="http://schemas.microsoft.com/office/drawing/2014/chart" uri="{C3380CC4-5D6E-409C-BE32-E72D297353CC}">
              <c16:uniqueId val="{00000002-A58B-4B39-A750-5BC7417294CA}"/>
            </c:ext>
          </c:extLst>
        </c:ser>
        <c:ser>
          <c:idx val="0"/>
          <c:order val="6"/>
          <c:tx>
            <c:strRef>
              <c:f>SFP!$B$30</c:f>
              <c:strCache>
                <c:ptCount val="1"/>
                <c:pt idx="0">
                  <c:v>Avoided Disposal</c:v>
                </c:pt>
              </c:strCache>
            </c:strRef>
          </c:tx>
          <c:spPr>
            <a:solidFill>
              <a:schemeClr val="accent1"/>
            </a:solidFill>
            <a:ln>
              <a:noFill/>
            </a:ln>
            <a:effectLst/>
          </c:spPr>
          <c:invertIfNegative val="0"/>
          <c:cat>
            <c:strRef>
              <c:f>SFP!$A$31:$A$57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SFP!$B$31:$B$57</c:f>
              <c:numCache>
                <c:formatCode>General</c:formatCode>
                <c:ptCount val="27"/>
                <c:pt idx="0">
                  <c:v>-6.7580213843398003</c:v>
                </c:pt>
                <c:pt idx="1">
                  <c:v>-6.7580213843398003</c:v>
                </c:pt>
                <c:pt idx="2">
                  <c:v>-6.7580213843398003</c:v>
                </c:pt>
                <c:pt idx="3">
                  <c:v>-6.7580213843398003</c:v>
                </c:pt>
                <c:pt idx="4">
                  <c:v>-6.7580213843398003</c:v>
                </c:pt>
                <c:pt idx="5">
                  <c:v>-6.7580213843398003</c:v>
                </c:pt>
                <c:pt idx="6">
                  <c:v>-6.7580213843398003</c:v>
                </c:pt>
                <c:pt idx="7">
                  <c:v>-6.7580213843398003</c:v>
                </c:pt>
                <c:pt idx="8">
                  <c:v>-6.7580213843398003</c:v>
                </c:pt>
                <c:pt idx="9">
                  <c:v>-6.7580213843398003</c:v>
                </c:pt>
                <c:pt idx="10">
                  <c:v>-6.7580213843398003</c:v>
                </c:pt>
                <c:pt idx="11">
                  <c:v>-6.7580213843398003</c:v>
                </c:pt>
                <c:pt idx="12">
                  <c:v>-6.7580213843398003</c:v>
                </c:pt>
                <c:pt idx="13">
                  <c:v>-6.7580213843398003</c:v>
                </c:pt>
                <c:pt idx="14">
                  <c:v>-6.7580213843398003</c:v>
                </c:pt>
                <c:pt idx="15">
                  <c:v>-6.7580213843398003</c:v>
                </c:pt>
                <c:pt idx="16">
                  <c:v>-6.7580213843398003</c:v>
                </c:pt>
                <c:pt idx="17">
                  <c:v>-6.7580213843398003</c:v>
                </c:pt>
                <c:pt idx="18">
                  <c:v>-6.7580213843398003</c:v>
                </c:pt>
                <c:pt idx="19">
                  <c:v>-6.7580213843398003</c:v>
                </c:pt>
                <c:pt idx="20">
                  <c:v>-6.7580213843398003</c:v>
                </c:pt>
                <c:pt idx="21">
                  <c:v>-6.7580213843398003</c:v>
                </c:pt>
                <c:pt idx="22">
                  <c:v>-6.7580213843398003</c:v>
                </c:pt>
                <c:pt idx="23">
                  <c:v>-6.7580213843398003</c:v>
                </c:pt>
                <c:pt idx="24">
                  <c:v>-6.7580213843398003</c:v>
                </c:pt>
                <c:pt idx="25">
                  <c:v>-6.7580213843398003</c:v>
                </c:pt>
                <c:pt idx="26">
                  <c:v>-6.7580213843398003</c:v>
                </c:pt>
              </c:numCache>
            </c:numRef>
          </c:val>
          <c:extLst>
            <c:ext xmlns:c16="http://schemas.microsoft.com/office/drawing/2014/chart" uri="{C3380CC4-5D6E-409C-BE32-E72D297353CC}">
              <c16:uniqueId val="{00000000-A58B-4B39-A750-5BC7417294CA}"/>
            </c:ext>
          </c:extLst>
        </c:ser>
        <c:dLbls>
          <c:showLegendKey val="0"/>
          <c:showVal val="0"/>
          <c:showCatName val="0"/>
          <c:showSerName val="0"/>
          <c:showPercent val="0"/>
          <c:showBubbleSize val="0"/>
        </c:dLbls>
        <c:gapWidth val="60"/>
        <c:overlap val="100"/>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max val="450"/>
          <c:min val="-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kg O3 eq.</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Entry>
      <c:legendEntry>
        <c:idx val="4"/>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Entry>
      <c:legendEntry>
        <c:idx val="6"/>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Entry>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SFP of Food Rescue by Life Cycle Stage (incl. Apple Production and Sunk Costs)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9"/>
          <c:order val="0"/>
          <c:tx>
            <c:strRef>
              <c:f>SFP!$F$58</c:f>
              <c:strCache>
                <c:ptCount val="1"/>
                <c:pt idx="0">
                  <c:v>Apple Production</c:v>
                </c:pt>
              </c:strCache>
            </c:strRef>
          </c:tx>
          <c:spPr>
            <a:solidFill>
              <a:schemeClr val="accent4"/>
            </a:solidFill>
            <a:ln>
              <a:noFill/>
            </a:ln>
            <a:effectLst/>
          </c:spPr>
          <c:invertIfNegative val="0"/>
          <c:cat>
            <c:strRef>
              <c:f>SFP!$A$59:$A$85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SFP!$F$59:$F$85</c:f>
              <c:numCache>
                <c:formatCode>General</c:formatCode>
                <c:ptCount val="27"/>
                <c:pt idx="0">
                  <c:v>19.161163114947701</c:v>
                </c:pt>
                <c:pt idx="1">
                  <c:v>20.720792670815499</c:v>
                </c:pt>
                <c:pt idx="2">
                  <c:v>22.274852121126699</c:v>
                </c:pt>
                <c:pt idx="3">
                  <c:v>17.920444421760301</c:v>
                </c:pt>
                <c:pt idx="4">
                  <c:v>19.379085246787302</c:v>
                </c:pt>
                <c:pt idx="5">
                  <c:v>20.832516640296401</c:v>
                </c:pt>
                <c:pt idx="6">
                  <c:v>17.929037576898299</c:v>
                </c:pt>
                <c:pt idx="7">
                  <c:v>19.388377844785399</c:v>
                </c:pt>
                <c:pt idx="8">
                  <c:v>20.842506183144302</c:v>
                </c:pt>
                <c:pt idx="9">
                  <c:v>17.929037576898299</c:v>
                </c:pt>
                <c:pt idx="10">
                  <c:v>19.388377844785399</c:v>
                </c:pt>
                <c:pt idx="11">
                  <c:v>20.842506183144302</c:v>
                </c:pt>
                <c:pt idx="12">
                  <c:v>18.656874178109401</c:v>
                </c:pt>
                <c:pt idx="13">
                  <c:v>20.1754569600485</c:v>
                </c:pt>
                <c:pt idx="14">
                  <c:v>21.688616232052102</c:v>
                </c:pt>
                <c:pt idx="15">
                  <c:v>20.691437562304699</c:v>
                </c:pt>
                <c:pt idx="16">
                  <c:v>22.375624340631799</c:v>
                </c:pt>
                <c:pt idx="17">
                  <c:v>24.0537961661792</c:v>
                </c:pt>
                <c:pt idx="18">
                  <c:v>18.819417686688102</c:v>
                </c:pt>
                <c:pt idx="19">
                  <c:v>20.351230754209201</c:v>
                </c:pt>
                <c:pt idx="20">
                  <c:v>21.8775730607749</c:v>
                </c:pt>
                <c:pt idx="21">
                  <c:v>16.7992384173548</c:v>
                </c:pt>
                <c:pt idx="22">
                  <c:v>18.166618288534899</c:v>
                </c:pt>
                <c:pt idx="23">
                  <c:v>19.529114660175001</c:v>
                </c:pt>
                <c:pt idx="24">
                  <c:v>33.582373520596903</c:v>
                </c:pt>
                <c:pt idx="25">
                  <c:v>36.315822528087303</c:v>
                </c:pt>
                <c:pt idx="26">
                  <c:v>39.039509217693798</c:v>
                </c:pt>
              </c:numCache>
            </c:numRef>
          </c:val>
          <c:extLst>
            <c:ext xmlns:c16="http://schemas.microsoft.com/office/drawing/2014/chart" uri="{C3380CC4-5D6E-409C-BE32-E72D297353CC}">
              <c16:uniqueId val="{00000004-4F94-4FBE-94AC-8DCCF3408EC6}"/>
            </c:ext>
          </c:extLst>
        </c:ser>
        <c:ser>
          <c:idx val="6"/>
          <c:order val="1"/>
          <c:tx>
            <c:strRef>
              <c:f>SFP!$H$58</c:f>
              <c:strCache>
                <c:ptCount val="1"/>
                <c:pt idx="0">
                  <c:v>Sunk Costs</c:v>
                </c:pt>
              </c:strCache>
            </c:strRef>
          </c:tx>
          <c:spPr>
            <a:solidFill>
              <a:schemeClr val="accent4">
                <a:lumMod val="40000"/>
                <a:lumOff val="60000"/>
              </a:schemeClr>
            </a:solidFill>
            <a:ln>
              <a:noFill/>
            </a:ln>
            <a:effectLst/>
          </c:spPr>
          <c:invertIfNegative val="0"/>
          <c:cat>
            <c:strRef>
              <c:f>SFP!$A$59:$A$85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SFP!$H$59:$H$85</c:f>
              <c:numCache>
                <c:formatCode>General</c:formatCode>
                <c:ptCount val="27"/>
                <c:pt idx="0">
                  <c:v>0</c:v>
                </c:pt>
                <c:pt idx="1">
                  <c:v>0</c:v>
                </c:pt>
                <c:pt idx="2">
                  <c:v>0</c:v>
                </c:pt>
                <c:pt idx="3">
                  <c:v>0</c:v>
                </c:pt>
                <c:pt idx="4">
                  <c:v>0</c:v>
                </c:pt>
                <c:pt idx="5">
                  <c:v>0</c:v>
                </c:pt>
                <c:pt idx="6">
                  <c:v>20.172677396868401</c:v>
                </c:pt>
                <c:pt idx="7">
                  <c:v>22.076950598322099</c:v>
                </c:pt>
                <c:pt idx="8">
                  <c:v>23.974422824056401</c:v>
                </c:pt>
                <c:pt idx="9">
                  <c:v>20.172677396868401</c:v>
                </c:pt>
                <c:pt idx="10">
                  <c:v>22.076950598322099</c:v>
                </c:pt>
                <c:pt idx="11">
                  <c:v>23.974422824056401</c:v>
                </c:pt>
                <c:pt idx="12">
                  <c:v>20.747299717860017</c:v>
                </c:pt>
                <c:pt idx="13">
                  <c:v>22.698344503580472</c:v>
                </c:pt>
                <c:pt idx="14">
                  <c:v>24.642421272209152</c:v>
                </c:pt>
                <c:pt idx="15">
                  <c:v>20.747299717860017</c:v>
                </c:pt>
                <c:pt idx="16">
                  <c:v>22.698344503580472</c:v>
                </c:pt>
                <c:pt idx="17">
                  <c:v>24.642421272209152</c:v>
                </c:pt>
                <c:pt idx="18">
                  <c:v>20.747299717860017</c:v>
                </c:pt>
                <c:pt idx="19">
                  <c:v>22.698344503580472</c:v>
                </c:pt>
                <c:pt idx="20">
                  <c:v>24.642421272209152</c:v>
                </c:pt>
                <c:pt idx="21">
                  <c:v>20.747299717860017</c:v>
                </c:pt>
                <c:pt idx="22">
                  <c:v>22.698344503580472</c:v>
                </c:pt>
                <c:pt idx="23">
                  <c:v>24.642421272209152</c:v>
                </c:pt>
                <c:pt idx="24">
                  <c:v>20.747299717860017</c:v>
                </c:pt>
                <c:pt idx="25">
                  <c:v>22.698344503580472</c:v>
                </c:pt>
                <c:pt idx="26">
                  <c:v>24.642421272209152</c:v>
                </c:pt>
              </c:numCache>
            </c:numRef>
          </c:val>
          <c:extLst xmlns:c15="http://schemas.microsoft.com/office/drawing/2012/chart">
            <c:ext xmlns:c16="http://schemas.microsoft.com/office/drawing/2014/chart" uri="{C3380CC4-5D6E-409C-BE32-E72D297353CC}">
              <c16:uniqueId val="{0000000A-4F94-4FBE-94AC-8DCCF3408EC6}"/>
            </c:ext>
          </c:extLst>
        </c:ser>
        <c:ser>
          <c:idx val="8"/>
          <c:order val="2"/>
          <c:tx>
            <c:strRef>
              <c:f>SFP!$G$58</c:f>
              <c:strCache>
                <c:ptCount val="1"/>
                <c:pt idx="0">
                  <c:v>Transportation</c:v>
                </c:pt>
              </c:strCache>
            </c:strRef>
          </c:tx>
          <c:spPr>
            <a:solidFill>
              <a:schemeClr val="accent6"/>
            </a:solidFill>
            <a:ln>
              <a:noFill/>
            </a:ln>
            <a:effectLst/>
          </c:spPr>
          <c:invertIfNegative val="0"/>
          <c:cat>
            <c:strRef>
              <c:f>SFP!$A$59:$A$85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SFP!$G$59:$G$85</c:f>
              <c:numCache>
                <c:formatCode>General</c:formatCode>
                <c:ptCount val="27"/>
                <c:pt idx="0">
                  <c:v>20.172677396868401</c:v>
                </c:pt>
                <c:pt idx="1">
                  <c:v>22.076950598322099</c:v>
                </c:pt>
                <c:pt idx="2">
                  <c:v>23.974422824056401</c:v>
                </c:pt>
                <c:pt idx="3">
                  <c:v>2.1379397281560699</c:v>
                </c:pt>
                <c:pt idx="4">
                  <c:v>2.5742691658774199</c:v>
                </c:pt>
                <c:pt idx="5">
                  <c:v>3.0090402841783299</c:v>
                </c:pt>
                <c:pt idx="6">
                  <c:v>6.9903756023912296</c:v>
                </c:pt>
                <c:pt idx="7">
                  <c:v>7.82167075080614</c:v>
                </c:pt>
                <c:pt idx="8">
                  <c:v>8.6499969879766994</c:v>
                </c:pt>
                <c:pt idx="9">
                  <c:v>2.7123083538998101</c:v>
                </c:pt>
                <c:pt idx="10">
                  <c:v>3.1953887262747198</c:v>
                </c:pt>
                <c:pt idx="11">
                  <c:v>3.6767438116054301</c:v>
                </c:pt>
                <c:pt idx="12">
                  <c:v>0.97989041542527999</c:v>
                </c:pt>
                <c:pt idx="13">
                  <c:v>1.32196002536621</c:v>
                </c:pt>
                <c:pt idx="14">
                  <c:v>1.66280795812878</c:v>
                </c:pt>
                <c:pt idx="15">
                  <c:v>2.7926319121204402</c:v>
                </c:pt>
                <c:pt idx="16">
                  <c:v>3.2822502485365601</c:v>
                </c:pt>
                <c:pt idx="17">
                  <c:v>3.7701199480369101</c:v>
                </c:pt>
                <c:pt idx="18">
                  <c:v>1.02185136092909</c:v>
                </c:pt>
                <c:pt idx="19">
                  <c:v>1.3673363966668499</c:v>
                </c:pt>
                <c:pt idx="20">
                  <c:v>1.7115875572769701</c:v>
                </c:pt>
                <c:pt idx="21">
                  <c:v>0.24256724244024999</c:v>
                </c:pt>
                <c:pt idx="22">
                  <c:v>0.52462217551030799</c:v>
                </c:pt>
                <c:pt idx="23">
                  <c:v>0.80566976953368696</c:v>
                </c:pt>
                <c:pt idx="24">
                  <c:v>15.897563367122</c:v>
                </c:pt>
                <c:pt idx="25">
                  <c:v>17.453862170805699</c:v>
                </c:pt>
                <c:pt idx="26">
                  <c:v>19.0046027644762</c:v>
                </c:pt>
              </c:numCache>
            </c:numRef>
          </c:val>
          <c:extLst>
            <c:ext xmlns:c16="http://schemas.microsoft.com/office/drawing/2014/chart" uri="{C3380CC4-5D6E-409C-BE32-E72D297353CC}">
              <c16:uniqueId val="{00000005-4F94-4FBE-94AC-8DCCF3408EC6}"/>
            </c:ext>
          </c:extLst>
        </c:ser>
        <c:ser>
          <c:idx val="1"/>
          <c:order val="3"/>
          <c:tx>
            <c:strRef>
              <c:f>SFP!$E$58</c:f>
              <c:strCache>
                <c:ptCount val="1"/>
                <c:pt idx="0">
                  <c:v>Facilities and Operations</c:v>
                </c:pt>
              </c:strCache>
            </c:strRef>
          </c:tx>
          <c:spPr>
            <a:solidFill>
              <a:schemeClr val="accent6">
                <a:lumMod val="40000"/>
                <a:lumOff val="60000"/>
              </a:schemeClr>
            </a:solidFill>
            <a:ln>
              <a:noFill/>
            </a:ln>
            <a:effectLst/>
          </c:spPr>
          <c:invertIfNegative val="0"/>
          <c:cat>
            <c:strRef>
              <c:f>SFP!$A$59:$A$85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SFP!$E$59:$E$85</c:f>
              <c:numCache>
                <c:formatCode>General</c:formatCode>
                <c:ptCount val="27"/>
                <c:pt idx="0">
                  <c:v>0.57462232099161403</c:v>
                </c:pt>
                <c:pt idx="1">
                  <c:v>0.62139390525837401</c:v>
                </c:pt>
                <c:pt idx="2">
                  <c:v>0.667998448152752</c:v>
                </c:pt>
                <c:pt idx="3">
                  <c:v>0.549873539793165</c:v>
                </c:pt>
                <c:pt idx="4">
                  <c:v>0.59463068838098099</c:v>
                </c:pt>
                <c:pt idx="5">
                  <c:v>0.63922799000955399</c:v>
                </c:pt>
                <c:pt idx="6">
                  <c:v>0.35763290303101802</c:v>
                </c:pt>
                <c:pt idx="7">
                  <c:v>0.38674255792889101</c:v>
                </c:pt>
                <c:pt idx="8">
                  <c:v>0.41574824977355801</c:v>
                </c:pt>
                <c:pt idx="9">
                  <c:v>0.35763290303101802</c:v>
                </c:pt>
                <c:pt idx="10">
                  <c:v>0.38674255792889101</c:v>
                </c:pt>
                <c:pt idx="11">
                  <c:v>0.41574824977355801</c:v>
                </c:pt>
                <c:pt idx="12">
                  <c:v>0.19994781157017</c:v>
                </c:pt>
                <c:pt idx="13">
                  <c:v>0.216222633442161</c:v>
                </c:pt>
                <c:pt idx="14">
                  <c:v>0.23243933095032299</c:v>
                </c:pt>
                <c:pt idx="15">
                  <c:v>0.61268267542180999</c:v>
                </c:pt>
                <c:pt idx="16">
                  <c:v>0.66255219551428302</c:v>
                </c:pt>
                <c:pt idx="17">
                  <c:v>0.71224361017785498</c:v>
                </c:pt>
                <c:pt idx="18">
                  <c:v>0.37539343379567502</c:v>
                </c:pt>
                <c:pt idx="19">
                  <c:v>0.405948713290672</c:v>
                </c:pt>
                <c:pt idx="20">
                  <c:v>0.43639486678747202</c:v>
                </c:pt>
                <c:pt idx="21">
                  <c:v>0</c:v>
                </c:pt>
                <c:pt idx="22">
                  <c:v>0</c:v>
                </c:pt>
                <c:pt idx="23">
                  <c:v>0</c:v>
                </c:pt>
                <c:pt idx="24">
                  <c:v>0.359906060826306</c:v>
                </c:pt>
                <c:pt idx="25">
                  <c:v>0.38920074019589002</c:v>
                </c:pt>
                <c:pt idx="26">
                  <c:v>0.41839079571058102</c:v>
                </c:pt>
              </c:numCache>
            </c:numRef>
          </c:val>
          <c:extLst>
            <c:ext xmlns:c16="http://schemas.microsoft.com/office/drawing/2014/chart" uri="{C3380CC4-5D6E-409C-BE32-E72D297353CC}">
              <c16:uniqueId val="{00000003-4F94-4FBE-94AC-8DCCF3408EC6}"/>
            </c:ext>
          </c:extLst>
        </c:ser>
        <c:ser>
          <c:idx val="2"/>
          <c:order val="4"/>
          <c:tx>
            <c:strRef>
              <c:f>SFP!$C$58</c:f>
              <c:strCache>
                <c:ptCount val="1"/>
                <c:pt idx="0">
                  <c:v>EoL -  Food Loss</c:v>
                </c:pt>
              </c:strCache>
            </c:strRef>
          </c:tx>
          <c:spPr>
            <a:solidFill>
              <a:schemeClr val="accent2">
                <a:lumMod val="40000"/>
                <a:lumOff val="60000"/>
              </a:schemeClr>
            </a:solidFill>
            <a:ln>
              <a:noFill/>
            </a:ln>
            <a:effectLst/>
          </c:spPr>
          <c:invertIfNegative val="0"/>
          <c:cat>
            <c:strRef>
              <c:f>SFP!$A$59:$A$85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SFP!$C$59:$C$85</c:f>
              <c:numCache>
                <c:formatCode>General</c:formatCode>
                <c:ptCount val="27"/>
                <c:pt idx="0">
                  <c:v>0.54374709143886901</c:v>
                </c:pt>
                <c:pt idx="1">
                  <c:v>0.58800557562575395</c:v>
                </c:pt>
                <c:pt idx="2">
                  <c:v>0.63210599379768495</c:v>
                </c:pt>
                <c:pt idx="3">
                  <c:v>0.50516421879175399</c:v>
                </c:pt>
                <c:pt idx="4">
                  <c:v>0.546282236600385</c:v>
                </c:pt>
                <c:pt idx="5">
                  <c:v>0.58725340434541395</c:v>
                </c:pt>
                <c:pt idx="6">
                  <c:v>0.50516421879175399</c:v>
                </c:pt>
                <c:pt idx="7">
                  <c:v>0.546282236600385</c:v>
                </c:pt>
                <c:pt idx="8">
                  <c:v>0.58725340434541395</c:v>
                </c:pt>
                <c:pt idx="9">
                  <c:v>0.50516421879175399</c:v>
                </c:pt>
                <c:pt idx="10">
                  <c:v>0.546282236600385</c:v>
                </c:pt>
                <c:pt idx="11">
                  <c:v>0.58725340434541395</c:v>
                </c:pt>
                <c:pt idx="12">
                  <c:v>0.81070998575508002</c:v>
                </c:pt>
                <c:pt idx="13">
                  <c:v>0.87669800785142404</c:v>
                </c:pt>
                <c:pt idx="14">
                  <c:v>0.94245035844028102</c:v>
                </c:pt>
                <c:pt idx="15">
                  <c:v>1.2791747931916699</c:v>
                </c:pt>
                <c:pt idx="16">
                  <c:v>1.3832936717072699</c:v>
                </c:pt>
                <c:pt idx="17">
                  <c:v>1.4870406970853201</c:v>
                </c:pt>
                <c:pt idx="18">
                  <c:v>0.89259988330609796</c:v>
                </c:pt>
                <c:pt idx="19">
                  <c:v>0.96525336217985103</c:v>
                </c:pt>
                <c:pt idx="20">
                  <c:v>1.0376473643433399</c:v>
                </c:pt>
                <c:pt idx="21">
                  <c:v>0</c:v>
                </c:pt>
                <c:pt idx="22">
                  <c:v>0</c:v>
                </c:pt>
                <c:pt idx="23">
                  <c:v>0</c:v>
                </c:pt>
                <c:pt idx="24">
                  <c:v>7.2963898717957196</c:v>
                </c:pt>
                <c:pt idx="25">
                  <c:v>7.8902820706628098</c:v>
                </c:pt>
                <c:pt idx="26">
                  <c:v>8.4820532259625292</c:v>
                </c:pt>
              </c:numCache>
            </c:numRef>
          </c:val>
          <c:extLst xmlns:c15="http://schemas.microsoft.com/office/drawing/2012/chart">
            <c:ext xmlns:c16="http://schemas.microsoft.com/office/drawing/2014/chart" uri="{C3380CC4-5D6E-409C-BE32-E72D297353CC}">
              <c16:uniqueId val="{00000001-4F94-4FBE-94AC-8DCCF3408EC6}"/>
            </c:ext>
          </c:extLst>
        </c:ser>
        <c:ser>
          <c:idx val="5"/>
          <c:order val="5"/>
          <c:tx>
            <c:strRef>
              <c:f>SFP!$D$58</c:f>
              <c:strCache>
                <c:ptCount val="1"/>
                <c:pt idx="0">
                  <c:v>EoL - Wasted Food</c:v>
                </c:pt>
              </c:strCache>
            </c:strRef>
          </c:tx>
          <c:spPr>
            <a:solidFill>
              <a:schemeClr val="accent2"/>
            </a:solidFill>
            <a:ln>
              <a:noFill/>
            </a:ln>
            <a:effectLst/>
          </c:spPr>
          <c:invertIfNegative val="0"/>
          <c:cat>
            <c:strRef>
              <c:f>SFP!$A$59:$A$85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SFP!$D$59:$D$85</c:f>
              <c:numCache>
                <c:formatCode>General</c:formatCode>
                <c:ptCount val="27"/>
                <c:pt idx="0">
                  <c:v>0.51074729102570104</c:v>
                </c:pt>
                <c:pt idx="1">
                  <c:v>1.10463948989279</c:v>
                </c:pt>
                <c:pt idx="2">
                  <c:v>1.6964106451925101</c:v>
                </c:pt>
                <c:pt idx="3">
                  <c:v>0.51074729102570104</c:v>
                </c:pt>
                <c:pt idx="4">
                  <c:v>1.10463948989279</c:v>
                </c:pt>
                <c:pt idx="5">
                  <c:v>1.6964106451925101</c:v>
                </c:pt>
                <c:pt idx="6">
                  <c:v>0.51074729102570104</c:v>
                </c:pt>
                <c:pt idx="7">
                  <c:v>1.10463948989279</c:v>
                </c:pt>
                <c:pt idx="8">
                  <c:v>1.6964106451925101</c:v>
                </c:pt>
                <c:pt idx="9">
                  <c:v>0.51074729102570104</c:v>
                </c:pt>
                <c:pt idx="10">
                  <c:v>1.10463948989279</c:v>
                </c:pt>
                <c:pt idx="11">
                  <c:v>1.6964106451925101</c:v>
                </c:pt>
                <c:pt idx="12">
                  <c:v>0.51074729102570104</c:v>
                </c:pt>
                <c:pt idx="13">
                  <c:v>1.10463948989279</c:v>
                </c:pt>
                <c:pt idx="14">
                  <c:v>1.6964106451925101</c:v>
                </c:pt>
                <c:pt idx="15">
                  <c:v>0.51074729102570104</c:v>
                </c:pt>
                <c:pt idx="16">
                  <c:v>1.10463948989279</c:v>
                </c:pt>
                <c:pt idx="17">
                  <c:v>1.6964106451925101</c:v>
                </c:pt>
                <c:pt idx="18">
                  <c:v>0.51074729102570104</c:v>
                </c:pt>
                <c:pt idx="19">
                  <c:v>1.10463948989279</c:v>
                </c:pt>
                <c:pt idx="20">
                  <c:v>1.6964106451925101</c:v>
                </c:pt>
                <c:pt idx="21">
                  <c:v>0.51074729102570104</c:v>
                </c:pt>
                <c:pt idx="22">
                  <c:v>1.10463948989279</c:v>
                </c:pt>
                <c:pt idx="23">
                  <c:v>1.6964106451925101</c:v>
                </c:pt>
                <c:pt idx="24">
                  <c:v>0.51074729102570104</c:v>
                </c:pt>
                <c:pt idx="25">
                  <c:v>1.10463948989279</c:v>
                </c:pt>
                <c:pt idx="26">
                  <c:v>1.6964106451925101</c:v>
                </c:pt>
              </c:numCache>
            </c:numRef>
          </c:val>
          <c:extLst>
            <c:ext xmlns:c16="http://schemas.microsoft.com/office/drawing/2014/chart" uri="{C3380CC4-5D6E-409C-BE32-E72D297353CC}">
              <c16:uniqueId val="{00000002-4F94-4FBE-94AC-8DCCF3408EC6}"/>
            </c:ext>
          </c:extLst>
        </c:ser>
        <c:ser>
          <c:idx val="0"/>
          <c:order val="6"/>
          <c:tx>
            <c:strRef>
              <c:f>SFP!$B$58</c:f>
              <c:strCache>
                <c:ptCount val="1"/>
                <c:pt idx="0">
                  <c:v>Avoided Disposal</c:v>
                </c:pt>
              </c:strCache>
            </c:strRef>
          </c:tx>
          <c:spPr>
            <a:solidFill>
              <a:schemeClr val="accent1"/>
            </a:solidFill>
            <a:ln>
              <a:noFill/>
            </a:ln>
            <a:effectLst/>
          </c:spPr>
          <c:invertIfNegative val="0"/>
          <c:cat>
            <c:strRef>
              <c:f>SFP!$A$59:$A$85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SFP!$B$59:$B$85</c:f>
              <c:numCache>
                <c:formatCode>General</c:formatCode>
                <c:ptCount val="27"/>
                <c:pt idx="0">
                  <c:v>-6.7580213843398003</c:v>
                </c:pt>
                <c:pt idx="1">
                  <c:v>-6.7580213843398003</c:v>
                </c:pt>
                <c:pt idx="2">
                  <c:v>-6.7580213843398003</c:v>
                </c:pt>
                <c:pt idx="3">
                  <c:v>-6.7580213843398003</c:v>
                </c:pt>
                <c:pt idx="4">
                  <c:v>-6.7580213843398003</c:v>
                </c:pt>
                <c:pt idx="5">
                  <c:v>-6.7580213843398003</c:v>
                </c:pt>
                <c:pt idx="6">
                  <c:v>-6.7580213843398003</c:v>
                </c:pt>
                <c:pt idx="7">
                  <c:v>-6.7580213843398003</c:v>
                </c:pt>
                <c:pt idx="8">
                  <c:v>-6.7580213843398003</c:v>
                </c:pt>
                <c:pt idx="9">
                  <c:v>-6.7580213843398003</c:v>
                </c:pt>
                <c:pt idx="10">
                  <c:v>-6.7580213843398003</c:v>
                </c:pt>
                <c:pt idx="11">
                  <c:v>-6.7580213843398003</c:v>
                </c:pt>
                <c:pt idx="12">
                  <c:v>-6.7580213843398003</c:v>
                </c:pt>
                <c:pt idx="13">
                  <c:v>-6.7580213843398003</c:v>
                </c:pt>
                <c:pt idx="14">
                  <c:v>-6.7580213843398003</c:v>
                </c:pt>
                <c:pt idx="15">
                  <c:v>-6.7580213843398003</c:v>
                </c:pt>
                <c:pt idx="16">
                  <c:v>-6.7580213843398003</c:v>
                </c:pt>
                <c:pt idx="17">
                  <c:v>-6.7580213843398003</c:v>
                </c:pt>
                <c:pt idx="18">
                  <c:v>-6.7580213843398003</c:v>
                </c:pt>
                <c:pt idx="19">
                  <c:v>-6.7580213843398003</c:v>
                </c:pt>
                <c:pt idx="20">
                  <c:v>-6.7580213843398003</c:v>
                </c:pt>
                <c:pt idx="21">
                  <c:v>-6.7580213843398003</c:v>
                </c:pt>
                <c:pt idx="22">
                  <c:v>-6.7580213843398003</c:v>
                </c:pt>
                <c:pt idx="23">
                  <c:v>-6.7580213843398003</c:v>
                </c:pt>
                <c:pt idx="24">
                  <c:v>-6.7580213843398003</c:v>
                </c:pt>
                <c:pt idx="25">
                  <c:v>-6.7580213843398003</c:v>
                </c:pt>
                <c:pt idx="26">
                  <c:v>-6.7580213843398003</c:v>
                </c:pt>
              </c:numCache>
            </c:numRef>
          </c:val>
          <c:extLst>
            <c:ext xmlns:c16="http://schemas.microsoft.com/office/drawing/2014/chart" uri="{C3380CC4-5D6E-409C-BE32-E72D297353CC}">
              <c16:uniqueId val="{00000000-4F94-4FBE-94AC-8DCCF3408EC6}"/>
            </c:ext>
          </c:extLst>
        </c:ser>
        <c:dLbls>
          <c:showLegendKey val="0"/>
          <c:showVal val="0"/>
          <c:showCatName val="0"/>
          <c:showSerName val="0"/>
          <c:showPercent val="0"/>
          <c:showBubbleSize val="0"/>
        </c:dLbls>
        <c:gapWidth val="60"/>
        <c:overlap val="100"/>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max val="450"/>
          <c:min val="-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kg O3 eq.</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4"/>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6"/>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SFP of Food Rescue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SFP!$M$2</c:f>
              <c:strCache>
                <c:ptCount val="1"/>
                <c:pt idx="0">
                  <c:v>Net (rescue only)</c:v>
                </c:pt>
              </c:strCache>
            </c:strRef>
          </c:tx>
          <c:spPr>
            <a:solidFill>
              <a:schemeClr val="accent1"/>
            </a:solidFill>
            <a:ln>
              <a:noFill/>
            </a:ln>
            <a:effectLst/>
          </c:spPr>
          <c:invertIfNegative val="0"/>
          <c:cat>
            <c:strRef>
              <c:f>SFP!$A$3:$A$29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SFP!$M$3:$M$29</c:f>
              <c:numCache>
                <c:formatCode>General</c:formatCode>
                <c:ptCount val="27"/>
                <c:pt idx="0">
                  <c:v>15.043772715984785</c:v>
                </c:pt>
                <c:pt idx="1">
                  <c:v>17.632968184759218</c:v>
                </c:pt>
                <c:pt idx="2">
                  <c:v>20.212916526859548</c:v>
                </c:pt>
                <c:pt idx="3">
                  <c:v>-3.0542966065731108</c:v>
                </c:pt>
                <c:pt idx="4">
                  <c:v>-1.938199803588224</c:v>
                </c:pt>
                <c:pt idx="5">
                  <c:v>-0.82608906061399257</c:v>
                </c:pt>
                <c:pt idx="6">
                  <c:v>1.6058986308999019</c:v>
                </c:pt>
                <c:pt idx="7">
                  <c:v>3.1013136508884056</c:v>
                </c:pt>
                <c:pt idx="8">
                  <c:v>4.5913879029483811</c:v>
                </c:pt>
                <c:pt idx="9">
                  <c:v>-2.6721686175915176</c:v>
                </c:pt>
                <c:pt idx="10">
                  <c:v>-1.5249683736430146</c:v>
                </c:pt>
                <c:pt idx="11">
                  <c:v>-0.38186527342288823</c:v>
                </c:pt>
                <c:pt idx="12">
                  <c:v>-4.256725880563569</c:v>
                </c:pt>
                <c:pt idx="13">
                  <c:v>-3.2385012277872152</c:v>
                </c:pt>
                <c:pt idx="14">
                  <c:v>-2.2239130916279057</c:v>
                </c:pt>
                <c:pt idx="15">
                  <c:v>-1.5627847125801799</c:v>
                </c:pt>
                <c:pt idx="16">
                  <c:v>-0.32528577868889785</c:v>
                </c:pt>
                <c:pt idx="17">
                  <c:v>0.90779351615279458</c:v>
                </c:pt>
                <c:pt idx="18">
                  <c:v>-3.9574294152832366</c:v>
                </c:pt>
                <c:pt idx="19">
                  <c:v>-2.9148434223096369</c:v>
                </c:pt>
                <c:pt idx="20">
                  <c:v>-1.8759809507395078</c:v>
                </c:pt>
                <c:pt idx="21">
                  <c:v>-6.0047068508738493</c:v>
                </c:pt>
                <c:pt idx="22">
                  <c:v>-5.1287597189367027</c:v>
                </c:pt>
                <c:pt idx="23">
                  <c:v>-4.2559409696136026</c:v>
                </c:pt>
                <c:pt idx="24">
                  <c:v>17.306585206429926</c:v>
                </c:pt>
                <c:pt idx="25">
                  <c:v>20.07996308721739</c:v>
                </c:pt>
                <c:pt idx="26">
                  <c:v>22.843436047002019</c:v>
                </c:pt>
              </c:numCache>
            </c:numRef>
          </c:val>
          <c:extLst>
            <c:ext xmlns:c16="http://schemas.microsoft.com/office/drawing/2014/chart" uri="{C3380CC4-5D6E-409C-BE32-E72D297353CC}">
              <c16:uniqueId val="{00000000-BF19-4695-A272-88CD97E4451D}"/>
            </c:ext>
          </c:extLst>
        </c:ser>
        <c:dLbls>
          <c:showLegendKey val="0"/>
          <c:showVal val="0"/>
          <c:showCatName val="0"/>
          <c:showSerName val="0"/>
          <c:showPercent val="0"/>
          <c:showBubbleSize val="0"/>
        </c:dLbls>
        <c:gapWidth val="150"/>
        <c:overlap val="100"/>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O3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SFP of Food Rescue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SFP!$Q$1</c:f>
              <c:strCache>
                <c:ptCount val="1"/>
                <c:pt idx="0">
                  <c:v>7</c:v>
                </c:pt>
              </c:strCache>
            </c:strRef>
          </c:tx>
          <c:spPr>
            <a:ln w="28575" cap="rnd">
              <a:noFill/>
              <a:round/>
            </a:ln>
            <a:effectLst/>
          </c:spPr>
          <c:marker>
            <c:symbol val="none"/>
          </c:marker>
          <c:errBars>
            <c:errDir val="y"/>
            <c:errBarType val="both"/>
            <c:errValType val="cust"/>
            <c:noEndCap val="1"/>
            <c:plus>
              <c:numRef>
                <c:f>SFP!$T$2:$T$10</c:f>
                <c:numCache>
                  <c:formatCode>General</c:formatCode>
                  <c:ptCount val="9"/>
                  <c:pt idx="0">
                    <c:v>5.1691438108747629</c:v>
                  </c:pt>
                  <c:pt idx="1">
                    <c:v>2.2282075459591182</c:v>
                  </c:pt>
                  <c:pt idx="2">
                    <c:v>2.9854892720484791</c:v>
                  </c:pt>
                  <c:pt idx="3">
                    <c:v>2.2903033441686294</c:v>
                  </c:pt>
                  <c:pt idx="4">
                    <c:v>2.0328127889356633</c:v>
                  </c:pt>
                  <c:pt idx="5">
                    <c:v>2.4705782287329745</c:v>
                  </c:pt>
                  <c:pt idx="6">
                    <c:v>2.0814484645437288</c:v>
                  </c:pt>
                  <c:pt idx="7">
                    <c:v>1.7487658812602467</c:v>
                  </c:pt>
                  <c:pt idx="8">
                    <c:v>5.5368508405720931</c:v>
                  </c:pt>
                </c:numCache>
              </c:numRef>
            </c:plus>
            <c:minus>
              <c:numLit>
                <c:formatCode>General</c:formatCode>
                <c:ptCount val="1"/>
                <c:pt idx="0">
                  <c:v>0</c:v>
                </c:pt>
              </c:numLit>
            </c:minus>
            <c:spPr>
              <a:noFill/>
              <a:ln w="203200" cap="flat" cmpd="sng" algn="ctr">
                <a:solidFill>
                  <a:schemeClr val="accent1"/>
                </a:solidFill>
                <a:round/>
              </a:ln>
              <a:effectLst/>
            </c:spPr>
          </c:errBars>
          <c:cat>
            <c:strRef>
              <c:f>SFP!$P$2:$P$10</c:f>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f>SFP!$Q$2:$Q$10</c:f>
              <c:numCache>
                <c:formatCode>General</c:formatCode>
                <c:ptCount val="9"/>
                <c:pt idx="0">
                  <c:v>15.043772715984785</c:v>
                </c:pt>
                <c:pt idx="1">
                  <c:v>-3.0542966065731108</c:v>
                </c:pt>
                <c:pt idx="2">
                  <c:v>1.6058986308999019</c:v>
                </c:pt>
                <c:pt idx="3">
                  <c:v>-2.6721686175915176</c:v>
                </c:pt>
                <c:pt idx="4">
                  <c:v>-4.256725880563569</c:v>
                </c:pt>
                <c:pt idx="5">
                  <c:v>-1.5627847125801799</c:v>
                </c:pt>
                <c:pt idx="6">
                  <c:v>-3.9574294152832366</c:v>
                </c:pt>
                <c:pt idx="7">
                  <c:v>-6.0047068508738493</c:v>
                </c:pt>
                <c:pt idx="8">
                  <c:v>17.306585206429926</c:v>
                </c:pt>
              </c:numCache>
            </c:numRef>
          </c:val>
          <c:smooth val="0"/>
          <c:extLst>
            <c:ext xmlns:c16="http://schemas.microsoft.com/office/drawing/2014/chart" uri="{C3380CC4-5D6E-409C-BE32-E72D297353CC}">
              <c16:uniqueId val="{00000000-C827-495A-A156-29CF50322763}"/>
            </c:ext>
          </c:extLst>
        </c:ser>
        <c:dLbls>
          <c:showLegendKey val="0"/>
          <c:showVal val="0"/>
          <c:showCatName val="0"/>
          <c:showSerName val="0"/>
          <c:showPercent val="0"/>
          <c:showBubbleSize val="0"/>
        </c:dLbls>
        <c:smooth val="0"/>
        <c:axId val="471135672"/>
        <c:axId val="471138296"/>
      </c:line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O3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Blue Water Consumption of Food Rescue by Life Cycle Stage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5"/>
          <c:order val="0"/>
          <c:tx>
            <c:strRef>
              <c:f>'Blue Water'!$G$2</c:f>
              <c:strCache>
                <c:ptCount val="1"/>
                <c:pt idx="0">
                  <c:v>Transportation</c:v>
                </c:pt>
              </c:strCache>
            </c:strRef>
          </c:tx>
          <c:spPr>
            <a:solidFill>
              <a:schemeClr val="accent6"/>
            </a:solidFill>
            <a:ln>
              <a:noFill/>
            </a:ln>
            <a:effectLst/>
          </c:spPr>
          <c:invertIfNegative val="0"/>
          <c:cat>
            <c:strRef>
              <c:f>'Blue Water'!$A$3:$A$29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'Blue Water'!$G$3:$G$29</c:f>
              <c:numCache>
                <c:formatCode>General</c:formatCode>
                <c:ptCount val="27"/>
                <c:pt idx="0">
                  <c:v>311.55339608138303</c:v>
                </c:pt>
                <c:pt idx="1">
                  <c:v>343.13232214675202</c:v>
                </c:pt>
                <c:pt idx="2">
                  <c:v>374.59846633331</c:v>
                </c:pt>
                <c:pt idx="3">
                  <c:v>44.993775972409097</c:v>
                </c:pt>
                <c:pt idx="4">
                  <c:v>54.875988773089098</c:v>
                </c:pt>
                <c:pt idx="5">
                  <c:v>64.7229079566237</c:v>
                </c:pt>
                <c:pt idx="6">
                  <c:v>2549.5462021758799</c:v>
                </c:pt>
                <c:pt idx="7">
                  <c:v>2763.28733338847</c:v>
                </c:pt>
                <c:pt idx="8">
                  <c:v>2976.2651034181599</c:v>
                </c:pt>
                <c:pt idx="9">
                  <c:v>44.920043227291998</c:v>
                </c:pt>
                <c:pt idx="10">
                  <c:v>54.796254525460903</c:v>
                </c:pt>
                <c:pt idx="11">
                  <c:v>64.637193640423703</c:v>
                </c:pt>
                <c:pt idx="12">
                  <c:v>20.418028325877899</c:v>
                </c:pt>
                <c:pt idx="13">
                  <c:v>28.299889573932401</c:v>
                </c:pt>
                <c:pt idx="14">
                  <c:v>36.1536013175295</c:v>
                </c:pt>
                <c:pt idx="15">
                  <c:v>69.286848341362699</c:v>
                </c:pt>
                <c:pt idx="16">
                  <c:v>81.146404241838795</c:v>
                </c:pt>
                <c:pt idx="17">
                  <c:v>92.963604585529097</c:v>
                </c:pt>
                <c:pt idx="18">
                  <c:v>21.3884637177425</c:v>
                </c:pt>
                <c:pt idx="19">
                  <c:v>29.349313893042002</c:v>
                </c:pt>
                <c:pt idx="20">
                  <c:v>37.281732460572897</c:v>
                </c:pt>
                <c:pt idx="21">
                  <c:v>5.75176203281237</c:v>
                </c:pt>
                <c:pt idx="22">
                  <c:v>12.4398574198036</c:v>
                </c:pt>
                <c:pt idx="23">
                  <c:v>19.104066751841199</c:v>
                </c:pt>
                <c:pt idx="24">
                  <c:v>4841.9735602992296</c:v>
                </c:pt>
                <c:pt idx="25">
                  <c:v>5242.30761601023</c:v>
                </c:pt>
                <c:pt idx="26">
                  <c:v>5641.2119072365604</c:v>
                </c:pt>
              </c:numCache>
            </c:numRef>
          </c:val>
          <c:extLst>
            <c:ext xmlns:c16="http://schemas.microsoft.com/office/drawing/2014/chart" uri="{C3380CC4-5D6E-409C-BE32-E72D297353CC}">
              <c16:uniqueId val="{00000004-B4C5-49E1-9313-DEA006F135C7}"/>
            </c:ext>
          </c:extLst>
        </c:ser>
        <c:ser>
          <c:idx val="3"/>
          <c:order val="1"/>
          <c:tx>
            <c:strRef>
              <c:f>'Blue Water'!$E$2</c:f>
              <c:strCache>
                <c:ptCount val="1"/>
                <c:pt idx="0">
                  <c:v>Facilities and Operations</c:v>
                </c:pt>
              </c:strCache>
            </c:strRef>
          </c:tx>
          <c:spPr>
            <a:solidFill>
              <a:schemeClr val="accent6">
                <a:lumMod val="40000"/>
                <a:lumOff val="60000"/>
              </a:schemeClr>
            </a:solidFill>
            <a:ln>
              <a:noFill/>
            </a:ln>
            <a:effectLst/>
          </c:spPr>
          <c:invertIfNegative val="0"/>
          <c:cat>
            <c:strRef>
              <c:f>'Blue Water'!$A$3:$A$29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'Blue Water'!$E$3:$E$29</c:f>
              <c:numCache>
                <c:formatCode>General</c:formatCode>
                <c:ptCount val="27"/>
                <c:pt idx="0">
                  <c:v>474.12137039536901</c:v>
                </c:pt>
                <c:pt idx="1">
                  <c:v>512.71264472990902</c:v>
                </c:pt>
                <c:pt idx="2">
                  <c:v>551.16609308464103</c:v>
                </c:pt>
                <c:pt idx="3">
                  <c:v>457.62190760528</c:v>
                </c:pt>
                <c:pt idx="4">
                  <c:v>494.87020241045701</c:v>
                </c:pt>
                <c:pt idx="5">
                  <c:v>531.98546759117698</c:v>
                </c:pt>
                <c:pt idx="6">
                  <c:v>238.42591393650201</c:v>
                </c:pt>
                <c:pt idx="7">
                  <c:v>257.83267437318102</c:v>
                </c:pt>
                <c:pt idx="8">
                  <c:v>277.17012495115301</c:v>
                </c:pt>
                <c:pt idx="9">
                  <c:v>238.42591393650201</c:v>
                </c:pt>
                <c:pt idx="10">
                  <c:v>257.83267437318102</c:v>
                </c:pt>
                <c:pt idx="11">
                  <c:v>277.17012495115301</c:v>
                </c:pt>
                <c:pt idx="12">
                  <c:v>227.89949576227801</c:v>
                </c:pt>
                <c:pt idx="13">
                  <c:v>246.44945471970999</c:v>
                </c:pt>
                <c:pt idx="14">
                  <c:v>264.93316382369102</c:v>
                </c:pt>
                <c:pt idx="15">
                  <c:v>503.060663242315</c:v>
                </c:pt>
                <c:pt idx="16">
                  <c:v>544.00746141314505</c:v>
                </c:pt>
                <c:pt idx="17">
                  <c:v>584.80802101916902</c:v>
                </c:pt>
                <c:pt idx="18">
                  <c:v>250.26646536133899</c:v>
                </c:pt>
                <c:pt idx="19">
                  <c:v>270.636991611675</c:v>
                </c:pt>
                <c:pt idx="20">
                  <c:v>290.93476598255103</c:v>
                </c:pt>
                <c:pt idx="21">
                  <c:v>0</c:v>
                </c:pt>
                <c:pt idx="22">
                  <c:v>0</c:v>
                </c:pt>
                <c:pt idx="23">
                  <c:v>0</c:v>
                </c:pt>
                <c:pt idx="24">
                  <c:v>410.21909237213498</c:v>
                </c:pt>
                <c:pt idx="25">
                  <c:v>443.60901849540801</c:v>
                </c:pt>
                <c:pt idx="26">
                  <c:v>476.87969488259102</c:v>
                </c:pt>
              </c:numCache>
            </c:numRef>
          </c:val>
          <c:extLst>
            <c:ext xmlns:c16="http://schemas.microsoft.com/office/drawing/2014/chart" uri="{C3380CC4-5D6E-409C-BE32-E72D297353CC}">
              <c16:uniqueId val="{00000003-B4C5-49E1-9313-DEA006F135C7}"/>
            </c:ext>
          </c:extLst>
        </c:ser>
        <c:ser>
          <c:idx val="1"/>
          <c:order val="2"/>
          <c:tx>
            <c:strRef>
              <c:f>'Blue Water'!$C$2</c:f>
              <c:strCache>
                <c:ptCount val="1"/>
                <c:pt idx="0">
                  <c:v>EoL -  Food Loss</c:v>
                </c:pt>
              </c:strCache>
            </c:strRef>
          </c:tx>
          <c:spPr>
            <a:solidFill>
              <a:schemeClr val="accent2">
                <a:lumMod val="40000"/>
                <a:lumOff val="60000"/>
              </a:schemeClr>
            </a:solidFill>
            <a:ln>
              <a:noFill/>
            </a:ln>
            <a:effectLst/>
          </c:spPr>
          <c:invertIfNegative val="0"/>
          <c:cat>
            <c:strRef>
              <c:f>'Blue Water'!$A$3:$A$29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'Blue Water'!$C$3:$C$29</c:f>
              <c:numCache>
                <c:formatCode>General</c:formatCode>
                <c:ptCount val="27"/>
                <c:pt idx="0">
                  <c:v>-16.171115966280901</c:v>
                </c:pt>
                <c:pt idx="1">
                  <c:v>-17.487369591501199</c:v>
                </c:pt>
                <c:pt idx="2">
                  <c:v>-18.798922310867098</c:v>
                </c:pt>
                <c:pt idx="3">
                  <c:v>-14.0943537302355</c:v>
                </c:pt>
                <c:pt idx="4">
                  <c:v>-15.241568568751999</c:v>
                </c:pt>
                <c:pt idx="5">
                  <c:v>-16.384686211404201</c:v>
                </c:pt>
                <c:pt idx="6">
                  <c:v>-14.0943537302355</c:v>
                </c:pt>
                <c:pt idx="7">
                  <c:v>-15.241568568751999</c:v>
                </c:pt>
                <c:pt idx="8">
                  <c:v>-16.384686211400599</c:v>
                </c:pt>
                <c:pt idx="9">
                  <c:v>-14.0943537302355</c:v>
                </c:pt>
                <c:pt idx="10">
                  <c:v>-15.241568568751999</c:v>
                </c:pt>
                <c:pt idx="11">
                  <c:v>-16.384686211400599</c:v>
                </c:pt>
                <c:pt idx="12">
                  <c:v>-22.619245161898998</c:v>
                </c:pt>
                <c:pt idx="13">
                  <c:v>-24.460346512294599</c:v>
                </c:pt>
                <c:pt idx="14">
                  <c:v>-26.294872500719102</c:v>
                </c:pt>
                <c:pt idx="15">
                  <c:v>-36.551455276610803</c:v>
                </c:pt>
                <c:pt idx="16">
                  <c:v>-39.526573729388502</c:v>
                </c:pt>
                <c:pt idx="17">
                  <c:v>-42.491066759066598</c:v>
                </c:pt>
                <c:pt idx="18">
                  <c:v>-24.904017400496699</c:v>
                </c:pt>
                <c:pt idx="19">
                  <c:v>-26.9310885842497</c:v>
                </c:pt>
                <c:pt idx="20">
                  <c:v>-28.950920228053299</c:v>
                </c:pt>
                <c:pt idx="21">
                  <c:v>0</c:v>
                </c:pt>
                <c:pt idx="22">
                  <c:v>0</c:v>
                </c:pt>
                <c:pt idx="23">
                  <c:v>0</c:v>
                </c:pt>
                <c:pt idx="24">
                  <c:v>-203.57320645719301</c:v>
                </c:pt>
                <c:pt idx="25">
                  <c:v>-220.14311861069299</c:v>
                </c:pt>
                <c:pt idx="26">
                  <c:v>-236.65385250642399</c:v>
                </c:pt>
              </c:numCache>
            </c:numRef>
          </c:val>
          <c:extLst>
            <c:ext xmlns:c16="http://schemas.microsoft.com/office/drawing/2014/chart" uri="{C3380CC4-5D6E-409C-BE32-E72D297353CC}">
              <c16:uniqueId val="{00000001-B4C5-49E1-9313-DEA006F135C7}"/>
            </c:ext>
          </c:extLst>
        </c:ser>
        <c:ser>
          <c:idx val="2"/>
          <c:order val="3"/>
          <c:tx>
            <c:strRef>
              <c:f>'Blue Water'!$D$2</c:f>
              <c:strCache>
                <c:ptCount val="1"/>
                <c:pt idx="0">
                  <c:v>EoL - Wasted Food</c:v>
                </c:pt>
              </c:strCache>
            </c:strRef>
          </c:tx>
          <c:spPr>
            <a:solidFill>
              <a:schemeClr val="accent2"/>
            </a:solidFill>
            <a:ln>
              <a:noFill/>
            </a:ln>
            <a:effectLst/>
          </c:spPr>
          <c:invertIfNegative val="0"/>
          <c:cat>
            <c:strRef>
              <c:f>'Blue Water'!$A$3:$A$29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'Blue Water'!$D$3:$D$29</c:f>
              <c:numCache>
                <c:formatCode>General</c:formatCode>
                <c:ptCount val="27"/>
                <c:pt idx="0">
                  <c:v>-14.250124451999</c:v>
                </c:pt>
                <c:pt idx="1">
                  <c:v>-30.8200366054953</c:v>
                </c:pt>
                <c:pt idx="2">
                  <c:v>-47.330770501273904</c:v>
                </c:pt>
                <c:pt idx="3">
                  <c:v>-14.250124451999</c:v>
                </c:pt>
                <c:pt idx="4">
                  <c:v>-30.8200366054953</c:v>
                </c:pt>
                <c:pt idx="5">
                  <c:v>-47.330770501273904</c:v>
                </c:pt>
                <c:pt idx="6">
                  <c:v>-14.250124451999</c:v>
                </c:pt>
                <c:pt idx="7">
                  <c:v>-30.8200366054953</c:v>
                </c:pt>
                <c:pt idx="8">
                  <c:v>-47.330770501273904</c:v>
                </c:pt>
                <c:pt idx="9">
                  <c:v>-14.250124451999</c:v>
                </c:pt>
                <c:pt idx="10">
                  <c:v>-30.8200366054953</c:v>
                </c:pt>
                <c:pt idx="11">
                  <c:v>-47.330770501273904</c:v>
                </c:pt>
                <c:pt idx="12">
                  <c:v>-14.250124451999</c:v>
                </c:pt>
                <c:pt idx="13">
                  <c:v>-30.8200366054953</c:v>
                </c:pt>
                <c:pt idx="14">
                  <c:v>-47.330770501273904</c:v>
                </c:pt>
                <c:pt idx="15">
                  <c:v>-14.250124451999</c:v>
                </c:pt>
                <c:pt idx="16">
                  <c:v>-30.8200366054953</c:v>
                </c:pt>
                <c:pt idx="17">
                  <c:v>-47.330770501273904</c:v>
                </c:pt>
                <c:pt idx="18">
                  <c:v>-14.250124451999</c:v>
                </c:pt>
                <c:pt idx="19">
                  <c:v>-30.8200366054953</c:v>
                </c:pt>
                <c:pt idx="20">
                  <c:v>-47.330770501273904</c:v>
                </c:pt>
                <c:pt idx="21">
                  <c:v>-14.250124451999</c:v>
                </c:pt>
                <c:pt idx="22">
                  <c:v>-30.8200366054953</c:v>
                </c:pt>
                <c:pt idx="23">
                  <c:v>-47.330770501273904</c:v>
                </c:pt>
                <c:pt idx="24">
                  <c:v>-14.250124451999</c:v>
                </c:pt>
                <c:pt idx="25">
                  <c:v>-30.8200366054953</c:v>
                </c:pt>
                <c:pt idx="26">
                  <c:v>-47.330770501273904</c:v>
                </c:pt>
              </c:numCache>
            </c:numRef>
          </c:val>
          <c:extLst>
            <c:ext xmlns:c16="http://schemas.microsoft.com/office/drawing/2014/chart" uri="{C3380CC4-5D6E-409C-BE32-E72D297353CC}">
              <c16:uniqueId val="{00000002-B4C5-49E1-9313-DEA006F135C7}"/>
            </c:ext>
          </c:extLst>
        </c:ser>
        <c:ser>
          <c:idx val="0"/>
          <c:order val="4"/>
          <c:tx>
            <c:strRef>
              <c:f>'Blue Water'!$B$2</c:f>
              <c:strCache>
                <c:ptCount val="1"/>
                <c:pt idx="0">
                  <c:v>Avoided Disposal</c:v>
                </c:pt>
              </c:strCache>
            </c:strRef>
          </c:tx>
          <c:spPr>
            <a:solidFill>
              <a:schemeClr val="accent1"/>
            </a:solidFill>
            <a:ln>
              <a:noFill/>
            </a:ln>
            <a:effectLst/>
          </c:spPr>
          <c:invertIfNegative val="0"/>
          <c:cat>
            <c:strRef>
              <c:f>'Blue Water'!$A$3:$A$29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'Blue Water'!$B$3:$B$29</c:f>
              <c:numCache>
                <c:formatCode>General</c:formatCode>
                <c:ptCount val="27"/>
                <c:pt idx="0">
                  <c:v>234.996735400695</c:v>
                </c:pt>
                <c:pt idx="1">
                  <c:v>234.996735400695</c:v>
                </c:pt>
                <c:pt idx="2">
                  <c:v>234.996735400695</c:v>
                </c:pt>
                <c:pt idx="3">
                  <c:v>234.996735400695</c:v>
                </c:pt>
                <c:pt idx="4">
                  <c:v>234.996735400695</c:v>
                </c:pt>
                <c:pt idx="5">
                  <c:v>234.996735400695</c:v>
                </c:pt>
                <c:pt idx="6">
                  <c:v>234.996735400695</c:v>
                </c:pt>
                <c:pt idx="7">
                  <c:v>234.996735400695</c:v>
                </c:pt>
                <c:pt idx="8">
                  <c:v>234.996735400695</c:v>
                </c:pt>
                <c:pt idx="9">
                  <c:v>234.996735400695</c:v>
                </c:pt>
                <c:pt idx="10">
                  <c:v>234.996735400695</c:v>
                </c:pt>
                <c:pt idx="11">
                  <c:v>234.996735400695</c:v>
                </c:pt>
                <c:pt idx="12">
                  <c:v>234.996735400695</c:v>
                </c:pt>
                <c:pt idx="13">
                  <c:v>234.996735400695</c:v>
                </c:pt>
                <c:pt idx="14">
                  <c:v>234.996735400695</c:v>
                </c:pt>
                <c:pt idx="15">
                  <c:v>234.996735400695</c:v>
                </c:pt>
                <c:pt idx="16">
                  <c:v>234.996735400695</c:v>
                </c:pt>
                <c:pt idx="17">
                  <c:v>234.996735400695</c:v>
                </c:pt>
                <c:pt idx="18">
                  <c:v>234.996735400695</c:v>
                </c:pt>
                <c:pt idx="19">
                  <c:v>234.996735400695</c:v>
                </c:pt>
                <c:pt idx="20">
                  <c:v>234.996735400695</c:v>
                </c:pt>
                <c:pt idx="21">
                  <c:v>234.996735400695</c:v>
                </c:pt>
                <c:pt idx="22">
                  <c:v>234.996735400695</c:v>
                </c:pt>
                <c:pt idx="23">
                  <c:v>234.996735400695</c:v>
                </c:pt>
                <c:pt idx="24">
                  <c:v>234.996735400695</c:v>
                </c:pt>
                <c:pt idx="25">
                  <c:v>234.996735400695</c:v>
                </c:pt>
                <c:pt idx="26">
                  <c:v>234.996735400695</c:v>
                </c:pt>
              </c:numCache>
            </c:numRef>
          </c:val>
          <c:extLst>
            <c:ext xmlns:c16="http://schemas.microsoft.com/office/drawing/2014/chart" uri="{C3380CC4-5D6E-409C-BE32-E72D297353CC}">
              <c16:uniqueId val="{00000000-B4C5-49E1-9313-DEA006F135C7}"/>
            </c:ext>
          </c:extLst>
        </c:ser>
        <c:dLbls>
          <c:showLegendKey val="0"/>
          <c:showVal val="0"/>
          <c:showCatName val="0"/>
          <c:showSerName val="0"/>
          <c:showPercent val="0"/>
          <c:showBubbleSize val="0"/>
        </c:dLbls>
        <c:gapWidth val="150"/>
        <c:overlap val="100"/>
        <c:axId val="471135672"/>
        <c:axId val="471138296"/>
        <c:extLst>
          <c:ext xmlns:c15="http://schemas.microsoft.com/office/drawing/2012/chart" uri="{02D57815-91ED-43cb-92C2-25804820EDAC}">
            <c15:filteredBarSeries>
              <c15:ser>
                <c:idx val="4"/>
                <c:order val="5"/>
                <c:tx>
                  <c:strRef>
                    <c:extLst>
                      <c:ext uri="{02D57815-91ED-43cb-92C2-25804820EDAC}">
                        <c15:formulaRef>
                          <c15:sqref>'Blue Water'!$F$2</c15:sqref>
                        </c15:formulaRef>
                      </c:ext>
                    </c:extLst>
                    <c:strCache>
                      <c:ptCount val="1"/>
                      <c:pt idx="0">
                        <c:v>Chicken Production</c:v>
                      </c:pt>
                    </c:strCache>
                  </c:strRef>
                </c:tx>
                <c:spPr>
                  <a:solidFill>
                    <a:schemeClr val="accent5"/>
                  </a:solidFill>
                  <a:ln>
                    <a:noFill/>
                  </a:ln>
                  <a:effectLst/>
                </c:spPr>
                <c:invertIfNegative val="0"/>
                <c:cat>
                  <c:strRef>
                    <c:extLst>
                      <c:ext uri="{02D57815-91ED-43cb-92C2-25804820EDAC}">
                        <c15:formulaRef>
                          <c15:sqref>'Blue Water'!$A$3:$A$29</c15:sqref>
                        </c15:formulaRef>
                      </c:ext>
                    </c:extLst>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extLst>
                      <c:ext uri="{02D57815-91ED-43cb-92C2-25804820EDAC}">
                        <c15:formulaRef>
                          <c15:sqref>'Blue Water'!$F$3:$F$29</c15:sqref>
                        </c15:formulaRef>
                      </c:ext>
                    </c:extLst>
                    <c:numCache>
                      <c:formatCode>General</c:formatCode>
                      <c:ptCount val="27"/>
                      <c:pt idx="0">
                        <c:v>350262.32377933001</c:v>
                      </c:pt>
                      <c:pt idx="1">
                        <c:v>378772.04780787899</c:v>
                      </c:pt>
                      <c:pt idx="2">
                        <c:v>407179.95139347098</c:v>
                      </c:pt>
                      <c:pt idx="3">
                        <c:v>327582.22810741101</c:v>
                      </c:pt>
                      <c:pt idx="4">
                        <c:v>354245.89783708297</c:v>
                      </c:pt>
                      <c:pt idx="5">
                        <c:v>380814.34017486498</c:v>
                      </c:pt>
                      <c:pt idx="6">
                        <c:v>327739.30930697999</c:v>
                      </c:pt>
                      <c:pt idx="7">
                        <c:v>354415.76471568702</c:v>
                      </c:pt>
                      <c:pt idx="8">
                        <c:v>380996.94706936402</c:v>
                      </c:pt>
                      <c:pt idx="9">
                        <c:v>327739.30930697999</c:v>
                      </c:pt>
                      <c:pt idx="10">
                        <c:v>354415.76471568702</c:v>
                      </c:pt>
                      <c:pt idx="11">
                        <c:v>380996.94706936402</c:v>
                      </c:pt>
                      <c:pt idx="12">
                        <c:v>341044.02039066999</c:v>
                      </c:pt>
                      <c:pt idx="13">
                        <c:v>368803.41739921097</c:v>
                      </c:pt>
                      <c:pt idx="14">
                        <c:v>396463.67370415299</c:v>
                      </c:pt>
                      <c:pt idx="15">
                        <c:v>378235.44215089799</c:v>
                      </c:pt>
                      <c:pt idx="16">
                        <c:v>409022.047907367</c:v>
                      </c:pt>
                      <c:pt idx="17">
                        <c:v>439698.70150041999</c:v>
                      </c:pt>
                      <c:pt idx="18">
                        <c:v>344015.28401848098</c:v>
                      </c:pt>
                      <c:pt idx="19">
                        <c:v>372016.52806649799</c:v>
                      </c:pt>
                      <c:pt idx="20">
                        <c:v>399917.76767148502</c:v>
                      </c:pt>
                      <c:pt idx="21">
                        <c:v>307086.80107187602</c:v>
                      </c:pt>
                      <c:pt idx="22">
                        <c:v>332082.23836842203</c:v>
                      </c:pt>
                      <c:pt idx="23">
                        <c:v>356988.40624605602</c:v>
                      </c:pt>
                      <c:pt idx="24">
                        <c:v>613879.23670320597</c:v>
                      </c:pt>
                      <c:pt idx="25">
                        <c:v>663846.15131858003</c:v>
                      </c:pt>
                      <c:pt idx="26">
                        <c:v>713634.61266747699</c:v>
                      </c:pt>
                    </c:numCache>
                  </c:numRef>
                </c:val>
                <c:extLst>
                  <c:ext xmlns:c16="http://schemas.microsoft.com/office/drawing/2014/chart" uri="{C3380CC4-5D6E-409C-BE32-E72D297353CC}">
                    <c16:uniqueId val="{00000005-B4C5-49E1-9313-DEA006F135C7}"/>
                  </c:ext>
                </c:extLst>
              </c15:ser>
            </c15:filteredBarSeries>
          </c:ext>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PERNRT of Food Rescue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PERNRT!$M$2</c:f>
              <c:strCache>
                <c:ptCount val="1"/>
                <c:pt idx="0">
                  <c:v>Net (rescue only)</c:v>
                </c:pt>
              </c:strCache>
            </c:strRef>
          </c:tx>
          <c:spPr>
            <a:solidFill>
              <a:schemeClr val="accent1"/>
            </a:solidFill>
            <a:ln>
              <a:noFill/>
            </a:ln>
            <a:effectLst/>
          </c:spPr>
          <c:invertIfNegative val="0"/>
          <c:cat>
            <c:strRef>
              <c:f>PERNRT!$A$3:$A$29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PERNRT!$M$3:$M$29</c:f>
              <c:numCache>
                <c:formatCode>General</c:formatCode>
                <c:ptCount val="27"/>
                <c:pt idx="0">
                  <c:v>3049.0812016356986</c:v>
                </c:pt>
                <c:pt idx="1">
                  <c:v>3327.9933541074884</c:v>
                </c:pt>
                <c:pt idx="2">
                  <c:v>3605.9093917490295</c:v>
                </c:pt>
                <c:pt idx="3">
                  <c:v>878.08911502539286</c:v>
                </c:pt>
                <c:pt idx="4">
                  <c:v>980.29260928471854</c:v>
                </c:pt>
                <c:pt idx="5">
                  <c:v>1082.1310910645452</c:v>
                </c:pt>
                <c:pt idx="6">
                  <c:v>6186.1830551973526</c:v>
                </c:pt>
                <c:pt idx="7">
                  <c:v>6720.4407073776429</c:v>
                </c:pt>
                <c:pt idx="8">
                  <c:v>7252.7902965144485</c:v>
                </c:pt>
                <c:pt idx="9">
                  <c:v>720.88879829774373</c:v>
                </c:pt>
                <c:pt idx="10">
                  <c:v>810.29691793970255</c:v>
                </c:pt>
                <c:pt idx="11">
                  <c:v>899.38572286865303</c:v>
                </c:pt>
                <c:pt idx="12">
                  <c:v>369.79375234436714</c:v>
                </c:pt>
                <c:pt idx="13">
                  <c:v>430.62436824593453</c:v>
                </c:pt>
                <c:pt idx="14">
                  <c:v>491.23773194785304</c:v>
                </c:pt>
                <c:pt idx="15">
                  <c:v>976.00188576157677</c:v>
                </c:pt>
                <c:pt idx="16">
                  <c:v>1086.175024150592</c:v>
                </c:pt>
                <c:pt idx="17">
                  <c:v>1195.9546870453596</c:v>
                </c:pt>
                <c:pt idx="18">
                  <c:v>518.82750388543423</c:v>
                </c:pt>
                <c:pt idx="19">
                  <c:v>591.78877398220402</c:v>
                </c:pt>
                <c:pt idx="20">
                  <c:v>664.48946811434348</c:v>
                </c:pt>
                <c:pt idx="21">
                  <c:v>105.24553622255041</c:v>
                </c:pt>
                <c:pt idx="22">
                  <c:v>144.54315778862122</c:v>
                </c:pt>
                <c:pt idx="23">
                  <c:v>183.7004307062407</c:v>
                </c:pt>
                <c:pt idx="24">
                  <c:v>11662.471137904808</c:v>
                </c:pt>
                <c:pt idx="25">
                  <c:v>12642.473168910094</c:v>
                </c:pt>
                <c:pt idx="26">
                  <c:v>13618.975192661901</c:v>
                </c:pt>
              </c:numCache>
            </c:numRef>
          </c:val>
          <c:extLst>
            <c:ext xmlns:c16="http://schemas.microsoft.com/office/drawing/2014/chart" uri="{C3380CC4-5D6E-409C-BE32-E72D297353CC}">
              <c16:uniqueId val="{00000000-A9CC-4E17-B9D9-3C6C4A64FD7D}"/>
            </c:ext>
          </c:extLst>
        </c:ser>
        <c:dLbls>
          <c:showLegendKey val="0"/>
          <c:showVal val="0"/>
          <c:showCatName val="0"/>
          <c:showSerName val="0"/>
          <c:showPercent val="0"/>
          <c:showBubbleSize val="0"/>
        </c:dLbls>
        <c:gapWidth val="150"/>
        <c:overlap val="100"/>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MJ - LHV</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Blue Water Consumption of Food Rescue by Life Cycle Stage (incl. Chicken Production and Sunk Costs)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9"/>
          <c:order val="0"/>
          <c:tx>
            <c:strRef>
              <c:f>'Blue Water'!$F$2</c:f>
              <c:strCache>
                <c:ptCount val="1"/>
                <c:pt idx="0">
                  <c:v>Chicken Production</c:v>
                </c:pt>
              </c:strCache>
            </c:strRef>
          </c:tx>
          <c:spPr>
            <a:solidFill>
              <a:schemeClr val="accent4"/>
            </a:solidFill>
            <a:ln>
              <a:noFill/>
            </a:ln>
            <a:effectLst/>
          </c:spPr>
          <c:invertIfNegative val="0"/>
          <c:cat>
            <c:strRef>
              <c:f>'Blue Water'!$A$3:$A$29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'Blue Water'!$F$3:$F$29</c:f>
              <c:numCache>
                <c:formatCode>General</c:formatCode>
                <c:ptCount val="27"/>
                <c:pt idx="0">
                  <c:v>350262.32377933001</c:v>
                </c:pt>
                <c:pt idx="1">
                  <c:v>378772.04780787899</c:v>
                </c:pt>
                <c:pt idx="2">
                  <c:v>407179.95139347098</c:v>
                </c:pt>
                <c:pt idx="3">
                  <c:v>327582.22810741101</c:v>
                </c:pt>
                <c:pt idx="4">
                  <c:v>354245.89783708297</c:v>
                </c:pt>
                <c:pt idx="5">
                  <c:v>380814.34017486498</c:v>
                </c:pt>
                <c:pt idx="6">
                  <c:v>327739.30930697999</c:v>
                </c:pt>
                <c:pt idx="7">
                  <c:v>354415.76471568702</c:v>
                </c:pt>
                <c:pt idx="8">
                  <c:v>380996.94706936402</c:v>
                </c:pt>
                <c:pt idx="9">
                  <c:v>327739.30930697999</c:v>
                </c:pt>
                <c:pt idx="10">
                  <c:v>354415.76471568702</c:v>
                </c:pt>
                <c:pt idx="11">
                  <c:v>380996.94706936402</c:v>
                </c:pt>
                <c:pt idx="12">
                  <c:v>341044.02039066999</c:v>
                </c:pt>
                <c:pt idx="13">
                  <c:v>368803.41739921097</c:v>
                </c:pt>
                <c:pt idx="14">
                  <c:v>396463.67370415299</c:v>
                </c:pt>
                <c:pt idx="15">
                  <c:v>378235.44215089799</c:v>
                </c:pt>
                <c:pt idx="16">
                  <c:v>409022.047907367</c:v>
                </c:pt>
                <c:pt idx="17">
                  <c:v>439698.70150041999</c:v>
                </c:pt>
                <c:pt idx="18">
                  <c:v>344015.28401848098</c:v>
                </c:pt>
                <c:pt idx="19">
                  <c:v>372016.52806649799</c:v>
                </c:pt>
                <c:pt idx="20">
                  <c:v>399917.76767148502</c:v>
                </c:pt>
                <c:pt idx="21">
                  <c:v>307086.80107187602</c:v>
                </c:pt>
                <c:pt idx="22">
                  <c:v>332082.23836842203</c:v>
                </c:pt>
                <c:pt idx="23">
                  <c:v>356988.40624605602</c:v>
                </c:pt>
                <c:pt idx="24">
                  <c:v>613879.23670320597</c:v>
                </c:pt>
                <c:pt idx="25">
                  <c:v>663846.15131858003</c:v>
                </c:pt>
                <c:pt idx="26">
                  <c:v>713634.61266747699</c:v>
                </c:pt>
              </c:numCache>
            </c:numRef>
          </c:val>
          <c:extLst>
            <c:ext xmlns:c16="http://schemas.microsoft.com/office/drawing/2014/chart" uri="{C3380CC4-5D6E-409C-BE32-E72D297353CC}">
              <c16:uniqueId val="{00000004-0532-4BDD-962C-37759AE2FD77}"/>
            </c:ext>
          </c:extLst>
        </c:ser>
        <c:ser>
          <c:idx val="6"/>
          <c:order val="1"/>
          <c:tx>
            <c:strRef>
              <c:f>'Blue Water'!$H$2</c:f>
              <c:strCache>
                <c:ptCount val="1"/>
                <c:pt idx="0">
                  <c:v>Sunk Costs</c:v>
                </c:pt>
              </c:strCache>
            </c:strRef>
          </c:tx>
          <c:spPr>
            <a:solidFill>
              <a:schemeClr val="accent4">
                <a:lumMod val="40000"/>
                <a:lumOff val="60000"/>
              </a:schemeClr>
            </a:solidFill>
            <a:ln>
              <a:noFill/>
            </a:ln>
            <a:effectLst/>
          </c:spPr>
          <c:invertIfNegative val="0"/>
          <c:cat>
            <c:strRef>
              <c:f>'Blue Water'!$A$3:$A$29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'Blue Water'!$H$3:$H$29</c:f>
              <c:numCache>
                <c:formatCode>General</c:formatCode>
                <c:ptCount val="27"/>
                <c:pt idx="0">
                  <c:v>0</c:v>
                </c:pt>
                <c:pt idx="1">
                  <c:v>0</c:v>
                </c:pt>
                <c:pt idx="2">
                  <c:v>0</c:v>
                </c:pt>
                <c:pt idx="3">
                  <c:v>0</c:v>
                </c:pt>
                <c:pt idx="4">
                  <c:v>0</c:v>
                </c:pt>
                <c:pt idx="5">
                  <c:v>0</c:v>
                </c:pt>
                <c:pt idx="6">
                  <c:v>311.55339608138303</c:v>
                </c:pt>
                <c:pt idx="7">
                  <c:v>343.13232214675202</c:v>
                </c:pt>
                <c:pt idx="8">
                  <c:v>374.59846633331</c:v>
                </c:pt>
                <c:pt idx="9">
                  <c:v>311.55339608138303</c:v>
                </c:pt>
                <c:pt idx="10">
                  <c:v>343.13232214675202</c:v>
                </c:pt>
                <c:pt idx="11">
                  <c:v>374.59846633331</c:v>
                </c:pt>
                <c:pt idx="12">
                  <c:v>785.67476647675198</c:v>
                </c:pt>
                <c:pt idx="13">
                  <c:v>855.84496687666103</c:v>
                </c:pt>
                <c:pt idx="14">
                  <c:v>925.76455941795098</c:v>
                </c:pt>
                <c:pt idx="15">
                  <c:v>785.67476647675198</c:v>
                </c:pt>
                <c:pt idx="16">
                  <c:v>855.84496687666103</c:v>
                </c:pt>
                <c:pt idx="17">
                  <c:v>925.76455941795098</c:v>
                </c:pt>
                <c:pt idx="18">
                  <c:v>785.67476647675198</c:v>
                </c:pt>
                <c:pt idx="19">
                  <c:v>855.84496687666103</c:v>
                </c:pt>
                <c:pt idx="20">
                  <c:v>925.76455941795098</c:v>
                </c:pt>
                <c:pt idx="21">
                  <c:v>785.67476647675198</c:v>
                </c:pt>
                <c:pt idx="22">
                  <c:v>855.84496687666103</c:v>
                </c:pt>
                <c:pt idx="23">
                  <c:v>925.76455941795098</c:v>
                </c:pt>
                <c:pt idx="24">
                  <c:v>785.67476647675198</c:v>
                </c:pt>
                <c:pt idx="25">
                  <c:v>855.84496687666103</c:v>
                </c:pt>
                <c:pt idx="26">
                  <c:v>925.76455941795098</c:v>
                </c:pt>
              </c:numCache>
            </c:numRef>
          </c:val>
          <c:extLst xmlns:c15="http://schemas.microsoft.com/office/drawing/2012/chart">
            <c:ext xmlns:c16="http://schemas.microsoft.com/office/drawing/2014/chart" uri="{C3380CC4-5D6E-409C-BE32-E72D297353CC}">
              <c16:uniqueId val="{0000000A-0532-4BDD-962C-37759AE2FD77}"/>
            </c:ext>
          </c:extLst>
        </c:ser>
        <c:ser>
          <c:idx val="8"/>
          <c:order val="2"/>
          <c:tx>
            <c:strRef>
              <c:f>'Blue Water'!$G$2</c:f>
              <c:strCache>
                <c:ptCount val="1"/>
                <c:pt idx="0">
                  <c:v>Transportation</c:v>
                </c:pt>
              </c:strCache>
            </c:strRef>
          </c:tx>
          <c:spPr>
            <a:solidFill>
              <a:schemeClr val="accent6"/>
            </a:solidFill>
            <a:ln>
              <a:noFill/>
            </a:ln>
            <a:effectLst/>
          </c:spPr>
          <c:invertIfNegative val="0"/>
          <c:cat>
            <c:strRef>
              <c:f>'Blue Water'!$A$3:$A$29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'Blue Water'!$G$3:$G$29</c:f>
              <c:numCache>
                <c:formatCode>General</c:formatCode>
                <c:ptCount val="27"/>
                <c:pt idx="0">
                  <c:v>311.55339608138303</c:v>
                </c:pt>
                <c:pt idx="1">
                  <c:v>343.13232214675202</c:v>
                </c:pt>
                <c:pt idx="2">
                  <c:v>374.59846633331</c:v>
                </c:pt>
                <c:pt idx="3">
                  <c:v>44.993775972409097</c:v>
                </c:pt>
                <c:pt idx="4">
                  <c:v>54.875988773089098</c:v>
                </c:pt>
                <c:pt idx="5">
                  <c:v>64.7229079566237</c:v>
                </c:pt>
                <c:pt idx="6">
                  <c:v>2549.5462021758799</c:v>
                </c:pt>
                <c:pt idx="7">
                  <c:v>2763.28733338847</c:v>
                </c:pt>
                <c:pt idx="8">
                  <c:v>2976.2651034181599</c:v>
                </c:pt>
                <c:pt idx="9">
                  <c:v>44.920043227291998</c:v>
                </c:pt>
                <c:pt idx="10">
                  <c:v>54.796254525460903</c:v>
                </c:pt>
                <c:pt idx="11">
                  <c:v>64.637193640423703</c:v>
                </c:pt>
                <c:pt idx="12">
                  <c:v>20.418028325877899</c:v>
                </c:pt>
                <c:pt idx="13">
                  <c:v>28.299889573932401</c:v>
                </c:pt>
                <c:pt idx="14">
                  <c:v>36.1536013175295</c:v>
                </c:pt>
                <c:pt idx="15">
                  <c:v>69.286848341362699</c:v>
                </c:pt>
                <c:pt idx="16">
                  <c:v>81.146404241838795</c:v>
                </c:pt>
                <c:pt idx="17">
                  <c:v>92.963604585529097</c:v>
                </c:pt>
                <c:pt idx="18">
                  <c:v>21.3884637177425</c:v>
                </c:pt>
                <c:pt idx="19">
                  <c:v>29.349313893042002</c:v>
                </c:pt>
                <c:pt idx="20">
                  <c:v>37.281732460572897</c:v>
                </c:pt>
                <c:pt idx="21">
                  <c:v>5.75176203281237</c:v>
                </c:pt>
                <c:pt idx="22">
                  <c:v>12.4398574198036</c:v>
                </c:pt>
                <c:pt idx="23">
                  <c:v>19.104066751841199</c:v>
                </c:pt>
                <c:pt idx="24">
                  <c:v>4841.9735602992296</c:v>
                </c:pt>
                <c:pt idx="25">
                  <c:v>5242.30761601023</c:v>
                </c:pt>
                <c:pt idx="26">
                  <c:v>5641.2119072365604</c:v>
                </c:pt>
              </c:numCache>
            </c:numRef>
          </c:val>
          <c:extLst>
            <c:ext xmlns:c16="http://schemas.microsoft.com/office/drawing/2014/chart" uri="{C3380CC4-5D6E-409C-BE32-E72D297353CC}">
              <c16:uniqueId val="{00000005-0532-4BDD-962C-37759AE2FD77}"/>
            </c:ext>
          </c:extLst>
        </c:ser>
        <c:ser>
          <c:idx val="1"/>
          <c:order val="3"/>
          <c:tx>
            <c:strRef>
              <c:f>'Blue Water'!$E$2</c:f>
              <c:strCache>
                <c:ptCount val="1"/>
                <c:pt idx="0">
                  <c:v>Facilities and Operations</c:v>
                </c:pt>
              </c:strCache>
            </c:strRef>
          </c:tx>
          <c:spPr>
            <a:solidFill>
              <a:schemeClr val="accent6">
                <a:lumMod val="40000"/>
                <a:lumOff val="60000"/>
              </a:schemeClr>
            </a:solidFill>
            <a:ln>
              <a:noFill/>
            </a:ln>
            <a:effectLst/>
          </c:spPr>
          <c:invertIfNegative val="0"/>
          <c:cat>
            <c:strRef>
              <c:f>'Blue Water'!$A$3:$A$29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'Blue Water'!$E$3:$E$29</c:f>
              <c:numCache>
                <c:formatCode>General</c:formatCode>
                <c:ptCount val="27"/>
                <c:pt idx="0">
                  <c:v>474.12137039536901</c:v>
                </c:pt>
                <c:pt idx="1">
                  <c:v>512.71264472990902</c:v>
                </c:pt>
                <c:pt idx="2">
                  <c:v>551.16609308464103</c:v>
                </c:pt>
                <c:pt idx="3">
                  <c:v>457.62190760528</c:v>
                </c:pt>
                <c:pt idx="4">
                  <c:v>494.87020241045701</c:v>
                </c:pt>
                <c:pt idx="5">
                  <c:v>531.98546759117698</c:v>
                </c:pt>
                <c:pt idx="6">
                  <c:v>238.42591393650201</c:v>
                </c:pt>
                <c:pt idx="7">
                  <c:v>257.83267437318102</c:v>
                </c:pt>
                <c:pt idx="8">
                  <c:v>277.17012495115301</c:v>
                </c:pt>
                <c:pt idx="9">
                  <c:v>238.42591393650201</c:v>
                </c:pt>
                <c:pt idx="10">
                  <c:v>257.83267437318102</c:v>
                </c:pt>
                <c:pt idx="11">
                  <c:v>277.17012495115301</c:v>
                </c:pt>
                <c:pt idx="12">
                  <c:v>227.89949576227801</c:v>
                </c:pt>
                <c:pt idx="13">
                  <c:v>246.44945471970999</c:v>
                </c:pt>
                <c:pt idx="14">
                  <c:v>264.93316382369102</c:v>
                </c:pt>
                <c:pt idx="15">
                  <c:v>503.060663242315</c:v>
                </c:pt>
                <c:pt idx="16">
                  <c:v>544.00746141314505</c:v>
                </c:pt>
                <c:pt idx="17">
                  <c:v>584.80802101916902</c:v>
                </c:pt>
                <c:pt idx="18">
                  <c:v>250.26646536133899</c:v>
                </c:pt>
                <c:pt idx="19">
                  <c:v>270.636991611675</c:v>
                </c:pt>
                <c:pt idx="20">
                  <c:v>290.93476598255103</c:v>
                </c:pt>
                <c:pt idx="21">
                  <c:v>0</c:v>
                </c:pt>
                <c:pt idx="22">
                  <c:v>0</c:v>
                </c:pt>
                <c:pt idx="23">
                  <c:v>0</c:v>
                </c:pt>
                <c:pt idx="24">
                  <c:v>410.21909237213498</c:v>
                </c:pt>
                <c:pt idx="25">
                  <c:v>443.60901849540801</c:v>
                </c:pt>
                <c:pt idx="26">
                  <c:v>476.87969488259102</c:v>
                </c:pt>
              </c:numCache>
            </c:numRef>
          </c:val>
          <c:extLst>
            <c:ext xmlns:c16="http://schemas.microsoft.com/office/drawing/2014/chart" uri="{C3380CC4-5D6E-409C-BE32-E72D297353CC}">
              <c16:uniqueId val="{00000003-0532-4BDD-962C-37759AE2FD77}"/>
            </c:ext>
          </c:extLst>
        </c:ser>
        <c:ser>
          <c:idx val="2"/>
          <c:order val="4"/>
          <c:tx>
            <c:strRef>
              <c:f>'Blue Water'!$C$2</c:f>
              <c:strCache>
                <c:ptCount val="1"/>
                <c:pt idx="0">
                  <c:v>EoL -  Food Loss</c:v>
                </c:pt>
              </c:strCache>
            </c:strRef>
          </c:tx>
          <c:spPr>
            <a:solidFill>
              <a:schemeClr val="accent2">
                <a:lumMod val="40000"/>
                <a:lumOff val="60000"/>
              </a:schemeClr>
            </a:solidFill>
            <a:ln>
              <a:noFill/>
            </a:ln>
            <a:effectLst/>
          </c:spPr>
          <c:invertIfNegative val="0"/>
          <c:cat>
            <c:strRef>
              <c:f>'Blue Water'!$A$3:$A$29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'Blue Water'!$C$3:$C$29</c:f>
              <c:numCache>
                <c:formatCode>General</c:formatCode>
                <c:ptCount val="27"/>
                <c:pt idx="0">
                  <c:v>-16.171115966280901</c:v>
                </c:pt>
                <c:pt idx="1">
                  <c:v>-17.487369591501199</c:v>
                </c:pt>
                <c:pt idx="2">
                  <c:v>-18.798922310867098</c:v>
                </c:pt>
                <c:pt idx="3">
                  <c:v>-14.0943537302355</c:v>
                </c:pt>
                <c:pt idx="4">
                  <c:v>-15.241568568751999</c:v>
                </c:pt>
                <c:pt idx="5">
                  <c:v>-16.384686211404201</c:v>
                </c:pt>
                <c:pt idx="6">
                  <c:v>-14.0943537302355</c:v>
                </c:pt>
                <c:pt idx="7">
                  <c:v>-15.241568568751999</c:v>
                </c:pt>
                <c:pt idx="8">
                  <c:v>-16.384686211400599</c:v>
                </c:pt>
                <c:pt idx="9">
                  <c:v>-14.0943537302355</c:v>
                </c:pt>
                <c:pt idx="10">
                  <c:v>-15.241568568751999</c:v>
                </c:pt>
                <c:pt idx="11">
                  <c:v>-16.384686211400599</c:v>
                </c:pt>
                <c:pt idx="12">
                  <c:v>-22.619245161898998</c:v>
                </c:pt>
                <c:pt idx="13">
                  <c:v>-24.460346512294599</c:v>
                </c:pt>
                <c:pt idx="14">
                  <c:v>-26.294872500719102</c:v>
                </c:pt>
                <c:pt idx="15">
                  <c:v>-36.551455276610803</c:v>
                </c:pt>
                <c:pt idx="16">
                  <c:v>-39.526573729388502</c:v>
                </c:pt>
                <c:pt idx="17">
                  <c:v>-42.491066759066598</c:v>
                </c:pt>
                <c:pt idx="18">
                  <c:v>-24.904017400496699</c:v>
                </c:pt>
                <c:pt idx="19">
                  <c:v>-26.9310885842497</c:v>
                </c:pt>
                <c:pt idx="20">
                  <c:v>-28.950920228053299</c:v>
                </c:pt>
                <c:pt idx="21">
                  <c:v>0</c:v>
                </c:pt>
                <c:pt idx="22">
                  <c:v>0</c:v>
                </c:pt>
                <c:pt idx="23">
                  <c:v>0</c:v>
                </c:pt>
                <c:pt idx="24">
                  <c:v>-203.57320645719301</c:v>
                </c:pt>
                <c:pt idx="25">
                  <c:v>-220.14311861069299</c:v>
                </c:pt>
                <c:pt idx="26">
                  <c:v>-236.65385250642399</c:v>
                </c:pt>
              </c:numCache>
            </c:numRef>
          </c:val>
          <c:extLst xmlns:c15="http://schemas.microsoft.com/office/drawing/2012/chart">
            <c:ext xmlns:c16="http://schemas.microsoft.com/office/drawing/2014/chart" uri="{C3380CC4-5D6E-409C-BE32-E72D297353CC}">
              <c16:uniqueId val="{00000001-0532-4BDD-962C-37759AE2FD77}"/>
            </c:ext>
          </c:extLst>
        </c:ser>
        <c:ser>
          <c:idx val="5"/>
          <c:order val="5"/>
          <c:tx>
            <c:strRef>
              <c:f>'Blue Water'!$D$2</c:f>
              <c:strCache>
                <c:ptCount val="1"/>
                <c:pt idx="0">
                  <c:v>EoL - Wasted Food</c:v>
                </c:pt>
              </c:strCache>
            </c:strRef>
          </c:tx>
          <c:spPr>
            <a:solidFill>
              <a:schemeClr val="accent2"/>
            </a:solidFill>
            <a:ln>
              <a:noFill/>
            </a:ln>
            <a:effectLst/>
          </c:spPr>
          <c:invertIfNegative val="0"/>
          <c:cat>
            <c:strRef>
              <c:f>'Blue Water'!$A$3:$A$29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'Blue Water'!$D$3:$D$29</c:f>
              <c:numCache>
                <c:formatCode>General</c:formatCode>
                <c:ptCount val="27"/>
                <c:pt idx="0">
                  <c:v>-14.250124451999</c:v>
                </c:pt>
                <c:pt idx="1">
                  <c:v>-30.8200366054953</c:v>
                </c:pt>
                <c:pt idx="2">
                  <c:v>-47.330770501273904</c:v>
                </c:pt>
                <c:pt idx="3">
                  <c:v>-14.250124451999</c:v>
                </c:pt>
                <c:pt idx="4">
                  <c:v>-30.8200366054953</c:v>
                </c:pt>
                <c:pt idx="5">
                  <c:v>-47.330770501273904</c:v>
                </c:pt>
                <c:pt idx="6">
                  <c:v>-14.250124451999</c:v>
                </c:pt>
                <c:pt idx="7">
                  <c:v>-30.8200366054953</c:v>
                </c:pt>
                <c:pt idx="8">
                  <c:v>-47.330770501273904</c:v>
                </c:pt>
                <c:pt idx="9">
                  <c:v>-14.250124451999</c:v>
                </c:pt>
                <c:pt idx="10">
                  <c:v>-30.8200366054953</c:v>
                </c:pt>
                <c:pt idx="11">
                  <c:v>-47.330770501273904</c:v>
                </c:pt>
                <c:pt idx="12">
                  <c:v>-14.250124451999</c:v>
                </c:pt>
                <c:pt idx="13">
                  <c:v>-30.8200366054953</c:v>
                </c:pt>
                <c:pt idx="14">
                  <c:v>-47.330770501273904</c:v>
                </c:pt>
                <c:pt idx="15">
                  <c:v>-14.250124451999</c:v>
                </c:pt>
                <c:pt idx="16">
                  <c:v>-30.8200366054953</c:v>
                </c:pt>
                <c:pt idx="17">
                  <c:v>-47.330770501273904</c:v>
                </c:pt>
                <c:pt idx="18">
                  <c:v>-14.250124451999</c:v>
                </c:pt>
                <c:pt idx="19">
                  <c:v>-30.8200366054953</c:v>
                </c:pt>
                <c:pt idx="20">
                  <c:v>-47.330770501273904</c:v>
                </c:pt>
                <c:pt idx="21">
                  <c:v>-14.250124451999</c:v>
                </c:pt>
                <c:pt idx="22">
                  <c:v>-30.8200366054953</c:v>
                </c:pt>
                <c:pt idx="23">
                  <c:v>-47.330770501273904</c:v>
                </c:pt>
                <c:pt idx="24">
                  <c:v>-14.250124451999</c:v>
                </c:pt>
                <c:pt idx="25">
                  <c:v>-30.8200366054953</c:v>
                </c:pt>
                <c:pt idx="26">
                  <c:v>-47.330770501273904</c:v>
                </c:pt>
              </c:numCache>
            </c:numRef>
          </c:val>
          <c:extLst>
            <c:ext xmlns:c16="http://schemas.microsoft.com/office/drawing/2014/chart" uri="{C3380CC4-5D6E-409C-BE32-E72D297353CC}">
              <c16:uniqueId val="{00000002-0532-4BDD-962C-37759AE2FD77}"/>
            </c:ext>
          </c:extLst>
        </c:ser>
        <c:ser>
          <c:idx val="0"/>
          <c:order val="6"/>
          <c:tx>
            <c:strRef>
              <c:f>'Blue Water'!$B$2</c:f>
              <c:strCache>
                <c:ptCount val="1"/>
                <c:pt idx="0">
                  <c:v>Avoided Disposal</c:v>
                </c:pt>
              </c:strCache>
            </c:strRef>
          </c:tx>
          <c:spPr>
            <a:solidFill>
              <a:schemeClr val="accent1"/>
            </a:solidFill>
            <a:ln>
              <a:noFill/>
            </a:ln>
            <a:effectLst/>
          </c:spPr>
          <c:invertIfNegative val="0"/>
          <c:cat>
            <c:strRef>
              <c:f>'Blue Water'!$A$3:$A$29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'Blue Water'!$B$3:$B$29</c:f>
              <c:numCache>
                <c:formatCode>General</c:formatCode>
                <c:ptCount val="27"/>
                <c:pt idx="0">
                  <c:v>234.996735400695</c:v>
                </c:pt>
                <c:pt idx="1">
                  <c:v>234.996735400695</c:v>
                </c:pt>
                <c:pt idx="2">
                  <c:v>234.996735400695</c:v>
                </c:pt>
                <c:pt idx="3">
                  <c:v>234.996735400695</c:v>
                </c:pt>
                <c:pt idx="4">
                  <c:v>234.996735400695</c:v>
                </c:pt>
                <c:pt idx="5">
                  <c:v>234.996735400695</c:v>
                </c:pt>
                <c:pt idx="6">
                  <c:v>234.996735400695</c:v>
                </c:pt>
                <c:pt idx="7">
                  <c:v>234.996735400695</c:v>
                </c:pt>
                <c:pt idx="8">
                  <c:v>234.996735400695</c:v>
                </c:pt>
                <c:pt idx="9">
                  <c:v>234.996735400695</c:v>
                </c:pt>
                <c:pt idx="10">
                  <c:v>234.996735400695</c:v>
                </c:pt>
                <c:pt idx="11">
                  <c:v>234.996735400695</c:v>
                </c:pt>
                <c:pt idx="12">
                  <c:v>234.996735400695</c:v>
                </c:pt>
                <c:pt idx="13">
                  <c:v>234.996735400695</c:v>
                </c:pt>
                <c:pt idx="14">
                  <c:v>234.996735400695</c:v>
                </c:pt>
                <c:pt idx="15">
                  <c:v>234.996735400695</c:v>
                </c:pt>
                <c:pt idx="16">
                  <c:v>234.996735400695</c:v>
                </c:pt>
                <c:pt idx="17">
                  <c:v>234.996735400695</c:v>
                </c:pt>
                <c:pt idx="18">
                  <c:v>234.996735400695</c:v>
                </c:pt>
                <c:pt idx="19">
                  <c:v>234.996735400695</c:v>
                </c:pt>
                <c:pt idx="20">
                  <c:v>234.996735400695</c:v>
                </c:pt>
                <c:pt idx="21">
                  <c:v>234.996735400695</c:v>
                </c:pt>
                <c:pt idx="22">
                  <c:v>234.996735400695</c:v>
                </c:pt>
                <c:pt idx="23">
                  <c:v>234.996735400695</c:v>
                </c:pt>
                <c:pt idx="24">
                  <c:v>234.996735400695</c:v>
                </c:pt>
                <c:pt idx="25">
                  <c:v>234.996735400695</c:v>
                </c:pt>
                <c:pt idx="26">
                  <c:v>234.996735400695</c:v>
                </c:pt>
              </c:numCache>
            </c:numRef>
          </c:val>
          <c:extLst>
            <c:ext xmlns:c16="http://schemas.microsoft.com/office/drawing/2014/chart" uri="{C3380CC4-5D6E-409C-BE32-E72D297353CC}">
              <c16:uniqueId val="{00000000-0532-4BDD-962C-37759AE2FD77}"/>
            </c:ext>
          </c:extLst>
        </c:ser>
        <c:dLbls>
          <c:showLegendKey val="0"/>
          <c:showVal val="0"/>
          <c:showCatName val="0"/>
          <c:showSerName val="0"/>
          <c:showPercent val="0"/>
          <c:showBubbleSize val="0"/>
        </c:dLbls>
        <c:gapWidth val="60"/>
        <c:overlap val="100"/>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kg</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4"/>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6"/>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Blue Water Consumption of Food Rescue (incl. Chicken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'Blue Water'!$I$2</c:f>
              <c:strCache>
                <c:ptCount val="1"/>
                <c:pt idx="0">
                  <c:v>Net</c:v>
                </c:pt>
              </c:strCache>
            </c:strRef>
          </c:tx>
          <c:spPr>
            <a:solidFill>
              <a:schemeClr val="bg1">
                <a:lumMod val="65000"/>
              </a:schemeClr>
            </a:solidFill>
            <a:ln>
              <a:noFill/>
            </a:ln>
            <a:effectLst/>
          </c:spPr>
          <c:invertIfNegative val="0"/>
          <c:cat>
            <c:strRef>
              <c:f>'Blue Water'!$A$3:$A$29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'Blue Water'!$I$3:$I$29</c:f>
              <c:numCache>
                <c:formatCode>General</c:formatCode>
                <c:ptCount val="27"/>
                <c:pt idx="0">
                  <c:v>351252.57404078916</c:v>
                </c:pt>
                <c:pt idx="1">
                  <c:v>379814.58210395934</c:v>
                </c:pt>
                <c:pt idx="2">
                  <c:v>408274.58299547748</c:v>
                </c:pt>
                <c:pt idx="3">
                  <c:v>328291.49604820716</c:v>
                </c:pt>
                <c:pt idx="4">
                  <c:v>354984.57915849297</c:v>
                </c:pt>
                <c:pt idx="5">
                  <c:v>381582.32982910081</c:v>
                </c:pt>
                <c:pt idx="6">
                  <c:v>331045.48707639222</c:v>
                </c:pt>
                <c:pt idx="7">
                  <c:v>357968.95217582182</c:v>
                </c:pt>
                <c:pt idx="8">
                  <c:v>384796.26204275462</c:v>
                </c:pt>
                <c:pt idx="9">
                  <c:v>328540.86091744364</c:v>
                </c:pt>
                <c:pt idx="10">
                  <c:v>355260.46109695884</c:v>
                </c:pt>
                <c:pt idx="11">
                  <c:v>381884.63413297688</c:v>
                </c:pt>
                <c:pt idx="12">
                  <c:v>342276.14004702168</c:v>
                </c:pt>
                <c:pt idx="13">
                  <c:v>370113.72806266422</c:v>
                </c:pt>
                <c:pt idx="14">
                  <c:v>397851.89612111088</c:v>
                </c:pt>
                <c:pt idx="15">
                  <c:v>379777.65958463046</c:v>
                </c:pt>
                <c:pt idx="16">
                  <c:v>410667.6968649645</c:v>
                </c:pt>
                <c:pt idx="17">
                  <c:v>441447.41258358298</c:v>
                </c:pt>
                <c:pt idx="18">
                  <c:v>345268.456307585</c:v>
                </c:pt>
                <c:pt idx="19">
                  <c:v>373349.60494909034</c:v>
                </c:pt>
                <c:pt idx="20">
                  <c:v>401330.46377401752</c:v>
                </c:pt>
                <c:pt idx="21">
                  <c:v>308098.97421133425</c:v>
                </c:pt>
                <c:pt idx="22">
                  <c:v>333154.69989151374</c:v>
                </c:pt>
                <c:pt idx="23">
                  <c:v>358120.94083712524</c:v>
                </c:pt>
                <c:pt idx="24">
                  <c:v>619934.27752684557</c:v>
                </c:pt>
                <c:pt idx="25">
                  <c:v>670371.94650014676</c:v>
                </c:pt>
                <c:pt idx="26">
                  <c:v>720629.48094140715</c:v>
                </c:pt>
              </c:numCache>
            </c:numRef>
          </c:val>
          <c:extLst xmlns:c15="http://schemas.microsoft.com/office/drawing/2012/chart">
            <c:ext xmlns:c16="http://schemas.microsoft.com/office/drawing/2014/chart" uri="{C3380CC4-5D6E-409C-BE32-E72D297353CC}">
              <c16:uniqueId val="{00000001-9E3F-4E06-B64E-38991443A47C}"/>
            </c:ext>
          </c:extLst>
        </c:ser>
        <c:dLbls>
          <c:showLegendKey val="0"/>
          <c:showVal val="0"/>
          <c:showCatName val="0"/>
          <c:showSerName val="0"/>
          <c:showPercent val="0"/>
          <c:showBubbleSize val="0"/>
        </c:dLbls>
        <c:gapWidth val="86"/>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Blue Water Consumption of Food Rescue (Incl. Chicken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'Blue Water'!$AQ$1</c:f>
              <c:strCache>
                <c:ptCount val="1"/>
                <c:pt idx="0">
                  <c:v>Min</c:v>
                </c:pt>
              </c:strCache>
            </c:strRef>
          </c:tx>
          <c:spPr>
            <a:ln w="28575" cap="rnd">
              <a:noFill/>
              <a:round/>
            </a:ln>
            <a:effectLst/>
          </c:spPr>
          <c:marker>
            <c:symbol val="none"/>
          </c:marker>
          <c:errBars>
            <c:errDir val="y"/>
            <c:errBarType val="both"/>
            <c:errValType val="cust"/>
            <c:noEndCap val="1"/>
            <c:plus>
              <c:numRef>
                <c:f>'Blue Water'!$AT$2:$AT$10</c:f>
                <c:numCache>
                  <c:formatCode>General</c:formatCode>
                  <c:ptCount val="9"/>
                  <c:pt idx="0">
                    <c:v>57022.008954688325</c:v>
                  </c:pt>
                  <c:pt idx="1">
                    <c:v>53290.833780893649</c:v>
                  </c:pt>
                  <c:pt idx="2">
                    <c:v>53750.774966362398</c:v>
                  </c:pt>
                  <c:pt idx="3">
                    <c:v>53343.773215533234</c:v>
                  </c:pt>
                  <c:pt idx="4">
                    <c:v>55575.756074089208</c:v>
                  </c:pt>
                  <c:pt idx="5">
                    <c:v>61669.752998952521</c:v>
                  </c:pt>
                  <c:pt idx="6">
                    <c:v>56062.007466432522</c:v>
                  </c:pt>
                  <c:pt idx="7">
                    <c:v>50021.966625790985</c:v>
                  </c:pt>
                  <c:pt idx="8">
                    <c:v>100695.20341456158</c:v>
                  </c:pt>
                </c:numCache>
              </c:numRef>
            </c:plus>
            <c:minus>
              <c:numLit>
                <c:formatCode>General</c:formatCode>
                <c:ptCount val="1"/>
                <c:pt idx="0">
                  <c:v>0</c:v>
                </c:pt>
              </c:numLit>
            </c:minus>
            <c:spPr>
              <a:noFill/>
              <a:ln w="203200" cap="flat" cmpd="sng" algn="ctr">
                <a:solidFill>
                  <a:schemeClr val="accent3"/>
                </a:solidFill>
                <a:round/>
              </a:ln>
              <a:effectLst/>
            </c:spPr>
          </c:errBars>
          <c:cat>
            <c:strRef>
              <c:f>'Blue Water'!$AP$2:$AP$10</c:f>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f>'Blue Water'!$AQ$2:$AQ$10</c:f>
              <c:numCache>
                <c:formatCode>General</c:formatCode>
                <c:ptCount val="9"/>
                <c:pt idx="0">
                  <c:v>351252.57404078916</c:v>
                </c:pt>
                <c:pt idx="1">
                  <c:v>328291.49604820716</c:v>
                </c:pt>
                <c:pt idx="2">
                  <c:v>331045.48707639222</c:v>
                </c:pt>
                <c:pt idx="3">
                  <c:v>328540.86091744364</c:v>
                </c:pt>
                <c:pt idx="4">
                  <c:v>342276.14004702168</c:v>
                </c:pt>
                <c:pt idx="5">
                  <c:v>379777.65958463046</c:v>
                </c:pt>
                <c:pt idx="6">
                  <c:v>345268.456307585</c:v>
                </c:pt>
                <c:pt idx="7">
                  <c:v>308098.97421133425</c:v>
                </c:pt>
                <c:pt idx="8">
                  <c:v>619934.27752684557</c:v>
                </c:pt>
              </c:numCache>
            </c:numRef>
          </c:val>
          <c:smooth val="0"/>
          <c:extLst>
            <c:ext xmlns:c16="http://schemas.microsoft.com/office/drawing/2014/chart" uri="{C3380CC4-5D6E-409C-BE32-E72D297353CC}">
              <c16:uniqueId val="{00000000-0BCD-427D-AB08-5310F98775B2}"/>
            </c:ext>
          </c:extLst>
        </c:ser>
        <c:dLbls>
          <c:showLegendKey val="0"/>
          <c:showVal val="0"/>
          <c:showCatName val="0"/>
          <c:showSerName val="0"/>
          <c:showPercent val="0"/>
          <c:showBubbleSize val="0"/>
        </c:dLbls>
        <c:smooth val="0"/>
        <c:axId val="405009640"/>
        <c:axId val="405007672"/>
        <c:extLst>
          <c:ext xmlns:c15="http://schemas.microsoft.com/office/drawing/2012/chart" uri="{02D57815-91ED-43cb-92C2-25804820EDAC}">
            <c15:filteredLineSeries>
              <c15:ser>
                <c:idx val="1"/>
                <c:order val="1"/>
                <c:tx>
                  <c:strRef>
                    <c:extLst>
                      <c:ext uri="{02D57815-91ED-43cb-92C2-25804820EDAC}">
                        <c15:formulaRef>
                          <c15:sqref>'Blue Water'!$AR$1</c15:sqref>
                        </c15:formulaRef>
                      </c:ext>
                    </c:extLst>
                    <c:strCache>
                      <c:ptCount val="1"/>
                      <c:pt idx="0">
                        <c:v>Mid</c:v>
                      </c:pt>
                    </c:strCache>
                  </c:strRef>
                </c:tx>
                <c:spPr>
                  <a:ln w="28575" cap="rnd">
                    <a:solidFill>
                      <a:schemeClr val="accent2"/>
                    </a:solidFill>
                    <a:round/>
                  </a:ln>
                  <a:effectLst/>
                </c:spPr>
                <c:marker>
                  <c:symbol val="none"/>
                </c:marker>
                <c:cat>
                  <c:strRef>
                    <c:extLst>
                      <c:ext uri="{02D57815-91ED-43cb-92C2-25804820EDAC}">
                        <c15:formulaRef>
                          <c15:sqref>'Blue Water'!$AP$2:$AP$10</c15:sqref>
                        </c15:formulaRef>
                      </c:ext>
                    </c:extLst>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extLst>
                      <c:ext uri="{02D57815-91ED-43cb-92C2-25804820EDAC}">
                        <c15:formulaRef>
                          <c15:sqref>'Blue Water'!$AR$2:$AR$10</c15:sqref>
                        </c15:formulaRef>
                      </c:ext>
                    </c:extLst>
                    <c:numCache>
                      <c:formatCode>General</c:formatCode>
                      <c:ptCount val="9"/>
                      <c:pt idx="0">
                        <c:v>379814.58210395934</c:v>
                      </c:pt>
                      <c:pt idx="1">
                        <c:v>354984.57915849297</c:v>
                      </c:pt>
                      <c:pt idx="2">
                        <c:v>357968.95217582182</c:v>
                      </c:pt>
                      <c:pt idx="3">
                        <c:v>355260.46109695884</c:v>
                      </c:pt>
                      <c:pt idx="4">
                        <c:v>370113.72806266422</c:v>
                      </c:pt>
                      <c:pt idx="5">
                        <c:v>410667.6968649645</c:v>
                      </c:pt>
                      <c:pt idx="6">
                        <c:v>373349.60494909034</c:v>
                      </c:pt>
                      <c:pt idx="7">
                        <c:v>333154.69989151374</c:v>
                      </c:pt>
                      <c:pt idx="8">
                        <c:v>670371.94650014676</c:v>
                      </c:pt>
                    </c:numCache>
                  </c:numRef>
                </c:val>
                <c:smooth val="0"/>
                <c:extLst>
                  <c:ext xmlns:c16="http://schemas.microsoft.com/office/drawing/2014/chart" uri="{C3380CC4-5D6E-409C-BE32-E72D297353CC}">
                    <c16:uniqueId val="{00000001-0BCD-427D-AB08-5310F98775B2}"/>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'Blue Water'!$AS$1</c15:sqref>
                        </c15:formulaRef>
                      </c:ext>
                    </c:extLst>
                    <c:strCache>
                      <c:ptCount val="1"/>
                      <c:pt idx="0">
                        <c:v>Max</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'Blue Water'!$AP$2:$AP$10</c15:sqref>
                        </c15:formulaRef>
                      </c:ext>
                    </c:extLst>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extLst xmlns:c15="http://schemas.microsoft.com/office/drawing/2012/chart">
                      <c:ext xmlns:c15="http://schemas.microsoft.com/office/drawing/2012/chart" uri="{02D57815-91ED-43cb-92C2-25804820EDAC}">
                        <c15:formulaRef>
                          <c15:sqref>'Blue Water'!$AS$2:$AS$10</c15:sqref>
                        </c15:formulaRef>
                      </c:ext>
                    </c:extLst>
                    <c:numCache>
                      <c:formatCode>General</c:formatCode>
                      <c:ptCount val="9"/>
                      <c:pt idx="0">
                        <c:v>408274.58299547748</c:v>
                      </c:pt>
                      <c:pt idx="1">
                        <c:v>381582.32982910081</c:v>
                      </c:pt>
                      <c:pt idx="2">
                        <c:v>384796.26204275462</c:v>
                      </c:pt>
                      <c:pt idx="3">
                        <c:v>381884.63413297688</c:v>
                      </c:pt>
                      <c:pt idx="4">
                        <c:v>397851.89612111088</c:v>
                      </c:pt>
                      <c:pt idx="5">
                        <c:v>441447.41258358298</c:v>
                      </c:pt>
                      <c:pt idx="6">
                        <c:v>401330.46377401752</c:v>
                      </c:pt>
                      <c:pt idx="7">
                        <c:v>358120.94083712524</c:v>
                      </c:pt>
                      <c:pt idx="8">
                        <c:v>720629.48094140715</c:v>
                      </c:pt>
                    </c:numCache>
                  </c:numRef>
                </c:val>
                <c:smooth val="0"/>
                <c:extLst xmlns:c15="http://schemas.microsoft.com/office/drawing/2012/chart">
                  <c:ext xmlns:c16="http://schemas.microsoft.com/office/drawing/2014/chart" uri="{C3380CC4-5D6E-409C-BE32-E72D297353CC}">
                    <c16:uniqueId val="{00000002-0BCD-427D-AB08-5310F98775B2}"/>
                  </c:ext>
                </c:extLst>
              </c15:ser>
            </c15:filteredLineSeries>
          </c:ext>
        </c:extLst>
      </c:lineChart>
      <c:catAx>
        <c:axId val="40500964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7672"/>
        <c:crosses val="autoZero"/>
        <c:auto val="1"/>
        <c:lblAlgn val="ctr"/>
        <c:lblOffset val="100"/>
        <c:noMultiLvlLbl val="0"/>
      </c:catAx>
      <c:valAx>
        <c:axId val="4050076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9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Blue Water Consumption of Food Rescue (Incl. Milk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'Blue Water'!$AQ$1</c:f>
              <c:strCache>
                <c:ptCount val="1"/>
                <c:pt idx="0">
                  <c:v>Min</c:v>
                </c:pt>
              </c:strCache>
            </c:strRef>
          </c:tx>
          <c:spPr>
            <a:ln w="25400" cap="rnd">
              <a:noFill/>
              <a:round/>
            </a:ln>
            <a:effectLst/>
          </c:spPr>
          <c:marker>
            <c:symbol val="none"/>
          </c:marker>
          <c:errBars>
            <c:errDir val="y"/>
            <c:errBarType val="both"/>
            <c:errValType val="cust"/>
            <c:noEndCap val="1"/>
            <c:plus>
              <c:numRef>
                <c:f>'Blue Water'!$AT$12:$AT$20</c:f>
                <c:numCache>
                  <c:formatCode>General</c:formatCode>
                  <c:ptCount val="9"/>
                  <c:pt idx="0">
                    <c:v>6383.2359430208307</c:v>
                  </c:pt>
                  <c:pt idx="1">
                    <c:v>5931.0095417385601</c:v>
                  </c:pt>
                  <c:pt idx="2">
                    <c:v>6368.2408932645121</c:v>
                  </c:pt>
                  <c:pt idx="3">
                    <c:v>5961.2391424353627</c:v>
                  </c:pt>
                  <c:pt idx="4">
                    <c:v>6269.7086830790649</c:v>
                  </c:pt>
                  <c:pt idx="5">
                    <c:v>6986.7985396137883</c:v>
                  </c:pt>
                  <c:pt idx="6">
                    <c:v>6326.3930503878073</c:v>
                  </c:pt>
                  <c:pt idx="7">
                    <c:v>5625.2452012086433</c:v>
                  </c:pt>
                  <c:pt idx="8">
                    <c:v>11944.318110739972</c:v>
                  </c:pt>
                </c:numCache>
              </c:numRef>
            </c:plus>
            <c:minus>
              <c:numLit>
                <c:formatCode>General</c:formatCode>
                <c:ptCount val="1"/>
                <c:pt idx="0">
                  <c:v>0</c:v>
                </c:pt>
              </c:numLit>
            </c:minus>
            <c:spPr>
              <a:noFill/>
              <a:ln w="203200" cap="flat" cmpd="sng" algn="ctr">
                <a:solidFill>
                  <a:schemeClr val="accent4"/>
                </a:solidFill>
                <a:round/>
              </a:ln>
              <a:effectLst/>
            </c:spPr>
          </c:errBars>
          <c:cat>
            <c:strRef>
              <c:f>'Blue Water'!$AP$12:$AP$20</c:f>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f>'Blue Water'!$AQ$12:$AQ$20</c:f>
              <c:numCache>
                <c:formatCode>General</c:formatCode>
                <c:ptCount val="9"/>
                <c:pt idx="0">
                  <c:v>39629.355507453372</c:v>
                </c:pt>
                <c:pt idx="1">
                  <c:v>36846.423807248459</c:v>
                </c:pt>
                <c:pt idx="2">
                  <c:v>39460.662011171429</c:v>
                </c:pt>
                <c:pt idx="3">
                  <c:v>36956.035852222842</c:v>
                </c:pt>
                <c:pt idx="4">
                  <c:v>38854.309948488706</c:v>
                </c:pt>
                <c:pt idx="5">
                  <c:v>43267.170604091611</c:v>
                </c:pt>
                <c:pt idx="6">
                  <c:v>39203.136824242334</c:v>
                </c:pt>
                <c:pt idx="7">
                  <c:v>34888.380829290669</c:v>
                </c:pt>
                <c:pt idx="8">
                  <c:v>73774.983349486924</c:v>
                </c:pt>
              </c:numCache>
            </c:numRef>
          </c:val>
          <c:smooth val="0"/>
          <c:extLst>
            <c:ext xmlns:c16="http://schemas.microsoft.com/office/drawing/2014/chart" uri="{C3380CC4-5D6E-409C-BE32-E72D297353CC}">
              <c16:uniqueId val="{00000000-D15B-49B5-8E12-0504F2E4981A}"/>
            </c:ext>
          </c:extLst>
        </c:ser>
        <c:dLbls>
          <c:showLegendKey val="0"/>
          <c:showVal val="0"/>
          <c:showCatName val="0"/>
          <c:showSerName val="0"/>
          <c:showPercent val="0"/>
          <c:showBubbleSize val="0"/>
        </c:dLbls>
        <c:smooth val="0"/>
        <c:axId val="405009640"/>
        <c:axId val="405007672"/>
        <c:extLst/>
      </c:lineChart>
      <c:catAx>
        <c:axId val="40500964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7672"/>
        <c:crosses val="autoZero"/>
        <c:auto val="1"/>
        <c:lblAlgn val="ctr"/>
        <c:lblOffset val="100"/>
        <c:noMultiLvlLbl val="0"/>
      </c:catAx>
      <c:valAx>
        <c:axId val="405007672"/>
        <c:scaling>
          <c:orientation val="minMax"/>
          <c:max val="50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9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Blue Water Consumption of Food Rescue (Incl. Apple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'Blue Water'!$AQ$1</c:f>
              <c:strCache>
                <c:ptCount val="1"/>
                <c:pt idx="0">
                  <c:v>Min</c:v>
                </c:pt>
              </c:strCache>
            </c:strRef>
          </c:tx>
          <c:spPr>
            <a:ln w="25400" cap="rnd">
              <a:noFill/>
              <a:round/>
            </a:ln>
            <a:effectLst/>
          </c:spPr>
          <c:marker>
            <c:symbol val="none"/>
          </c:marker>
          <c:errBars>
            <c:errDir val="y"/>
            <c:errBarType val="both"/>
            <c:errValType val="cust"/>
            <c:noEndCap val="1"/>
            <c:plus>
              <c:numRef>
                <c:f>'Blue Water'!$AT$22:$AT$30</c:f>
                <c:numCache>
                  <c:formatCode>General</c:formatCode>
                  <c:ptCount val="9"/>
                  <c:pt idx="0">
                    <c:v>17984.86368060633</c:v>
                  </c:pt>
                  <c:pt idx="1">
                    <c:v>16781.411671615642</c:v>
                  </c:pt>
                  <c:pt idx="2">
                    <c:v>17223.845973838412</c:v>
                  </c:pt>
                  <c:pt idx="3">
                    <c:v>16816.844223009262</c:v>
                  </c:pt>
                  <c:pt idx="4">
                    <c:v>17566.001484455192</c:v>
                  </c:pt>
                  <c:pt idx="5">
                    <c:v>19514.970995182492</c:v>
                  </c:pt>
                  <c:pt idx="6">
                    <c:v>17721.10207349241</c:v>
                  </c:pt>
                  <c:pt idx="7">
                    <c:v>15796.783808958644</c:v>
                  </c:pt>
                  <c:pt idx="8">
                    <c:v>32277.645153218473</c:v>
                  </c:pt>
                </c:numCache>
              </c:numRef>
            </c:plus>
            <c:minus>
              <c:numLit>
                <c:formatCode>General</c:formatCode>
                <c:ptCount val="1"/>
                <c:pt idx="0">
                  <c:v>0</c:v>
                </c:pt>
              </c:numLit>
            </c:minus>
            <c:spPr>
              <a:noFill/>
              <a:ln w="203200" cap="flat" cmpd="sng" algn="ctr">
                <a:solidFill>
                  <a:schemeClr val="accent5"/>
                </a:solidFill>
                <a:round/>
              </a:ln>
              <a:effectLst/>
            </c:spPr>
          </c:errBars>
          <c:cat>
            <c:strRef>
              <c:f>'Blue Water'!$AP$22:$AP$30</c:f>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f>'Blue Water'!$AQ$22:$AQ$30</c:f>
              <c:numCache>
                <c:formatCode>General</c:formatCode>
                <c:ptCount val="9"/>
                <c:pt idx="0">
                  <c:v>111023.98773874517</c:v>
                </c:pt>
                <c:pt idx="1">
                  <c:v>103618.12922187416</c:v>
                </c:pt>
                <c:pt idx="2">
                  <c:v>106264.38558393923</c:v>
                </c:pt>
                <c:pt idx="3">
                  <c:v>103759.75942499064</c:v>
                </c:pt>
                <c:pt idx="4">
                  <c:v>108369.9579569597</c:v>
                </c:pt>
                <c:pt idx="5">
                  <c:v>120363.61648451252</c:v>
                </c:pt>
                <c:pt idx="6">
                  <c:v>109324.42312027203</c:v>
                </c:pt>
                <c:pt idx="7">
                  <c:v>97482.464569290561</c:v>
                </c:pt>
                <c:pt idx="8">
                  <c:v>198903.14976473362</c:v>
                </c:pt>
              </c:numCache>
            </c:numRef>
          </c:val>
          <c:smooth val="0"/>
          <c:extLst>
            <c:ext xmlns:c16="http://schemas.microsoft.com/office/drawing/2014/chart" uri="{C3380CC4-5D6E-409C-BE32-E72D297353CC}">
              <c16:uniqueId val="{00000000-5C47-41CC-89B9-4836F627A029}"/>
            </c:ext>
          </c:extLst>
        </c:ser>
        <c:dLbls>
          <c:showLegendKey val="0"/>
          <c:showVal val="0"/>
          <c:showCatName val="0"/>
          <c:showSerName val="0"/>
          <c:showPercent val="0"/>
          <c:showBubbleSize val="0"/>
        </c:dLbls>
        <c:smooth val="0"/>
        <c:axId val="405009640"/>
        <c:axId val="405007672"/>
        <c:extLst/>
      </c:lineChart>
      <c:catAx>
        <c:axId val="40500964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7672"/>
        <c:crosses val="autoZero"/>
        <c:auto val="1"/>
        <c:lblAlgn val="ctr"/>
        <c:lblOffset val="100"/>
        <c:noMultiLvlLbl val="0"/>
      </c:catAx>
      <c:valAx>
        <c:axId val="405007672"/>
        <c:scaling>
          <c:orientation val="minMax"/>
          <c:max val="50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9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Blue Water Consumption of Food Rescue (incl. Milk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'Blue Water'!$I$30</c:f>
              <c:strCache>
                <c:ptCount val="1"/>
                <c:pt idx="0">
                  <c:v>Net</c:v>
                </c:pt>
              </c:strCache>
            </c:strRef>
          </c:tx>
          <c:spPr>
            <a:solidFill>
              <a:schemeClr val="accent4"/>
            </a:solidFill>
            <a:ln>
              <a:noFill/>
            </a:ln>
            <a:effectLst/>
          </c:spPr>
          <c:invertIfNegative val="0"/>
          <c:cat>
            <c:strRef>
              <c:f>'Blue Water'!$A$31:$A$57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'Blue Water'!$I$31:$I$57</c:f>
              <c:numCache>
                <c:formatCode>General</c:formatCode>
                <c:ptCount val="27"/>
                <c:pt idx="0">
                  <c:v>39629.355507453372</c:v>
                </c:pt>
                <c:pt idx="1">
                  <c:v>42826.682992329763</c:v>
                </c:pt>
                <c:pt idx="2">
                  <c:v>46012.591450474203</c:v>
                </c:pt>
                <c:pt idx="3">
                  <c:v>36846.423807248459</c:v>
                </c:pt>
                <c:pt idx="4">
                  <c:v>39817.233595596896</c:v>
                </c:pt>
                <c:pt idx="5">
                  <c:v>42777.433348987019</c:v>
                </c:pt>
                <c:pt idx="6">
                  <c:v>39460.662011171429</c:v>
                </c:pt>
                <c:pt idx="7">
                  <c:v>42650.478558781651</c:v>
                </c:pt>
                <c:pt idx="8">
                  <c:v>45828.902904435941</c:v>
                </c:pt>
                <c:pt idx="9">
                  <c:v>36956.035852222842</c:v>
                </c:pt>
                <c:pt idx="10">
                  <c:v>39941.987479918644</c:v>
                </c:pt>
                <c:pt idx="11">
                  <c:v>42917.274994658204</c:v>
                </c:pt>
                <c:pt idx="12">
                  <c:v>38854.309948488706</c:v>
                </c:pt>
                <c:pt idx="13">
                  <c:v>41994.772258439007</c:v>
                </c:pt>
                <c:pt idx="14">
                  <c:v>45124.018631567771</c:v>
                </c:pt>
                <c:pt idx="15">
                  <c:v>43267.170604091611</c:v>
                </c:pt>
                <c:pt idx="16">
                  <c:v>46766.819246474559</c:v>
                </c:pt>
                <c:pt idx="17">
                  <c:v>50253.969143705399</c:v>
                </c:pt>
                <c:pt idx="18">
                  <c:v>39203.136824242334</c:v>
                </c:pt>
                <c:pt idx="19">
                  <c:v>42371.992019427831</c:v>
                </c:pt>
                <c:pt idx="20">
                  <c:v>45529.529874630141</c:v>
                </c:pt>
                <c:pt idx="21">
                  <c:v>34888.380829290669</c:v>
                </c:pt>
                <c:pt idx="22">
                  <c:v>37706.034955119467</c:v>
                </c:pt>
                <c:pt idx="23">
                  <c:v>40513.626030499312</c:v>
                </c:pt>
                <c:pt idx="24">
                  <c:v>73774.983349486924</c:v>
                </c:pt>
                <c:pt idx="25">
                  <c:v>79757.826052540404</c:v>
                </c:pt>
                <c:pt idx="26">
                  <c:v>85719.301460226896</c:v>
                </c:pt>
              </c:numCache>
            </c:numRef>
          </c:val>
          <c:extLst xmlns:c15="http://schemas.microsoft.com/office/drawing/2012/chart">
            <c:ext xmlns:c16="http://schemas.microsoft.com/office/drawing/2014/chart" uri="{C3380CC4-5D6E-409C-BE32-E72D297353CC}">
              <c16:uniqueId val="{00000001-D462-4BA0-92B0-5881F48B8529}"/>
            </c:ext>
          </c:extLst>
        </c:ser>
        <c:dLbls>
          <c:showLegendKey val="0"/>
          <c:showVal val="0"/>
          <c:showCatName val="0"/>
          <c:showSerName val="0"/>
          <c:showPercent val="0"/>
          <c:showBubbleSize val="0"/>
        </c:dLbls>
        <c:gapWidth val="86"/>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max val="50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Blue Water Consumption of Food Rescue (incl. Apple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'Blue Water'!$I$58</c:f>
              <c:strCache>
                <c:ptCount val="1"/>
                <c:pt idx="0">
                  <c:v>Net</c:v>
                </c:pt>
              </c:strCache>
            </c:strRef>
          </c:tx>
          <c:spPr>
            <a:solidFill>
              <a:schemeClr val="accent5"/>
            </a:solidFill>
            <a:ln>
              <a:noFill/>
            </a:ln>
            <a:effectLst/>
          </c:spPr>
          <c:invertIfNegative val="0"/>
          <c:cat>
            <c:strRef>
              <c:f>'Blue Water'!$A$59:$A$85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'Blue Water'!$I$59:$I$85</c:f>
              <c:numCache>
                <c:formatCode>General</c:formatCode>
                <c:ptCount val="27"/>
                <c:pt idx="0">
                  <c:v>111023.98773874517</c:v>
                </c:pt>
                <c:pt idx="1">
                  <c:v>120032.50621919136</c:v>
                </c:pt>
                <c:pt idx="2">
                  <c:v>129008.8514193515</c:v>
                </c:pt>
                <c:pt idx="3">
                  <c:v>103618.12922187416</c:v>
                </c:pt>
                <c:pt idx="4">
                  <c:v>112023.845264902</c:v>
                </c:pt>
                <c:pt idx="5">
                  <c:v>120399.5408934898</c:v>
                </c:pt>
                <c:pt idx="6">
                  <c:v>106264.38558393923</c:v>
                </c:pt>
                <c:pt idx="7">
                  <c:v>114891.71451537884</c:v>
                </c:pt>
                <c:pt idx="8">
                  <c:v>123488.23155777765</c:v>
                </c:pt>
                <c:pt idx="9">
                  <c:v>103759.75942499064</c:v>
                </c:pt>
                <c:pt idx="10">
                  <c:v>112183.22343651584</c:v>
                </c:pt>
                <c:pt idx="11">
                  <c:v>120576.6036479999</c:v>
                </c:pt>
                <c:pt idx="12">
                  <c:v>108369.9579569597</c:v>
                </c:pt>
                <c:pt idx="13">
                  <c:v>117168.6706862032</c:v>
                </c:pt>
                <c:pt idx="14">
                  <c:v>125935.95944141489</c:v>
                </c:pt>
                <c:pt idx="15">
                  <c:v>120363.61648451252</c:v>
                </c:pt>
                <c:pt idx="16">
                  <c:v>130138.55723344046</c:v>
                </c:pt>
                <c:pt idx="17">
                  <c:v>139878.58747969501</c:v>
                </c:pt>
                <c:pt idx="18">
                  <c:v>109324.42312027203</c:v>
                </c:pt>
                <c:pt idx="19">
                  <c:v>118200.82487443631</c:v>
                </c:pt>
                <c:pt idx="20">
                  <c:v>127045.52519376444</c:v>
                </c:pt>
                <c:pt idx="21">
                  <c:v>97482.464569290561</c:v>
                </c:pt>
                <c:pt idx="22">
                  <c:v>105394.98597628265</c:v>
                </c:pt>
                <c:pt idx="23">
                  <c:v>113279.24837824921</c:v>
                </c:pt>
                <c:pt idx="24">
                  <c:v>198903.14976473362</c:v>
                </c:pt>
                <c:pt idx="25">
                  <c:v>215070.84322251778</c:v>
                </c:pt>
                <c:pt idx="26">
                  <c:v>231180.79491795209</c:v>
                </c:pt>
              </c:numCache>
            </c:numRef>
          </c:val>
          <c:extLst xmlns:c15="http://schemas.microsoft.com/office/drawing/2012/chart">
            <c:ext xmlns:c16="http://schemas.microsoft.com/office/drawing/2014/chart" uri="{C3380CC4-5D6E-409C-BE32-E72D297353CC}">
              <c16:uniqueId val="{00000001-3243-4D4C-8421-545DA9B1459D}"/>
            </c:ext>
          </c:extLst>
        </c:ser>
        <c:dLbls>
          <c:showLegendKey val="0"/>
          <c:showVal val="0"/>
          <c:showCatName val="0"/>
          <c:showSerName val="0"/>
          <c:showPercent val="0"/>
          <c:showBubbleSize val="0"/>
        </c:dLbls>
        <c:gapWidth val="86"/>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max val="50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Blue Water Consumption of Food Rescue by Life Cycle Stage (incl. Milk Production and Sunk Costs)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9"/>
          <c:order val="0"/>
          <c:tx>
            <c:strRef>
              <c:f>'Blue Water'!$F$30</c:f>
              <c:strCache>
                <c:ptCount val="1"/>
                <c:pt idx="0">
                  <c:v>Milk Production</c:v>
                </c:pt>
              </c:strCache>
            </c:strRef>
          </c:tx>
          <c:spPr>
            <a:solidFill>
              <a:schemeClr val="accent4"/>
            </a:solidFill>
            <a:ln>
              <a:noFill/>
            </a:ln>
            <a:effectLst/>
          </c:spPr>
          <c:invertIfNegative val="0"/>
          <c:cat>
            <c:strRef>
              <c:f>'Blue Water'!$A$31:$A$57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'Blue Water'!$F$31:$F$57</c:f>
              <c:numCache>
                <c:formatCode>General</c:formatCode>
                <c:ptCount val="27"/>
                <c:pt idx="0">
                  <c:v>38639.1052459942</c:v>
                </c:pt>
                <c:pt idx="1">
                  <c:v>41784.148696249402</c:v>
                </c:pt>
                <c:pt idx="2">
                  <c:v>44917.959848467697</c:v>
                </c:pt>
                <c:pt idx="3">
                  <c:v>36137.155866452304</c:v>
                </c:pt>
                <c:pt idx="4">
                  <c:v>39078.552274186899</c:v>
                </c:pt>
                <c:pt idx="5">
                  <c:v>42009.4436947512</c:v>
                </c:pt>
                <c:pt idx="6">
                  <c:v>36154.484241759201</c:v>
                </c:pt>
                <c:pt idx="7">
                  <c:v>39097.291098646798</c:v>
                </c:pt>
                <c:pt idx="8">
                  <c:v>42029.587931045302</c:v>
                </c:pt>
                <c:pt idx="9">
                  <c:v>36154.484241759201</c:v>
                </c:pt>
                <c:pt idx="10">
                  <c:v>39097.291098646798</c:v>
                </c:pt>
                <c:pt idx="11">
                  <c:v>42029.587931045302</c:v>
                </c:pt>
                <c:pt idx="12">
                  <c:v>37622.190292136998</c:v>
                </c:pt>
                <c:pt idx="13">
                  <c:v>40684.461594985798</c:v>
                </c:pt>
                <c:pt idx="14">
                  <c:v>43735.796214609902</c:v>
                </c:pt>
                <c:pt idx="15">
                  <c:v>41724.953170359098</c:v>
                </c:pt>
                <c:pt idx="16">
                  <c:v>45121.170288877103</c:v>
                </c:pt>
                <c:pt idx="17">
                  <c:v>48505.258060542401</c:v>
                </c:pt>
                <c:pt idx="18">
                  <c:v>37949.964535138301</c:v>
                </c:pt>
                <c:pt idx="19">
                  <c:v>41038.915136835501</c:v>
                </c:pt>
                <c:pt idx="20">
                  <c:v>44116.8337720977</c:v>
                </c:pt>
                <c:pt idx="21">
                  <c:v>33876.207689832401</c:v>
                </c:pt>
                <c:pt idx="22">
                  <c:v>36633.573432027799</c:v>
                </c:pt>
                <c:pt idx="23">
                  <c:v>39381.0914394301</c:v>
                </c:pt>
                <c:pt idx="24">
                  <c:v>67719.942525847306</c:v>
                </c:pt>
                <c:pt idx="25">
                  <c:v>73232.030870973598</c:v>
                </c:pt>
                <c:pt idx="26">
                  <c:v>78724.433186296796</c:v>
                </c:pt>
              </c:numCache>
            </c:numRef>
          </c:val>
          <c:extLst>
            <c:ext xmlns:c16="http://schemas.microsoft.com/office/drawing/2014/chart" uri="{C3380CC4-5D6E-409C-BE32-E72D297353CC}">
              <c16:uniqueId val="{00000004-91E5-41AD-89CF-A904CEBB1498}"/>
            </c:ext>
          </c:extLst>
        </c:ser>
        <c:ser>
          <c:idx val="6"/>
          <c:order val="1"/>
          <c:tx>
            <c:strRef>
              <c:f>'Blue Water'!$H$30</c:f>
              <c:strCache>
                <c:ptCount val="1"/>
                <c:pt idx="0">
                  <c:v>Sunk Costs</c:v>
                </c:pt>
              </c:strCache>
            </c:strRef>
          </c:tx>
          <c:spPr>
            <a:solidFill>
              <a:schemeClr val="accent4">
                <a:lumMod val="40000"/>
                <a:lumOff val="60000"/>
              </a:schemeClr>
            </a:solidFill>
            <a:ln>
              <a:noFill/>
            </a:ln>
            <a:effectLst/>
          </c:spPr>
          <c:invertIfNegative val="0"/>
          <c:cat>
            <c:strRef>
              <c:f>'Blue Water'!$A$31:$A$57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'Blue Water'!$H$31:$H$57</c:f>
              <c:numCache>
                <c:formatCode>General</c:formatCode>
                <c:ptCount val="27"/>
                <c:pt idx="0">
                  <c:v>0</c:v>
                </c:pt>
                <c:pt idx="1">
                  <c:v>0</c:v>
                </c:pt>
                <c:pt idx="2">
                  <c:v>0</c:v>
                </c:pt>
                <c:pt idx="3">
                  <c:v>0</c:v>
                </c:pt>
                <c:pt idx="4">
                  <c:v>0</c:v>
                </c:pt>
                <c:pt idx="5">
                  <c:v>0</c:v>
                </c:pt>
                <c:pt idx="6">
                  <c:v>311.55339608138303</c:v>
                </c:pt>
                <c:pt idx="7">
                  <c:v>343.13232214675202</c:v>
                </c:pt>
                <c:pt idx="8">
                  <c:v>374.59846633331</c:v>
                </c:pt>
                <c:pt idx="9">
                  <c:v>311.55339608138303</c:v>
                </c:pt>
                <c:pt idx="10">
                  <c:v>343.13232214675202</c:v>
                </c:pt>
                <c:pt idx="11">
                  <c:v>374.59846633331</c:v>
                </c:pt>
                <c:pt idx="12">
                  <c:v>785.67476647675198</c:v>
                </c:pt>
                <c:pt idx="13">
                  <c:v>855.84496687666103</c:v>
                </c:pt>
                <c:pt idx="14">
                  <c:v>925.76455941795098</c:v>
                </c:pt>
                <c:pt idx="15">
                  <c:v>785.67476647675198</c:v>
                </c:pt>
                <c:pt idx="16">
                  <c:v>855.84496687666103</c:v>
                </c:pt>
                <c:pt idx="17">
                  <c:v>925.76455941795098</c:v>
                </c:pt>
                <c:pt idx="18">
                  <c:v>785.67476647675198</c:v>
                </c:pt>
                <c:pt idx="19">
                  <c:v>855.84496687666103</c:v>
                </c:pt>
                <c:pt idx="20">
                  <c:v>925.76455941795098</c:v>
                </c:pt>
                <c:pt idx="21">
                  <c:v>785.67476647675198</c:v>
                </c:pt>
                <c:pt idx="22">
                  <c:v>855.84496687666103</c:v>
                </c:pt>
                <c:pt idx="23">
                  <c:v>925.76455941795098</c:v>
                </c:pt>
                <c:pt idx="24">
                  <c:v>785.67476647675198</c:v>
                </c:pt>
                <c:pt idx="25">
                  <c:v>855.84496687666103</c:v>
                </c:pt>
                <c:pt idx="26">
                  <c:v>925.76455941795098</c:v>
                </c:pt>
              </c:numCache>
            </c:numRef>
          </c:val>
          <c:extLst xmlns:c15="http://schemas.microsoft.com/office/drawing/2012/chart">
            <c:ext xmlns:c16="http://schemas.microsoft.com/office/drawing/2014/chart" uri="{C3380CC4-5D6E-409C-BE32-E72D297353CC}">
              <c16:uniqueId val="{0000000A-91E5-41AD-89CF-A904CEBB1498}"/>
            </c:ext>
          </c:extLst>
        </c:ser>
        <c:ser>
          <c:idx val="8"/>
          <c:order val="2"/>
          <c:tx>
            <c:strRef>
              <c:f>'Blue Water'!$G$30</c:f>
              <c:strCache>
                <c:ptCount val="1"/>
                <c:pt idx="0">
                  <c:v>Transportation</c:v>
                </c:pt>
              </c:strCache>
            </c:strRef>
          </c:tx>
          <c:spPr>
            <a:solidFill>
              <a:schemeClr val="accent6"/>
            </a:solidFill>
            <a:ln>
              <a:noFill/>
            </a:ln>
            <a:effectLst/>
          </c:spPr>
          <c:invertIfNegative val="0"/>
          <c:cat>
            <c:strRef>
              <c:f>'Blue Water'!$A$31:$A$57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'Blue Water'!$G$31:$G$57</c:f>
              <c:numCache>
                <c:formatCode>General</c:formatCode>
                <c:ptCount val="27"/>
                <c:pt idx="0">
                  <c:v>311.55339608138303</c:v>
                </c:pt>
                <c:pt idx="1">
                  <c:v>343.13232214675202</c:v>
                </c:pt>
                <c:pt idx="2">
                  <c:v>374.59846633331</c:v>
                </c:pt>
                <c:pt idx="3">
                  <c:v>44.993775972409097</c:v>
                </c:pt>
                <c:pt idx="4">
                  <c:v>54.875988773089098</c:v>
                </c:pt>
                <c:pt idx="5">
                  <c:v>64.7229079566237</c:v>
                </c:pt>
                <c:pt idx="6">
                  <c:v>2549.5462021758799</c:v>
                </c:pt>
                <c:pt idx="7">
                  <c:v>2763.28733338847</c:v>
                </c:pt>
                <c:pt idx="8">
                  <c:v>2976.2651034181599</c:v>
                </c:pt>
                <c:pt idx="9">
                  <c:v>44.920043227291998</c:v>
                </c:pt>
                <c:pt idx="10">
                  <c:v>54.796254525460903</c:v>
                </c:pt>
                <c:pt idx="11">
                  <c:v>64.637193640423703</c:v>
                </c:pt>
                <c:pt idx="12">
                  <c:v>20.418028325877899</c:v>
                </c:pt>
                <c:pt idx="13">
                  <c:v>28.299889573932401</c:v>
                </c:pt>
                <c:pt idx="14">
                  <c:v>36.1536013175295</c:v>
                </c:pt>
                <c:pt idx="15">
                  <c:v>69.286848341362699</c:v>
                </c:pt>
                <c:pt idx="16">
                  <c:v>81.146404241838795</c:v>
                </c:pt>
                <c:pt idx="17">
                  <c:v>92.963604585529097</c:v>
                </c:pt>
                <c:pt idx="18">
                  <c:v>21.3884637177425</c:v>
                </c:pt>
                <c:pt idx="19">
                  <c:v>29.349313893042002</c:v>
                </c:pt>
                <c:pt idx="20">
                  <c:v>37.281732460572897</c:v>
                </c:pt>
                <c:pt idx="21">
                  <c:v>5.75176203281237</c:v>
                </c:pt>
                <c:pt idx="22">
                  <c:v>12.4398574198036</c:v>
                </c:pt>
                <c:pt idx="23">
                  <c:v>19.104066751841199</c:v>
                </c:pt>
                <c:pt idx="24">
                  <c:v>4841.9735602992296</c:v>
                </c:pt>
                <c:pt idx="25">
                  <c:v>5242.30761601023</c:v>
                </c:pt>
                <c:pt idx="26">
                  <c:v>5641.2119072365604</c:v>
                </c:pt>
              </c:numCache>
            </c:numRef>
          </c:val>
          <c:extLst>
            <c:ext xmlns:c16="http://schemas.microsoft.com/office/drawing/2014/chart" uri="{C3380CC4-5D6E-409C-BE32-E72D297353CC}">
              <c16:uniqueId val="{00000005-91E5-41AD-89CF-A904CEBB1498}"/>
            </c:ext>
          </c:extLst>
        </c:ser>
        <c:ser>
          <c:idx val="1"/>
          <c:order val="3"/>
          <c:tx>
            <c:strRef>
              <c:f>'Blue Water'!$E$30</c:f>
              <c:strCache>
                <c:ptCount val="1"/>
                <c:pt idx="0">
                  <c:v>Facilities and Operations</c:v>
                </c:pt>
              </c:strCache>
            </c:strRef>
          </c:tx>
          <c:spPr>
            <a:solidFill>
              <a:schemeClr val="accent6">
                <a:lumMod val="40000"/>
                <a:lumOff val="60000"/>
              </a:schemeClr>
            </a:solidFill>
            <a:ln>
              <a:noFill/>
            </a:ln>
            <a:effectLst/>
          </c:spPr>
          <c:invertIfNegative val="0"/>
          <c:cat>
            <c:strRef>
              <c:f>'Blue Water'!$A$31:$A$57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'Blue Water'!$E$31:$E$57</c:f>
              <c:numCache>
                <c:formatCode>General</c:formatCode>
                <c:ptCount val="27"/>
                <c:pt idx="0">
                  <c:v>474.12137039536901</c:v>
                </c:pt>
                <c:pt idx="1">
                  <c:v>512.71264472990902</c:v>
                </c:pt>
                <c:pt idx="2">
                  <c:v>551.16609308464103</c:v>
                </c:pt>
                <c:pt idx="3">
                  <c:v>457.62190760528</c:v>
                </c:pt>
                <c:pt idx="4">
                  <c:v>494.87020241045701</c:v>
                </c:pt>
                <c:pt idx="5">
                  <c:v>531.98546759117698</c:v>
                </c:pt>
                <c:pt idx="6">
                  <c:v>238.42591393650201</c:v>
                </c:pt>
                <c:pt idx="7">
                  <c:v>257.83267437318102</c:v>
                </c:pt>
                <c:pt idx="8">
                  <c:v>277.17012495115301</c:v>
                </c:pt>
                <c:pt idx="9">
                  <c:v>238.42591393650201</c:v>
                </c:pt>
                <c:pt idx="10">
                  <c:v>257.83267437318102</c:v>
                </c:pt>
                <c:pt idx="11">
                  <c:v>277.17012495115301</c:v>
                </c:pt>
                <c:pt idx="12">
                  <c:v>227.89949576227801</c:v>
                </c:pt>
                <c:pt idx="13">
                  <c:v>246.44945471970999</c:v>
                </c:pt>
                <c:pt idx="14">
                  <c:v>264.93316382369102</c:v>
                </c:pt>
                <c:pt idx="15">
                  <c:v>503.060663242315</c:v>
                </c:pt>
                <c:pt idx="16">
                  <c:v>544.00746141314505</c:v>
                </c:pt>
                <c:pt idx="17">
                  <c:v>584.80802101916902</c:v>
                </c:pt>
                <c:pt idx="18">
                  <c:v>250.26646536133899</c:v>
                </c:pt>
                <c:pt idx="19">
                  <c:v>270.636991611675</c:v>
                </c:pt>
                <c:pt idx="20">
                  <c:v>290.93476598255103</c:v>
                </c:pt>
                <c:pt idx="21">
                  <c:v>0</c:v>
                </c:pt>
                <c:pt idx="22">
                  <c:v>0</c:v>
                </c:pt>
                <c:pt idx="23">
                  <c:v>0</c:v>
                </c:pt>
                <c:pt idx="24">
                  <c:v>410.21909237213498</c:v>
                </c:pt>
                <c:pt idx="25">
                  <c:v>443.60901849540801</c:v>
                </c:pt>
                <c:pt idx="26">
                  <c:v>476.87969488259102</c:v>
                </c:pt>
              </c:numCache>
            </c:numRef>
          </c:val>
          <c:extLst>
            <c:ext xmlns:c16="http://schemas.microsoft.com/office/drawing/2014/chart" uri="{C3380CC4-5D6E-409C-BE32-E72D297353CC}">
              <c16:uniqueId val="{00000003-91E5-41AD-89CF-A904CEBB1498}"/>
            </c:ext>
          </c:extLst>
        </c:ser>
        <c:ser>
          <c:idx val="2"/>
          <c:order val="4"/>
          <c:tx>
            <c:strRef>
              <c:f>'Blue Water'!$C$30</c:f>
              <c:strCache>
                <c:ptCount val="1"/>
                <c:pt idx="0">
                  <c:v>EoL -  Food Loss</c:v>
                </c:pt>
              </c:strCache>
            </c:strRef>
          </c:tx>
          <c:spPr>
            <a:solidFill>
              <a:schemeClr val="accent2">
                <a:lumMod val="40000"/>
                <a:lumOff val="60000"/>
              </a:schemeClr>
            </a:solidFill>
            <a:ln>
              <a:noFill/>
            </a:ln>
            <a:effectLst/>
          </c:spPr>
          <c:invertIfNegative val="0"/>
          <c:cat>
            <c:strRef>
              <c:f>'Blue Water'!$A$31:$A$57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'Blue Water'!$C$31:$C$57</c:f>
              <c:numCache>
                <c:formatCode>General</c:formatCode>
                <c:ptCount val="27"/>
                <c:pt idx="0">
                  <c:v>-16.171115966280901</c:v>
                </c:pt>
                <c:pt idx="1">
                  <c:v>-17.487369591501199</c:v>
                </c:pt>
                <c:pt idx="2">
                  <c:v>-18.798922310867098</c:v>
                </c:pt>
                <c:pt idx="3">
                  <c:v>-14.0943537302355</c:v>
                </c:pt>
                <c:pt idx="4">
                  <c:v>-15.241568568751999</c:v>
                </c:pt>
                <c:pt idx="5">
                  <c:v>-16.384686211404201</c:v>
                </c:pt>
                <c:pt idx="6">
                  <c:v>-14.0943537302355</c:v>
                </c:pt>
                <c:pt idx="7">
                  <c:v>-15.241568568751999</c:v>
                </c:pt>
                <c:pt idx="8">
                  <c:v>-16.384686211400599</c:v>
                </c:pt>
                <c:pt idx="9">
                  <c:v>-14.0943537302355</c:v>
                </c:pt>
                <c:pt idx="10">
                  <c:v>-15.241568568751999</c:v>
                </c:pt>
                <c:pt idx="11">
                  <c:v>-16.384686211400599</c:v>
                </c:pt>
                <c:pt idx="12">
                  <c:v>-22.619245161898998</c:v>
                </c:pt>
                <c:pt idx="13">
                  <c:v>-24.460346512294599</c:v>
                </c:pt>
                <c:pt idx="14">
                  <c:v>-26.294872500719102</c:v>
                </c:pt>
                <c:pt idx="15">
                  <c:v>-36.551455276610803</c:v>
                </c:pt>
                <c:pt idx="16">
                  <c:v>-39.526573729388502</c:v>
                </c:pt>
                <c:pt idx="17">
                  <c:v>-42.491066759066598</c:v>
                </c:pt>
                <c:pt idx="18">
                  <c:v>-24.904017400496699</c:v>
                </c:pt>
                <c:pt idx="19">
                  <c:v>-26.9310885842497</c:v>
                </c:pt>
                <c:pt idx="20">
                  <c:v>-28.950920228053299</c:v>
                </c:pt>
                <c:pt idx="21">
                  <c:v>0</c:v>
                </c:pt>
                <c:pt idx="22">
                  <c:v>0</c:v>
                </c:pt>
                <c:pt idx="23">
                  <c:v>0</c:v>
                </c:pt>
                <c:pt idx="24">
                  <c:v>-203.57320645719301</c:v>
                </c:pt>
                <c:pt idx="25">
                  <c:v>-220.14311861069299</c:v>
                </c:pt>
                <c:pt idx="26">
                  <c:v>-236.65385250642399</c:v>
                </c:pt>
              </c:numCache>
            </c:numRef>
          </c:val>
          <c:extLst xmlns:c15="http://schemas.microsoft.com/office/drawing/2012/chart">
            <c:ext xmlns:c16="http://schemas.microsoft.com/office/drawing/2014/chart" uri="{C3380CC4-5D6E-409C-BE32-E72D297353CC}">
              <c16:uniqueId val="{00000001-91E5-41AD-89CF-A904CEBB1498}"/>
            </c:ext>
          </c:extLst>
        </c:ser>
        <c:ser>
          <c:idx val="5"/>
          <c:order val="5"/>
          <c:tx>
            <c:strRef>
              <c:f>'Blue Water'!$D$30</c:f>
              <c:strCache>
                <c:ptCount val="1"/>
                <c:pt idx="0">
                  <c:v>EoL - Wasted Food</c:v>
                </c:pt>
              </c:strCache>
            </c:strRef>
          </c:tx>
          <c:spPr>
            <a:solidFill>
              <a:schemeClr val="accent2"/>
            </a:solidFill>
            <a:ln>
              <a:noFill/>
            </a:ln>
            <a:effectLst/>
          </c:spPr>
          <c:invertIfNegative val="0"/>
          <c:cat>
            <c:strRef>
              <c:f>'Blue Water'!$A$31:$A$57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'Blue Water'!$D$31:$D$57</c:f>
              <c:numCache>
                <c:formatCode>General</c:formatCode>
                <c:ptCount val="27"/>
                <c:pt idx="0">
                  <c:v>-14.250124451999</c:v>
                </c:pt>
                <c:pt idx="1">
                  <c:v>-30.8200366054953</c:v>
                </c:pt>
                <c:pt idx="2">
                  <c:v>-47.330770501273904</c:v>
                </c:pt>
                <c:pt idx="3">
                  <c:v>-14.250124451999</c:v>
                </c:pt>
                <c:pt idx="4">
                  <c:v>-30.8200366054953</c:v>
                </c:pt>
                <c:pt idx="5">
                  <c:v>-47.330770501273904</c:v>
                </c:pt>
                <c:pt idx="6">
                  <c:v>-14.250124451999</c:v>
                </c:pt>
                <c:pt idx="7">
                  <c:v>-30.8200366054953</c:v>
                </c:pt>
                <c:pt idx="8">
                  <c:v>-47.330770501273904</c:v>
                </c:pt>
                <c:pt idx="9">
                  <c:v>-14.250124451999</c:v>
                </c:pt>
                <c:pt idx="10">
                  <c:v>-30.8200366054953</c:v>
                </c:pt>
                <c:pt idx="11">
                  <c:v>-47.330770501273904</c:v>
                </c:pt>
                <c:pt idx="12">
                  <c:v>-14.250124451999</c:v>
                </c:pt>
                <c:pt idx="13">
                  <c:v>-30.8200366054953</c:v>
                </c:pt>
                <c:pt idx="14">
                  <c:v>-47.330770501273904</c:v>
                </c:pt>
                <c:pt idx="15">
                  <c:v>-14.250124451999</c:v>
                </c:pt>
                <c:pt idx="16">
                  <c:v>-30.8200366054953</c:v>
                </c:pt>
                <c:pt idx="17">
                  <c:v>-47.330770501273904</c:v>
                </c:pt>
                <c:pt idx="18">
                  <c:v>-14.250124451999</c:v>
                </c:pt>
                <c:pt idx="19">
                  <c:v>-30.8200366054953</c:v>
                </c:pt>
                <c:pt idx="20">
                  <c:v>-47.330770501273904</c:v>
                </c:pt>
                <c:pt idx="21">
                  <c:v>-14.250124451999</c:v>
                </c:pt>
                <c:pt idx="22">
                  <c:v>-30.8200366054953</c:v>
                </c:pt>
                <c:pt idx="23">
                  <c:v>-47.330770501273904</c:v>
                </c:pt>
                <c:pt idx="24">
                  <c:v>-14.250124451999</c:v>
                </c:pt>
                <c:pt idx="25">
                  <c:v>-30.8200366054953</c:v>
                </c:pt>
                <c:pt idx="26">
                  <c:v>-47.330770501273904</c:v>
                </c:pt>
              </c:numCache>
            </c:numRef>
          </c:val>
          <c:extLst>
            <c:ext xmlns:c16="http://schemas.microsoft.com/office/drawing/2014/chart" uri="{C3380CC4-5D6E-409C-BE32-E72D297353CC}">
              <c16:uniqueId val="{00000002-91E5-41AD-89CF-A904CEBB1498}"/>
            </c:ext>
          </c:extLst>
        </c:ser>
        <c:ser>
          <c:idx val="0"/>
          <c:order val="6"/>
          <c:tx>
            <c:strRef>
              <c:f>'Blue Water'!$B$30</c:f>
              <c:strCache>
                <c:ptCount val="1"/>
                <c:pt idx="0">
                  <c:v>Avoided Disposal</c:v>
                </c:pt>
              </c:strCache>
            </c:strRef>
          </c:tx>
          <c:spPr>
            <a:solidFill>
              <a:schemeClr val="accent1"/>
            </a:solidFill>
            <a:ln>
              <a:noFill/>
            </a:ln>
            <a:effectLst/>
          </c:spPr>
          <c:invertIfNegative val="0"/>
          <c:cat>
            <c:strRef>
              <c:f>'Blue Water'!$A$31:$A$57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'Blue Water'!$B$31:$B$57</c:f>
              <c:numCache>
                <c:formatCode>General</c:formatCode>
                <c:ptCount val="27"/>
                <c:pt idx="0">
                  <c:v>234.996735400695</c:v>
                </c:pt>
                <c:pt idx="1">
                  <c:v>234.996735400695</c:v>
                </c:pt>
                <c:pt idx="2">
                  <c:v>234.996735400695</c:v>
                </c:pt>
                <c:pt idx="3">
                  <c:v>234.996735400695</c:v>
                </c:pt>
                <c:pt idx="4">
                  <c:v>234.996735400695</c:v>
                </c:pt>
                <c:pt idx="5">
                  <c:v>234.996735400695</c:v>
                </c:pt>
                <c:pt idx="6">
                  <c:v>234.996735400695</c:v>
                </c:pt>
                <c:pt idx="7">
                  <c:v>234.996735400695</c:v>
                </c:pt>
                <c:pt idx="8">
                  <c:v>234.996735400695</c:v>
                </c:pt>
                <c:pt idx="9">
                  <c:v>234.996735400695</c:v>
                </c:pt>
                <c:pt idx="10">
                  <c:v>234.996735400695</c:v>
                </c:pt>
                <c:pt idx="11">
                  <c:v>234.996735400695</c:v>
                </c:pt>
                <c:pt idx="12">
                  <c:v>234.996735400695</c:v>
                </c:pt>
                <c:pt idx="13">
                  <c:v>234.996735400695</c:v>
                </c:pt>
                <c:pt idx="14">
                  <c:v>234.996735400695</c:v>
                </c:pt>
                <c:pt idx="15">
                  <c:v>234.996735400695</c:v>
                </c:pt>
                <c:pt idx="16">
                  <c:v>234.996735400695</c:v>
                </c:pt>
                <c:pt idx="17">
                  <c:v>234.996735400695</c:v>
                </c:pt>
                <c:pt idx="18">
                  <c:v>234.996735400695</c:v>
                </c:pt>
                <c:pt idx="19">
                  <c:v>234.996735400695</c:v>
                </c:pt>
                <c:pt idx="20">
                  <c:v>234.996735400695</c:v>
                </c:pt>
                <c:pt idx="21">
                  <c:v>234.996735400695</c:v>
                </c:pt>
                <c:pt idx="22">
                  <c:v>234.996735400695</c:v>
                </c:pt>
                <c:pt idx="23">
                  <c:v>234.996735400695</c:v>
                </c:pt>
                <c:pt idx="24">
                  <c:v>234.996735400695</c:v>
                </c:pt>
                <c:pt idx="25">
                  <c:v>234.996735400695</c:v>
                </c:pt>
                <c:pt idx="26">
                  <c:v>234.996735400695</c:v>
                </c:pt>
              </c:numCache>
            </c:numRef>
          </c:val>
          <c:extLst>
            <c:ext xmlns:c16="http://schemas.microsoft.com/office/drawing/2014/chart" uri="{C3380CC4-5D6E-409C-BE32-E72D297353CC}">
              <c16:uniqueId val="{00000000-91E5-41AD-89CF-A904CEBB1498}"/>
            </c:ext>
          </c:extLst>
        </c:ser>
        <c:dLbls>
          <c:showLegendKey val="0"/>
          <c:showVal val="0"/>
          <c:showCatName val="0"/>
          <c:showSerName val="0"/>
          <c:showPercent val="0"/>
          <c:showBubbleSize val="0"/>
        </c:dLbls>
        <c:gapWidth val="60"/>
        <c:overlap val="100"/>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max val="800000"/>
          <c:min val="-10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kg</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4"/>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6"/>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Blue Water Consumption of Food Rescue by Life Cycle Stage (incl. Apple Production and Sunk Costs)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9"/>
          <c:order val="0"/>
          <c:tx>
            <c:strRef>
              <c:f>'Blue Water'!$F$58</c:f>
              <c:strCache>
                <c:ptCount val="1"/>
                <c:pt idx="0">
                  <c:v>Apple Production</c:v>
                </c:pt>
              </c:strCache>
            </c:strRef>
          </c:tx>
          <c:spPr>
            <a:solidFill>
              <a:schemeClr val="accent4"/>
            </a:solidFill>
            <a:ln>
              <a:noFill/>
            </a:ln>
            <a:effectLst/>
          </c:spPr>
          <c:invertIfNegative val="0"/>
          <c:cat>
            <c:strRef>
              <c:f>'Blue Water'!$A$59:$A$85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'Blue Water'!$F$59:$F$85</c:f>
              <c:numCache>
                <c:formatCode>General</c:formatCode>
                <c:ptCount val="27"/>
                <c:pt idx="0">
                  <c:v>110033.73747728601</c:v>
                </c:pt>
                <c:pt idx="1">
                  <c:v>118989.97192311101</c:v>
                </c:pt>
                <c:pt idx="2">
                  <c:v>127914.219817345</c:v>
                </c:pt>
                <c:pt idx="3">
                  <c:v>102908.861281078</c:v>
                </c:pt>
                <c:pt idx="4">
                  <c:v>111285.16394349201</c:v>
                </c:pt>
                <c:pt idx="5">
                  <c:v>119631.551239254</c:v>
                </c:pt>
                <c:pt idx="6">
                  <c:v>102958.20781452701</c:v>
                </c:pt>
                <c:pt idx="7">
                  <c:v>111338.52705524401</c:v>
                </c:pt>
                <c:pt idx="8">
                  <c:v>119688.916584387</c:v>
                </c:pt>
                <c:pt idx="9">
                  <c:v>102958.20781452701</c:v>
                </c:pt>
                <c:pt idx="10">
                  <c:v>111338.52705524401</c:v>
                </c:pt>
                <c:pt idx="11">
                  <c:v>119688.916584387</c:v>
                </c:pt>
                <c:pt idx="12">
                  <c:v>107137.838300608</c:v>
                </c:pt>
                <c:pt idx="13">
                  <c:v>115858.36002275</c:v>
                </c:pt>
                <c:pt idx="14">
                  <c:v>124547.737024457</c:v>
                </c:pt>
                <c:pt idx="15">
                  <c:v>118821.39905078</c:v>
                </c:pt>
                <c:pt idx="16">
                  <c:v>128492.908275843</c:v>
                </c:pt>
                <c:pt idx="17">
                  <c:v>138129.876396532</c:v>
                </c:pt>
                <c:pt idx="18">
                  <c:v>108071.250831168</c:v>
                </c:pt>
                <c:pt idx="19">
                  <c:v>116867.74799184399</c:v>
                </c:pt>
                <c:pt idx="20">
                  <c:v>125632.82909123199</c:v>
                </c:pt>
                <c:pt idx="21">
                  <c:v>96470.291429832301</c:v>
                </c:pt>
                <c:pt idx="22">
                  <c:v>104322.524453191</c:v>
                </c:pt>
                <c:pt idx="23">
                  <c:v>112146.71378717999</c:v>
                </c:pt>
                <c:pt idx="24">
                  <c:v>192848.10894109399</c:v>
                </c:pt>
                <c:pt idx="25">
                  <c:v>208545.04804095099</c:v>
                </c:pt>
                <c:pt idx="26">
                  <c:v>224185.92664402199</c:v>
                </c:pt>
              </c:numCache>
            </c:numRef>
          </c:val>
          <c:extLst>
            <c:ext xmlns:c16="http://schemas.microsoft.com/office/drawing/2014/chart" uri="{C3380CC4-5D6E-409C-BE32-E72D297353CC}">
              <c16:uniqueId val="{00000004-1F93-46A1-A2B9-BBD4255A309D}"/>
            </c:ext>
          </c:extLst>
        </c:ser>
        <c:ser>
          <c:idx val="6"/>
          <c:order val="1"/>
          <c:tx>
            <c:strRef>
              <c:f>'Blue Water'!$H$58</c:f>
              <c:strCache>
                <c:ptCount val="1"/>
                <c:pt idx="0">
                  <c:v>Sunk Costs</c:v>
                </c:pt>
              </c:strCache>
            </c:strRef>
          </c:tx>
          <c:spPr>
            <a:solidFill>
              <a:schemeClr val="accent4">
                <a:lumMod val="40000"/>
                <a:lumOff val="60000"/>
              </a:schemeClr>
            </a:solidFill>
            <a:ln>
              <a:noFill/>
            </a:ln>
            <a:effectLst/>
          </c:spPr>
          <c:invertIfNegative val="0"/>
          <c:cat>
            <c:strRef>
              <c:f>'Blue Water'!$A$59:$A$85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'Blue Water'!$H$59:$H$85</c:f>
              <c:numCache>
                <c:formatCode>General</c:formatCode>
                <c:ptCount val="27"/>
                <c:pt idx="0">
                  <c:v>0</c:v>
                </c:pt>
                <c:pt idx="1">
                  <c:v>0</c:v>
                </c:pt>
                <c:pt idx="2">
                  <c:v>0</c:v>
                </c:pt>
                <c:pt idx="3">
                  <c:v>0</c:v>
                </c:pt>
                <c:pt idx="4">
                  <c:v>0</c:v>
                </c:pt>
                <c:pt idx="5">
                  <c:v>0</c:v>
                </c:pt>
                <c:pt idx="6">
                  <c:v>311.55339608138303</c:v>
                </c:pt>
                <c:pt idx="7">
                  <c:v>343.13232214675202</c:v>
                </c:pt>
                <c:pt idx="8">
                  <c:v>374.59846633331</c:v>
                </c:pt>
                <c:pt idx="9">
                  <c:v>311.55339608138303</c:v>
                </c:pt>
                <c:pt idx="10">
                  <c:v>343.13232214675202</c:v>
                </c:pt>
                <c:pt idx="11">
                  <c:v>374.59846633331</c:v>
                </c:pt>
                <c:pt idx="12">
                  <c:v>785.67476647675198</c:v>
                </c:pt>
                <c:pt idx="13">
                  <c:v>855.84496687666103</c:v>
                </c:pt>
                <c:pt idx="14">
                  <c:v>925.76455941795098</c:v>
                </c:pt>
                <c:pt idx="15">
                  <c:v>785.67476647675198</c:v>
                </c:pt>
                <c:pt idx="16">
                  <c:v>855.84496687666103</c:v>
                </c:pt>
                <c:pt idx="17">
                  <c:v>925.76455941795098</c:v>
                </c:pt>
                <c:pt idx="18">
                  <c:v>785.67476647675198</c:v>
                </c:pt>
                <c:pt idx="19">
                  <c:v>855.84496687666103</c:v>
                </c:pt>
                <c:pt idx="20">
                  <c:v>925.76455941795098</c:v>
                </c:pt>
                <c:pt idx="21">
                  <c:v>785.67476647675198</c:v>
                </c:pt>
                <c:pt idx="22">
                  <c:v>855.84496687666103</c:v>
                </c:pt>
                <c:pt idx="23">
                  <c:v>925.76455941795098</c:v>
                </c:pt>
                <c:pt idx="24">
                  <c:v>785.67476647675198</c:v>
                </c:pt>
                <c:pt idx="25">
                  <c:v>855.84496687666103</c:v>
                </c:pt>
                <c:pt idx="26">
                  <c:v>925.76455941795098</c:v>
                </c:pt>
              </c:numCache>
            </c:numRef>
          </c:val>
          <c:extLst xmlns:c15="http://schemas.microsoft.com/office/drawing/2012/chart">
            <c:ext xmlns:c16="http://schemas.microsoft.com/office/drawing/2014/chart" uri="{C3380CC4-5D6E-409C-BE32-E72D297353CC}">
              <c16:uniqueId val="{0000000A-1F93-46A1-A2B9-BBD4255A309D}"/>
            </c:ext>
          </c:extLst>
        </c:ser>
        <c:ser>
          <c:idx val="8"/>
          <c:order val="2"/>
          <c:tx>
            <c:strRef>
              <c:f>'Blue Water'!$G$58</c:f>
              <c:strCache>
                <c:ptCount val="1"/>
                <c:pt idx="0">
                  <c:v>Transportation</c:v>
                </c:pt>
              </c:strCache>
            </c:strRef>
          </c:tx>
          <c:spPr>
            <a:solidFill>
              <a:schemeClr val="accent6"/>
            </a:solidFill>
            <a:ln>
              <a:noFill/>
            </a:ln>
            <a:effectLst/>
          </c:spPr>
          <c:invertIfNegative val="0"/>
          <c:cat>
            <c:strRef>
              <c:f>'Blue Water'!$A$59:$A$85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'Blue Water'!$G$59:$G$85</c:f>
              <c:numCache>
                <c:formatCode>General</c:formatCode>
                <c:ptCount val="27"/>
                <c:pt idx="0">
                  <c:v>311.55339608138303</c:v>
                </c:pt>
                <c:pt idx="1">
                  <c:v>343.13232214675202</c:v>
                </c:pt>
                <c:pt idx="2">
                  <c:v>374.59846633331</c:v>
                </c:pt>
                <c:pt idx="3">
                  <c:v>44.993775972409097</c:v>
                </c:pt>
                <c:pt idx="4">
                  <c:v>54.875988773089098</c:v>
                </c:pt>
                <c:pt idx="5">
                  <c:v>64.7229079566237</c:v>
                </c:pt>
                <c:pt idx="6">
                  <c:v>2549.5462021758799</c:v>
                </c:pt>
                <c:pt idx="7">
                  <c:v>2763.28733338847</c:v>
                </c:pt>
                <c:pt idx="8">
                  <c:v>2976.2651034181599</c:v>
                </c:pt>
                <c:pt idx="9">
                  <c:v>44.920043227291998</c:v>
                </c:pt>
                <c:pt idx="10">
                  <c:v>54.796254525460903</c:v>
                </c:pt>
                <c:pt idx="11">
                  <c:v>64.637193640423703</c:v>
                </c:pt>
                <c:pt idx="12">
                  <c:v>20.418028325877899</c:v>
                </c:pt>
                <c:pt idx="13">
                  <c:v>28.299889573932401</c:v>
                </c:pt>
                <c:pt idx="14">
                  <c:v>36.1536013175295</c:v>
                </c:pt>
                <c:pt idx="15">
                  <c:v>69.286848341362699</c:v>
                </c:pt>
                <c:pt idx="16">
                  <c:v>81.146404241838795</c:v>
                </c:pt>
                <c:pt idx="17">
                  <c:v>92.963604585529097</c:v>
                </c:pt>
                <c:pt idx="18">
                  <c:v>21.3884637177425</c:v>
                </c:pt>
                <c:pt idx="19">
                  <c:v>29.349313893042002</c:v>
                </c:pt>
                <c:pt idx="20">
                  <c:v>37.281732460572897</c:v>
                </c:pt>
                <c:pt idx="21">
                  <c:v>5.75176203281237</c:v>
                </c:pt>
                <c:pt idx="22">
                  <c:v>12.4398574198036</c:v>
                </c:pt>
                <c:pt idx="23">
                  <c:v>19.104066751841199</c:v>
                </c:pt>
                <c:pt idx="24">
                  <c:v>4841.9735602992296</c:v>
                </c:pt>
                <c:pt idx="25">
                  <c:v>5242.30761601023</c:v>
                </c:pt>
                <c:pt idx="26">
                  <c:v>5641.2119072365604</c:v>
                </c:pt>
              </c:numCache>
            </c:numRef>
          </c:val>
          <c:extLst>
            <c:ext xmlns:c16="http://schemas.microsoft.com/office/drawing/2014/chart" uri="{C3380CC4-5D6E-409C-BE32-E72D297353CC}">
              <c16:uniqueId val="{00000005-1F93-46A1-A2B9-BBD4255A309D}"/>
            </c:ext>
          </c:extLst>
        </c:ser>
        <c:ser>
          <c:idx val="1"/>
          <c:order val="3"/>
          <c:tx>
            <c:strRef>
              <c:f>'Blue Water'!$E$58</c:f>
              <c:strCache>
                <c:ptCount val="1"/>
                <c:pt idx="0">
                  <c:v>Facilities and Operations</c:v>
                </c:pt>
              </c:strCache>
            </c:strRef>
          </c:tx>
          <c:spPr>
            <a:solidFill>
              <a:schemeClr val="accent6">
                <a:lumMod val="40000"/>
                <a:lumOff val="60000"/>
              </a:schemeClr>
            </a:solidFill>
            <a:ln>
              <a:noFill/>
            </a:ln>
            <a:effectLst/>
          </c:spPr>
          <c:invertIfNegative val="0"/>
          <c:cat>
            <c:strRef>
              <c:f>'Blue Water'!$A$59:$A$85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'Blue Water'!$E$59:$E$85</c:f>
              <c:numCache>
                <c:formatCode>General</c:formatCode>
                <c:ptCount val="27"/>
                <c:pt idx="0">
                  <c:v>474.12137039536901</c:v>
                </c:pt>
                <c:pt idx="1">
                  <c:v>512.71264472990902</c:v>
                </c:pt>
                <c:pt idx="2">
                  <c:v>551.16609308464103</c:v>
                </c:pt>
                <c:pt idx="3">
                  <c:v>457.62190760528</c:v>
                </c:pt>
                <c:pt idx="4">
                  <c:v>494.87020241045701</c:v>
                </c:pt>
                <c:pt idx="5">
                  <c:v>531.98546759117698</c:v>
                </c:pt>
                <c:pt idx="6">
                  <c:v>238.42591393650201</c:v>
                </c:pt>
                <c:pt idx="7">
                  <c:v>257.83267437318102</c:v>
                </c:pt>
                <c:pt idx="8">
                  <c:v>277.17012495115301</c:v>
                </c:pt>
                <c:pt idx="9">
                  <c:v>238.42591393650201</c:v>
                </c:pt>
                <c:pt idx="10">
                  <c:v>257.83267437318102</c:v>
                </c:pt>
                <c:pt idx="11">
                  <c:v>277.17012495115301</c:v>
                </c:pt>
                <c:pt idx="12">
                  <c:v>227.89949576227801</c:v>
                </c:pt>
                <c:pt idx="13">
                  <c:v>246.44945471970999</c:v>
                </c:pt>
                <c:pt idx="14">
                  <c:v>264.93316382369102</c:v>
                </c:pt>
                <c:pt idx="15">
                  <c:v>503.060663242315</c:v>
                </c:pt>
                <c:pt idx="16">
                  <c:v>544.00746141314505</c:v>
                </c:pt>
                <c:pt idx="17">
                  <c:v>584.80802101916902</c:v>
                </c:pt>
                <c:pt idx="18">
                  <c:v>250.26646536133899</c:v>
                </c:pt>
                <c:pt idx="19">
                  <c:v>270.636991611675</c:v>
                </c:pt>
                <c:pt idx="20">
                  <c:v>290.93476598255103</c:v>
                </c:pt>
                <c:pt idx="21">
                  <c:v>0</c:v>
                </c:pt>
                <c:pt idx="22">
                  <c:v>0</c:v>
                </c:pt>
                <c:pt idx="23">
                  <c:v>0</c:v>
                </c:pt>
                <c:pt idx="24">
                  <c:v>410.21909237213498</c:v>
                </c:pt>
                <c:pt idx="25">
                  <c:v>443.60901849540801</c:v>
                </c:pt>
                <c:pt idx="26">
                  <c:v>476.87969488259102</c:v>
                </c:pt>
              </c:numCache>
            </c:numRef>
          </c:val>
          <c:extLst>
            <c:ext xmlns:c16="http://schemas.microsoft.com/office/drawing/2014/chart" uri="{C3380CC4-5D6E-409C-BE32-E72D297353CC}">
              <c16:uniqueId val="{00000003-1F93-46A1-A2B9-BBD4255A309D}"/>
            </c:ext>
          </c:extLst>
        </c:ser>
        <c:ser>
          <c:idx val="2"/>
          <c:order val="4"/>
          <c:tx>
            <c:strRef>
              <c:f>'Blue Water'!$C$58</c:f>
              <c:strCache>
                <c:ptCount val="1"/>
                <c:pt idx="0">
                  <c:v>EoL -  Food Loss</c:v>
                </c:pt>
              </c:strCache>
            </c:strRef>
          </c:tx>
          <c:spPr>
            <a:solidFill>
              <a:schemeClr val="accent2">
                <a:lumMod val="40000"/>
                <a:lumOff val="60000"/>
              </a:schemeClr>
            </a:solidFill>
            <a:ln>
              <a:noFill/>
            </a:ln>
            <a:effectLst/>
          </c:spPr>
          <c:invertIfNegative val="0"/>
          <c:cat>
            <c:strRef>
              <c:f>'Blue Water'!$A$59:$A$85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'Blue Water'!$C$59:$C$85</c:f>
              <c:numCache>
                <c:formatCode>General</c:formatCode>
                <c:ptCount val="27"/>
                <c:pt idx="0">
                  <c:v>-16.171115966280901</c:v>
                </c:pt>
                <c:pt idx="1">
                  <c:v>-17.487369591501199</c:v>
                </c:pt>
                <c:pt idx="2">
                  <c:v>-18.798922310867098</c:v>
                </c:pt>
                <c:pt idx="3">
                  <c:v>-14.0943537302355</c:v>
                </c:pt>
                <c:pt idx="4">
                  <c:v>-15.241568568751999</c:v>
                </c:pt>
                <c:pt idx="5">
                  <c:v>-16.384686211404201</c:v>
                </c:pt>
                <c:pt idx="6">
                  <c:v>-14.0943537302355</c:v>
                </c:pt>
                <c:pt idx="7">
                  <c:v>-15.241568568751999</c:v>
                </c:pt>
                <c:pt idx="8">
                  <c:v>-16.384686211400599</c:v>
                </c:pt>
                <c:pt idx="9">
                  <c:v>-14.0943537302355</c:v>
                </c:pt>
                <c:pt idx="10">
                  <c:v>-15.241568568751999</c:v>
                </c:pt>
                <c:pt idx="11">
                  <c:v>-16.384686211400599</c:v>
                </c:pt>
                <c:pt idx="12">
                  <c:v>-22.619245161898998</c:v>
                </c:pt>
                <c:pt idx="13">
                  <c:v>-24.460346512294599</c:v>
                </c:pt>
                <c:pt idx="14">
                  <c:v>-26.294872500719102</c:v>
                </c:pt>
                <c:pt idx="15">
                  <c:v>-36.551455276610803</c:v>
                </c:pt>
                <c:pt idx="16">
                  <c:v>-39.526573729388502</c:v>
                </c:pt>
                <c:pt idx="17">
                  <c:v>-42.491066759066598</c:v>
                </c:pt>
                <c:pt idx="18">
                  <c:v>-24.904017400496699</c:v>
                </c:pt>
                <c:pt idx="19">
                  <c:v>-26.9310885842497</c:v>
                </c:pt>
                <c:pt idx="20">
                  <c:v>-28.950920228053299</c:v>
                </c:pt>
                <c:pt idx="21">
                  <c:v>0</c:v>
                </c:pt>
                <c:pt idx="22">
                  <c:v>0</c:v>
                </c:pt>
                <c:pt idx="23">
                  <c:v>0</c:v>
                </c:pt>
                <c:pt idx="24">
                  <c:v>-203.57320645719301</c:v>
                </c:pt>
                <c:pt idx="25">
                  <c:v>-220.14311861069299</c:v>
                </c:pt>
                <c:pt idx="26">
                  <c:v>-236.65385250642399</c:v>
                </c:pt>
              </c:numCache>
            </c:numRef>
          </c:val>
          <c:extLst xmlns:c15="http://schemas.microsoft.com/office/drawing/2012/chart">
            <c:ext xmlns:c16="http://schemas.microsoft.com/office/drawing/2014/chart" uri="{C3380CC4-5D6E-409C-BE32-E72D297353CC}">
              <c16:uniqueId val="{00000001-1F93-46A1-A2B9-BBD4255A309D}"/>
            </c:ext>
          </c:extLst>
        </c:ser>
        <c:ser>
          <c:idx val="5"/>
          <c:order val="5"/>
          <c:tx>
            <c:strRef>
              <c:f>'Blue Water'!$D$58</c:f>
              <c:strCache>
                <c:ptCount val="1"/>
                <c:pt idx="0">
                  <c:v>EoL - Wasted Food</c:v>
                </c:pt>
              </c:strCache>
            </c:strRef>
          </c:tx>
          <c:spPr>
            <a:solidFill>
              <a:schemeClr val="accent2"/>
            </a:solidFill>
            <a:ln>
              <a:noFill/>
            </a:ln>
            <a:effectLst/>
          </c:spPr>
          <c:invertIfNegative val="0"/>
          <c:cat>
            <c:strRef>
              <c:f>'Blue Water'!$A$59:$A$85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'Blue Water'!$D$59:$D$85</c:f>
              <c:numCache>
                <c:formatCode>General</c:formatCode>
                <c:ptCount val="27"/>
                <c:pt idx="0">
                  <c:v>-14.250124451999</c:v>
                </c:pt>
                <c:pt idx="1">
                  <c:v>-30.8200366054953</c:v>
                </c:pt>
                <c:pt idx="2">
                  <c:v>-47.330770501273904</c:v>
                </c:pt>
                <c:pt idx="3">
                  <c:v>-14.250124451999</c:v>
                </c:pt>
                <c:pt idx="4">
                  <c:v>-30.8200366054953</c:v>
                </c:pt>
                <c:pt idx="5">
                  <c:v>-47.330770501273904</c:v>
                </c:pt>
                <c:pt idx="6">
                  <c:v>-14.250124451999</c:v>
                </c:pt>
                <c:pt idx="7">
                  <c:v>-30.8200366054953</c:v>
                </c:pt>
                <c:pt idx="8">
                  <c:v>-47.330770501273904</c:v>
                </c:pt>
                <c:pt idx="9">
                  <c:v>-14.250124451999</c:v>
                </c:pt>
                <c:pt idx="10">
                  <c:v>-30.8200366054953</c:v>
                </c:pt>
                <c:pt idx="11">
                  <c:v>-47.330770501273904</c:v>
                </c:pt>
                <c:pt idx="12">
                  <c:v>-14.250124451999</c:v>
                </c:pt>
                <c:pt idx="13">
                  <c:v>-30.8200366054953</c:v>
                </c:pt>
                <c:pt idx="14">
                  <c:v>-47.330770501273904</c:v>
                </c:pt>
                <c:pt idx="15">
                  <c:v>-14.250124451999</c:v>
                </c:pt>
                <c:pt idx="16">
                  <c:v>-30.8200366054953</c:v>
                </c:pt>
                <c:pt idx="17">
                  <c:v>-47.330770501273904</c:v>
                </c:pt>
                <c:pt idx="18">
                  <c:v>-14.250124451999</c:v>
                </c:pt>
                <c:pt idx="19">
                  <c:v>-30.8200366054953</c:v>
                </c:pt>
                <c:pt idx="20">
                  <c:v>-47.330770501273904</c:v>
                </c:pt>
                <c:pt idx="21">
                  <c:v>-14.250124451999</c:v>
                </c:pt>
                <c:pt idx="22">
                  <c:v>-30.8200366054953</c:v>
                </c:pt>
                <c:pt idx="23">
                  <c:v>-47.330770501273904</c:v>
                </c:pt>
                <c:pt idx="24">
                  <c:v>-14.250124451999</c:v>
                </c:pt>
                <c:pt idx="25">
                  <c:v>-30.8200366054953</c:v>
                </c:pt>
                <c:pt idx="26">
                  <c:v>-47.330770501273904</c:v>
                </c:pt>
              </c:numCache>
            </c:numRef>
          </c:val>
          <c:extLst>
            <c:ext xmlns:c16="http://schemas.microsoft.com/office/drawing/2014/chart" uri="{C3380CC4-5D6E-409C-BE32-E72D297353CC}">
              <c16:uniqueId val="{00000002-1F93-46A1-A2B9-BBD4255A309D}"/>
            </c:ext>
          </c:extLst>
        </c:ser>
        <c:ser>
          <c:idx val="0"/>
          <c:order val="6"/>
          <c:tx>
            <c:strRef>
              <c:f>'Blue Water'!$B$58</c:f>
              <c:strCache>
                <c:ptCount val="1"/>
                <c:pt idx="0">
                  <c:v>Avoided Disposal</c:v>
                </c:pt>
              </c:strCache>
            </c:strRef>
          </c:tx>
          <c:spPr>
            <a:solidFill>
              <a:schemeClr val="accent1"/>
            </a:solidFill>
            <a:ln>
              <a:noFill/>
            </a:ln>
            <a:effectLst/>
          </c:spPr>
          <c:invertIfNegative val="0"/>
          <c:cat>
            <c:strRef>
              <c:f>'Blue Water'!$A$59:$A$85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'Blue Water'!$B$59:$B$85</c:f>
              <c:numCache>
                <c:formatCode>General</c:formatCode>
                <c:ptCount val="27"/>
                <c:pt idx="0">
                  <c:v>234.996735400695</c:v>
                </c:pt>
                <c:pt idx="1">
                  <c:v>234.996735400695</c:v>
                </c:pt>
                <c:pt idx="2">
                  <c:v>234.996735400695</c:v>
                </c:pt>
                <c:pt idx="3">
                  <c:v>234.996735400695</c:v>
                </c:pt>
                <c:pt idx="4">
                  <c:v>234.996735400695</c:v>
                </c:pt>
                <c:pt idx="5">
                  <c:v>234.996735400695</c:v>
                </c:pt>
                <c:pt idx="6">
                  <c:v>234.996735400695</c:v>
                </c:pt>
                <c:pt idx="7">
                  <c:v>234.996735400695</c:v>
                </c:pt>
                <c:pt idx="8">
                  <c:v>234.996735400695</c:v>
                </c:pt>
                <c:pt idx="9">
                  <c:v>234.996735400695</c:v>
                </c:pt>
                <c:pt idx="10">
                  <c:v>234.996735400695</c:v>
                </c:pt>
                <c:pt idx="11">
                  <c:v>234.996735400695</c:v>
                </c:pt>
                <c:pt idx="12">
                  <c:v>234.996735400695</c:v>
                </c:pt>
                <c:pt idx="13">
                  <c:v>234.996735400695</c:v>
                </c:pt>
                <c:pt idx="14">
                  <c:v>234.996735400695</c:v>
                </c:pt>
                <c:pt idx="15">
                  <c:v>234.996735400695</c:v>
                </c:pt>
                <c:pt idx="16">
                  <c:v>234.996735400695</c:v>
                </c:pt>
                <c:pt idx="17">
                  <c:v>234.996735400695</c:v>
                </c:pt>
                <c:pt idx="18">
                  <c:v>234.996735400695</c:v>
                </c:pt>
                <c:pt idx="19">
                  <c:v>234.996735400695</c:v>
                </c:pt>
                <c:pt idx="20">
                  <c:v>234.996735400695</c:v>
                </c:pt>
                <c:pt idx="21">
                  <c:v>234.996735400695</c:v>
                </c:pt>
                <c:pt idx="22">
                  <c:v>234.996735400695</c:v>
                </c:pt>
                <c:pt idx="23">
                  <c:v>234.996735400695</c:v>
                </c:pt>
                <c:pt idx="24">
                  <c:v>234.996735400695</c:v>
                </c:pt>
                <c:pt idx="25">
                  <c:v>234.996735400695</c:v>
                </c:pt>
                <c:pt idx="26">
                  <c:v>234.996735400695</c:v>
                </c:pt>
              </c:numCache>
            </c:numRef>
          </c:val>
          <c:extLst>
            <c:ext xmlns:c16="http://schemas.microsoft.com/office/drawing/2014/chart" uri="{C3380CC4-5D6E-409C-BE32-E72D297353CC}">
              <c16:uniqueId val="{00000000-1F93-46A1-A2B9-BBD4255A309D}"/>
            </c:ext>
          </c:extLst>
        </c:ser>
        <c:dLbls>
          <c:showLegendKey val="0"/>
          <c:showVal val="0"/>
          <c:showCatName val="0"/>
          <c:showSerName val="0"/>
          <c:showPercent val="0"/>
          <c:showBubbleSize val="0"/>
        </c:dLbls>
        <c:gapWidth val="60"/>
        <c:overlap val="100"/>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max val="800000"/>
          <c:min val="-10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kg</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4"/>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6"/>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Blue Water Consumption of Food Rescue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'Blue Water'!$M$2</c:f>
              <c:strCache>
                <c:ptCount val="1"/>
                <c:pt idx="0">
                  <c:v>Net (rescue only)</c:v>
                </c:pt>
              </c:strCache>
            </c:strRef>
          </c:tx>
          <c:spPr>
            <a:solidFill>
              <a:schemeClr val="accent1"/>
            </a:solidFill>
            <a:ln>
              <a:noFill/>
            </a:ln>
            <a:effectLst/>
          </c:spPr>
          <c:invertIfNegative val="0"/>
          <c:cat>
            <c:strRef>
              <c:f>'Blue Water'!$A$3:$A$29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'Blue Water'!$M$3:$M$29</c:f>
              <c:numCache>
                <c:formatCode>General</c:formatCode>
                <c:ptCount val="27"/>
                <c:pt idx="0">
                  <c:v>990.25026145916718</c:v>
                </c:pt>
                <c:pt idx="1">
                  <c:v>1042.5342960803596</c:v>
                </c:pt>
                <c:pt idx="2">
                  <c:v>1094.6316020065051</c:v>
                </c:pt>
                <c:pt idx="3">
                  <c:v>709.26794079614967</c:v>
                </c:pt>
                <c:pt idx="4">
                  <c:v>738.68132140999387</c:v>
                </c:pt>
                <c:pt idx="5">
                  <c:v>767.98965423581762</c:v>
                </c:pt>
                <c:pt idx="6">
                  <c:v>2994.6243733308424</c:v>
                </c:pt>
                <c:pt idx="7">
                  <c:v>3210.0551379880985</c:v>
                </c:pt>
                <c:pt idx="8">
                  <c:v>3424.7165070573333</c:v>
                </c:pt>
                <c:pt idx="9">
                  <c:v>489.99821438225456</c:v>
                </c:pt>
                <c:pt idx="10">
                  <c:v>501.56405912508961</c:v>
                </c:pt>
                <c:pt idx="11">
                  <c:v>513.08859727959725</c:v>
                </c:pt>
                <c:pt idx="12">
                  <c:v>446.44488987495293</c:v>
                </c:pt>
                <c:pt idx="13">
                  <c:v>454.46569657654749</c:v>
                </c:pt>
                <c:pt idx="14">
                  <c:v>462.45785753992249</c:v>
                </c:pt>
                <c:pt idx="15">
                  <c:v>756.54266725576281</c:v>
                </c:pt>
                <c:pt idx="16">
                  <c:v>789.80399072079513</c:v>
                </c:pt>
                <c:pt idx="17">
                  <c:v>822.94652374505267</c:v>
                </c:pt>
                <c:pt idx="18">
                  <c:v>467.49752262728083</c:v>
                </c:pt>
                <c:pt idx="19">
                  <c:v>477.23191571566701</c:v>
                </c:pt>
                <c:pt idx="20">
                  <c:v>486.93154311449177</c:v>
                </c:pt>
                <c:pt idx="21">
                  <c:v>226.49837298150837</c:v>
                </c:pt>
                <c:pt idx="22">
                  <c:v>216.6165562150033</c:v>
                </c:pt>
                <c:pt idx="23">
                  <c:v>206.77003165126231</c:v>
                </c:pt>
                <c:pt idx="24">
                  <c:v>5269.3660571628679</c:v>
                </c:pt>
                <c:pt idx="25">
                  <c:v>5669.950214690145</c:v>
                </c:pt>
                <c:pt idx="26">
                  <c:v>6069.1037145121481</c:v>
                </c:pt>
              </c:numCache>
            </c:numRef>
          </c:val>
          <c:extLst>
            <c:ext xmlns:c16="http://schemas.microsoft.com/office/drawing/2014/chart" uri="{C3380CC4-5D6E-409C-BE32-E72D297353CC}">
              <c16:uniqueId val="{00000000-ACC5-45FE-BA24-956D9382B305}"/>
            </c:ext>
          </c:extLst>
        </c:ser>
        <c:dLbls>
          <c:showLegendKey val="0"/>
          <c:showVal val="0"/>
          <c:showCatName val="0"/>
          <c:showSerName val="0"/>
          <c:showPercent val="0"/>
          <c:showBubbleSize val="0"/>
        </c:dLbls>
        <c:gapWidth val="150"/>
        <c:overlap val="100"/>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PERNRT of Food Rescue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PERNRT!$Q$1</c:f>
              <c:strCache>
                <c:ptCount val="1"/>
                <c:pt idx="0">
                  <c:v>7</c:v>
                </c:pt>
              </c:strCache>
            </c:strRef>
          </c:tx>
          <c:spPr>
            <a:ln w="28575" cap="rnd">
              <a:noFill/>
              <a:round/>
            </a:ln>
            <a:effectLst/>
          </c:spPr>
          <c:marker>
            <c:symbol val="none"/>
          </c:marker>
          <c:errBars>
            <c:errDir val="y"/>
            <c:errBarType val="both"/>
            <c:errValType val="cust"/>
            <c:noEndCap val="1"/>
            <c:plus>
              <c:numRef>
                <c:f>PERNRT!$T$2:$T$10</c:f>
                <c:numCache>
                  <c:formatCode>General</c:formatCode>
                  <c:ptCount val="9"/>
                  <c:pt idx="0">
                    <c:v>556.82819011333095</c:v>
                  </c:pt>
                  <c:pt idx="1">
                    <c:v>204.04197603915236</c:v>
                  </c:pt>
                  <c:pt idx="2">
                    <c:v>1066.6072413170959</c:v>
                  </c:pt>
                  <c:pt idx="3">
                    <c:v>178.4969245709093</c:v>
                  </c:pt>
                  <c:pt idx="4">
                    <c:v>121.4439796034859</c:v>
                  </c:pt>
                  <c:pt idx="5">
                    <c:v>219.95280128378283</c:v>
                  </c:pt>
                  <c:pt idx="6">
                    <c:v>145.66196422890926</c:v>
                  </c:pt>
                  <c:pt idx="7">
                    <c:v>78.454894483690282</c:v>
                  </c:pt>
                  <c:pt idx="8">
                    <c:v>1956.5040547570934</c:v>
                  </c:pt>
                </c:numCache>
              </c:numRef>
            </c:plus>
            <c:minus>
              <c:numLit>
                <c:formatCode>General</c:formatCode>
                <c:ptCount val="1"/>
                <c:pt idx="0">
                  <c:v>0</c:v>
                </c:pt>
              </c:numLit>
            </c:minus>
            <c:spPr>
              <a:noFill/>
              <a:ln w="203200" cap="flat" cmpd="sng" algn="ctr">
                <a:solidFill>
                  <a:schemeClr val="accent1"/>
                </a:solidFill>
                <a:round/>
              </a:ln>
              <a:effectLst/>
            </c:spPr>
          </c:errBars>
          <c:cat>
            <c:strRef>
              <c:f>PERNRT!$P$2:$P$10</c:f>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f>PERNRT!$Q$2:$Q$10</c:f>
              <c:numCache>
                <c:formatCode>General</c:formatCode>
                <c:ptCount val="9"/>
                <c:pt idx="0">
                  <c:v>3049.0812016356986</c:v>
                </c:pt>
                <c:pt idx="1">
                  <c:v>878.08911502539286</c:v>
                </c:pt>
                <c:pt idx="2">
                  <c:v>6186.1830551973526</c:v>
                </c:pt>
                <c:pt idx="3">
                  <c:v>720.88879829774373</c:v>
                </c:pt>
                <c:pt idx="4">
                  <c:v>369.79375234436714</c:v>
                </c:pt>
                <c:pt idx="5">
                  <c:v>976.00188576157677</c:v>
                </c:pt>
                <c:pt idx="6">
                  <c:v>518.82750388543423</c:v>
                </c:pt>
                <c:pt idx="7">
                  <c:v>105.24553622255041</c:v>
                </c:pt>
                <c:pt idx="8">
                  <c:v>11662.471137904808</c:v>
                </c:pt>
              </c:numCache>
            </c:numRef>
          </c:val>
          <c:smooth val="0"/>
          <c:extLst>
            <c:ext xmlns:c16="http://schemas.microsoft.com/office/drawing/2014/chart" uri="{C3380CC4-5D6E-409C-BE32-E72D297353CC}">
              <c16:uniqueId val="{00000000-FDFD-44E9-9FE3-1FE8A69C5426}"/>
            </c:ext>
          </c:extLst>
        </c:ser>
        <c:dLbls>
          <c:showLegendKey val="0"/>
          <c:showVal val="0"/>
          <c:showCatName val="0"/>
          <c:showSerName val="0"/>
          <c:showPercent val="0"/>
          <c:showBubbleSize val="0"/>
        </c:dLbls>
        <c:smooth val="0"/>
        <c:axId val="471135672"/>
        <c:axId val="471138296"/>
      </c:line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MJ - LHV</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Blue Water Consumption of Food Rescue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'Blue Water'!$Q$1</c:f>
              <c:strCache>
                <c:ptCount val="1"/>
                <c:pt idx="0">
                  <c:v>7</c:v>
                </c:pt>
              </c:strCache>
            </c:strRef>
          </c:tx>
          <c:spPr>
            <a:ln w="28575" cap="rnd">
              <a:noFill/>
              <a:round/>
            </a:ln>
            <a:effectLst/>
          </c:spPr>
          <c:marker>
            <c:symbol val="none"/>
          </c:marker>
          <c:errBars>
            <c:errDir val="y"/>
            <c:errBarType val="both"/>
            <c:errValType val="cust"/>
            <c:noEndCap val="1"/>
            <c:plus>
              <c:numRef>
                <c:f>'Blue Water'!$T$2:$T$10</c:f>
                <c:numCache>
                  <c:formatCode>General</c:formatCode>
                  <c:ptCount val="9"/>
                  <c:pt idx="0">
                    <c:v>104.38134054733791</c:v>
                  </c:pt>
                  <c:pt idx="1">
                    <c:v>58.721713439667951</c:v>
                  </c:pt>
                  <c:pt idx="2">
                    <c:v>430.09213372649083</c:v>
                  </c:pt>
                  <c:pt idx="3">
                    <c:v>23.090382897342693</c:v>
                  </c:pt>
                  <c:pt idx="4">
                    <c:v>16.012967664969551</c:v>
                  </c:pt>
                  <c:pt idx="5">
                    <c:v>66.403856489289865</c:v>
                  </c:pt>
                  <c:pt idx="6">
                    <c:v>19.434020487210944</c:v>
                  </c:pt>
                  <c:pt idx="7">
                    <c:v>-19.728341330246053</c:v>
                  </c:pt>
                  <c:pt idx="8">
                    <c:v>799.7376573492802</c:v>
                  </c:pt>
                </c:numCache>
              </c:numRef>
            </c:plus>
            <c:minus>
              <c:numLit>
                <c:formatCode>General</c:formatCode>
                <c:ptCount val="1"/>
                <c:pt idx="0">
                  <c:v>0</c:v>
                </c:pt>
              </c:numLit>
            </c:minus>
            <c:spPr>
              <a:noFill/>
              <a:ln w="203200" cap="flat" cmpd="sng" algn="ctr">
                <a:solidFill>
                  <a:schemeClr val="accent1"/>
                </a:solidFill>
                <a:round/>
              </a:ln>
              <a:effectLst/>
            </c:spPr>
          </c:errBars>
          <c:cat>
            <c:strRef>
              <c:f>'Blue Water'!$P$2:$P$10</c:f>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f>'Blue Water'!$Q$2:$Q$10</c:f>
              <c:numCache>
                <c:formatCode>General</c:formatCode>
                <c:ptCount val="9"/>
                <c:pt idx="0">
                  <c:v>990.25026145916718</c:v>
                </c:pt>
                <c:pt idx="1">
                  <c:v>709.26794079614967</c:v>
                </c:pt>
                <c:pt idx="2">
                  <c:v>2994.6243733308424</c:v>
                </c:pt>
                <c:pt idx="3">
                  <c:v>489.99821438225456</c:v>
                </c:pt>
                <c:pt idx="4">
                  <c:v>446.44488987495293</c:v>
                </c:pt>
                <c:pt idx="5">
                  <c:v>756.54266725576281</c:v>
                </c:pt>
                <c:pt idx="6">
                  <c:v>467.49752262728083</c:v>
                </c:pt>
                <c:pt idx="7">
                  <c:v>226.49837298150837</c:v>
                </c:pt>
                <c:pt idx="8">
                  <c:v>5269.3660571628679</c:v>
                </c:pt>
              </c:numCache>
            </c:numRef>
          </c:val>
          <c:smooth val="0"/>
          <c:extLst>
            <c:ext xmlns:c16="http://schemas.microsoft.com/office/drawing/2014/chart" uri="{C3380CC4-5D6E-409C-BE32-E72D297353CC}">
              <c16:uniqueId val="{00000000-87AD-41B6-824C-6E06AE437C86}"/>
            </c:ext>
          </c:extLst>
        </c:ser>
        <c:dLbls>
          <c:showLegendKey val="0"/>
          <c:showVal val="0"/>
          <c:showCatName val="0"/>
          <c:showSerName val="0"/>
          <c:showPercent val="0"/>
          <c:showBubbleSize val="0"/>
        </c:dLbls>
        <c:smooth val="0"/>
        <c:axId val="471135672"/>
        <c:axId val="471138296"/>
      </c:line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PENRT of Food Rescue by Life Cycle Stage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5"/>
          <c:order val="0"/>
          <c:tx>
            <c:strRef>
              <c:f>PENRT!$G$2</c:f>
              <c:strCache>
                <c:ptCount val="1"/>
                <c:pt idx="0">
                  <c:v>Transportation</c:v>
                </c:pt>
              </c:strCache>
            </c:strRef>
          </c:tx>
          <c:spPr>
            <a:solidFill>
              <a:schemeClr val="accent6"/>
            </a:solidFill>
            <a:ln>
              <a:noFill/>
            </a:ln>
            <a:effectLst/>
          </c:spPr>
          <c:invertIfNegative val="0"/>
          <c:cat>
            <c:strRef>
              <c:f>PENRT!$A$3:$A$29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PENRT!$G$3:$G$29</c:f>
              <c:numCache>
                <c:formatCode>General</c:formatCode>
                <c:ptCount val="27"/>
                <c:pt idx="0">
                  <c:v>2625.1073798457301</c:v>
                </c:pt>
                <c:pt idx="1">
                  <c:v>2891.1872008473701</c:v>
                </c:pt>
                <c:pt idx="2">
                  <c:v>3156.3167367740102</c:v>
                </c:pt>
                <c:pt idx="3">
                  <c:v>379.11155788346298</c:v>
                </c:pt>
                <c:pt idx="4">
                  <c:v>462.37776546957002</c:v>
                </c:pt>
                <c:pt idx="5">
                  <c:v>545.346593742869</c:v>
                </c:pt>
                <c:pt idx="6">
                  <c:v>5425.77797329436</c:v>
                </c:pt>
                <c:pt idx="7">
                  <c:v>5919.8193542278696</c:v>
                </c:pt>
                <c:pt idx="8">
                  <c:v>6412.0963016580399</c:v>
                </c:pt>
                <c:pt idx="9">
                  <c:v>378.49029560296901</c:v>
                </c:pt>
                <c:pt idx="10">
                  <c:v>461.70593532903598</c:v>
                </c:pt>
                <c:pt idx="11">
                  <c:v>544.62437634179503</c:v>
                </c:pt>
                <c:pt idx="12">
                  <c:v>172.03958459229699</c:v>
                </c:pt>
                <c:pt idx="13">
                  <c:v>238.45109667796001</c:v>
                </c:pt>
                <c:pt idx="14">
                  <c:v>304.62542479188801</c:v>
                </c:pt>
                <c:pt idx="15">
                  <c:v>583.80174697131497</c:v>
                </c:pt>
                <c:pt idx="16">
                  <c:v>683.72878390178198</c:v>
                </c:pt>
                <c:pt idx="17">
                  <c:v>783.29893855749697</c:v>
                </c:pt>
                <c:pt idx="18">
                  <c:v>180.21634382807699</c:v>
                </c:pt>
                <c:pt idx="19">
                  <c:v>247.29340608409399</c:v>
                </c:pt>
                <c:pt idx="20">
                  <c:v>314.13090740348298</c:v>
                </c:pt>
                <c:pt idx="21">
                  <c:v>48.463580077644501</c:v>
                </c:pt>
                <c:pt idx="22">
                  <c:v>104.816580167929</c:v>
                </c:pt>
                <c:pt idx="23">
                  <c:v>160.96831954360499</c:v>
                </c:pt>
                <c:pt idx="24">
                  <c:v>10723.1125628097</c:v>
                </c:pt>
                <c:pt idx="25">
                  <c:v>11648.3323405643</c:v>
                </c:pt>
                <c:pt idx="26">
                  <c:v>12570.2477619697</c:v>
                </c:pt>
              </c:numCache>
            </c:numRef>
          </c:val>
          <c:extLst>
            <c:ext xmlns:c16="http://schemas.microsoft.com/office/drawing/2014/chart" uri="{C3380CC4-5D6E-409C-BE32-E72D297353CC}">
              <c16:uniqueId val="{00000004-2E39-4CC9-9002-8D9EDA971DEC}"/>
            </c:ext>
          </c:extLst>
        </c:ser>
        <c:ser>
          <c:idx val="3"/>
          <c:order val="1"/>
          <c:tx>
            <c:strRef>
              <c:f>PENRT!$E$2</c:f>
              <c:strCache>
                <c:ptCount val="1"/>
                <c:pt idx="0">
                  <c:v>Facilities and Operations</c:v>
                </c:pt>
              </c:strCache>
            </c:strRef>
          </c:tx>
          <c:spPr>
            <a:solidFill>
              <a:schemeClr val="accent6">
                <a:lumMod val="40000"/>
                <a:lumOff val="60000"/>
              </a:schemeClr>
            </a:solidFill>
            <a:ln>
              <a:noFill/>
            </a:ln>
            <a:effectLst/>
          </c:spPr>
          <c:invertIfNegative val="0"/>
          <c:cat>
            <c:strRef>
              <c:f>PENRT!$A$3:$A$29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PENRT!$E$3:$E$29</c:f>
              <c:numCache>
                <c:formatCode>General</c:formatCode>
                <c:ptCount val="27"/>
                <c:pt idx="0">
                  <c:v>336.152282531769</c:v>
                </c:pt>
                <c:pt idx="1">
                  <c:v>363.513514830867</c:v>
                </c:pt>
                <c:pt idx="2">
                  <c:v>390.777028443181</c:v>
                </c:pt>
                <c:pt idx="3">
                  <c:v>320.464058356517</c:v>
                </c:pt>
                <c:pt idx="4">
                  <c:v>346.54834217623397</c:v>
                </c:pt>
                <c:pt idx="5">
                  <c:v>372.53946783945099</c:v>
                </c:pt>
                <c:pt idx="6">
                  <c:v>226.70308934438299</c:v>
                </c:pt>
                <c:pt idx="7">
                  <c:v>245.15566638404201</c:v>
                </c:pt>
                <c:pt idx="8">
                  <c:v>263.54234136284498</c:v>
                </c:pt>
                <c:pt idx="9">
                  <c:v>226.70308934438299</c:v>
                </c:pt>
                <c:pt idx="10">
                  <c:v>245.15566638404201</c:v>
                </c:pt>
                <c:pt idx="11">
                  <c:v>263.54234136284498</c:v>
                </c:pt>
                <c:pt idx="12">
                  <c:v>97.546003464365796</c:v>
                </c:pt>
                <c:pt idx="13">
                  <c:v>105.48579444402399</c:v>
                </c:pt>
                <c:pt idx="14">
                  <c:v>113.397229027325</c:v>
                </c:pt>
                <c:pt idx="15">
                  <c:v>359.17816292813001</c:v>
                </c:pt>
                <c:pt idx="16">
                  <c:v>388.41359479437301</c:v>
                </c:pt>
                <c:pt idx="17">
                  <c:v>417.54461440395102</c:v>
                </c:pt>
                <c:pt idx="18">
                  <c:v>237.96146953988301</c:v>
                </c:pt>
                <c:pt idx="19">
                  <c:v>257.33042636289701</c:v>
                </c:pt>
                <c:pt idx="20">
                  <c:v>276.630208340114</c:v>
                </c:pt>
                <c:pt idx="21">
                  <c:v>0</c:v>
                </c:pt>
                <c:pt idx="22">
                  <c:v>0</c:v>
                </c:pt>
                <c:pt idx="23">
                  <c:v>0</c:v>
                </c:pt>
                <c:pt idx="24">
                  <c:v>175.58280623585799</c:v>
                </c:pt>
                <c:pt idx="25">
                  <c:v>189.87442999924201</c:v>
                </c:pt>
                <c:pt idx="26">
                  <c:v>204.11501224918601</c:v>
                </c:pt>
              </c:numCache>
            </c:numRef>
          </c:val>
          <c:extLst>
            <c:ext xmlns:c16="http://schemas.microsoft.com/office/drawing/2014/chart" uri="{C3380CC4-5D6E-409C-BE32-E72D297353CC}">
              <c16:uniqueId val="{00000003-2E39-4CC9-9002-8D9EDA971DEC}"/>
            </c:ext>
          </c:extLst>
        </c:ser>
        <c:ser>
          <c:idx val="1"/>
          <c:order val="2"/>
          <c:tx>
            <c:strRef>
              <c:f>PENRT!$C$2</c:f>
              <c:strCache>
                <c:ptCount val="1"/>
                <c:pt idx="0">
                  <c:v>EoL -  Food Loss</c:v>
                </c:pt>
              </c:strCache>
            </c:strRef>
          </c:tx>
          <c:spPr>
            <a:solidFill>
              <a:schemeClr val="accent2">
                <a:lumMod val="40000"/>
                <a:lumOff val="60000"/>
              </a:schemeClr>
            </a:solidFill>
            <a:ln>
              <a:noFill/>
            </a:ln>
            <a:effectLst/>
          </c:spPr>
          <c:invertIfNegative val="0"/>
          <c:cat>
            <c:strRef>
              <c:f>PENRT!$A$3:$A$29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PENRT!$C$3:$C$29</c:f>
              <c:numCache>
                <c:formatCode>General</c:formatCode>
                <c:ptCount val="27"/>
                <c:pt idx="0">
                  <c:v>-23.1893524758163</c:v>
                </c:pt>
                <c:pt idx="1">
                  <c:v>-25.0768579098944</c:v>
                </c:pt>
                <c:pt idx="2">
                  <c:v>-26.957622253136499</c:v>
                </c:pt>
                <c:pt idx="3">
                  <c:v>5.7817221361591304</c:v>
                </c:pt>
                <c:pt idx="4">
                  <c:v>6.25232742631162</c:v>
                </c:pt>
                <c:pt idx="5">
                  <c:v>6.7212519832849802</c:v>
                </c:pt>
                <c:pt idx="6">
                  <c:v>5.7817221361591304</c:v>
                </c:pt>
                <c:pt idx="7">
                  <c:v>6.25232742631162</c:v>
                </c:pt>
                <c:pt idx="8">
                  <c:v>6.72125198328499</c:v>
                </c:pt>
                <c:pt idx="9">
                  <c:v>5.7817221361591304</c:v>
                </c:pt>
                <c:pt idx="10">
                  <c:v>6.25232742631162</c:v>
                </c:pt>
                <c:pt idx="11">
                  <c:v>6.72125198328499</c:v>
                </c:pt>
                <c:pt idx="12">
                  <c:v>9.2787646002648998</c:v>
                </c:pt>
                <c:pt idx="13">
                  <c:v>10.0340128816818</c:v>
                </c:pt>
                <c:pt idx="14">
                  <c:v>10.786563847808001</c:v>
                </c:pt>
                <c:pt idx="15">
                  <c:v>-10.7000007360529</c:v>
                </c:pt>
                <c:pt idx="16">
                  <c:v>-11.5709310285224</c:v>
                </c:pt>
                <c:pt idx="17">
                  <c:v>-12.4387508556615</c:v>
                </c:pt>
                <c:pt idx="18">
                  <c:v>10.2160135497866</c:v>
                </c:pt>
                <c:pt idx="19">
                  <c:v>11.0475495363972</c:v>
                </c:pt>
                <c:pt idx="20">
                  <c:v>11.8761157516269</c:v>
                </c:pt>
                <c:pt idx="21">
                  <c:v>0</c:v>
                </c:pt>
                <c:pt idx="22">
                  <c:v>0</c:v>
                </c:pt>
                <c:pt idx="23">
                  <c:v>0</c:v>
                </c:pt>
                <c:pt idx="24">
                  <c:v>83.508881402384205</c:v>
                </c:pt>
                <c:pt idx="25">
                  <c:v>90.306115935136305</c:v>
                </c:pt>
                <c:pt idx="26">
                  <c:v>97.079074630271506</c:v>
                </c:pt>
              </c:numCache>
            </c:numRef>
          </c:val>
          <c:extLst>
            <c:ext xmlns:c16="http://schemas.microsoft.com/office/drawing/2014/chart" uri="{C3380CC4-5D6E-409C-BE32-E72D297353CC}">
              <c16:uniqueId val="{00000001-2E39-4CC9-9002-8D9EDA971DEC}"/>
            </c:ext>
          </c:extLst>
        </c:ser>
        <c:ser>
          <c:idx val="2"/>
          <c:order val="3"/>
          <c:tx>
            <c:strRef>
              <c:f>PENRT!$D$2</c:f>
              <c:strCache>
                <c:ptCount val="1"/>
                <c:pt idx="0">
                  <c:v>EoL - Wasted Food</c:v>
                </c:pt>
              </c:strCache>
            </c:strRef>
          </c:tx>
          <c:spPr>
            <a:solidFill>
              <a:schemeClr val="accent2"/>
            </a:solidFill>
            <a:ln>
              <a:noFill/>
            </a:ln>
            <a:effectLst/>
          </c:spPr>
          <c:invertIfNegative val="0"/>
          <c:cat>
            <c:strRef>
              <c:f>PENRT!$A$3:$A$29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PENRT!$D$3:$D$29</c:f>
              <c:numCache>
                <c:formatCode>General</c:formatCode>
                <c:ptCount val="27"/>
                <c:pt idx="0">
                  <c:v>5.84562169816689</c:v>
                </c:pt>
                <c:pt idx="1">
                  <c:v>12.642856230919101</c:v>
                </c:pt>
                <c:pt idx="2">
                  <c:v>19.415814926054299</c:v>
                </c:pt>
                <c:pt idx="3">
                  <c:v>5.84562169816689</c:v>
                </c:pt>
                <c:pt idx="4">
                  <c:v>12.642856230919101</c:v>
                </c:pt>
                <c:pt idx="5">
                  <c:v>19.415814926054299</c:v>
                </c:pt>
                <c:pt idx="6">
                  <c:v>5.84562169816689</c:v>
                </c:pt>
                <c:pt idx="7">
                  <c:v>12.642856230919101</c:v>
                </c:pt>
                <c:pt idx="8">
                  <c:v>19.415814926054299</c:v>
                </c:pt>
                <c:pt idx="9">
                  <c:v>5.84562169816689</c:v>
                </c:pt>
                <c:pt idx="10">
                  <c:v>12.642856230919101</c:v>
                </c:pt>
                <c:pt idx="11">
                  <c:v>19.415814926054299</c:v>
                </c:pt>
                <c:pt idx="12">
                  <c:v>5.84562169816689</c:v>
                </c:pt>
                <c:pt idx="13">
                  <c:v>12.642856230919101</c:v>
                </c:pt>
                <c:pt idx="14">
                  <c:v>19.415814926054299</c:v>
                </c:pt>
                <c:pt idx="15">
                  <c:v>5.84562169816689</c:v>
                </c:pt>
                <c:pt idx="16">
                  <c:v>12.642856230919101</c:v>
                </c:pt>
                <c:pt idx="17">
                  <c:v>19.415814926054299</c:v>
                </c:pt>
                <c:pt idx="18">
                  <c:v>5.84562169816689</c:v>
                </c:pt>
                <c:pt idx="19">
                  <c:v>12.642856230919101</c:v>
                </c:pt>
                <c:pt idx="20">
                  <c:v>19.415814926054299</c:v>
                </c:pt>
                <c:pt idx="21">
                  <c:v>5.84562169816689</c:v>
                </c:pt>
                <c:pt idx="22">
                  <c:v>12.642856230919101</c:v>
                </c:pt>
                <c:pt idx="23">
                  <c:v>19.415814926054299</c:v>
                </c:pt>
                <c:pt idx="24">
                  <c:v>5.84562169816689</c:v>
                </c:pt>
                <c:pt idx="25">
                  <c:v>12.642856230919101</c:v>
                </c:pt>
                <c:pt idx="26">
                  <c:v>19.415814926054299</c:v>
                </c:pt>
              </c:numCache>
            </c:numRef>
          </c:val>
          <c:extLst>
            <c:ext xmlns:c16="http://schemas.microsoft.com/office/drawing/2014/chart" uri="{C3380CC4-5D6E-409C-BE32-E72D297353CC}">
              <c16:uniqueId val="{00000002-2E39-4CC9-9002-8D9EDA971DEC}"/>
            </c:ext>
          </c:extLst>
        </c:ser>
        <c:ser>
          <c:idx val="0"/>
          <c:order val="4"/>
          <c:tx>
            <c:strRef>
              <c:f>PENRT!$B$2</c:f>
              <c:strCache>
                <c:ptCount val="1"/>
                <c:pt idx="0">
                  <c:v>Avoided Disposal</c:v>
                </c:pt>
              </c:strCache>
            </c:strRef>
          </c:tx>
          <c:spPr>
            <a:solidFill>
              <a:schemeClr val="accent1"/>
            </a:solidFill>
            <a:ln>
              <a:noFill/>
            </a:ln>
            <a:effectLst/>
          </c:spPr>
          <c:invertIfNegative val="0"/>
          <c:cat>
            <c:strRef>
              <c:f>PENRT!$A$3:$A$29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PENRT!$B$3:$B$29</c:f>
              <c:numCache>
                <c:formatCode>General</c:formatCode>
                <c:ptCount val="27"/>
                <c:pt idx="0">
                  <c:v>-273.38652674615798</c:v>
                </c:pt>
                <c:pt idx="1">
                  <c:v>-273.38652674615798</c:v>
                </c:pt>
                <c:pt idx="2">
                  <c:v>-273.38652674615798</c:v>
                </c:pt>
                <c:pt idx="3">
                  <c:v>-273.38652674615798</c:v>
                </c:pt>
                <c:pt idx="4">
                  <c:v>-273.38652674615798</c:v>
                </c:pt>
                <c:pt idx="5">
                  <c:v>-273.38652674615798</c:v>
                </c:pt>
                <c:pt idx="6">
                  <c:v>-273.38652674615798</c:v>
                </c:pt>
                <c:pt idx="7">
                  <c:v>-273.38652674615798</c:v>
                </c:pt>
                <c:pt idx="8">
                  <c:v>-273.38652674615798</c:v>
                </c:pt>
                <c:pt idx="9">
                  <c:v>-273.38652674615798</c:v>
                </c:pt>
                <c:pt idx="10">
                  <c:v>-273.38652674615798</c:v>
                </c:pt>
                <c:pt idx="11">
                  <c:v>-273.38652674615798</c:v>
                </c:pt>
                <c:pt idx="12">
                  <c:v>-273.38652674615798</c:v>
                </c:pt>
                <c:pt idx="13">
                  <c:v>-273.38652674615798</c:v>
                </c:pt>
                <c:pt idx="14">
                  <c:v>-273.38652674615798</c:v>
                </c:pt>
                <c:pt idx="15">
                  <c:v>-273.38652674615798</c:v>
                </c:pt>
                <c:pt idx="16">
                  <c:v>-273.38652674615798</c:v>
                </c:pt>
                <c:pt idx="17">
                  <c:v>-273.38652674615798</c:v>
                </c:pt>
                <c:pt idx="18">
                  <c:v>-273.38652674615798</c:v>
                </c:pt>
                <c:pt idx="19">
                  <c:v>-273.38652674615798</c:v>
                </c:pt>
                <c:pt idx="20">
                  <c:v>-273.38652674615798</c:v>
                </c:pt>
                <c:pt idx="21">
                  <c:v>-273.38652674615798</c:v>
                </c:pt>
                <c:pt idx="22">
                  <c:v>-273.38652674615798</c:v>
                </c:pt>
                <c:pt idx="23">
                  <c:v>-273.38652674615798</c:v>
                </c:pt>
                <c:pt idx="24">
                  <c:v>-273.38652674615798</c:v>
                </c:pt>
                <c:pt idx="25">
                  <c:v>-273.38652674615798</c:v>
                </c:pt>
                <c:pt idx="26">
                  <c:v>-273.38652674615798</c:v>
                </c:pt>
              </c:numCache>
            </c:numRef>
          </c:val>
          <c:extLst>
            <c:ext xmlns:c16="http://schemas.microsoft.com/office/drawing/2014/chart" uri="{C3380CC4-5D6E-409C-BE32-E72D297353CC}">
              <c16:uniqueId val="{00000000-2E39-4CC9-9002-8D9EDA971DEC}"/>
            </c:ext>
          </c:extLst>
        </c:ser>
        <c:dLbls>
          <c:showLegendKey val="0"/>
          <c:showVal val="0"/>
          <c:showCatName val="0"/>
          <c:showSerName val="0"/>
          <c:showPercent val="0"/>
          <c:showBubbleSize val="0"/>
        </c:dLbls>
        <c:gapWidth val="150"/>
        <c:overlap val="100"/>
        <c:axId val="471135672"/>
        <c:axId val="471138296"/>
        <c:extLst>
          <c:ext xmlns:c15="http://schemas.microsoft.com/office/drawing/2012/chart" uri="{02D57815-91ED-43cb-92C2-25804820EDAC}">
            <c15:filteredBarSeries>
              <c15:ser>
                <c:idx val="4"/>
                <c:order val="5"/>
                <c:tx>
                  <c:strRef>
                    <c:extLst>
                      <c:ext uri="{02D57815-91ED-43cb-92C2-25804820EDAC}">
                        <c15:formulaRef>
                          <c15:sqref>PENRT!$F$2</c15:sqref>
                        </c15:formulaRef>
                      </c:ext>
                    </c:extLst>
                    <c:strCache>
                      <c:ptCount val="1"/>
                      <c:pt idx="0">
                        <c:v>Chicken Production</c:v>
                      </c:pt>
                    </c:strCache>
                  </c:strRef>
                </c:tx>
                <c:spPr>
                  <a:solidFill>
                    <a:schemeClr val="accent5"/>
                  </a:solidFill>
                  <a:ln>
                    <a:noFill/>
                  </a:ln>
                  <a:effectLst/>
                </c:spPr>
                <c:invertIfNegative val="0"/>
                <c:cat>
                  <c:strRef>
                    <c:extLst>
                      <c:ext uri="{02D57815-91ED-43cb-92C2-25804820EDAC}">
                        <c15:formulaRef>
                          <c15:sqref>PENRT!$A$3:$A$29</c15:sqref>
                        </c15:formulaRef>
                      </c:ext>
                    </c:extLst>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extLst>
                      <c:ext uri="{02D57815-91ED-43cb-92C2-25804820EDAC}">
                        <c15:formulaRef>
                          <c15:sqref>PENRT!$F$3:$F$29</c15:sqref>
                        </c15:formulaRef>
                      </c:ext>
                    </c:extLst>
                    <c:numCache>
                      <c:formatCode>General</c:formatCode>
                      <c:ptCount val="27"/>
                      <c:pt idx="0">
                        <c:v>24281.491875763801</c:v>
                      </c:pt>
                      <c:pt idx="1">
                        <c:v>26257.892377279499</c:v>
                      </c:pt>
                      <c:pt idx="2">
                        <c:v>28227.234305575399</c:v>
                      </c:pt>
                      <c:pt idx="3">
                        <c:v>22709.222974966498</c:v>
                      </c:pt>
                      <c:pt idx="4">
                        <c:v>24557.648100835901</c:v>
                      </c:pt>
                      <c:pt idx="5">
                        <c:v>26399.4717083986</c:v>
                      </c:pt>
                      <c:pt idx="6">
                        <c:v>22720.112430132602</c:v>
                      </c:pt>
                      <c:pt idx="7">
                        <c:v>24569.4239070039</c:v>
                      </c:pt>
                      <c:pt idx="8">
                        <c:v>26412.1307000292</c:v>
                      </c:pt>
                      <c:pt idx="9">
                        <c:v>22720.112430132602</c:v>
                      </c:pt>
                      <c:pt idx="10">
                        <c:v>24569.4239070039</c:v>
                      </c:pt>
                      <c:pt idx="11">
                        <c:v>26412.1307000292</c:v>
                      </c:pt>
                      <c:pt idx="12">
                        <c:v>23642.444671300302</c:v>
                      </c:pt>
                      <c:pt idx="13">
                        <c:v>25566.829702685201</c:v>
                      </c:pt>
                      <c:pt idx="14">
                        <c:v>27484.341930386599</c:v>
                      </c:pt>
                      <c:pt idx="15">
                        <c:v>26220.692869893501</c:v>
                      </c:pt>
                      <c:pt idx="16">
                        <c:v>28354.935312791898</c:v>
                      </c:pt>
                      <c:pt idx="17">
                        <c:v>30481.555461251301</c:v>
                      </c:pt>
                      <c:pt idx="18">
                        <c:v>23848.423758234399</c:v>
                      </c:pt>
                      <c:pt idx="19">
                        <c:v>25789.574529253499</c:v>
                      </c:pt>
                      <c:pt idx="20">
                        <c:v>27723.7926189475</c:v>
                      </c:pt>
                      <c:pt idx="21">
                        <c:v>21288.403459798799</c:v>
                      </c:pt>
                      <c:pt idx="22">
                        <c:v>23021.1804855964</c:v>
                      </c:pt>
                      <c:pt idx="23">
                        <c:v>24747.769022016098</c:v>
                      </c:pt>
                      <c:pt idx="24">
                        <c:v>42556.400408340502</c:v>
                      </c:pt>
                      <c:pt idx="25">
                        <c:v>46020.293464833398</c:v>
                      </c:pt>
                      <c:pt idx="26">
                        <c:v>49471.815474695897</c:v>
                      </c:pt>
                    </c:numCache>
                  </c:numRef>
                </c:val>
                <c:extLst>
                  <c:ext xmlns:c16="http://schemas.microsoft.com/office/drawing/2014/chart" uri="{C3380CC4-5D6E-409C-BE32-E72D297353CC}">
                    <c16:uniqueId val="{00000005-2E39-4CC9-9002-8D9EDA971DEC}"/>
                  </c:ext>
                </c:extLst>
              </c15:ser>
            </c15:filteredBarSeries>
          </c:ext>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MJ - LHV</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PENRT of Food Rescue by Life Cycle Stage (incl. Chicken Production and Sunk Costs)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9"/>
          <c:order val="0"/>
          <c:tx>
            <c:strRef>
              <c:f>PENRT!$F$2</c:f>
              <c:strCache>
                <c:ptCount val="1"/>
                <c:pt idx="0">
                  <c:v>Chicken Production</c:v>
                </c:pt>
              </c:strCache>
            </c:strRef>
          </c:tx>
          <c:spPr>
            <a:solidFill>
              <a:schemeClr val="accent4"/>
            </a:solidFill>
            <a:ln>
              <a:noFill/>
            </a:ln>
            <a:effectLst/>
          </c:spPr>
          <c:invertIfNegative val="0"/>
          <c:cat>
            <c:strRef>
              <c:f>PENRT!$A$3:$A$29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PENRT!$F$3:$F$29</c:f>
              <c:numCache>
                <c:formatCode>General</c:formatCode>
                <c:ptCount val="27"/>
                <c:pt idx="0">
                  <c:v>24281.491875763801</c:v>
                </c:pt>
                <c:pt idx="1">
                  <c:v>26257.892377279499</c:v>
                </c:pt>
                <c:pt idx="2">
                  <c:v>28227.234305575399</c:v>
                </c:pt>
                <c:pt idx="3">
                  <c:v>22709.222974966498</c:v>
                </c:pt>
                <c:pt idx="4">
                  <c:v>24557.648100835901</c:v>
                </c:pt>
                <c:pt idx="5">
                  <c:v>26399.4717083986</c:v>
                </c:pt>
                <c:pt idx="6">
                  <c:v>22720.112430132602</c:v>
                </c:pt>
                <c:pt idx="7">
                  <c:v>24569.4239070039</c:v>
                </c:pt>
                <c:pt idx="8">
                  <c:v>26412.1307000292</c:v>
                </c:pt>
                <c:pt idx="9">
                  <c:v>22720.112430132602</c:v>
                </c:pt>
                <c:pt idx="10">
                  <c:v>24569.4239070039</c:v>
                </c:pt>
                <c:pt idx="11">
                  <c:v>26412.1307000292</c:v>
                </c:pt>
                <c:pt idx="12">
                  <c:v>23642.444671300302</c:v>
                </c:pt>
                <c:pt idx="13">
                  <c:v>25566.829702685201</c:v>
                </c:pt>
                <c:pt idx="14">
                  <c:v>27484.341930386599</c:v>
                </c:pt>
                <c:pt idx="15">
                  <c:v>26220.692869893501</c:v>
                </c:pt>
                <c:pt idx="16">
                  <c:v>28354.935312791898</c:v>
                </c:pt>
                <c:pt idx="17">
                  <c:v>30481.555461251301</c:v>
                </c:pt>
                <c:pt idx="18">
                  <c:v>23848.423758234399</c:v>
                </c:pt>
                <c:pt idx="19">
                  <c:v>25789.574529253499</c:v>
                </c:pt>
                <c:pt idx="20">
                  <c:v>27723.7926189475</c:v>
                </c:pt>
                <c:pt idx="21">
                  <c:v>21288.403459798799</c:v>
                </c:pt>
                <c:pt idx="22">
                  <c:v>23021.1804855964</c:v>
                </c:pt>
                <c:pt idx="23">
                  <c:v>24747.769022016098</c:v>
                </c:pt>
                <c:pt idx="24">
                  <c:v>42556.400408340502</c:v>
                </c:pt>
                <c:pt idx="25">
                  <c:v>46020.293464833398</c:v>
                </c:pt>
                <c:pt idx="26">
                  <c:v>49471.815474695897</c:v>
                </c:pt>
              </c:numCache>
            </c:numRef>
          </c:val>
          <c:extLst>
            <c:ext xmlns:c16="http://schemas.microsoft.com/office/drawing/2014/chart" uri="{C3380CC4-5D6E-409C-BE32-E72D297353CC}">
              <c16:uniqueId val="{00000004-EFD2-445B-AEE1-B92D95B967C7}"/>
            </c:ext>
          </c:extLst>
        </c:ser>
        <c:ser>
          <c:idx val="6"/>
          <c:order val="1"/>
          <c:tx>
            <c:strRef>
              <c:f>PENRT!$H$2</c:f>
              <c:strCache>
                <c:ptCount val="1"/>
                <c:pt idx="0">
                  <c:v>Sunk Costs</c:v>
                </c:pt>
              </c:strCache>
            </c:strRef>
          </c:tx>
          <c:spPr>
            <a:solidFill>
              <a:schemeClr val="accent4">
                <a:lumMod val="40000"/>
                <a:lumOff val="60000"/>
              </a:schemeClr>
            </a:solidFill>
            <a:ln>
              <a:noFill/>
            </a:ln>
            <a:effectLst/>
          </c:spPr>
          <c:invertIfNegative val="0"/>
          <c:cat>
            <c:strRef>
              <c:f>PENRT!$A$3:$A$29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PENRT!$H$3:$H$29</c:f>
              <c:numCache>
                <c:formatCode>General</c:formatCode>
                <c:ptCount val="27"/>
                <c:pt idx="0">
                  <c:v>0</c:v>
                </c:pt>
                <c:pt idx="1">
                  <c:v>0</c:v>
                </c:pt>
                <c:pt idx="2">
                  <c:v>0</c:v>
                </c:pt>
                <c:pt idx="3">
                  <c:v>0</c:v>
                </c:pt>
                <c:pt idx="4">
                  <c:v>0</c:v>
                </c:pt>
                <c:pt idx="5">
                  <c:v>0</c:v>
                </c:pt>
                <c:pt idx="6">
                  <c:v>2625.1073798457301</c:v>
                </c:pt>
                <c:pt idx="7">
                  <c:v>2891.1872008473701</c:v>
                </c:pt>
                <c:pt idx="8">
                  <c:v>3156.3167367740102</c:v>
                </c:pt>
                <c:pt idx="9">
                  <c:v>2625.1073798457301</c:v>
                </c:pt>
                <c:pt idx="10">
                  <c:v>2891.1872008473701</c:v>
                </c:pt>
                <c:pt idx="11">
                  <c:v>3156.3167367740102</c:v>
                </c:pt>
                <c:pt idx="12">
                  <c:v>2961.2596623774989</c:v>
                </c:pt>
                <c:pt idx="13">
                  <c:v>3254.700715678237</c:v>
                </c:pt>
                <c:pt idx="14">
                  <c:v>3547.093765217191</c:v>
                </c:pt>
                <c:pt idx="15">
                  <c:v>2961.2596623774989</c:v>
                </c:pt>
                <c:pt idx="16">
                  <c:v>3254.700715678237</c:v>
                </c:pt>
                <c:pt idx="17">
                  <c:v>3547.093765217191</c:v>
                </c:pt>
                <c:pt idx="18">
                  <c:v>2961.2596623774989</c:v>
                </c:pt>
                <c:pt idx="19">
                  <c:v>3254.700715678237</c:v>
                </c:pt>
                <c:pt idx="20">
                  <c:v>3547.093765217191</c:v>
                </c:pt>
                <c:pt idx="21">
                  <c:v>2961.2596623774989</c:v>
                </c:pt>
                <c:pt idx="22">
                  <c:v>3254.700715678237</c:v>
                </c:pt>
                <c:pt idx="23">
                  <c:v>3547.093765217191</c:v>
                </c:pt>
                <c:pt idx="24">
                  <c:v>2961.2596623774989</c:v>
                </c:pt>
                <c:pt idx="25">
                  <c:v>3254.700715678237</c:v>
                </c:pt>
                <c:pt idx="26">
                  <c:v>3547.093765217191</c:v>
                </c:pt>
              </c:numCache>
            </c:numRef>
          </c:val>
          <c:extLst xmlns:c15="http://schemas.microsoft.com/office/drawing/2012/chart">
            <c:ext xmlns:c16="http://schemas.microsoft.com/office/drawing/2014/chart" uri="{C3380CC4-5D6E-409C-BE32-E72D297353CC}">
              <c16:uniqueId val="{0000000A-EFD2-445B-AEE1-B92D95B967C7}"/>
            </c:ext>
          </c:extLst>
        </c:ser>
        <c:ser>
          <c:idx val="8"/>
          <c:order val="2"/>
          <c:tx>
            <c:strRef>
              <c:f>PENRT!$G$2</c:f>
              <c:strCache>
                <c:ptCount val="1"/>
                <c:pt idx="0">
                  <c:v>Transportation</c:v>
                </c:pt>
              </c:strCache>
            </c:strRef>
          </c:tx>
          <c:spPr>
            <a:solidFill>
              <a:schemeClr val="accent6"/>
            </a:solidFill>
            <a:ln>
              <a:noFill/>
            </a:ln>
            <a:effectLst/>
          </c:spPr>
          <c:invertIfNegative val="0"/>
          <c:cat>
            <c:strRef>
              <c:f>PENRT!$A$3:$A$29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PENRT!$G$3:$G$29</c:f>
              <c:numCache>
                <c:formatCode>General</c:formatCode>
                <c:ptCount val="27"/>
                <c:pt idx="0">
                  <c:v>2625.1073798457301</c:v>
                </c:pt>
                <c:pt idx="1">
                  <c:v>2891.1872008473701</c:v>
                </c:pt>
                <c:pt idx="2">
                  <c:v>3156.3167367740102</c:v>
                </c:pt>
                <c:pt idx="3">
                  <c:v>379.11155788346298</c:v>
                </c:pt>
                <c:pt idx="4">
                  <c:v>462.37776546957002</c:v>
                </c:pt>
                <c:pt idx="5">
                  <c:v>545.346593742869</c:v>
                </c:pt>
                <c:pt idx="6">
                  <c:v>5425.77797329436</c:v>
                </c:pt>
                <c:pt idx="7">
                  <c:v>5919.8193542278696</c:v>
                </c:pt>
                <c:pt idx="8">
                  <c:v>6412.0963016580399</c:v>
                </c:pt>
                <c:pt idx="9">
                  <c:v>378.49029560296901</c:v>
                </c:pt>
                <c:pt idx="10">
                  <c:v>461.70593532903598</c:v>
                </c:pt>
                <c:pt idx="11">
                  <c:v>544.62437634179503</c:v>
                </c:pt>
                <c:pt idx="12">
                  <c:v>172.03958459229699</c:v>
                </c:pt>
                <c:pt idx="13">
                  <c:v>238.45109667796001</c:v>
                </c:pt>
                <c:pt idx="14">
                  <c:v>304.62542479188801</c:v>
                </c:pt>
                <c:pt idx="15">
                  <c:v>583.80174697131497</c:v>
                </c:pt>
                <c:pt idx="16">
                  <c:v>683.72878390178198</c:v>
                </c:pt>
                <c:pt idx="17">
                  <c:v>783.29893855749697</c:v>
                </c:pt>
                <c:pt idx="18">
                  <c:v>180.21634382807699</c:v>
                </c:pt>
                <c:pt idx="19">
                  <c:v>247.29340608409399</c:v>
                </c:pt>
                <c:pt idx="20">
                  <c:v>314.13090740348298</c:v>
                </c:pt>
                <c:pt idx="21">
                  <c:v>48.463580077644501</c:v>
                </c:pt>
                <c:pt idx="22">
                  <c:v>104.816580167929</c:v>
                </c:pt>
                <c:pt idx="23">
                  <c:v>160.96831954360499</c:v>
                </c:pt>
                <c:pt idx="24">
                  <c:v>10723.1125628097</c:v>
                </c:pt>
                <c:pt idx="25">
                  <c:v>11648.3323405643</c:v>
                </c:pt>
                <c:pt idx="26">
                  <c:v>12570.2477619697</c:v>
                </c:pt>
              </c:numCache>
            </c:numRef>
          </c:val>
          <c:extLst>
            <c:ext xmlns:c16="http://schemas.microsoft.com/office/drawing/2014/chart" uri="{C3380CC4-5D6E-409C-BE32-E72D297353CC}">
              <c16:uniqueId val="{00000005-EFD2-445B-AEE1-B92D95B967C7}"/>
            </c:ext>
          </c:extLst>
        </c:ser>
        <c:ser>
          <c:idx val="1"/>
          <c:order val="3"/>
          <c:tx>
            <c:strRef>
              <c:f>PENRT!$E$2</c:f>
              <c:strCache>
                <c:ptCount val="1"/>
                <c:pt idx="0">
                  <c:v>Facilities and Operations</c:v>
                </c:pt>
              </c:strCache>
            </c:strRef>
          </c:tx>
          <c:spPr>
            <a:solidFill>
              <a:schemeClr val="accent6">
                <a:lumMod val="40000"/>
                <a:lumOff val="60000"/>
              </a:schemeClr>
            </a:solidFill>
            <a:ln>
              <a:noFill/>
            </a:ln>
            <a:effectLst/>
          </c:spPr>
          <c:invertIfNegative val="0"/>
          <c:cat>
            <c:strRef>
              <c:f>PENRT!$A$3:$A$29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PENRT!$E$3:$E$29</c:f>
              <c:numCache>
                <c:formatCode>General</c:formatCode>
                <c:ptCount val="27"/>
                <c:pt idx="0">
                  <c:v>336.152282531769</c:v>
                </c:pt>
                <c:pt idx="1">
                  <c:v>363.513514830867</c:v>
                </c:pt>
                <c:pt idx="2">
                  <c:v>390.777028443181</c:v>
                </c:pt>
                <c:pt idx="3">
                  <c:v>320.464058356517</c:v>
                </c:pt>
                <c:pt idx="4">
                  <c:v>346.54834217623397</c:v>
                </c:pt>
                <c:pt idx="5">
                  <c:v>372.53946783945099</c:v>
                </c:pt>
                <c:pt idx="6">
                  <c:v>226.70308934438299</c:v>
                </c:pt>
                <c:pt idx="7">
                  <c:v>245.15566638404201</c:v>
                </c:pt>
                <c:pt idx="8">
                  <c:v>263.54234136284498</c:v>
                </c:pt>
                <c:pt idx="9">
                  <c:v>226.70308934438299</c:v>
                </c:pt>
                <c:pt idx="10">
                  <c:v>245.15566638404201</c:v>
                </c:pt>
                <c:pt idx="11">
                  <c:v>263.54234136284498</c:v>
                </c:pt>
                <c:pt idx="12">
                  <c:v>97.546003464365796</c:v>
                </c:pt>
                <c:pt idx="13">
                  <c:v>105.48579444402399</c:v>
                </c:pt>
                <c:pt idx="14">
                  <c:v>113.397229027325</c:v>
                </c:pt>
                <c:pt idx="15">
                  <c:v>359.17816292813001</c:v>
                </c:pt>
                <c:pt idx="16">
                  <c:v>388.41359479437301</c:v>
                </c:pt>
                <c:pt idx="17">
                  <c:v>417.54461440395102</c:v>
                </c:pt>
                <c:pt idx="18">
                  <c:v>237.96146953988301</c:v>
                </c:pt>
                <c:pt idx="19">
                  <c:v>257.33042636289701</c:v>
                </c:pt>
                <c:pt idx="20">
                  <c:v>276.630208340114</c:v>
                </c:pt>
                <c:pt idx="21">
                  <c:v>0</c:v>
                </c:pt>
                <c:pt idx="22">
                  <c:v>0</c:v>
                </c:pt>
                <c:pt idx="23">
                  <c:v>0</c:v>
                </c:pt>
                <c:pt idx="24">
                  <c:v>175.58280623585799</c:v>
                </c:pt>
                <c:pt idx="25">
                  <c:v>189.87442999924201</c:v>
                </c:pt>
                <c:pt idx="26">
                  <c:v>204.11501224918601</c:v>
                </c:pt>
              </c:numCache>
            </c:numRef>
          </c:val>
          <c:extLst>
            <c:ext xmlns:c16="http://schemas.microsoft.com/office/drawing/2014/chart" uri="{C3380CC4-5D6E-409C-BE32-E72D297353CC}">
              <c16:uniqueId val="{00000003-EFD2-445B-AEE1-B92D95B967C7}"/>
            </c:ext>
          </c:extLst>
        </c:ser>
        <c:ser>
          <c:idx val="2"/>
          <c:order val="4"/>
          <c:tx>
            <c:strRef>
              <c:f>PENRT!$C$2</c:f>
              <c:strCache>
                <c:ptCount val="1"/>
                <c:pt idx="0">
                  <c:v>EoL -  Food Loss</c:v>
                </c:pt>
              </c:strCache>
            </c:strRef>
          </c:tx>
          <c:spPr>
            <a:solidFill>
              <a:schemeClr val="accent2">
                <a:lumMod val="40000"/>
                <a:lumOff val="60000"/>
              </a:schemeClr>
            </a:solidFill>
            <a:ln>
              <a:noFill/>
            </a:ln>
            <a:effectLst/>
          </c:spPr>
          <c:invertIfNegative val="0"/>
          <c:cat>
            <c:strRef>
              <c:f>PENRT!$A$3:$A$29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PENRT!$C$3:$C$29</c:f>
              <c:numCache>
                <c:formatCode>General</c:formatCode>
                <c:ptCount val="27"/>
                <c:pt idx="0">
                  <c:v>-23.1893524758163</c:v>
                </c:pt>
                <c:pt idx="1">
                  <c:v>-25.0768579098944</c:v>
                </c:pt>
                <c:pt idx="2">
                  <c:v>-26.957622253136499</c:v>
                </c:pt>
                <c:pt idx="3">
                  <c:v>5.7817221361591304</c:v>
                </c:pt>
                <c:pt idx="4">
                  <c:v>6.25232742631162</c:v>
                </c:pt>
                <c:pt idx="5">
                  <c:v>6.7212519832849802</c:v>
                </c:pt>
                <c:pt idx="6">
                  <c:v>5.7817221361591304</c:v>
                </c:pt>
                <c:pt idx="7">
                  <c:v>6.25232742631162</c:v>
                </c:pt>
                <c:pt idx="8">
                  <c:v>6.72125198328499</c:v>
                </c:pt>
                <c:pt idx="9">
                  <c:v>5.7817221361591304</c:v>
                </c:pt>
                <c:pt idx="10">
                  <c:v>6.25232742631162</c:v>
                </c:pt>
                <c:pt idx="11">
                  <c:v>6.72125198328499</c:v>
                </c:pt>
                <c:pt idx="12">
                  <c:v>9.2787646002648998</c:v>
                </c:pt>
                <c:pt idx="13">
                  <c:v>10.0340128816818</c:v>
                </c:pt>
                <c:pt idx="14">
                  <c:v>10.786563847808001</c:v>
                </c:pt>
                <c:pt idx="15">
                  <c:v>-10.7000007360529</c:v>
                </c:pt>
                <c:pt idx="16">
                  <c:v>-11.5709310285224</c:v>
                </c:pt>
                <c:pt idx="17">
                  <c:v>-12.4387508556615</c:v>
                </c:pt>
                <c:pt idx="18">
                  <c:v>10.2160135497866</c:v>
                </c:pt>
                <c:pt idx="19">
                  <c:v>11.0475495363972</c:v>
                </c:pt>
                <c:pt idx="20">
                  <c:v>11.8761157516269</c:v>
                </c:pt>
                <c:pt idx="21">
                  <c:v>0</c:v>
                </c:pt>
                <c:pt idx="22">
                  <c:v>0</c:v>
                </c:pt>
                <c:pt idx="23">
                  <c:v>0</c:v>
                </c:pt>
                <c:pt idx="24">
                  <c:v>83.508881402384205</c:v>
                </c:pt>
                <c:pt idx="25">
                  <c:v>90.306115935136305</c:v>
                </c:pt>
                <c:pt idx="26">
                  <c:v>97.079074630271506</c:v>
                </c:pt>
              </c:numCache>
            </c:numRef>
          </c:val>
          <c:extLst xmlns:c15="http://schemas.microsoft.com/office/drawing/2012/chart">
            <c:ext xmlns:c16="http://schemas.microsoft.com/office/drawing/2014/chart" uri="{C3380CC4-5D6E-409C-BE32-E72D297353CC}">
              <c16:uniqueId val="{00000001-EFD2-445B-AEE1-B92D95B967C7}"/>
            </c:ext>
          </c:extLst>
        </c:ser>
        <c:ser>
          <c:idx val="5"/>
          <c:order val="5"/>
          <c:tx>
            <c:strRef>
              <c:f>PENRT!$D$2</c:f>
              <c:strCache>
                <c:ptCount val="1"/>
                <c:pt idx="0">
                  <c:v>EoL - Wasted Food</c:v>
                </c:pt>
              </c:strCache>
            </c:strRef>
          </c:tx>
          <c:spPr>
            <a:solidFill>
              <a:schemeClr val="accent2"/>
            </a:solidFill>
            <a:ln>
              <a:noFill/>
            </a:ln>
            <a:effectLst/>
          </c:spPr>
          <c:invertIfNegative val="0"/>
          <c:cat>
            <c:strRef>
              <c:f>PENRT!$A$3:$A$29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PENRT!$D$3:$D$29</c:f>
              <c:numCache>
                <c:formatCode>General</c:formatCode>
                <c:ptCount val="27"/>
                <c:pt idx="0">
                  <c:v>5.84562169816689</c:v>
                </c:pt>
                <c:pt idx="1">
                  <c:v>12.642856230919101</c:v>
                </c:pt>
                <c:pt idx="2">
                  <c:v>19.415814926054299</c:v>
                </c:pt>
                <c:pt idx="3">
                  <c:v>5.84562169816689</c:v>
                </c:pt>
                <c:pt idx="4">
                  <c:v>12.642856230919101</c:v>
                </c:pt>
                <c:pt idx="5">
                  <c:v>19.415814926054299</c:v>
                </c:pt>
                <c:pt idx="6">
                  <c:v>5.84562169816689</c:v>
                </c:pt>
                <c:pt idx="7">
                  <c:v>12.642856230919101</c:v>
                </c:pt>
                <c:pt idx="8">
                  <c:v>19.415814926054299</c:v>
                </c:pt>
                <c:pt idx="9">
                  <c:v>5.84562169816689</c:v>
                </c:pt>
                <c:pt idx="10">
                  <c:v>12.642856230919101</c:v>
                </c:pt>
                <c:pt idx="11">
                  <c:v>19.415814926054299</c:v>
                </c:pt>
                <c:pt idx="12">
                  <c:v>5.84562169816689</c:v>
                </c:pt>
                <c:pt idx="13">
                  <c:v>12.642856230919101</c:v>
                </c:pt>
                <c:pt idx="14">
                  <c:v>19.415814926054299</c:v>
                </c:pt>
                <c:pt idx="15">
                  <c:v>5.84562169816689</c:v>
                </c:pt>
                <c:pt idx="16">
                  <c:v>12.642856230919101</c:v>
                </c:pt>
                <c:pt idx="17">
                  <c:v>19.415814926054299</c:v>
                </c:pt>
                <c:pt idx="18">
                  <c:v>5.84562169816689</c:v>
                </c:pt>
                <c:pt idx="19">
                  <c:v>12.642856230919101</c:v>
                </c:pt>
                <c:pt idx="20">
                  <c:v>19.415814926054299</c:v>
                </c:pt>
                <c:pt idx="21">
                  <c:v>5.84562169816689</c:v>
                </c:pt>
                <c:pt idx="22">
                  <c:v>12.642856230919101</c:v>
                </c:pt>
                <c:pt idx="23">
                  <c:v>19.415814926054299</c:v>
                </c:pt>
                <c:pt idx="24">
                  <c:v>5.84562169816689</c:v>
                </c:pt>
                <c:pt idx="25">
                  <c:v>12.642856230919101</c:v>
                </c:pt>
                <c:pt idx="26">
                  <c:v>19.415814926054299</c:v>
                </c:pt>
              </c:numCache>
            </c:numRef>
          </c:val>
          <c:extLst>
            <c:ext xmlns:c16="http://schemas.microsoft.com/office/drawing/2014/chart" uri="{C3380CC4-5D6E-409C-BE32-E72D297353CC}">
              <c16:uniqueId val="{00000002-EFD2-445B-AEE1-B92D95B967C7}"/>
            </c:ext>
          </c:extLst>
        </c:ser>
        <c:ser>
          <c:idx val="0"/>
          <c:order val="6"/>
          <c:tx>
            <c:strRef>
              <c:f>PENRT!$B$2</c:f>
              <c:strCache>
                <c:ptCount val="1"/>
                <c:pt idx="0">
                  <c:v>Avoided Disposal</c:v>
                </c:pt>
              </c:strCache>
            </c:strRef>
          </c:tx>
          <c:spPr>
            <a:solidFill>
              <a:schemeClr val="accent1"/>
            </a:solidFill>
            <a:ln>
              <a:noFill/>
            </a:ln>
            <a:effectLst/>
          </c:spPr>
          <c:invertIfNegative val="0"/>
          <c:cat>
            <c:strRef>
              <c:f>PENRT!$A$3:$A$29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PENRT!$B$3:$B$29</c:f>
              <c:numCache>
                <c:formatCode>General</c:formatCode>
                <c:ptCount val="27"/>
                <c:pt idx="0">
                  <c:v>-273.38652674615798</c:v>
                </c:pt>
                <c:pt idx="1">
                  <c:v>-273.38652674615798</c:v>
                </c:pt>
                <c:pt idx="2">
                  <c:v>-273.38652674615798</c:v>
                </c:pt>
                <c:pt idx="3">
                  <c:v>-273.38652674615798</c:v>
                </c:pt>
                <c:pt idx="4">
                  <c:v>-273.38652674615798</c:v>
                </c:pt>
                <c:pt idx="5">
                  <c:v>-273.38652674615798</c:v>
                </c:pt>
                <c:pt idx="6">
                  <c:v>-273.38652674615798</c:v>
                </c:pt>
                <c:pt idx="7">
                  <c:v>-273.38652674615798</c:v>
                </c:pt>
                <c:pt idx="8">
                  <c:v>-273.38652674615798</c:v>
                </c:pt>
                <c:pt idx="9">
                  <c:v>-273.38652674615798</c:v>
                </c:pt>
                <c:pt idx="10">
                  <c:v>-273.38652674615798</c:v>
                </c:pt>
                <c:pt idx="11">
                  <c:v>-273.38652674615798</c:v>
                </c:pt>
                <c:pt idx="12">
                  <c:v>-273.38652674615798</c:v>
                </c:pt>
                <c:pt idx="13">
                  <c:v>-273.38652674615798</c:v>
                </c:pt>
                <c:pt idx="14">
                  <c:v>-273.38652674615798</c:v>
                </c:pt>
                <c:pt idx="15">
                  <c:v>-273.38652674615798</c:v>
                </c:pt>
                <c:pt idx="16">
                  <c:v>-273.38652674615798</c:v>
                </c:pt>
                <c:pt idx="17">
                  <c:v>-273.38652674615798</c:v>
                </c:pt>
                <c:pt idx="18">
                  <c:v>-273.38652674615798</c:v>
                </c:pt>
                <c:pt idx="19">
                  <c:v>-273.38652674615798</c:v>
                </c:pt>
                <c:pt idx="20">
                  <c:v>-273.38652674615798</c:v>
                </c:pt>
                <c:pt idx="21">
                  <c:v>-273.38652674615798</c:v>
                </c:pt>
                <c:pt idx="22">
                  <c:v>-273.38652674615798</c:v>
                </c:pt>
                <c:pt idx="23">
                  <c:v>-273.38652674615798</c:v>
                </c:pt>
                <c:pt idx="24">
                  <c:v>-273.38652674615798</c:v>
                </c:pt>
                <c:pt idx="25">
                  <c:v>-273.38652674615798</c:v>
                </c:pt>
                <c:pt idx="26">
                  <c:v>-273.38652674615798</c:v>
                </c:pt>
              </c:numCache>
            </c:numRef>
          </c:val>
          <c:extLst>
            <c:ext xmlns:c16="http://schemas.microsoft.com/office/drawing/2014/chart" uri="{C3380CC4-5D6E-409C-BE32-E72D297353CC}">
              <c16:uniqueId val="{00000000-EFD2-445B-AEE1-B92D95B967C7}"/>
            </c:ext>
          </c:extLst>
        </c:ser>
        <c:dLbls>
          <c:showLegendKey val="0"/>
          <c:showVal val="0"/>
          <c:showCatName val="0"/>
          <c:showSerName val="0"/>
          <c:showPercent val="0"/>
          <c:showBubbleSize val="0"/>
        </c:dLbls>
        <c:gapWidth val="60"/>
        <c:overlap val="100"/>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MJ - LHV</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4"/>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6"/>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PENRT of Food Rescue (incl. Chicken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PENRT!$I$2</c:f>
              <c:strCache>
                <c:ptCount val="1"/>
                <c:pt idx="0">
                  <c:v>Net</c:v>
                </c:pt>
              </c:strCache>
            </c:strRef>
          </c:tx>
          <c:spPr>
            <a:solidFill>
              <a:schemeClr val="bg1">
                <a:lumMod val="65000"/>
              </a:schemeClr>
            </a:solidFill>
            <a:ln>
              <a:noFill/>
            </a:ln>
            <a:effectLst/>
          </c:spPr>
          <c:invertIfNegative val="0"/>
          <c:cat>
            <c:strRef>
              <c:f>PENRT!$A$3:$A$29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PENRT!$I$3:$I$29</c:f>
              <c:numCache>
                <c:formatCode>General</c:formatCode>
                <c:ptCount val="27"/>
                <c:pt idx="0">
                  <c:v>26952.021280617493</c:v>
                </c:pt>
                <c:pt idx="1">
                  <c:v>29226.772564532603</c:v>
                </c:pt>
                <c:pt idx="2">
                  <c:v>31493.399736719348</c:v>
                </c:pt>
                <c:pt idx="3">
                  <c:v>23147.039408294644</c:v>
                </c:pt>
                <c:pt idx="4">
                  <c:v>25112.082865392778</c:v>
                </c:pt>
                <c:pt idx="5">
                  <c:v>27070.108310144104</c:v>
                </c:pt>
                <c:pt idx="6">
                  <c:v>30735.941689705243</c:v>
                </c:pt>
                <c:pt idx="7">
                  <c:v>33371.094785374255</c:v>
                </c:pt>
                <c:pt idx="8">
                  <c:v>35996.836619987276</c:v>
                </c:pt>
                <c:pt idx="9">
                  <c:v>25688.654012013852</c:v>
                </c:pt>
                <c:pt idx="10">
                  <c:v>27912.981366475418</c:v>
                </c:pt>
                <c:pt idx="11">
                  <c:v>30129.364694671032</c:v>
                </c:pt>
                <c:pt idx="12">
                  <c:v>26615.027781286739</c:v>
                </c:pt>
                <c:pt idx="13">
                  <c:v>28914.757651851865</c:v>
                </c:pt>
                <c:pt idx="14">
                  <c:v>31206.274201450709</c:v>
                </c:pt>
                <c:pt idx="15">
                  <c:v>29846.691536386403</c:v>
                </c:pt>
                <c:pt idx="16">
                  <c:v>32409.46380562253</c:v>
                </c:pt>
                <c:pt idx="17">
                  <c:v>34963.083316754179</c:v>
                </c:pt>
                <c:pt idx="18">
                  <c:v>26970.536342481653</c:v>
                </c:pt>
                <c:pt idx="19">
                  <c:v>29299.202956399884</c:v>
                </c:pt>
                <c:pt idx="20">
                  <c:v>31619.552903839813</c:v>
                </c:pt>
                <c:pt idx="21">
                  <c:v>24030.585797205953</c:v>
                </c:pt>
                <c:pt idx="22">
                  <c:v>26119.954110927327</c:v>
                </c:pt>
                <c:pt idx="23">
                  <c:v>28201.860394956791</c:v>
                </c:pt>
                <c:pt idx="24">
                  <c:v>56232.323416117957</c:v>
                </c:pt>
                <c:pt idx="25">
                  <c:v>60942.763396495073</c:v>
                </c:pt>
                <c:pt idx="26">
                  <c:v>65636.380376942136</c:v>
                </c:pt>
              </c:numCache>
            </c:numRef>
          </c:val>
          <c:extLst xmlns:c15="http://schemas.microsoft.com/office/drawing/2012/chart">
            <c:ext xmlns:c16="http://schemas.microsoft.com/office/drawing/2014/chart" uri="{C3380CC4-5D6E-409C-BE32-E72D297353CC}">
              <c16:uniqueId val="{00000001-F885-4995-B860-FFF3555AB600}"/>
            </c:ext>
          </c:extLst>
        </c:ser>
        <c:dLbls>
          <c:showLegendKey val="0"/>
          <c:showVal val="0"/>
          <c:showCatName val="0"/>
          <c:showSerName val="0"/>
          <c:showPercent val="0"/>
          <c:showBubbleSize val="0"/>
        </c:dLbls>
        <c:gapWidth val="86"/>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MJ - LHV</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PENRT of Food Rescue (Incl. Chicken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PENRT!$AQ$1</c:f>
              <c:strCache>
                <c:ptCount val="1"/>
                <c:pt idx="0">
                  <c:v>Min</c:v>
                </c:pt>
              </c:strCache>
            </c:strRef>
          </c:tx>
          <c:spPr>
            <a:ln w="28575" cap="rnd">
              <a:noFill/>
              <a:round/>
            </a:ln>
            <a:effectLst/>
          </c:spPr>
          <c:marker>
            <c:symbol val="none"/>
          </c:marker>
          <c:errBars>
            <c:errDir val="y"/>
            <c:errBarType val="both"/>
            <c:errValType val="cust"/>
            <c:noEndCap val="1"/>
            <c:plus>
              <c:numRef>
                <c:f>PENRT!$AT$2:$AT$10</c:f>
                <c:numCache>
                  <c:formatCode>General</c:formatCode>
                  <c:ptCount val="9"/>
                  <c:pt idx="0">
                    <c:v>4541.3784561018547</c:v>
                  </c:pt>
                  <c:pt idx="1">
                    <c:v>3923.0689018494595</c:v>
                  </c:pt>
                  <c:pt idx="2">
                    <c:v>5260.8949302820329</c:v>
                  </c:pt>
                  <c:pt idx="3">
                    <c:v>4440.7106826571799</c:v>
                  </c:pt>
                  <c:pt idx="4">
                    <c:v>4591.2464201639705</c:v>
                  </c:pt>
                  <c:pt idx="5">
                    <c:v>5116.3917803677759</c:v>
                  </c:pt>
                  <c:pt idx="6">
                    <c:v>4649.0165613581594</c:v>
                  </c:pt>
                  <c:pt idx="7">
                    <c:v>4171.2745977508384</c:v>
                  </c:pt>
                  <c:pt idx="8">
                    <c:v>9404.0569608241785</c:v>
                  </c:pt>
                </c:numCache>
              </c:numRef>
            </c:plus>
            <c:minus>
              <c:numLit>
                <c:formatCode>General</c:formatCode>
                <c:ptCount val="1"/>
                <c:pt idx="0">
                  <c:v>0</c:v>
                </c:pt>
              </c:numLit>
            </c:minus>
            <c:spPr>
              <a:noFill/>
              <a:ln w="203200" cap="flat" cmpd="sng" algn="ctr">
                <a:solidFill>
                  <a:schemeClr val="accent3"/>
                </a:solidFill>
                <a:round/>
              </a:ln>
              <a:effectLst/>
            </c:spPr>
          </c:errBars>
          <c:cat>
            <c:strRef>
              <c:f>PENRT!$AP$2:$AP$10</c:f>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f>PENRT!$AQ$2:$AQ$10</c:f>
              <c:numCache>
                <c:formatCode>General</c:formatCode>
                <c:ptCount val="9"/>
                <c:pt idx="0">
                  <c:v>26952.021280617493</c:v>
                </c:pt>
                <c:pt idx="1">
                  <c:v>23147.039408294644</c:v>
                </c:pt>
                <c:pt idx="2">
                  <c:v>30735.941689705243</c:v>
                </c:pt>
                <c:pt idx="3">
                  <c:v>25688.654012013852</c:v>
                </c:pt>
                <c:pt idx="4">
                  <c:v>26615.027781286739</c:v>
                </c:pt>
                <c:pt idx="5">
                  <c:v>29846.691536386403</c:v>
                </c:pt>
                <c:pt idx="6">
                  <c:v>26970.536342481653</c:v>
                </c:pt>
                <c:pt idx="7">
                  <c:v>24030.585797205953</c:v>
                </c:pt>
                <c:pt idx="8">
                  <c:v>56232.323416117957</c:v>
                </c:pt>
              </c:numCache>
            </c:numRef>
          </c:val>
          <c:smooth val="0"/>
          <c:extLst>
            <c:ext xmlns:c16="http://schemas.microsoft.com/office/drawing/2014/chart" uri="{C3380CC4-5D6E-409C-BE32-E72D297353CC}">
              <c16:uniqueId val="{00000000-C35F-4605-B4D2-913E8ACF0FC3}"/>
            </c:ext>
          </c:extLst>
        </c:ser>
        <c:dLbls>
          <c:showLegendKey val="0"/>
          <c:showVal val="0"/>
          <c:showCatName val="0"/>
          <c:showSerName val="0"/>
          <c:showPercent val="0"/>
          <c:showBubbleSize val="0"/>
        </c:dLbls>
        <c:smooth val="0"/>
        <c:axId val="405009640"/>
        <c:axId val="405007672"/>
        <c:extLst>
          <c:ext xmlns:c15="http://schemas.microsoft.com/office/drawing/2012/chart" uri="{02D57815-91ED-43cb-92C2-25804820EDAC}">
            <c15:filteredLineSeries>
              <c15:ser>
                <c:idx val="1"/>
                <c:order val="1"/>
                <c:tx>
                  <c:strRef>
                    <c:extLst>
                      <c:ext uri="{02D57815-91ED-43cb-92C2-25804820EDAC}">
                        <c15:formulaRef>
                          <c15:sqref>PENRT!$AR$1</c15:sqref>
                        </c15:formulaRef>
                      </c:ext>
                    </c:extLst>
                    <c:strCache>
                      <c:ptCount val="1"/>
                      <c:pt idx="0">
                        <c:v>Mid</c:v>
                      </c:pt>
                    </c:strCache>
                  </c:strRef>
                </c:tx>
                <c:spPr>
                  <a:ln w="28575" cap="rnd">
                    <a:solidFill>
                      <a:schemeClr val="accent2"/>
                    </a:solidFill>
                    <a:round/>
                  </a:ln>
                  <a:effectLst/>
                </c:spPr>
                <c:marker>
                  <c:symbol val="none"/>
                </c:marker>
                <c:cat>
                  <c:strRef>
                    <c:extLst>
                      <c:ext uri="{02D57815-91ED-43cb-92C2-25804820EDAC}">
                        <c15:formulaRef>
                          <c15:sqref>PENRT!$AP$2:$AP$10</c15:sqref>
                        </c15:formulaRef>
                      </c:ext>
                    </c:extLst>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extLst>
                      <c:ext uri="{02D57815-91ED-43cb-92C2-25804820EDAC}">
                        <c15:formulaRef>
                          <c15:sqref>PENRT!$AR$2:$AR$10</c15:sqref>
                        </c15:formulaRef>
                      </c:ext>
                    </c:extLst>
                    <c:numCache>
                      <c:formatCode>General</c:formatCode>
                      <c:ptCount val="9"/>
                      <c:pt idx="0">
                        <c:v>29226.772564532603</c:v>
                      </c:pt>
                      <c:pt idx="1">
                        <c:v>25112.082865392778</c:v>
                      </c:pt>
                      <c:pt idx="2">
                        <c:v>33371.094785374255</c:v>
                      </c:pt>
                      <c:pt idx="3">
                        <c:v>27912.981366475418</c:v>
                      </c:pt>
                      <c:pt idx="4">
                        <c:v>28914.757651851865</c:v>
                      </c:pt>
                      <c:pt idx="5">
                        <c:v>32409.46380562253</c:v>
                      </c:pt>
                      <c:pt idx="6">
                        <c:v>29299.202956399884</c:v>
                      </c:pt>
                      <c:pt idx="7">
                        <c:v>26119.954110927327</c:v>
                      </c:pt>
                      <c:pt idx="8">
                        <c:v>60942.763396495073</c:v>
                      </c:pt>
                    </c:numCache>
                  </c:numRef>
                </c:val>
                <c:smooth val="0"/>
                <c:extLst>
                  <c:ext xmlns:c16="http://schemas.microsoft.com/office/drawing/2014/chart" uri="{C3380CC4-5D6E-409C-BE32-E72D297353CC}">
                    <c16:uniqueId val="{00000001-C35F-4605-B4D2-913E8ACF0FC3}"/>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PENRT!$AS$1</c15:sqref>
                        </c15:formulaRef>
                      </c:ext>
                    </c:extLst>
                    <c:strCache>
                      <c:ptCount val="1"/>
                      <c:pt idx="0">
                        <c:v>Max</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PENRT!$AP$2:$AP$10</c15:sqref>
                        </c15:formulaRef>
                      </c:ext>
                    </c:extLst>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extLst xmlns:c15="http://schemas.microsoft.com/office/drawing/2012/chart">
                      <c:ext xmlns:c15="http://schemas.microsoft.com/office/drawing/2012/chart" uri="{02D57815-91ED-43cb-92C2-25804820EDAC}">
                        <c15:formulaRef>
                          <c15:sqref>PENRT!$AS$2:$AS$10</c15:sqref>
                        </c15:formulaRef>
                      </c:ext>
                    </c:extLst>
                    <c:numCache>
                      <c:formatCode>General</c:formatCode>
                      <c:ptCount val="9"/>
                      <c:pt idx="0">
                        <c:v>31493.399736719348</c:v>
                      </c:pt>
                      <c:pt idx="1">
                        <c:v>27070.108310144104</c:v>
                      </c:pt>
                      <c:pt idx="2">
                        <c:v>35996.836619987276</c:v>
                      </c:pt>
                      <c:pt idx="3">
                        <c:v>30129.364694671032</c:v>
                      </c:pt>
                      <c:pt idx="4">
                        <c:v>31206.274201450709</c:v>
                      </c:pt>
                      <c:pt idx="5">
                        <c:v>34963.083316754179</c:v>
                      </c:pt>
                      <c:pt idx="6">
                        <c:v>31619.552903839813</c:v>
                      </c:pt>
                      <c:pt idx="7">
                        <c:v>28201.860394956791</c:v>
                      </c:pt>
                      <c:pt idx="8">
                        <c:v>65636.380376942136</c:v>
                      </c:pt>
                    </c:numCache>
                  </c:numRef>
                </c:val>
                <c:smooth val="0"/>
                <c:extLst xmlns:c15="http://schemas.microsoft.com/office/drawing/2012/chart">
                  <c:ext xmlns:c16="http://schemas.microsoft.com/office/drawing/2014/chart" uri="{C3380CC4-5D6E-409C-BE32-E72D297353CC}">
                    <c16:uniqueId val="{00000002-C35F-4605-B4D2-913E8ACF0FC3}"/>
                  </c:ext>
                </c:extLst>
              </c15:ser>
            </c15:filteredLineSeries>
          </c:ext>
        </c:extLst>
      </c:lineChart>
      <c:catAx>
        <c:axId val="40500964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7672"/>
        <c:crosses val="autoZero"/>
        <c:auto val="1"/>
        <c:lblAlgn val="ctr"/>
        <c:lblOffset val="100"/>
        <c:noMultiLvlLbl val="0"/>
      </c:catAx>
      <c:valAx>
        <c:axId val="4050076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MJ - LHV</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9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PENRT of Food Rescue (Incl. Milk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PENRT!$AQ$1</c:f>
              <c:strCache>
                <c:ptCount val="1"/>
                <c:pt idx="0">
                  <c:v>Min</c:v>
                </c:pt>
              </c:strCache>
            </c:strRef>
          </c:tx>
          <c:spPr>
            <a:ln w="25400" cap="rnd">
              <a:noFill/>
              <a:round/>
            </a:ln>
            <a:effectLst/>
          </c:spPr>
          <c:marker>
            <c:symbol val="none"/>
          </c:marker>
          <c:errBars>
            <c:errDir val="y"/>
            <c:errBarType val="both"/>
            <c:errValType val="cust"/>
            <c:noEndCap val="1"/>
            <c:plus>
              <c:numRef>
                <c:f>PENRT!$AT$12:$AT$20</c:f>
                <c:numCache>
                  <c:formatCode>General</c:formatCode>
                  <c:ptCount val="9"/>
                  <c:pt idx="0">
                    <c:v>2302.4624260957571</c:v>
                  </c:pt>
                  <c:pt idx="1">
                    <c:v>1829.1265852989927</c:v>
                  </c:pt>
                  <c:pt idx="2">
                    <c:v>3165.9485330986536</c:v>
                  </c:pt>
                  <c:pt idx="3">
                    <c:v>2345.7642854738006</c:v>
                  </c:pt>
                  <c:pt idx="4">
                    <c:v>2411.254818579373</c:v>
                  </c:pt>
                  <c:pt idx="5">
                    <c:v>2698.6684425825733</c:v>
                  </c:pt>
                  <c:pt idx="6">
                    <c:v>2450.0323096538577</c:v>
                  </c:pt>
                  <c:pt idx="7">
                    <c:v>2208.3413478809562</c:v>
                  </c:pt>
                  <c:pt idx="8">
                    <c:v>5480.0720779718977</c:v>
                  </c:pt>
                </c:numCache>
              </c:numRef>
            </c:plus>
            <c:minus>
              <c:numLit>
                <c:formatCode>General</c:formatCode>
                <c:ptCount val="1"/>
                <c:pt idx="0">
                  <c:v>0</c:v>
                </c:pt>
              </c:numLit>
            </c:minus>
            <c:spPr>
              <a:noFill/>
              <a:ln w="203200" cap="flat" cmpd="sng" algn="ctr">
                <a:solidFill>
                  <a:schemeClr val="accent4"/>
                </a:solidFill>
                <a:round/>
              </a:ln>
              <a:effectLst/>
            </c:spPr>
          </c:errBars>
          <c:cat>
            <c:strRef>
              <c:f>PENRT!$AP$12:$AP$20</c:f>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f>PENRT!$AQ$12:$AQ$20</c:f>
              <c:numCache>
                <c:formatCode>General</c:formatCode>
                <c:ptCount val="9"/>
                <c:pt idx="0">
                  <c:v>13174.076480579293</c:v>
                </c:pt>
                <c:pt idx="1">
                  <c:v>10261.240537215008</c:v>
                </c:pt>
                <c:pt idx="2">
                  <c:v>17843.96386088492</c:v>
                </c:pt>
                <c:pt idx="3">
                  <c:v>12796.676183193529</c:v>
                </c:pt>
                <c:pt idx="4">
                  <c:v>13199.694848458636</c:v>
                </c:pt>
                <c:pt idx="5">
                  <c:v>14968.394073093401</c:v>
                </c:pt>
                <c:pt idx="6">
                  <c:v>13438.325562762553</c:v>
                </c:pt>
                <c:pt idx="7">
                  <c:v>11950.996567237235</c:v>
                </c:pt>
                <c:pt idx="8">
                  <c:v>32084.72413702745</c:v>
                </c:pt>
              </c:numCache>
            </c:numRef>
          </c:val>
          <c:smooth val="0"/>
          <c:extLst>
            <c:ext xmlns:c16="http://schemas.microsoft.com/office/drawing/2014/chart" uri="{C3380CC4-5D6E-409C-BE32-E72D297353CC}">
              <c16:uniqueId val="{00000000-EBCF-482F-829B-86481BCD9613}"/>
            </c:ext>
          </c:extLst>
        </c:ser>
        <c:dLbls>
          <c:showLegendKey val="0"/>
          <c:showVal val="0"/>
          <c:showCatName val="0"/>
          <c:showSerName val="0"/>
          <c:showPercent val="0"/>
          <c:showBubbleSize val="0"/>
        </c:dLbls>
        <c:smooth val="0"/>
        <c:axId val="405009640"/>
        <c:axId val="405007672"/>
        <c:extLst/>
      </c:lineChart>
      <c:catAx>
        <c:axId val="40500964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7672"/>
        <c:crosses val="autoZero"/>
        <c:auto val="1"/>
        <c:lblAlgn val="ctr"/>
        <c:lblOffset val="100"/>
        <c:noMultiLvlLbl val="0"/>
      </c:catAx>
      <c:valAx>
        <c:axId val="405007672"/>
        <c:scaling>
          <c:orientation val="minMax"/>
          <c:max val="3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MJ - LHV</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9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PENRT of Food Rescue (Incl. Apple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PENRT!$AQ$1</c:f>
              <c:strCache>
                <c:ptCount val="1"/>
                <c:pt idx="0">
                  <c:v>Min</c:v>
                </c:pt>
              </c:strCache>
            </c:strRef>
          </c:tx>
          <c:spPr>
            <a:ln w="25400" cap="rnd">
              <a:noFill/>
              <a:round/>
            </a:ln>
            <a:effectLst/>
          </c:spPr>
          <c:marker>
            <c:symbol val="none"/>
          </c:marker>
          <c:errBars>
            <c:errDir val="y"/>
            <c:errBarType val="both"/>
            <c:errValType val="cust"/>
            <c:noEndCap val="1"/>
            <c:plus>
              <c:numRef>
                <c:f>PENRT!$AT$22:$AT$30</c:f>
                <c:numCache>
                  <c:formatCode>General</c:formatCode>
                  <c:ptCount val="9"/>
                  <c:pt idx="0">
                    <c:v>1218.7904728743597</c:v>
                  </c:pt>
                  <c:pt idx="1">
                    <c:v>815.62427896070312</c:v>
                  </c:pt>
                  <c:pt idx="2">
                    <c:v>2151.9602353225855</c:v>
                  </c:pt>
                  <c:pt idx="3">
                    <c:v>1331.7759876977307</c:v>
                  </c:pt>
                  <c:pt idx="4">
                    <c:v>1356.1032518238326</c:v>
                  </c:pt>
                  <c:pt idx="5">
                    <c:v>1528.4508298214732</c:v>
                  </c:pt>
                  <c:pt idx="6">
                    <c:v>1385.6879898086363</c:v>
                  </c:pt>
                  <c:pt idx="7">
                    <c:v>1258.2495711367601</c:v>
                  </c:pt>
                  <c:pt idx="8">
                    <c:v>3580.7992578118865</c:v>
                  </c:pt>
                </c:numCache>
              </c:numRef>
            </c:plus>
            <c:minus>
              <c:numLit>
                <c:formatCode>General</c:formatCode>
                <c:ptCount val="1"/>
                <c:pt idx="0">
                  <c:v>0</c:v>
                </c:pt>
              </c:numLit>
            </c:minus>
            <c:spPr>
              <a:noFill/>
              <a:ln w="203200" cap="flat" cmpd="sng" algn="ctr">
                <a:solidFill>
                  <a:schemeClr val="accent5"/>
                </a:solidFill>
                <a:round/>
              </a:ln>
              <a:effectLst/>
            </c:spPr>
          </c:errBars>
          <c:cat>
            <c:strRef>
              <c:f>PENRT!$AP$22:$AP$30</c:f>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f>PENRT!$AQ$22:$AQ$30</c:f>
              <c:numCache>
                <c:formatCode>General</c:formatCode>
                <c:ptCount val="9"/>
                <c:pt idx="0">
                  <c:v>6505.3259992173716</c:v>
                </c:pt>
                <c:pt idx="1">
                  <c:v>4024.3032674410779</c:v>
                </c:pt>
                <c:pt idx="2">
                  <c:v>11604.035874570502</c:v>
                </c:pt>
                <c:pt idx="3">
                  <c:v>6556.7481968791108</c:v>
                </c:pt>
                <c:pt idx="4">
                  <c:v>6706.4544376550957</c:v>
                </c:pt>
                <c:pt idx="5">
                  <c:v>7767.0549176406003</c:v>
                </c:pt>
                <c:pt idx="6">
                  <c:v>6888.5143637154442</c:v>
                </c:pt>
                <c:pt idx="7">
                  <c:v>6104.2779411192423</c:v>
                </c:pt>
                <c:pt idx="8">
                  <c:v>20396.891397581039</c:v>
                </c:pt>
              </c:numCache>
            </c:numRef>
          </c:val>
          <c:smooth val="0"/>
          <c:extLst>
            <c:ext xmlns:c16="http://schemas.microsoft.com/office/drawing/2014/chart" uri="{C3380CC4-5D6E-409C-BE32-E72D297353CC}">
              <c16:uniqueId val="{00000000-D2FA-442D-AB64-2ADFEFFA75AD}"/>
            </c:ext>
          </c:extLst>
        </c:ser>
        <c:dLbls>
          <c:showLegendKey val="0"/>
          <c:showVal val="0"/>
          <c:showCatName val="0"/>
          <c:showSerName val="0"/>
          <c:showPercent val="0"/>
          <c:showBubbleSize val="0"/>
        </c:dLbls>
        <c:smooth val="0"/>
        <c:axId val="405009640"/>
        <c:axId val="405007672"/>
        <c:extLst/>
      </c:lineChart>
      <c:catAx>
        <c:axId val="40500964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7672"/>
        <c:crosses val="autoZero"/>
        <c:auto val="1"/>
        <c:lblAlgn val="ctr"/>
        <c:lblOffset val="100"/>
        <c:noMultiLvlLbl val="0"/>
      </c:catAx>
      <c:valAx>
        <c:axId val="405007672"/>
        <c:scaling>
          <c:orientation val="minMax"/>
          <c:max val="3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MJ - LHV</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9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PENRT of Food Rescue (incl. Milk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PENRT!$I$30</c:f>
              <c:strCache>
                <c:ptCount val="1"/>
                <c:pt idx="0">
                  <c:v>Net</c:v>
                </c:pt>
              </c:strCache>
            </c:strRef>
          </c:tx>
          <c:spPr>
            <a:solidFill>
              <a:schemeClr val="accent4"/>
            </a:solidFill>
            <a:ln>
              <a:noFill/>
            </a:ln>
            <a:effectLst/>
          </c:spPr>
          <c:invertIfNegative val="0"/>
          <c:cat>
            <c:strRef>
              <c:f>PENRT!$A$31:$A$57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PENRT!$I$31:$I$57</c:f>
              <c:numCache>
                <c:formatCode>General</c:formatCode>
                <c:ptCount val="27"/>
                <c:pt idx="0">
                  <c:v>13174.076480579293</c:v>
                </c:pt>
                <c:pt idx="1">
                  <c:v>14327.367141235503</c:v>
                </c:pt>
                <c:pt idx="2">
                  <c:v>15476.53890667505</c:v>
                </c:pt>
                <c:pt idx="3">
                  <c:v>10261.240537215008</c:v>
                </c:pt>
                <c:pt idx="4">
                  <c:v>11177.439900155476</c:v>
                </c:pt>
                <c:pt idx="5">
                  <c:v>12090.367122514001</c:v>
                </c:pt>
                <c:pt idx="6">
                  <c:v>17843.96386088492</c:v>
                </c:pt>
                <c:pt idx="7">
                  <c:v>19429.769923975455</c:v>
                </c:pt>
                <c:pt idx="8">
                  <c:v>21009.912393983574</c:v>
                </c:pt>
                <c:pt idx="9">
                  <c:v>12796.676183193529</c:v>
                </c:pt>
                <c:pt idx="10">
                  <c:v>13971.656505076622</c:v>
                </c:pt>
                <c:pt idx="11">
                  <c:v>15142.44046866733</c:v>
                </c:pt>
                <c:pt idx="12">
                  <c:v>13199.694848458636</c:v>
                </c:pt>
                <c:pt idx="13">
                  <c:v>14407.479015188965</c:v>
                </c:pt>
                <c:pt idx="14">
                  <c:v>15610.949667038009</c:v>
                </c:pt>
                <c:pt idx="15">
                  <c:v>14968.394073093401</c:v>
                </c:pt>
                <c:pt idx="16">
                  <c:v>16320.142130200929</c:v>
                </c:pt>
                <c:pt idx="17">
                  <c:v>17667.062515675974</c:v>
                </c:pt>
                <c:pt idx="18">
                  <c:v>13438.325562762553</c:v>
                </c:pt>
                <c:pt idx="19">
                  <c:v>14665.533159726887</c:v>
                </c:pt>
                <c:pt idx="20">
                  <c:v>15888.357872416411</c:v>
                </c:pt>
                <c:pt idx="21">
                  <c:v>11950.996567237235</c:v>
                </c:pt>
                <c:pt idx="22">
                  <c:v>13057.142501775086</c:v>
                </c:pt>
                <c:pt idx="23">
                  <c:v>14159.337915118191</c:v>
                </c:pt>
                <c:pt idx="24">
                  <c:v>32084.72413702745</c:v>
                </c:pt>
                <c:pt idx="25">
                  <c:v>34829.661850501776</c:v>
                </c:pt>
                <c:pt idx="26">
                  <c:v>37564.796214999347</c:v>
                </c:pt>
              </c:numCache>
            </c:numRef>
          </c:val>
          <c:extLst xmlns:c15="http://schemas.microsoft.com/office/drawing/2012/chart">
            <c:ext xmlns:c16="http://schemas.microsoft.com/office/drawing/2014/chart" uri="{C3380CC4-5D6E-409C-BE32-E72D297353CC}">
              <c16:uniqueId val="{00000001-49C2-4C0B-9F50-F00463F425EB}"/>
            </c:ext>
          </c:extLst>
        </c:ser>
        <c:dLbls>
          <c:showLegendKey val="0"/>
          <c:showVal val="0"/>
          <c:showCatName val="0"/>
          <c:showSerName val="0"/>
          <c:showPercent val="0"/>
          <c:showBubbleSize val="0"/>
        </c:dLbls>
        <c:gapWidth val="86"/>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MJ - LHV</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PERNRT of Food Rescue by Life Cycle Stage (incl. Chicken Production and Sunk Costs)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9"/>
          <c:order val="0"/>
          <c:tx>
            <c:strRef>
              <c:f>PERNRT!$F$2</c:f>
              <c:strCache>
                <c:ptCount val="1"/>
                <c:pt idx="0">
                  <c:v>Chicken Production</c:v>
                </c:pt>
              </c:strCache>
            </c:strRef>
          </c:tx>
          <c:spPr>
            <a:solidFill>
              <a:schemeClr val="accent4"/>
            </a:solidFill>
            <a:ln>
              <a:noFill/>
            </a:ln>
            <a:effectLst/>
          </c:spPr>
          <c:invertIfNegative val="0"/>
          <c:cat>
            <c:strRef>
              <c:f>PERNRT!$A$3:$A$29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PERNRT!$F$3:$F$29</c:f>
              <c:numCache>
                <c:formatCode>General</c:formatCode>
                <c:ptCount val="27"/>
                <c:pt idx="0">
                  <c:v>73943.512690661097</c:v>
                </c:pt>
                <c:pt idx="1">
                  <c:v>79962.170700366099</c:v>
                </c:pt>
                <c:pt idx="2">
                  <c:v>85959.333502893598</c:v>
                </c:pt>
                <c:pt idx="3">
                  <c:v>69155.541423735805</c:v>
                </c:pt>
                <c:pt idx="4">
                  <c:v>74784.480841946905</c:v>
                </c:pt>
                <c:pt idx="5">
                  <c:v>80393.316905092899</c:v>
                </c:pt>
                <c:pt idx="6">
                  <c:v>69188.702671421503</c:v>
                </c:pt>
                <c:pt idx="7">
                  <c:v>74820.3412609558</c:v>
                </c:pt>
                <c:pt idx="8">
                  <c:v>80431.866855527507</c:v>
                </c:pt>
                <c:pt idx="9">
                  <c:v>69188.702671421503</c:v>
                </c:pt>
                <c:pt idx="10">
                  <c:v>74820.3412609558</c:v>
                </c:pt>
                <c:pt idx="11">
                  <c:v>80431.866855527507</c:v>
                </c:pt>
                <c:pt idx="12">
                  <c:v>71997.446307468897</c:v>
                </c:pt>
                <c:pt idx="13">
                  <c:v>77857.703565053598</c:v>
                </c:pt>
                <c:pt idx="14">
                  <c:v>83697.031332432598</c:v>
                </c:pt>
                <c:pt idx="15">
                  <c:v>79848.888441576099</c:v>
                </c:pt>
                <c:pt idx="16">
                  <c:v>86348.216570541597</c:v>
                </c:pt>
                <c:pt idx="17">
                  <c:v>92824.332813332207</c:v>
                </c:pt>
                <c:pt idx="18">
                  <c:v>72624.706663078599</c:v>
                </c:pt>
                <c:pt idx="19">
                  <c:v>78536.019996119794</c:v>
                </c:pt>
                <c:pt idx="20">
                  <c:v>84426.221495828795</c:v>
                </c:pt>
                <c:pt idx="21">
                  <c:v>64828.773266800301</c:v>
                </c:pt>
                <c:pt idx="22">
                  <c:v>70105.533881539901</c:v>
                </c:pt>
                <c:pt idx="23">
                  <c:v>75363.4489226554</c:v>
                </c:pt>
                <c:pt idx="24">
                  <c:v>129595.403353444</c:v>
                </c:pt>
                <c:pt idx="25">
                  <c:v>140143.866417096</c:v>
                </c:pt>
                <c:pt idx="26">
                  <c:v>150654.65639837901</c:v>
                </c:pt>
              </c:numCache>
            </c:numRef>
          </c:val>
          <c:extLst>
            <c:ext xmlns:c16="http://schemas.microsoft.com/office/drawing/2014/chart" uri="{C3380CC4-5D6E-409C-BE32-E72D297353CC}">
              <c16:uniqueId val="{00000004-1DD0-45E3-B7BD-4B840D9B34B4}"/>
            </c:ext>
          </c:extLst>
        </c:ser>
        <c:ser>
          <c:idx val="6"/>
          <c:order val="1"/>
          <c:tx>
            <c:strRef>
              <c:f>PERNRT!$H$2</c:f>
              <c:strCache>
                <c:ptCount val="1"/>
                <c:pt idx="0">
                  <c:v>Sunk Costs</c:v>
                </c:pt>
              </c:strCache>
            </c:strRef>
          </c:tx>
          <c:spPr>
            <a:solidFill>
              <a:schemeClr val="accent4">
                <a:lumMod val="40000"/>
                <a:lumOff val="60000"/>
              </a:schemeClr>
            </a:solidFill>
            <a:ln>
              <a:noFill/>
            </a:ln>
            <a:effectLst/>
          </c:spPr>
          <c:invertIfNegative val="0"/>
          <c:cat>
            <c:strRef>
              <c:f>PERNRT!$A$3:$A$29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PERNRT!$H$3:$H$29</c:f>
              <c:numCache>
                <c:formatCode>General</c:formatCode>
                <c:ptCount val="27"/>
                <c:pt idx="0">
                  <c:v>0</c:v>
                </c:pt>
                <c:pt idx="1">
                  <c:v>0</c:v>
                </c:pt>
                <c:pt idx="2">
                  <c:v>0</c:v>
                </c:pt>
                <c:pt idx="3">
                  <c:v>0</c:v>
                </c:pt>
                <c:pt idx="4">
                  <c:v>0</c:v>
                </c:pt>
                <c:pt idx="5">
                  <c:v>0</c:v>
                </c:pt>
                <c:pt idx="6">
                  <c:v>2704.8530352135999</c:v>
                </c:pt>
                <c:pt idx="7">
                  <c:v>2979.0158435508602</c:v>
                </c:pt>
                <c:pt idx="8">
                  <c:v>3252.1994990012099</c:v>
                </c:pt>
                <c:pt idx="9">
                  <c:v>2704.8530352135999</c:v>
                </c:pt>
                <c:pt idx="10">
                  <c:v>2979.0158435508602</c:v>
                </c:pt>
                <c:pt idx="11">
                  <c:v>3252.1994990012099</c:v>
                </c:pt>
                <c:pt idx="12">
                  <c:v>3173.1436620930481</c:v>
                </c:pt>
                <c:pt idx="13">
                  <c:v>3485.4231493623561</c:v>
                </c:pt>
                <c:pt idx="14">
                  <c:v>3796.5873527485678</c:v>
                </c:pt>
                <c:pt idx="15">
                  <c:v>3173.1436620930481</c:v>
                </c:pt>
                <c:pt idx="16">
                  <c:v>3485.4231493623561</c:v>
                </c:pt>
                <c:pt idx="17">
                  <c:v>3796.5873527485678</c:v>
                </c:pt>
                <c:pt idx="18">
                  <c:v>3173.1436620930481</c:v>
                </c:pt>
                <c:pt idx="19">
                  <c:v>3485.4231493623561</c:v>
                </c:pt>
                <c:pt idx="20">
                  <c:v>3796.5873527485678</c:v>
                </c:pt>
                <c:pt idx="21">
                  <c:v>3173.1436620930481</c:v>
                </c:pt>
                <c:pt idx="22">
                  <c:v>3485.4231493623561</c:v>
                </c:pt>
                <c:pt idx="23">
                  <c:v>3796.5873527485678</c:v>
                </c:pt>
                <c:pt idx="24">
                  <c:v>3173.1436620930481</c:v>
                </c:pt>
                <c:pt idx="25">
                  <c:v>3485.4231493623561</c:v>
                </c:pt>
                <c:pt idx="26">
                  <c:v>3796.5873527485678</c:v>
                </c:pt>
              </c:numCache>
            </c:numRef>
          </c:val>
          <c:extLst xmlns:c15="http://schemas.microsoft.com/office/drawing/2012/chart">
            <c:ext xmlns:c16="http://schemas.microsoft.com/office/drawing/2014/chart" uri="{C3380CC4-5D6E-409C-BE32-E72D297353CC}">
              <c16:uniqueId val="{0000000A-1DD0-45E3-B7BD-4B840D9B34B4}"/>
            </c:ext>
          </c:extLst>
        </c:ser>
        <c:ser>
          <c:idx val="8"/>
          <c:order val="2"/>
          <c:tx>
            <c:strRef>
              <c:f>PERNRT!$G$2</c:f>
              <c:strCache>
                <c:ptCount val="1"/>
                <c:pt idx="0">
                  <c:v>Transportation</c:v>
                </c:pt>
              </c:strCache>
            </c:strRef>
          </c:tx>
          <c:spPr>
            <a:solidFill>
              <a:schemeClr val="accent6"/>
            </a:solidFill>
            <a:ln>
              <a:noFill/>
            </a:ln>
            <a:effectLst/>
          </c:spPr>
          <c:invertIfNegative val="0"/>
          <c:cat>
            <c:strRef>
              <c:f>PERNRT!$A$3:$A$29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PERNRT!$G$3:$G$29</c:f>
              <c:numCache>
                <c:formatCode>General</c:formatCode>
                <c:ptCount val="27"/>
                <c:pt idx="0">
                  <c:v>2704.8530352135999</c:v>
                </c:pt>
                <c:pt idx="1">
                  <c:v>2979.0158435508602</c:v>
                </c:pt>
                <c:pt idx="2">
                  <c:v>3252.1994990012099</c:v>
                </c:pt>
                <c:pt idx="3">
                  <c:v>390.62822949585501</c:v>
                </c:pt>
                <c:pt idx="4">
                  <c:v>476.42390248399897</c:v>
                </c:pt>
                <c:pt idx="5">
                  <c:v>561.91316235432703</c:v>
                </c:pt>
                <c:pt idx="6">
                  <c:v>5855.2823513754802</c:v>
                </c:pt>
                <c:pt idx="7">
                  <c:v>6385.8754528887002</c:v>
                </c:pt>
                <c:pt idx="8">
                  <c:v>6914.5735790393901</c:v>
                </c:pt>
                <c:pt idx="9">
                  <c:v>389.98809447587098</c:v>
                </c:pt>
                <c:pt idx="10">
                  <c:v>475.73166345075998</c:v>
                </c:pt>
                <c:pt idx="11">
                  <c:v>561.16900539359494</c:v>
                </c:pt>
                <c:pt idx="12">
                  <c:v>177.26581248981401</c:v>
                </c:pt>
                <c:pt idx="13">
                  <c:v>245.694777117001</c:v>
                </c:pt>
                <c:pt idx="14">
                  <c:v>313.879352584804</c:v>
                </c:pt>
                <c:pt idx="15">
                  <c:v>601.53650832795995</c:v>
                </c:pt>
                <c:pt idx="16">
                  <c:v>704.49913424429894</c:v>
                </c:pt>
                <c:pt idx="17">
                  <c:v>807.09403649665001</c:v>
                </c:pt>
                <c:pt idx="18">
                  <c:v>185.69096576427199</c:v>
                </c:pt>
                <c:pt idx="19">
                  <c:v>254.80569868123999</c:v>
                </c:pt>
                <c:pt idx="20">
                  <c:v>323.67359326636199</c:v>
                </c:pt>
                <c:pt idx="21">
                  <c:v>49.935809360315602</c:v>
                </c:pt>
                <c:pt idx="22">
                  <c:v>108.000703965334</c:v>
                </c:pt>
                <c:pt idx="23">
                  <c:v>165.858223946762</c:v>
                </c:pt>
                <c:pt idx="24">
                  <c:v>11544.6241112392</c:v>
                </c:pt>
                <c:pt idx="25">
                  <c:v>12538.303169950599</c:v>
                </c:pt>
                <c:pt idx="26">
                  <c:v>13528.433374881</c:v>
                </c:pt>
              </c:numCache>
            </c:numRef>
          </c:val>
          <c:extLst>
            <c:ext xmlns:c16="http://schemas.microsoft.com/office/drawing/2014/chart" uri="{C3380CC4-5D6E-409C-BE32-E72D297353CC}">
              <c16:uniqueId val="{00000005-1DD0-45E3-B7BD-4B840D9B34B4}"/>
            </c:ext>
          </c:extLst>
        </c:ser>
        <c:ser>
          <c:idx val="1"/>
          <c:order val="3"/>
          <c:tx>
            <c:strRef>
              <c:f>PERNRT!$E$2</c:f>
              <c:strCache>
                <c:ptCount val="1"/>
                <c:pt idx="0">
                  <c:v>Facilities and Operations</c:v>
                </c:pt>
              </c:strCache>
            </c:strRef>
          </c:tx>
          <c:spPr>
            <a:solidFill>
              <a:schemeClr val="accent6">
                <a:lumMod val="40000"/>
                <a:lumOff val="60000"/>
              </a:schemeClr>
            </a:solidFill>
            <a:ln>
              <a:noFill/>
            </a:ln>
            <a:effectLst/>
          </c:spPr>
          <c:invertIfNegative val="0"/>
          <c:cat>
            <c:strRef>
              <c:f>PERNRT!$A$3:$A$29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PERNRT!$E$3:$E$29</c:f>
              <c:numCache>
                <c:formatCode>General</c:formatCode>
                <c:ptCount val="27"/>
                <c:pt idx="0">
                  <c:v>468.29062687944798</c:v>
                </c:pt>
                <c:pt idx="1">
                  <c:v>506.40730581149597</c:v>
                </c:pt>
                <c:pt idx="2">
                  <c:v>544.38785374735801</c:v>
                </c:pt>
                <c:pt idx="3">
                  <c:v>448.11458577016202</c:v>
                </c:pt>
                <c:pt idx="4">
                  <c:v>484.58902879796602</c:v>
                </c:pt>
                <c:pt idx="5">
                  <c:v>520.93320595781302</c:v>
                </c:pt>
                <c:pt idx="6">
                  <c:v>291.55440406249699</c:v>
                </c:pt>
                <c:pt idx="7">
                  <c:v>315.28557648618897</c:v>
                </c:pt>
                <c:pt idx="8">
                  <c:v>338.93199472265297</c:v>
                </c:pt>
                <c:pt idx="9">
                  <c:v>291.55440406249699</c:v>
                </c:pt>
                <c:pt idx="10">
                  <c:v>315.28557648618897</c:v>
                </c:pt>
                <c:pt idx="11">
                  <c:v>338.93199472265297</c:v>
                </c:pt>
                <c:pt idx="12">
                  <c:v>162.837030156596</c:v>
                </c:pt>
                <c:pt idx="13">
                  <c:v>176.09120702980701</c:v>
                </c:pt>
                <c:pt idx="14">
                  <c:v>189.29804755704299</c:v>
                </c:pt>
                <c:pt idx="15">
                  <c:v>499.31241104638002</c:v>
                </c:pt>
                <c:pt idx="16">
                  <c:v>539.95411892224797</c:v>
                </c:pt>
                <c:pt idx="17">
                  <c:v>580.45067784141702</c:v>
                </c:pt>
                <c:pt idx="18">
                  <c:v>306.03338773272799</c:v>
                </c:pt>
                <c:pt idx="19">
                  <c:v>330.94308208306597</c:v>
                </c:pt>
                <c:pt idx="20">
                  <c:v>355.76381323929598</c:v>
                </c:pt>
                <c:pt idx="21">
                  <c:v>0</c:v>
                </c:pt>
                <c:pt idx="22">
                  <c:v>0</c:v>
                </c:pt>
                <c:pt idx="23">
                  <c:v>0</c:v>
                </c:pt>
                <c:pt idx="24">
                  <c:v>293.10665428187201</c:v>
                </c:pt>
                <c:pt idx="25">
                  <c:v>316.96417265365301</c:v>
                </c:pt>
                <c:pt idx="26">
                  <c:v>340.73648560267702</c:v>
                </c:pt>
              </c:numCache>
            </c:numRef>
          </c:val>
          <c:extLst>
            <c:ext xmlns:c16="http://schemas.microsoft.com/office/drawing/2014/chart" uri="{C3380CC4-5D6E-409C-BE32-E72D297353CC}">
              <c16:uniqueId val="{00000003-1DD0-45E3-B7BD-4B840D9B34B4}"/>
            </c:ext>
          </c:extLst>
        </c:ser>
        <c:ser>
          <c:idx val="5"/>
          <c:order val="4"/>
          <c:tx>
            <c:strRef>
              <c:f>PERNRT!$C$2</c:f>
              <c:strCache>
                <c:ptCount val="1"/>
                <c:pt idx="0">
                  <c:v>EoL -  Food Loss</c:v>
                </c:pt>
              </c:strCache>
            </c:strRef>
          </c:tx>
          <c:spPr>
            <a:solidFill>
              <a:schemeClr val="accent2">
                <a:lumMod val="40000"/>
                <a:lumOff val="60000"/>
              </a:schemeClr>
            </a:solidFill>
            <a:ln>
              <a:noFill/>
            </a:ln>
            <a:effectLst/>
          </c:spPr>
          <c:invertIfNegative val="0"/>
          <c:cat>
            <c:strRef>
              <c:f>PERNRT!$A$3:$A$29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PERNRT!$C$3:$C$29</c:f>
              <c:numCache>
                <c:formatCode>General</c:formatCode>
                <c:ptCount val="27"/>
                <c:pt idx="0">
                  <c:v>-179.37218731958399</c:v>
                </c:pt>
                <c:pt idx="1">
                  <c:v>-193.97224907815499</c:v>
                </c:pt>
                <c:pt idx="2">
                  <c:v>-208.520167759017</c:v>
                </c:pt>
                <c:pt idx="3">
                  <c:v>-15.963427102859001</c:v>
                </c:pt>
                <c:pt idx="4">
                  <c:v>-17.262775820533601</c:v>
                </c:pt>
                <c:pt idx="5">
                  <c:v>-18.557484007073601</c:v>
                </c:pt>
                <c:pt idx="6">
                  <c:v>-15.963427102859001</c:v>
                </c:pt>
                <c:pt idx="7">
                  <c:v>-17.262775820533601</c:v>
                </c:pt>
                <c:pt idx="8">
                  <c:v>-18.557484007073601</c:v>
                </c:pt>
                <c:pt idx="9">
                  <c:v>-15.963427102859001</c:v>
                </c:pt>
                <c:pt idx="10">
                  <c:v>-17.262775820533601</c:v>
                </c:pt>
                <c:pt idx="11">
                  <c:v>-18.557484007073601</c:v>
                </c:pt>
                <c:pt idx="12">
                  <c:v>-25.618817164277701</c:v>
                </c:pt>
                <c:pt idx="13">
                  <c:v>-27.7040697241607</c:v>
                </c:pt>
                <c:pt idx="14">
                  <c:v>-29.781874953472698</c:v>
                </c:pt>
                <c:pt idx="15">
                  <c:v>-180.15676047499801</c:v>
                </c:pt>
                <c:pt idx="16">
                  <c:v>-194.82068283924201</c:v>
                </c:pt>
                <c:pt idx="17">
                  <c:v>-209.432234052186</c:v>
                </c:pt>
                <c:pt idx="18">
                  <c:v>-28.206576473800599</c:v>
                </c:pt>
                <c:pt idx="19">
                  <c:v>-30.5024606053891</c:v>
                </c:pt>
                <c:pt idx="20">
                  <c:v>-32.790145150793201</c:v>
                </c:pt>
                <c:pt idx="21">
                  <c:v>0</c:v>
                </c:pt>
                <c:pt idx="22">
                  <c:v>0</c:v>
                </c:pt>
                <c:pt idx="23">
                  <c:v>0</c:v>
                </c:pt>
                <c:pt idx="24">
                  <c:v>-230.56935447849901</c:v>
                </c:pt>
                <c:pt idx="25">
                  <c:v>-249.336627517446</c:v>
                </c:pt>
                <c:pt idx="26">
                  <c:v>-268.03687458125501</c:v>
                </c:pt>
              </c:numCache>
            </c:numRef>
          </c:val>
          <c:extLst>
            <c:ext xmlns:c16="http://schemas.microsoft.com/office/drawing/2014/chart" uri="{C3380CC4-5D6E-409C-BE32-E72D297353CC}">
              <c16:uniqueId val="{00000002-1DD0-45E3-B7BD-4B840D9B34B4}"/>
            </c:ext>
          </c:extLst>
        </c:ser>
        <c:ser>
          <c:idx val="0"/>
          <c:order val="5"/>
          <c:tx>
            <c:strRef>
              <c:f>PERNRT!$D$2</c:f>
              <c:strCache>
                <c:ptCount val="1"/>
                <c:pt idx="0">
                  <c:v>EoL - Wasted Food</c:v>
                </c:pt>
              </c:strCache>
            </c:strRef>
          </c:tx>
          <c:spPr>
            <a:solidFill>
              <a:schemeClr val="accent2"/>
            </a:solidFill>
            <a:ln>
              <a:noFill/>
            </a:ln>
            <a:effectLst/>
          </c:spPr>
          <c:invertIfNegative val="0"/>
          <c:cat>
            <c:strRef>
              <c:f>PERNRT!$A$3:$A$29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PERNRT!$D$3:$D$29</c:f>
              <c:numCache>
                <c:formatCode>General</c:formatCode>
                <c:ptCount val="27"/>
                <c:pt idx="0">
                  <c:v>-16.1398548134949</c:v>
                </c:pt>
                <c:pt idx="1">
                  <c:v>-34.9071278524425</c:v>
                </c:pt>
                <c:pt idx="2">
                  <c:v>-53.607374916250997</c:v>
                </c:pt>
                <c:pt idx="3">
                  <c:v>-16.1398548134949</c:v>
                </c:pt>
                <c:pt idx="4">
                  <c:v>-34.9071278524425</c:v>
                </c:pt>
                <c:pt idx="5">
                  <c:v>-53.607374916250997</c:v>
                </c:pt>
                <c:pt idx="6">
                  <c:v>-16.1398548134949</c:v>
                </c:pt>
                <c:pt idx="7">
                  <c:v>-34.9071278524425</c:v>
                </c:pt>
                <c:pt idx="8">
                  <c:v>-53.607374916250997</c:v>
                </c:pt>
                <c:pt idx="9">
                  <c:v>-16.1398548134949</c:v>
                </c:pt>
                <c:pt idx="10">
                  <c:v>-34.9071278524425</c:v>
                </c:pt>
                <c:pt idx="11">
                  <c:v>-53.607374916250997</c:v>
                </c:pt>
                <c:pt idx="12">
                  <c:v>-16.1398548134949</c:v>
                </c:pt>
                <c:pt idx="13">
                  <c:v>-34.9071278524425</c:v>
                </c:pt>
                <c:pt idx="14">
                  <c:v>-53.607374916250997</c:v>
                </c:pt>
                <c:pt idx="15">
                  <c:v>-16.1398548134949</c:v>
                </c:pt>
                <c:pt idx="16">
                  <c:v>-34.9071278524425</c:v>
                </c:pt>
                <c:pt idx="17">
                  <c:v>-53.607374916250997</c:v>
                </c:pt>
                <c:pt idx="18">
                  <c:v>-16.1398548134949</c:v>
                </c:pt>
                <c:pt idx="19">
                  <c:v>-34.9071278524425</c:v>
                </c:pt>
                <c:pt idx="20">
                  <c:v>-53.607374916250997</c:v>
                </c:pt>
                <c:pt idx="21">
                  <c:v>-16.1398548134949</c:v>
                </c:pt>
                <c:pt idx="22">
                  <c:v>-34.9071278524425</c:v>
                </c:pt>
                <c:pt idx="23">
                  <c:v>-53.607374916250997</c:v>
                </c:pt>
                <c:pt idx="24">
                  <c:v>-16.1398548134949</c:v>
                </c:pt>
                <c:pt idx="25">
                  <c:v>-34.9071278524425</c:v>
                </c:pt>
                <c:pt idx="26">
                  <c:v>-53.607374916250997</c:v>
                </c:pt>
              </c:numCache>
            </c:numRef>
          </c:val>
          <c:extLst>
            <c:ext xmlns:c16="http://schemas.microsoft.com/office/drawing/2014/chart" uri="{C3380CC4-5D6E-409C-BE32-E72D297353CC}">
              <c16:uniqueId val="{00000000-1DD0-45E3-B7BD-4B840D9B34B4}"/>
            </c:ext>
          </c:extLst>
        </c:ser>
        <c:ser>
          <c:idx val="2"/>
          <c:order val="6"/>
          <c:tx>
            <c:strRef>
              <c:f>PERNRT!$B$2</c:f>
              <c:strCache>
                <c:ptCount val="1"/>
                <c:pt idx="0">
                  <c:v>Avoided Disposal</c:v>
                </c:pt>
              </c:strCache>
            </c:strRef>
          </c:tx>
          <c:spPr>
            <a:solidFill>
              <a:schemeClr val="accent3"/>
            </a:solidFill>
            <a:ln>
              <a:noFill/>
            </a:ln>
            <a:effectLst/>
          </c:spPr>
          <c:invertIfNegative val="0"/>
          <c:cat>
            <c:strRef>
              <c:f>PERNRT!$A$3:$A$29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PERNRT!$B$3:$B$29</c:f>
              <c:numCache>
                <c:formatCode>General</c:formatCode>
                <c:ptCount val="27"/>
                <c:pt idx="0">
                  <c:v>71.449581675729704</c:v>
                </c:pt>
                <c:pt idx="1">
                  <c:v>71.449581675729704</c:v>
                </c:pt>
                <c:pt idx="2">
                  <c:v>71.449581675729704</c:v>
                </c:pt>
                <c:pt idx="3">
                  <c:v>71.449581675729704</c:v>
                </c:pt>
                <c:pt idx="4">
                  <c:v>71.449581675729704</c:v>
                </c:pt>
                <c:pt idx="5">
                  <c:v>71.449581675729704</c:v>
                </c:pt>
                <c:pt idx="6">
                  <c:v>71.449581675729704</c:v>
                </c:pt>
                <c:pt idx="7">
                  <c:v>71.449581675729704</c:v>
                </c:pt>
                <c:pt idx="8">
                  <c:v>71.449581675729704</c:v>
                </c:pt>
                <c:pt idx="9">
                  <c:v>71.449581675729704</c:v>
                </c:pt>
                <c:pt idx="10">
                  <c:v>71.449581675729704</c:v>
                </c:pt>
                <c:pt idx="11">
                  <c:v>71.449581675729704</c:v>
                </c:pt>
                <c:pt idx="12">
                  <c:v>71.449581675729704</c:v>
                </c:pt>
                <c:pt idx="13">
                  <c:v>71.449581675729704</c:v>
                </c:pt>
                <c:pt idx="14">
                  <c:v>71.449581675729704</c:v>
                </c:pt>
                <c:pt idx="15">
                  <c:v>71.449581675729704</c:v>
                </c:pt>
                <c:pt idx="16">
                  <c:v>71.449581675729704</c:v>
                </c:pt>
                <c:pt idx="17">
                  <c:v>71.449581675729704</c:v>
                </c:pt>
                <c:pt idx="18">
                  <c:v>71.449581675729704</c:v>
                </c:pt>
                <c:pt idx="19">
                  <c:v>71.449581675729704</c:v>
                </c:pt>
                <c:pt idx="20">
                  <c:v>71.449581675729704</c:v>
                </c:pt>
                <c:pt idx="21">
                  <c:v>71.449581675729704</c:v>
                </c:pt>
                <c:pt idx="22">
                  <c:v>71.449581675729704</c:v>
                </c:pt>
                <c:pt idx="23">
                  <c:v>71.449581675729704</c:v>
                </c:pt>
                <c:pt idx="24">
                  <c:v>71.449581675729704</c:v>
                </c:pt>
                <c:pt idx="25">
                  <c:v>71.449581675729704</c:v>
                </c:pt>
                <c:pt idx="26">
                  <c:v>71.449581675729704</c:v>
                </c:pt>
              </c:numCache>
            </c:numRef>
          </c:val>
          <c:extLst xmlns:c15="http://schemas.microsoft.com/office/drawing/2012/chart">
            <c:ext xmlns:c16="http://schemas.microsoft.com/office/drawing/2014/chart" uri="{C3380CC4-5D6E-409C-BE32-E72D297353CC}">
              <c16:uniqueId val="{00000001-1DD0-45E3-B7BD-4B840D9B34B4}"/>
            </c:ext>
          </c:extLst>
        </c:ser>
        <c:dLbls>
          <c:showLegendKey val="0"/>
          <c:showVal val="0"/>
          <c:showCatName val="0"/>
          <c:showSerName val="0"/>
          <c:showPercent val="0"/>
          <c:showBubbleSize val="0"/>
        </c:dLbls>
        <c:gapWidth val="60"/>
        <c:overlap val="100"/>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MJ - LHV</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5"/>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6"/>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PENRT of Food Rescue (incl. Apple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PENRT!$I$58</c:f>
              <c:strCache>
                <c:ptCount val="1"/>
                <c:pt idx="0">
                  <c:v>Net</c:v>
                </c:pt>
              </c:strCache>
            </c:strRef>
          </c:tx>
          <c:spPr>
            <a:solidFill>
              <a:schemeClr val="accent5"/>
            </a:solidFill>
            <a:ln>
              <a:noFill/>
            </a:ln>
            <a:effectLst/>
          </c:spPr>
          <c:invertIfNegative val="0"/>
          <c:cat>
            <c:strRef>
              <c:f>PENRT!$A$59:$A$85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PENRT!$I$59:$I$85</c:f>
              <c:numCache>
                <c:formatCode>General</c:formatCode>
                <c:ptCount val="27"/>
                <c:pt idx="0">
                  <c:v>6505.3259992173716</c:v>
                </c:pt>
                <c:pt idx="1">
                  <c:v>7115.8113881347535</c:v>
                </c:pt>
                <c:pt idx="2">
                  <c:v>7724.1164720917313</c:v>
                </c:pt>
                <c:pt idx="3">
                  <c:v>4024.3032674410779</c:v>
                </c:pt>
                <c:pt idx="4">
                  <c:v>4432.844945632487</c:v>
                </c:pt>
                <c:pt idx="5">
                  <c:v>4839.927546401781</c:v>
                </c:pt>
                <c:pt idx="6">
                  <c:v>11604.035874570502</c:v>
                </c:pt>
                <c:pt idx="7">
                  <c:v>12681.940822495944</c:v>
                </c:pt>
                <c:pt idx="8">
                  <c:v>13755.996109893087</c:v>
                </c:pt>
                <c:pt idx="9">
                  <c:v>6556.7481968791108</c:v>
                </c:pt>
                <c:pt idx="10">
                  <c:v>7223.8274035971108</c:v>
                </c:pt>
                <c:pt idx="11">
                  <c:v>7888.5241845768414</c:v>
                </c:pt>
                <c:pt idx="12">
                  <c:v>6706.4544376550957</c:v>
                </c:pt>
                <c:pt idx="13">
                  <c:v>7385.7190360641744</c:v>
                </c:pt>
                <c:pt idx="14">
                  <c:v>8062.5576894789283</c:v>
                </c:pt>
                <c:pt idx="15">
                  <c:v>7767.0549176406003</c:v>
                </c:pt>
                <c:pt idx="16">
                  <c:v>8532.6474620950012</c:v>
                </c:pt>
                <c:pt idx="17">
                  <c:v>9295.5057474620735</c:v>
                </c:pt>
                <c:pt idx="18">
                  <c:v>6888.5143637154442</c:v>
                </c:pt>
                <c:pt idx="19">
                  <c:v>7582.5977933154772</c:v>
                </c:pt>
                <c:pt idx="20">
                  <c:v>8274.2023535240805</c:v>
                </c:pt>
                <c:pt idx="21">
                  <c:v>6104.2779411192423</c:v>
                </c:pt>
                <c:pt idx="22">
                  <c:v>6734.5281735312074</c:v>
                </c:pt>
                <c:pt idx="23">
                  <c:v>7362.5275122560024</c:v>
                </c:pt>
                <c:pt idx="24">
                  <c:v>20396.891397581039</c:v>
                </c:pt>
                <c:pt idx="25">
                  <c:v>22190.493888077199</c:v>
                </c:pt>
                <c:pt idx="26">
                  <c:v>23977.690655392926</c:v>
                </c:pt>
              </c:numCache>
            </c:numRef>
          </c:val>
          <c:extLst xmlns:c15="http://schemas.microsoft.com/office/drawing/2012/chart">
            <c:ext xmlns:c16="http://schemas.microsoft.com/office/drawing/2014/chart" uri="{C3380CC4-5D6E-409C-BE32-E72D297353CC}">
              <c16:uniqueId val="{00000001-EBC0-4DA7-B990-6ADCA9FAA61C}"/>
            </c:ext>
          </c:extLst>
        </c:ser>
        <c:dLbls>
          <c:showLegendKey val="0"/>
          <c:showVal val="0"/>
          <c:showCatName val="0"/>
          <c:showSerName val="0"/>
          <c:showPercent val="0"/>
          <c:showBubbleSize val="0"/>
        </c:dLbls>
        <c:gapWidth val="86"/>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MJ - LHV</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PENRT of Food Rescue by Life Cycle Stage (incl. Milk Production and Sunk Costs)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9"/>
          <c:order val="0"/>
          <c:tx>
            <c:strRef>
              <c:f>PENRT!$F$30</c:f>
              <c:strCache>
                <c:ptCount val="1"/>
                <c:pt idx="0">
                  <c:v>Milk Production</c:v>
                </c:pt>
              </c:strCache>
            </c:strRef>
          </c:tx>
          <c:spPr>
            <a:solidFill>
              <a:schemeClr val="accent4"/>
            </a:solidFill>
            <a:ln>
              <a:noFill/>
            </a:ln>
            <a:effectLst/>
          </c:spPr>
          <c:invertIfNegative val="0"/>
          <c:cat>
            <c:strRef>
              <c:f>PENRT!$A$31:$A$57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PENRT!$F$31:$F$57</c:f>
              <c:numCache>
                <c:formatCode>General</c:formatCode>
                <c:ptCount val="27"/>
                <c:pt idx="0">
                  <c:v>10503.547075725601</c:v>
                </c:pt>
                <c:pt idx="1">
                  <c:v>11358.486953982399</c:v>
                </c:pt>
                <c:pt idx="2">
                  <c:v>12210.3734755311</c:v>
                </c:pt>
                <c:pt idx="3">
                  <c:v>9823.4241038868604</c:v>
                </c:pt>
                <c:pt idx="4">
                  <c:v>10623.0051355986</c:v>
                </c:pt>
                <c:pt idx="5">
                  <c:v>11419.7305207685</c:v>
                </c:pt>
                <c:pt idx="6">
                  <c:v>9828.1346013122802</c:v>
                </c:pt>
                <c:pt idx="7">
                  <c:v>10628.0990456051</c:v>
                </c:pt>
                <c:pt idx="8">
                  <c:v>11425.206474025499</c:v>
                </c:pt>
                <c:pt idx="9">
                  <c:v>9828.1346013122802</c:v>
                </c:pt>
                <c:pt idx="10">
                  <c:v>10628.0990456051</c:v>
                </c:pt>
                <c:pt idx="11">
                  <c:v>11425.206474025499</c:v>
                </c:pt>
                <c:pt idx="12">
                  <c:v>10227.1117384722</c:v>
                </c:pt>
                <c:pt idx="13">
                  <c:v>11059.551066022301</c:v>
                </c:pt>
                <c:pt idx="14">
                  <c:v>11889.0173959739</c:v>
                </c:pt>
                <c:pt idx="15">
                  <c:v>11342.395406600501</c:v>
                </c:pt>
                <c:pt idx="16">
                  <c:v>12265.613637370299</c:v>
                </c:pt>
                <c:pt idx="17">
                  <c:v>13185.5346601731</c:v>
                </c:pt>
                <c:pt idx="18">
                  <c:v>10316.212978515299</c:v>
                </c:pt>
                <c:pt idx="19">
                  <c:v>11155.9047325805</c:v>
                </c:pt>
                <c:pt idx="20">
                  <c:v>11992.5975875241</c:v>
                </c:pt>
                <c:pt idx="21">
                  <c:v>9208.8142298300809</c:v>
                </c:pt>
                <c:pt idx="22">
                  <c:v>9958.3688764441595</c:v>
                </c:pt>
                <c:pt idx="23">
                  <c:v>10705.2465421775</c:v>
                </c:pt>
                <c:pt idx="24">
                  <c:v>18408.801129250001</c:v>
                </c:pt>
                <c:pt idx="25">
                  <c:v>19907.191918840101</c:v>
                </c:pt>
                <c:pt idx="26">
                  <c:v>21400.231312753102</c:v>
                </c:pt>
              </c:numCache>
            </c:numRef>
          </c:val>
          <c:extLst>
            <c:ext xmlns:c16="http://schemas.microsoft.com/office/drawing/2014/chart" uri="{C3380CC4-5D6E-409C-BE32-E72D297353CC}">
              <c16:uniqueId val="{00000004-D1E3-4F3A-81C3-3B60C2959898}"/>
            </c:ext>
          </c:extLst>
        </c:ser>
        <c:ser>
          <c:idx val="6"/>
          <c:order val="1"/>
          <c:tx>
            <c:strRef>
              <c:f>PENRT!$H$30</c:f>
              <c:strCache>
                <c:ptCount val="1"/>
                <c:pt idx="0">
                  <c:v>Sunk Costs</c:v>
                </c:pt>
              </c:strCache>
            </c:strRef>
          </c:tx>
          <c:spPr>
            <a:solidFill>
              <a:schemeClr val="accent4">
                <a:lumMod val="40000"/>
                <a:lumOff val="60000"/>
              </a:schemeClr>
            </a:solidFill>
            <a:ln>
              <a:noFill/>
            </a:ln>
            <a:effectLst/>
          </c:spPr>
          <c:invertIfNegative val="0"/>
          <c:cat>
            <c:strRef>
              <c:f>PENRT!$A$31:$A$57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PENRT!$H$31:$H$57</c:f>
              <c:numCache>
                <c:formatCode>General</c:formatCode>
                <c:ptCount val="27"/>
                <c:pt idx="0">
                  <c:v>0</c:v>
                </c:pt>
                <c:pt idx="1">
                  <c:v>0</c:v>
                </c:pt>
                <c:pt idx="2">
                  <c:v>0</c:v>
                </c:pt>
                <c:pt idx="3">
                  <c:v>0</c:v>
                </c:pt>
                <c:pt idx="4">
                  <c:v>0</c:v>
                </c:pt>
                <c:pt idx="5">
                  <c:v>0</c:v>
                </c:pt>
                <c:pt idx="6">
                  <c:v>2625.1073798457301</c:v>
                </c:pt>
                <c:pt idx="7">
                  <c:v>2891.1872008473701</c:v>
                </c:pt>
                <c:pt idx="8">
                  <c:v>3156.3167367740102</c:v>
                </c:pt>
                <c:pt idx="9">
                  <c:v>2625.1073798457301</c:v>
                </c:pt>
                <c:pt idx="10">
                  <c:v>2891.1872008473701</c:v>
                </c:pt>
                <c:pt idx="11">
                  <c:v>3156.3167367740102</c:v>
                </c:pt>
                <c:pt idx="12">
                  <c:v>2961.2596623774989</c:v>
                </c:pt>
                <c:pt idx="13">
                  <c:v>3254.700715678237</c:v>
                </c:pt>
                <c:pt idx="14">
                  <c:v>3547.093765217191</c:v>
                </c:pt>
                <c:pt idx="15">
                  <c:v>2961.2596623774989</c:v>
                </c:pt>
                <c:pt idx="16">
                  <c:v>3254.700715678237</c:v>
                </c:pt>
                <c:pt idx="17">
                  <c:v>3547.093765217191</c:v>
                </c:pt>
                <c:pt idx="18">
                  <c:v>2961.2596623774989</c:v>
                </c:pt>
                <c:pt idx="19">
                  <c:v>3254.700715678237</c:v>
                </c:pt>
                <c:pt idx="20">
                  <c:v>3547.093765217191</c:v>
                </c:pt>
                <c:pt idx="21">
                  <c:v>2961.2596623774989</c:v>
                </c:pt>
                <c:pt idx="22">
                  <c:v>3254.700715678237</c:v>
                </c:pt>
                <c:pt idx="23">
                  <c:v>3547.093765217191</c:v>
                </c:pt>
                <c:pt idx="24">
                  <c:v>2961.2596623774989</c:v>
                </c:pt>
                <c:pt idx="25">
                  <c:v>3254.700715678237</c:v>
                </c:pt>
                <c:pt idx="26">
                  <c:v>3547.093765217191</c:v>
                </c:pt>
              </c:numCache>
            </c:numRef>
          </c:val>
          <c:extLst xmlns:c15="http://schemas.microsoft.com/office/drawing/2012/chart">
            <c:ext xmlns:c16="http://schemas.microsoft.com/office/drawing/2014/chart" uri="{C3380CC4-5D6E-409C-BE32-E72D297353CC}">
              <c16:uniqueId val="{0000000A-D1E3-4F3A-81C3-3B60C2959898}"/>
            </c:ext>
          </c:extLst>
        </c:ser>
        <c:ser>
          <c:idx val="8"/>
          <c:order val="2"/>
          <c:tx>
            <c:strRef>
              <c:f>PENRT!$G$30</c:f>
              <c:strCache>
                <c:ptCount val="1"/>
                <c:pt idx="0">
                  <c:v>Transportation</c:v>
                </c:pt>
              </c:strCache>
            </c:strRef>
          </c:tx>
          <c:spPr>
            <a:solidFill>
              <a:schemeClr val="accent6"/>
            </a:solidFill>
            <a:ln>
              <a:noFill/>
            </a:ln>
            <a:effectLst/>
          </c:spPr>
          <c:invertIfNegative val="0"/>
          <c:cat>
            <c:strRef>
              <c:f>PENRT!$A$31:$A$57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PENRT!$G$31:$G$57</c:f>
              <c:numCache>
                <c:formatCode>General</c:formatCode>
                <c:ptCount val="27"/>
                <c:pt idx="0">
                  <c:v>2625.1073798457301</c:v>
                </c:pt>
                <c:pt idx="1">
                  <c:v>2891.1872008473701</c:v>
                </c:pt>
                <c:pt idx="2">
                  <c:v>3156.3167367740102</c:v>
                </c:pt>
                <c:pt idx="3">
                  <c:v>379.11155788346298</c:v>
                </c:pt>
                <c:pt idx="4">
                  <c:v>462.37776546957002</c:v>
                </c:pt>
                <c:pt idx="5">
                  <c:v>545.346593742869</c:v>
                </c:pt>
                <c:pt idx="6">
                  <c:v>5425.77797329436</c:v>
                </c:pt>
                <c:pt idx="7">
                  <c:v>5919.8193542278696</c:v>
                </c:pt>
                <c:pt idx="8">
                  <c:v>6412.0963016580399</c:v>
                </c:pt>
                <c:pt idx="9">
                  <c:v>378.49029560296901</c:v>
                </c:pt>
                <c:pt idx="10">
                  <c:v>461.70593532903598</c:v>
                </c:pt>
                <c:pt idx="11">
                  <c:v>544.62437634179503</c:v>
                </c:pt>
                <c:pt idx="12">
                  <c:v>172.03958459229699</c:v>
                </c:pt>
                <c:pt idx="13">
                  <c:v>238.45109667796001</c:v>
                </c:pt>
                <c:pt idx="14">
                  <c:v>304.62542479188801</c:v>
                </c:pt>
                <c:pt idx="15">
                  <c:v>583.80174697131497</c:v>
                </c:pt>
                <c:pt idx="16">
                  <c:v>683.72878390178198</c:v>
                </c:pt>
                <c:pt idx="17">
                  <c:v>783.29893855749697</c:v>
                </c:pt>
                <c:pt idx="18">
                  <c:v>180.21634382807699</c:v>
                </c:pt>
                <c:pt idx="19">
                  <c:v>247.29340608409399</c:v>
                </c:pt>
                <c:pt idx="20">
                  <c:v>314.13090740348298</c:v>
                </c:pt>
                <c:pt idx="21">
                  <c:v>48.463580077644501</c:v>
                </c:pt>
                <c:pt idx="22">
                  <c:v>104.816580167929</c:v>
                </c:pt>
                <c:pt idx="23">
                  <c:v>160.96831954360499</c:v>
                </c:pt>
                <c:pt idx="24">
                  <c:v>10723.1125628097</c:v>
                </c:pt>
                <c:pt idx="25">
                  <c:v>11648.3323405643</c:v>
                </c:pt>
                <c:pt idx="26">
                  <c:v>12570.2477619697</c:v>
                </c:pt>
              </c:numCache>
            </c:numRef>
          </c:val>
          <c:extLst>
            <c:ext xmlns:c16="http://schemas.microsoft.com/office/drawing/2014/chart" uri="{C3380CC4-5D6E-409C-BE32-E72D297353CC}">
              <c16:uniqueId val="{00000005-D1E3-4F3A-81C3-3B60C2959898}"/>
            </c:ext>
          </c:extLst>
        </c:ser>
        <c:ser>
          <c:idx val="1"/>
          <c:order val="3"/>
          <c:tx>
            <c:strRef>
              <c:f>PENRT!$E$30</c:f>
              <c:strCache>
                <c:ptCount val="1"/>
                <c:pt idx="0">
                  <c:v>Facilities and Operations</c:v>
                </c:pt>
              </c:strCache>
            </c:strRef>
          </c:tx>
          <c:spPr>
            <a:solidFill>
              <a:schemeClr val="accent6">
                <a:lumMod val="40000"/>
                <a:lumOff val="60000"/>
              </a:schemeClr>
            </a:solidFill>
            <a:ln>
              <a:noFill/>
            </a:ln>
            <a:effectLst/>
          </c:spPr>
          <c:invertIfNegative val="0"/>
          <c:cat>
            <c:strRef>
              <c:f>PENRT!$A$31:$A$57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PENRT!$E$31:$E$57</c:f>
              <c:numCache>
                <c:formatCode>General</c:formatCode>
                <c:ptCount val="27"/>
                <c:pt idx="0">
                  <c:v>336.152282531769</c:v>
                </c:pt>
                <c:pt idx="1">
                  <c:v>363.513514830867</c:v>
                </c:pt>
                <c:pt idx="2">
                  <c:v>390.777028443181</c:v>
                </c:pt>
                <c:pt idx="3">
                  <c:v>320.464058356517</c:v>
                </c:pt>
                <c:pt idx="4">
                  <c:v>346.54834217623397</c:v>
                </c:pt>
                <c:pt idx="5">
                  <c:v>372.53946783945099</c:v>
                </c:pt>
                <c:pt idx="6">
                  <c:v>226.70308934438299</c:v>
                </c:pt>
                <c:pt idx="7">
                  <c:v>245.15566638404201</c:v>
                </c:pt>
                <c:pt idx="8">
                  <c:v>263.54234136284498</c:v>
                </c:pt>
                <c:pt idx="9">
                  <c:v>226.70308934438299</c:v>
                </c:pt>
                <c:pt idx="10">
                  <c:v>245.15566638404201</c:v>
                </c:pt>
                <c:pt idx="11">
                  <c:v>263.54234136284498</c:v>
                </c:pt>
                <c:pt idx="12">
                  <c:v>97.546003464365796</c:v>
                </c:pt>
                <c:pt idx="13">
                  <c:v>105.48579444402399</c:v>
                </c:pt>
                <c:pt idx="14">
                  <c:v>113.397229027325</c:v>
                </c:pt>
                <c:pt idx="15">
                  <c:v>359.17816292813001</c:v>
                </c:pt>
                <c:pt idx="16">
                  <c:v>388.41359479437301</c:v>
                </c:pt>
                <c:pt idx="17">
                  <c:v>417.54461440395102</c:v>
                </c:pt>
                <c:pt idx="18">
                  <c:v>237.96146953988301</c:v>
                </c:pt>
                <c:pt idx="19">
                  <c:v>257.33042636289701</c:v>
                </c:pt>
                <c:pt idx="20">
                  <c:v>276.630208340114</c:v>
                </c:pt>
                <c:pt idx="21">
                  <c:v>0</c:v>
                </c:pt>
                <c:pt idx="22">
                  <c:v>0</c:v>
                </c:pt>
                <c:pt idx="23">
                  <c:v>0</c:v>
                </c:pt>
                <c:pt idx="24">
                  <c:v>175.58280623585799</c:v>
                </c:pt>
                <c:pt idx="25">
                  <c:v>189.87442999924201</c:v>
                </c:pt>
                <c:pt idx="26">
                  <c:v>204.11501224918601</c:v>
                </c:pt>
              </c:numCache>
            </c:numRef>
          </c:val>
          <c:extLst>
            <c:ext xmlns:c16="http://schemas.microsoft.com/office/drawing/2014/chart" uri="{C3380CC4-5D6E-409C-BE32-E72D297353CC}">
              <c16:uniqueId val="{00000003-D1E3-4F3A-81C3-3B60C2959898}"/>
            </c:ext>
          </c:extLst>
        </c:ser>
        <c:ser>
          <c:idx val="2"/>
          <c:order val="4"/>
          <c:tx>
            <c:strRef>
              <c:f>PENRT!$C$30</c:f>
              <c:strCache>
                <c:ptCount val="1"/>
                <c:pt idx="0">
                  <c:v>EoL -  Food Loss</c:v>
                </c:pt>
              </c:strCache>
            </c:strRef>
          </c:tx>
          <c:spPr>
            <a:solidFill>
              <a:schemeClr val="accent2">
                <a:lumMod val="40000"/>
                <a:lumOff val="60000"/>
              </a:schemeClr>
            </a:solidFill>
            <a:ln>
              <a:noFill/>
            </a:ln>
            <a:effectLst/>
          </c:spPr>
          <c:invertIfNegative val="0"/>
          <c:cat>
            <c:strRef>
              <c:f>PENRT!$A$31:$A$57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PENRT!$C$31:$C$57</c:f>
              <c:numCache>
                <c:formatCode>General</c:formatCode>
                <c:ptCount val="27"/>
                <c:pt idx="0">
                  <c:v>-23.1893524758163</c:v>
                </c:pt>
                <c:pt idx="1">
                  <c:v>-25.0768579098944</c:v>
                </c:pt>
                <c:pt idx="2">
                  <c:v>-26.957622253136499</c:v>
                </c:pt>
                <c:pt idx="3">
                  <c:v>5.7817221361591304</c:v>
                </c:pt>
                <c:pt idx="4">
                  <c:v>6.25232742631162</c:v>
                </c:pt>
                <c:pt idx="5">
                  <c:v>6.7212519832849802</c:v>
                </c:pt>
                <c:pt idx="6">
                  <c:v>5.7817221361591304</c:v>
                </c:pt>
                <c:pt idx="7">
                  <c:v>6.25232742631162</c:v>
                </c:pt>
                <c:pt idx="8">
                  <c:v>6.72125198328499</c:v>
                </c:pt>
                <c:pt idx="9">
                  <c:v>5.7817221361591304</c:v>
                </c:pt>
                <c:pt idx="10">
                  <c:v>6.25232742631162</c:v>
                </c:pt>
                <c:pt idx="11">
                  <c:v>6.72125198328499</c:v>
                </c:pt>
                <c:pt idx="12">
                  <c:v>9.2787646002648998</c:v>
                </c:pt>
                <c:pt idx="13">
                  <c:v>10.0340128816818</c:v>
                </c:pt>
                <c:pt idx="14">
                  <c:v>10.786563847808001</c:v>
                </c:pt>
                <c:pt idx="15">
                  <c:v>-10.7000007360529</c:v>
                </c:pt>
                <c:pt idx="16">
                  <c:v>-11.5709310285224</c:v>
                </c:pt>
                <c:pt idx="17">
                  <c:v>-12.4387508556615</c:v>
                </c:pt>
                <c:pt idx="18">
                  <c:v>10.2160135497866</c:v>
                </c:pt>
                <c:pt idx="19">
                  <c:v>11.0475495363972</c:v>
                </c:pt>
                <c:pt idx="20">
                  <c:v>11.8761157516269</c:v>
                </c:pt>
                <c:pt idx="21">
                  <c:v>0</c:v>
                </c:pt>
                <c:pt idx="22">
                  <c:v>0</c:v>
                </c:pt>
                <c:pt idx="23">
                  <c:v>0</c:v>
                </c:pt>
                <c:pt idx="24">
                  <c:v>83.508881402384205</c:v>
                </c:pt>
                <c:pt idx="25">
                  <c:v>90.306115935136305</c:v>
                </c:pt>
                <c:pt idx="26">
                  <c:v>97.079074630271506</c:v>
                </c:pt>
              </c:numCache>
            </c:numRef>
          </c:val>
          <c:extLst xmlns:c15="http://schemas.microsoft.com/office/drawing/2012/chart">
            <c:ext xmlns:c16="http://schemas.microsoft.com/office/drawing/2014/chart" uri="{C3380CC4-5D6E-409C-BE32-E72D297353CC}">
              <c16:uniqueId val="{00000001-D1E3-4F3A-81C3-3B60C2959898}"/>
            </c:ext>
          </c:extLst>
        </c:ser>
        <c:ser>
          <c:idx val="5"/>
          <c:order val="5"/>
          <c:tx>
            <c:strRef>
              <c:f>PENRT!$D$30</c:f>
              <c:strCache>
                <c:ptCount val="1"/>
                <c:pt idx="0">
                  <c:v>EoL - Wasted Food</c:v>
                </c:pt>
              </c:strCache>
            </c:strRef>
          </c:tx>
          <c:spPr>
            <a:solidFill>
              <a:schemeClr val="accent6"/>
            </a:solidFill>
            <a:ln>
              <a:noFill/>
            </a:ln>
            <a:effectLst/>
          </c:spPr>
          <c:invertIfNegative val="0"/>
          <c:cat>
            <c:strRef>
              <c:f>PENRT!$A$31:$A$57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PENRT!$D$31:$D$57</c:f>
              <c:numCache>
                <c:formatCode>General</c:formatCode>
                <c:ptCount val="27"/>
                <c:pt idx="0">
                  <c:v>5.84562169816689</c:v>
                </c:pt>
                <c:pt idx="1">
                  <c:v>12.642856230919101</c:v>
                </c:pt>
                <c:pt idx="2">
                  <c:v>19.415814926054299</c:v>
                </c:pt>
                <c:pt idx="3">
                  <c:v>5.84562169816689</c:v>
                </c:pt>
                <c:pt idx="4">
                  <c:v>12.642856230919101</c:v>
                </c:pt>
                <c:pt idx="5">
                  <c:v>19.415814926054299</c:v>
                </c:pt>
                <c:pt idx="6">
                  <c:v>5.84562169816689</c:v>
                </c:pt>
                <c:pt idx="7">
                  <c:v>12.642856230919101</c:v>
                </c:pt>
                <c:pt idx="8">
                  <c:v>19.415814926054299</c:v>
                </c:pt>
                <c:pt idx="9">
                  <c:v>5.84562169816689</c:v>
                </c:pt>
                <c:pt idx="10">
                  <c:v>12.642856230919101</c:v>
                </c:pt>
                <c:pt idx="11">
                  <c:v>19.415814926054299</c:v>
                </c:pt>
                <c:pt idx="12">
                  <c:v>5.84562169816689</c:v>
                </c:pt>
                <c:pt idx="13">
                  <c:v>12.642856230919101</c:v>
                </c:pt>
                <c:pt idx="14">
                  <c:v>19.415814926054299</c:v>
                </c:pt>
                <c:pt idx="15">
                  <c:v>5.84562169816689</c:v>
                </c:pt>
                <c:pt idx="16">
                  <c:v>12.642856230919101</c:v>
                </c:pt>
                <c:pt idx="17">
                  <c:v>19.415814926054299</c:v>
                </c:pt>
                <c:pt idx="18">
                  <c:v>5.84562169816689</c:v>
                </c:pt>
                <c:pt idx="19">
                  <c:v>12.642856230919101</c:v>
                </c:pt>
                <c:pt idx="20">
                  <c:v>19.415814926054299</c:v>
                </c:pt>
                <c:pt idx="21">
                  <c:v>5.84562169816689</c:v>
                </c:pt>
                <c:pt idx="22">
                  <c:v>12.642856230919101</c:v>
                </c:pt>
                <c:pt idx="23">
                  <c:v>19.415814926054299</c:v>
                </c:pt>
                <c:pt idx="24">
                  <c:v>5.84562169816689</c:v>
                </c:pt>
                <c:pt idx="25">
                  <c:v>12.642856230919101</c:v>
                </c:pt>
                <c:pt idx="26">
                  <c:v>19.415814926054299</c:v>
                </c:pt>
              </c:numCache>
            </c:numRef>
          </c:val>
          <c:extLst>
            <c:ext xmlns:c16="http://schemas.microsoft.com/office/drawing/2014/chart" uri="{C3380CC4-5D6E-409C-BE32-E72D297353CC}">
              <c16:uniqueId val="{00000002-D1E3-4F3A-81C3-3B60C2959898}"/>
            </c:ext>
          </c:extLst>
        </c:ser>
        <c:ser>
          <c:idx val="0"/>
          <c:order val="6"/>
          <c:tx>
            <c:strRef>
              <c:f>PENRT!$B$30</c:f>
              <c:strCache>
                <c:ptCount val="1"/>
                <c:pt idx="0">
                  <c:v>Avoided Disposal</c:v>
                </c:pt>
              </c:strCache>
            </c:strRef>
          </c:tx>
          <c:spPr>
            <a:solidFill>
              <a:schemeClr val="accent1"/>
            </a:solidFill>
            <a:ln>
              <a:noFill/>
            </a:ln>
            <a:effectLst/>
          </c:spPr>
          <c:invertIfNegative val="0"/>
          <c:cat>
            <c:strRef>
              <c:f>PENRT!$A$31:$A$57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PENRT!$B$31:$B$57</c:f>
              <c:numCache>
                <c:formatCode>General</c:formatCode>
                <c:ptCount val="27"/>
                <c:pt idx="0">
                  <c:v>-273.38652674615798</c:v>
                </c:pt>
                <c:pt idx="1">
                  <c:v>-273.38652674615798</c:v>
                </c:pt>
                <c:pt idx="2">
                  <c:v>-273.38652674615798</c:v>
                </c:pt>
                <c:pt idx="3">
                  <c:v>-273.38652674615798</c:v>
                </c:pt>
                <c:pt idx="4">
                  <c:v>-273.38652674615798</c:v>
                </c:pt>
                <c:pt idx="5">
                  <c:v>-273.38652674615798</c:v>
                </c:pt>
                <c:pt idx="6">
                  <c:v>-273.38652674615798</c:v>
                </c:pt>
                <c:pt idx="7">
                  <c:v>-273.38652674615798</c:v>
                </c:pt>
                <c:pt idx="8">
                  <c:v>-273.38652674615798</c:v>
                </c:pt>
                <c:pt idx="9">
                  <c:v>-273.38652674615798</c:v>
                </c:pt>
                <c:pt idx="10">
                  <c:v>-273.38652674615798</c:v>
                </c:pt>
                <c:pt idx="11">
                  <c:v>-273.38652674615798</c:v>
                </c:pt>
                <c:pt idx="12">
                  <c:v>-273.38652674615798</c:v>
                </c:pt>
                <c:pt idx="13">
                  <c:v>-273.38652674615798</c:v>
                </c:pt>
                <c:pt idx="14">
                  <c:v>-273.38652674615798</c:v>
                </c:pt>
                <c:pt idx="15">
                  <c:v>-273.38652674615798</c:v>
                </c:pt>
                <c:pt idx="16">
                  <c:v>-273.38652674615798</c:v>
                </c:pt>
                <c:pt idx="17">
                  <c:v>-273.38652674615798</c:v>
                </c:pt>
                <c:pt idx="18">
                  <c:v>-273.38652674615798</c:v>
                </c:pt>
                <c:pt idx="19">
                  <c:v>-273.38652674615798</c:v>
                </c:pt>
                <c:pt idx="20">
                  <c:v>-273.38652674615798</c:v>
                </c:pt>
                <c:pt idx="21">
                  <c:v>-273.38652674615798</c:v>
                </c:pt>
                <c:pt idx="22">
                  <c:v>-273.38652674615798</c:v>
                </c:pt>
                <c:pt idx="23">
                  <c:v>-273.38652674615798</c:v>
                </c:pt>
                <c:pt idx="24">
                  <c:v>-273.38652674615798</c:v>
                </c:pt>
                <c:pt idx="25">
                  <c:v>-273.38652674615798</c:v>
                </c:pt>
                <c:pt idx="26">
                  <c:v>-273.38652674615798</c:v>
                </c:pt>
              </c:numCache>
            </c:numRef>
          </c:val>
          <c:extLst>
            <c:ext xmlns:c16="http://schemas.microsoft.com/office/drawing/2014/chart" uri="{C3380CC4-5D6E-409C-BE32-E72D297353CC}">
              <c16:uniqueId val="{00000000-D1E3-4F3A-81C3-3B60C2959898}"/>
            </c:ext>
          </c:extLst>
        </c:ser>
        <c:dLbls>
          <c:showLegendKey val="0"/>
          <c:showVal val="0"/>
          <c:showCatName val="0"/>
          <c:showSerName val="0"/>
          <c:showPercent val="0"/>
          <c:showBubbleSize val="0"/>
        </c:dLbls>
        <c:gapWidth val="60"/>
        <c:overlap val="100"/>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max val="7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MJ - LHV</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4"/>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6"/>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PENRT of Food Rescue by Life Cycle Stage (incl. Apple Production and Sunk Costs)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9"/>
          <c:order val="0"/>
          <c:tx>
            <c:strRef>
              <c:f>PENRT!$F$58</c:f>
              <c:strCache>
                <c:ptCount val="1"/>
                <c:pt idx="0">
                  <c:v>Apple Production</c:v>
                </c:pt>
              </c:strCache>
            </c:strRef>
          </c:tx>
          <c:spPr>
            <a:solidFill>
              <a:schemeClr val="accent4"/>
            </a:solidFill>
            <a:ln>
              <a:noFill/>
            </a:ln>
            <a:effectLst/>
          </c:spPr>
          <c:invertIfNegative val="0"/>
          <c:cat>
            <c:strRef>
              <c:f>PENRT!$A$59:$A$85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PENRT!$F$59:$F$85</c:f>
              <c:numCache>
                <c:formatCode>General</c:formatCode>
                <c:ptCount val="27"/>
                <c:pt idx="0">
                  <c:v>3834.79659436368</c:v>
                </c:pt>
                <c:pt idx="1">
                  <c:v>4146.9312008816496</c:v>
                </c:pt>
                <c:pt idx="2">
                  <c:v>4457.9510409477798</c:v>
                </c:pt>
                <c:pt idx="3">
                  <c:v>3586.48683411293</c:v>
                </c:pt>
                <c:pt idx="4">
                  <c:v>3878.4101810756101</c:v>
                </c:pt>
                <c:pt idx="5">
                  <c:v>4169.2909446562799</c:v>
                </c:pt>
                <c:pt idx="6">
                  <c:v>3588.20661499786</c:v>
                </c:pt>
                <c:pt idx="7">
                  <c:v>3880.26994412559</c:v>
                </c:pt>
                <c:pt idx="8">
                  <c:v>4171.2901899350099</c:v>
                </c:pt>
                <c:pt idx="9">
                  <c:v>3588.20661499786</c:v>
                </c:pt>
                <c:pt idx="10">
                  <c:v>3880.26994412559</c:v>
                </c:pt>
                <c:pt idx="11">
                  <c:v>4171.2901899350099</c:v>
                </c:pt>
                <c:pt idx="12">
                  <c:v>3733.8713276686599</c:v>
                </c:pt>
                <c:pt idx="13">
                  <c:v>4037.79108689751</c:v>
                </c:pt>
                <c:pt idx="14">
                  <c:v>4340.6254184148202</c:v>
                </c:pt>
                <c:pt idx="15">
                  <c:v>4141.0562511477001</c:v>
                </c:pt>
                <c:pt idx="16">
                  <c:v>4478.1189692643702</c:v>
                </c:pt>
                <c:pt idx="17">
                  <c:v>4813.9778919592</c:v>
                </c:pt>
                <c:pt idx="18">
                  <c:v>3766.4017794681899</c:v>
                </c:pt>
                <c:pt idx="19">
                  <c:v>4072.9693661690899</c:v>
                </c:pt>
                <c:pt idx="20">
                  <c:v>4378.4420686317699</c:v>
                </c:pt>
                <c:pt idx="21">
                  <c:v>3362.09560371209</c:v>
                </c:pt>
                <c:pt idx="22">
                  <c:v>3635.7545482002802</c:v>
                </c:pt>
                <c:pt idx="23">
                  <c:v>3908.4361393153099</c:v>
                </c:pt>
                <c:pt idx="24">
                  <c:v>6720.9683898035901</c:v>
                </c:pt>
                <c:pt idx="25">
                  <c:v>7268.0239564155199</c:v>
                </c:pt>
                <c:pt idx="26">
                  <c:v>7813.1257531466799</c:v>
                </c:pt>
              </c:numCache>
            </c:numRef>
          </c:val>
          <c:extLst>
            <c:ext xmlns:c16="http://schemas.microsoft.com/office/drawing/2014/chart" uri="{C3380CC4-5D6E-409C-BE32-E72D297353CC}">
              <c16:uniqueId val="{00000004-3BA1-4B05-A884-E1ED561D5A9B}"/>
            </c:ext>
          </c:extLst>
        </c:ser>
        <c:ser>
          <c:idx val="6"/>
          <c:order val="1"/>
          <c:tx>
            <c:strRef>
              <c:f>PENRT!$H$58</c:f>
              <c:strCache>
                <c:ptCount val="1"/>
                <c:pt idx="0">
                  <c:v>Sunk Costs</c:v>
                </c:pt>
              </c:strCache>
            </c:strRef>
          </c:tx>
          <c:spPr>
            <a:solidFill>
              <a:schemeClr val="accent4">
                <a:lumMod val="40000"/>
                <a:lumOff val="60000"/>
              </a:schemeClr>
            </a:solidFill>
            <a:ln>
              <a:noFill/>
            </a:ln>
            <a:effectLst/>
          </c:spPr>
          <c:invertIfNegative val="0"/>
          <c:cat>
            <c:strRef>
              <c:f>PENRT!$A$59:$A$85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PENRT!$H$59:$H$85</c:f>
              <c:numCache>
                <c:formatCode>General</c:formatCode>
                <c:ptCount val="27"/>
                <c:pt idx="0">
                  <c:v>0</c:v>
                </c:pt>
                <c:pt idx="1">
                  <c:v>0</c:v>
                </c:pt>
                <c:pt idx="2">
                  <c:v>0</c:v>
                </c:pt>
                <c:pt idx="3">
                  <c:v>0</c:v>
                </c:pt>
                <c:pt idx="4">
                  <c:v>0</c:v>
                </c:pt>
                <c:pt idx="5">
                  <c:v>0</c:v>
                </c:pt>
                <c:pt idx="6">
                  <c:v>2625.1073798457301</c:v>
                </c:pt>
                <c:pt idx="7">
                  <c:v>2891.1872008473701</c:v>
                </c:pt>
                <c:pt idx="8">
                  <c:v>3156.3167367740102</c:v>
                </c:pt>
                <c:pt idx="9">
                  <c:v>2625.1073798457301</c:v>
                </c:pt>
                <c:pt idx="10">
                  <c:v>2891.1872008473701</c:v>
                </c:pt>
                <c:pt idx="11">
                  <c:v>3156.3167367740102</c:v>
                </c:pt>
                <c:pt idx="12">
                  <c:v>2961.2596623774989</c:v>
                </c:pt>
                <c:pt idx="13">
                  <c:v>3254.700715678237</c:v>
                </c:pt>
                <c:pt idx="14">
                  <c:v>3547.093765217191</c:v>
                </c:pt>
                <c:pt idx="15">
                  <c:v>2961.2596623774989</c:v>
                </c:pt>
                <c:pt idx="16">
                  <c:v>3254.700715678237</c:v>
                </c:pt>
                <c:pt idx="17">
                  <c:v>3547.093765217191</c:v>
                </c:pt>
                <c:pt idx="18">
                  <c:v>2961.2596623774989</c:v>
                </c:pt>
                <c:pt idx="19">
                  <c:v>3254.700715678237</c:v>
                </c:pt>
                <c:pt idx="20">
                  <c:v>3547.093765217191</c:v>
                </c:pt>
                <c:pt idx="21">
                  <c:v>2961.2596623774989</c:v>
                </c:pt>
                <c:pt idx="22">
                  <c:v>3254.700715678237</c:v>
                </c:pt>
                <c:pt idx="23">
                  <c:v>3547.093765217191</c:v>
                </c:pt>
                <c:pt idx="24">
                  <c:v>2961.2596623774989</c:v>
                </c:pt>
                <c:pt idx="25">
                  <c:v>3254.700715678237</c:v>
                </c:pt>
                <c:pt idx="26">
                  <c:v>3547.093765217191</c:v>
                </c:pt>
              </c:numCache>
            </c:numRef>
          </c:val>
          <c:extLst xmlns:c15="http://schemas.microsoft.com/office/drawing/2012/chart">
            <c:ext xmlns:c16="http://schemas.microsoft.com/office/drawing/2014/chart" uri="{C3380CC4-5D6E-409C-BE32-E72D297353CC}">
              <c16:uniqueId val="{0000000A-3BA1-4B05-A884-E1ED561D5A9B}"/>
            </c:ext>
          </c:extLst>
        </c:ser>
        <c:ser>
          <c:idx val="8"/>
          <c:order val="2"/>
          <c:tx>
            <c:strRef>
              <c:f>PENRT!$G$58</c:f>
              <c:strCache>
                <c:ptCount val="1"/>
                <c:pt idx="0">
                  <c:v>Transportation</c:v>
                </c:pt>
              </c:strCache>
            </c:strRef>
          </c:tx>
          <c:spPr>
            <a:solidFill>
              <a:schemeClr val="accent6"/>
            </a:solidFill>
            <a:ln>
              <a:noFill/>
            </a:ln>
            <a:effectLst/>
          </c:spPr>
          <c:invertIfNegative val="0"/>
          <c:cat>
            <c:strRef>
              <c:f>PENRT!$A$59:$A$85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PENRT!$G$59:$G$85</c:f>
              <c:numCache>
                <c:formatCode>General</c:formatCode>
                <c:ptCount val="27"/>
                <c:pt idx="0">
                  <c:v>2625.1073798457301</c:v>
                </c:pt>
                <c:pt idx="1">
                  <c:v>2891.1872008473701</c:v>
                </c:pt>
                <c:pt idx="2">
                  <c:v>3156.3167367740102</c:v>
                </c:pt>
                <c:pt idx="3">
                  <c:v>379.11155788346298</c:v>
                </c:pt>
                <c:pt idx="4">
                  <c:v>462.37776546957002</c:v>
                </c:pt>
                <c:pt idx="5">
                  <c:v>545.346593742869</c:v>
                </c:pt>
                <c:pt idx="6">
                  <c:v>5425.77797329436</c:v>
                </c:pt>
                <c:pt idx="7">
                  <c:v>5919.8193542278696</c:v>
                </c:pt>
                <c:pt idx="8">
                  <c:v>6412.0963016580399</c:v>
                </c:pt>
                <c:pt idx="9">
                  <c:v>378.49029560296901</c:v>
                </c:pt>
                <c:pt idx="10">
                  <c:v>461.70593532903598</c:v>
                </c:pt>
                <c:pt idx="11">
                  <c:v>544.62437634179503</c:v>
                </c:pt>
                <c:pt idx="12">
                  <c:v>172.03958459229699</c:v>
                </c:pt>
                <c:pt idx="13">
                  <c:v>238.45109667796001</c:v>
                </c:pt>
                <c:pt idx="14">
                  <c:v>304.62542479188801</c:v>
                </c:pt>
                <c:pt idx="15">
                  <c:v>583.80174697131497</c:v>
                </c:pt>
                <c:pt idx="16">
                  <c:v>683.72878390178198</c:v>
                </c:pt>
                <c:pt idx="17">
                  <c:v>783.29893855749697</c:v>
                </c:pt>
                <c:pt idx="18">
                  <c:v>180.21634382807699</c:v>
                </c:pt>
                <c:pt idx="19">
                  <c:v>247.29340608409399</c:v>
                </c:pt>
                <c:pt idx="20">
                  <c:v>314.13090740348298</c:v>
                </c:pt>
                <c:pt idx="21">
                  <c:v>48.463580077644501</c:v>
                </c:pt>
                <c:pt idx="22">
                  <c:v>104.816580167929</c:v>
                </c:pt>
                <c:pt idx="23">
                  <c:v>160.96831954360499</c:v>
                </c:pt>
                <c:pt idx="24">
                  <c:v>10723.1125628097</c:v>
                </c:pt>
                <c:pt idx="25">
                  <c:v>11648.3323405643</c:v>
                </c:pt>
                <c:pt idx="26">
                  <c:v>12570.2477619697</c:v>
                </c:pt>
              </c:numCache>
            </c:numRef>
          </c:val>
          <c:extLst>
            <c:ext xmlns:c16="http://schemas.microsoft.com/office/drawing/2014/chart" uri="{C3380CC4-5D6E-409C-BE32-E72D297353CC}">
              <c16:uniqueId val="{00000005-3BA1-4B05-A884-E1ED561D5A9B}"/>
            </c:ext>
          </c:extLst>
        </c:ser>
        <c:ser>
          <c:idx val="1"/>
          <c:order val="3"/>
          <c:tx>
            <c:strRef>
              <c:f>PENRT!$E$58</c:f>
              <c:strCache>
                <c:ptCount val="1"/>
                <c:pt idx="0">
                  <c:v>Facilities and Operations</c:v>
                </c:pt>
              </c:strCache>
            </c:strRef>
          </c:tx>
          <c:spPr>
            <a:solidFill>
              <a:schemeClr val="accent6">
                <a:lumMod val="40000"/>
                <a:lumOff val="60000"/>
              </a:schemeClr>
            </a:solidFill>
            <a:ln>
              <a:noFill/>
            </a:ln>
            <a:effectLst/>
          </c:spPr>
          <c:invertIfNegative val="0"/>
          <c:cat>
            <c:strRef>
              <c:f>PENRT!$A$59:$A$85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PENRT!$E$59:$E$85</c:f>
              <c:numCache>
                <c:formatCode>General</c:formatCode>
                <c:ptCount val="27"/>
                <c:pt idx="0">
                  <c:v>336.152282531769</c:v>
                </c:pt>
                <c:pt idx="1">
                  <c:v>363.513514830867</c:v>
                </c:pt>
                <c:pt idx="2">
                  <c:v>390.777028443181</c:v>
                </c:pt>
                <c:pt idx="3">
                  <c:v>320.464058356517</c:v>
                </c:pt>
                <c:pt idx="4">
                  <c:v>346.54834217623397</c:v>
                </c:pt>
                <c:pt idx="5">
                  <c:v>372.53946783945099</c:v>
                </c:pt>
                <c:pt idx="6">
                  <c:v>226.70308934438299</c:v>
                </c:pt>
                <c:pt idx="7">
                  <c:v>245.15566638404201</c:v>
                </c:pt>
                <c:pt idx="8">
                  <c:v>263.54234136284498</c:v>
                </c:pt>
                <c:pt idx="9">
                  <c:v>226.70308934438299</c:v>
                </c:pt>
                <c:pt idx="10">
                  <c:v>245.15566638404201</c:v>
                </c:pt>
                <c:pt idx="11">
                  <c:v>263.54234136284498</c:v>
                </c:pt>
                <c:pt idx="12">
                  <c:v>97.546003464365796</c:v>
                </c:pt>
                <c:pt idx="13">
                  <c:v>105.48579444402399</c:v>
                </c:pt>
                <c:pt idx="14">
                  <c:v>113.397229027325</c:v>
                </c:pt>
                <c:pt idx="15">
                  <c:v>359.17816292813001</c:v>
                </c:pt>
                <c:pt idx="16">
                  <c:v>388.41359479437301</c:v>
                </c:pt>
                <c:pt idx="17">
                  <c:v>417.54461440395102</c:v>
                </c:pt>
                <c:pt idx="18">
                  <c:v>237.96146953988301</c:v>
                </c:pt>
                <c:pt idx="19">
                  <c:v>257.33042636289701</c:v>
                </c:pt>
                <c:pt idx="20">
                  <c:v>276.630208340114</c:v>
                </c:pt>
                <c:pt idx="21">
                  <c:v>0</c:v>
                </c:pt>
                <c:pt idx="22">
                  <c:v>0</c:v>
                </c:pt>
                <c:pt idx="23">
                  <c:v>0</c:v>
                </c:pt>
                <c:pt idx="24">
                  <c:v>175.58280623585799</c:v>
                </c:pt>
                <c:pt idx="25">
                  <c:v>189.87442999924201</c:v>
                </c:pt>
                <c:pt idx="26">
                  <c:v>204.11501224918601</c:v>
                </c:pt>
              </c:numCache>
            </c:numRef>
          </c:val>
          <c:extLst>
            <c:ext xmlns:c16="http://schemas.microsoft.com/office/drawing/2014/chart" uri="{C3380CC4-5D6E-409C-BE32-E72D297353CC}">
              <c16:uniqueId val="{00000003-3BA1-4B05-A884-E1ED561D5A9B}"/>
            </c:ext>
          </c:extLst>
        </c:ser>
        <c:ser>
          <c:idx val="2"/>
          <c:order val="4"/>
          <c:tx>
            <c:strRef>
              <c:f>PENRT!$C$58</c:f>
              <c:strCache>
                <c:ptCount val="1"/>
                <c:pt idx="0">
                  <c:v>EoL -  Food Loss</c:v>
                </c:pt>
              </c:strCache>
            </c:strRef>
          </c:tx>
          <c:spPr>
            <a:solidFill>
              <a:schemeClr val="accent2">
                <a:lumMod val="40000"/>
                <a:lumOff val="60000"/>
              </a:schemeClr>
            </a:solidFill>
            <a:ln>
              <a:noFill/>
            </a:ln>
            <a:effectLst/>
          </c:spPr>
          <c:invertIfNegative val="0"/>
          <c:cat>
            <c:strRef>
              <c:f>PENRT!$A$59:$A$85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PENRT!$C$59:$C$85</c:f>
              <c:numCache>
                <c:formatCode>General</c:formatCode>
                <c:ptCount val="27"/>
                <c:pt idx="0">
                  <c:v>-23.1893524758163</c:v>
                </c:pt>
                <c:pt idx="1">
                  <c:v>-25.0768579098944</c:v>
                </c:pt>
                <c:pt idx="2">
                  <c:v>-26.957622253136499</c:v>
                </c:pt>
                <c:pt idx="3">
                  <c:v>5.7817221361591304</c:v>
                </c:pt>
                <c:pt idx="4">
                  <c:v>6.25232742631162</c:v>
                </c:pt>
                <c:pt idx="5">
                  <c:v>6.7212519832849802</c:v>
                </c:pt>
                <c:pt idx="6">
                  <c:v>5.7817221361591304</c:v>
                </c:pt>
                <c:pt idx="7">
                  <c:v>6.25232742631162</c:v>
                </c:pt>
                <c:pt idx="8">
                  <c:v>6.72125198328499</c:v>
                </c:pt>
                <c:pt idx="9">
                  <c:v>5.7817221361591304</c:v>
                </c:pt>
                <c:pt idx="10">
                  <c:v>6.25232742631162</c:v>
                </c:pt>
                <c:pt idx="11">
                  <c:v>6.72125198328499</c:v>
                </c:pt>
                <c:pt idx="12">
                  <c:v>9.2787646002648998</c:v>
                </c:pt>
                <c:pt idx="13">
                  <c:v>10.0340128816818</c:v>
                </c:pt>
                <c:pt idx="14">
                  <c:v>10.786563847808001</c:v>
                </c:pt>
                <c:pt idx="15">
                  <c:v>-10.7000007360529</c:v>
                </c:pt>
                <c:pt idx="16">
                  <c:v>-11.5709310285224</c:v>
                </c:pt>
                <c:pt idx="17">
                  <c:v>-12.4387508556615</c:v>
                </c:pt>
                <c:pt idx="18">
                  <c:v>10.2160135497866</c:v>
                </c:pt>
                <c:pt idx="19">
                  <c:v>11.0475495363972</c:v>
                </c:pt>
                <c:pt idx="20">
                  <c:v>11.8761157516269</c:v>
                </c:pt>
                <c:pt idx="21">
                  <c:v>0</c:v>
                </c:pt>
                <c:pt idx="22">
                  <c:v>0</c:v>
                </c:pt>
                <c:pt idx="23">
                  <c:v>0</c:v>
                </c:pt>
                <c:pt idx="24">
                  <c:v>83.508881402384205</c:v>
                </c:pt>
                <c:pt idx="25">
                  <c:v>90.306115935136305</c:v>
                </c:pt>
                <c:pt idx="26">
                  <c:v>97.079074630271506</c:v>
                </c:pt>
              </c:numCache>
            </c:numRef>
          </c:val>
          <c:extLst xmlns:c15="http://schemas.microsoft.com/office/drawing/2012/chart">
            <c:ext xmlns:c16="http://schemas.microsoft.com/office/drawing/2014/chart" uri="{C3380CC4-5D6E-409C-BE32-E72D297353CC}">
              <c16:uniqueId val="{00000001-3BA1-4B05-A884-E1ED561D5A9B}"/>
            </c:ext>
          </c:extLst>
        </c:ser>
        <c:ser>
          <c:idx val="5"/>
          <c:order val="5"/>
          <c:tx>
            <c:strRef>
              <c:f>PENRT!$D$58</c:f>
              <c:strCache>
                <c:ptCount val="1"/>
                <c:pt idx="0">
                  <c:v>EoL - Wasted Food</c:v>
                </c:pt>
              </c:strCache>
            </c:strRef>
          </c:tx>
          <c:spPr>
            <a:solidFill>
              <a:schemeClr val="accent2"/>
            </a:solidFill>
            <a:ln>
              <a:noFill/>
            </a:ln>
            <a:effectLst/>
          </c:spPr>
          <c:invertIfNegative val="0"/>
          <c:cat>
            <c:strRef>
              <c:f>PENRT!$A$59:$A$85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PENRT!$D$59:$D$85</c:f>
              <c:numCache>
                <c:formatCode>General</c:formatCode>
                <c:ptCount val="27"/>
                <c:pt idx="0">
                  <c:v>5.84562169816689</c:v>
                </c:pt>
                <c:pt idx="1">
                  <c:v>12.642856230919101</c:v>
                </c:pt>
                <c:pt idx="2">
                  <c:v>19.415814926054299</c:v>
                </c:pt>
                <c:pt idx="3">
                  <c:v>5.84562169816689</c:v>
                </c:pt>
                <c:pt idx="4">
                  <c:v>12.642856230919101</c:v>
                </c:pt>
                <c:pt idx="5">
                  <c:v>19.415814926054299</c:v>
                </c:pt>
                <c:pt idx="6">
                  <c:v>5.84562169816689</c:v>
                </c:pt>
                <c:pt idx="7">
                  <c:v>12.642856230919101</c:v>
                </c:pt>
                <c:pt idx="8">
                  <c:v>19.415814926054299</c:v>
                </c:pt>
                <c:pt idx="9">
                  <c:v>5.84562169816689</c:v>
                </c:pt>
                <c:pt idx="10">
                  <c:v>12.642856230919101</c:v>
                </c:pt>
                <c:pt idx="11">
                  <c:v>19.415814926054299</c:v>
                </c:pt>
                <c:pt idx="12">
                  <c:v>5.84562169816689</c:v>
                </c:pt>
                <c:pt idx="13">
                  <c:v>12.642856230919101</c:v>
                </c:pt>
                <c:pt idx="14">
                  <c:v>19.415814926054299</c:v>
                </c:pt>
                <c:pt idx="15">
                  <c:v>5.84562169816689</c:v>
                </c:pt>
                <c:pt idx="16">
                  <c:v>12.642856230919101</c:v>
                </c:pt>
                <c:pt idx="17">
                  <c:v>19.415814926054299</c:v>
                </c:pt>
                <c:pt idx="18">
                  <c:v>5.84562169816689</c:v>
                </c:pt>
                <c:pt idx="19">
                  <c:v>12.642856230919101</c:v>
                </c:pt>
                <c:pt idx="20">
                  <c:v>19.415814926054299</c:v>
                </c:pt>
                <c:pt idx="21">
                  <c:v>5.84562169816689</c:v>
                </c:pt>
                <c:pt idx="22">
                  <c:v>12.642856230919101</c:v>
                </c:pt>
                <c:pt idx="23">
                  <c:v>19.415814926054299</c:v>
                </c:pt>
                <c:pt idx="24">
                  <c:v>5.84562169816689</c:v>
                </c:pt>
                <c:pt idx="25">
                  <c:v>12.642856230919101</c:v>
                </c:pt>
                <c:pt idx="26">
                  <c:v>19.415814926054299</c:v>
                </c:pt>
              </c:numCache>
            </c:numRef>
          </c:val>
          <c:extLst>
            <c:ext xmlns:c16="http://schemas.microsoft.com/office/drawing/2014/chart" uri="{C3380CC4-5D6E-409C-BE32-E72D297353CC}">
              <c16:uniqueId val="{00000002-3BA1-4B05-A884-E1ED561D5A9B}"/>
            </c:ext>
          </c:extLst>
        </c:ser>
        <c:ser>
          <c:idx val="0"/>
          <c:order val="6"/>
          <c:tx>
            <c:strRef>
              <c:f>PENRT!$B$58</c:f>
              <c:strCache>
                <c:ptCount val="1"/>
                <c:pt idx="0">
                  <c:v>Avoided Disposal</c:v>
                </c:pt>
              </c:strCache>
            </c:strRef>
          </c:tx>
          <c:spPr>
            <a:solidFill>
              <a:schemeClr val="accent1"/>
            </a:solidFill>
            <a:ln>
              <a:noFill/>
            </a:ln>
            <a:effectLst/>
          </c:spPr>
          <c:invertIfNegative val="0"/>
          <c:cat>
            <c:strRef>
              <c:f>PENRT!$A$59:$A$85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PENRT!$B$59:$B$85</c:f>
              <c:numCache>
                <c:formatCode>General</c:formatCode>
                <c:ptCount val="27"/>
                <c:pt idx="0">
                  <c:v>-273.38652674615798</c:v>
                </c:pt>
                <c:pt idx="1">
                  <c:v>-273.38652674615798</c:v>
                </c:pt>
                <c:pt idx="2">
                  <c:v>-273.38652674615798</c:v>
                </c:pt>
                <c:pt idx="3">
                  <c:v>-273.38652674615798</c:v>
                </c:pt>
                <c:pt idx="4">
                  <c:v>-273.38652674615798</c:v>
                </c:pt>
                <c:pt idx="5">
                  <c:v>-273.38652674615798</c:v>
                </c:pt>
                <c:pt idx="6">
                  <c:v>-273.38652674615798</c:v>
                </c:pt>
                <c:pt idx="7">
                  <c:v>-273.38652674615798</c:v>
                </c:pt>
                <c:pt idx="8">
                  <c:v>-273.38652674615798</c:v>
                </c:pt>
                <c:pt idx="9">
                  <c:v>-273.38652674615798</c:v>
                </c:pt>
                <c:pt idx="10">
                  <c:v>-273.38652674615798</c:v>
                </c:pt>
                <c:pt idx="11">
                  <c:v>-273.38652674615798</c:v>
                </c:pt>
                <c:pt idx="12">
                  <c:v>-273.38652674615798</c:v>
                </c:pt>
                <c:pt idx="13">
                  <c:v>-273.38652674615798</c:v>
                </c:pt>
                <c:pt idx="14">
                  <c:v>-273.38652674615798</c:v>
                </c:pt>
                <c:pt idx="15">
                  <c:v>-273.38652674615798</c:v>
                </c:pt>
                <c:pt idx="16">
                  <c:v>-273.38652674615798</c:v>
                </c:pt>
                <c:pt idx="17">
                  <c:v>-273.38652674615798</c:v>
                </c:pt>
                <c:pt idx="18">
                  <c:v>-273.38652674615798</c:v>
                </c:pt>
                <c:pt idx="19">
                  <c:v>-273.38652674615798</c:v>
                </c:pt>
                <c:pt idx="20">
                  <c:v>-273.38652674615798</c:v>
                </c:pt>
                <c:pt idx="21">
                  <c:v>-273.38652674615798</c:v>
                </c:pt>
                <c:pt idx="22">
                  <c:v>-273.38652674615798</c:v>
                </c:pt>
                <c:pt idx="23">
                  <c:v>-273.38652674615798</c:v>
                </c:pt>
                <c:pt idx="24">
                  <c:v>-273.38652674615798</c:v>
                </c:pt>
                <c:pt idx="25">
                  <c:v>-273.38652674615798</c:v>
                </c:pt>
                <c:pt idx="26">
                  <c:v>-273.38652674615798</c:v>
                </c:pt>
              </c:numCache>
            </c:numRef>
          </c:val>
          <c:extLst>
            <c:ext xmlns:c16="http://schemas.microsoft.com/office/drawing/2014/chart" uri="{C3380CC4-5D6E-409C-BE32-E72D297353CC}">
              <c16:uniqueId val="{00000000-3BA1-4B05-A884-E1ED561D5A9B}"/>
            </c:ext>
          </c:extLst>
        </c:ser>
        <c:dLbls>
          <c:showLegendKey val="0"/>
          <c:showVal val="0"/>
          <c:showCatName val="0"/>
          <c:showSerName val="0"/>
          <c:showPercent val="0"/>
          <c:showBubbleSize val="0"/>
        </c:dLbls>
        <c:gapWidth val="60"/>
        <c:overlap val="100"/>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max val="7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MJ - LHV</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4"/>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6"/>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PENRT of Food Rescue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PENRT!$M$2</c:f>
              <c:strCache>
                <c:ptCount val="1"/>
                <c:pt idx="0">
                  <c:v>Net (rescue only)</c:v>
                </c:pt>
              </c:strCache>
            </c:strRef>
          </c:tx>
          <c:spPr>
            <a:solidFill>
              <a:schemeClr val="accent1"/>
            </a:solidFill>
            <a:ln>
              <a:noFill/>
            </a:ln>
            <a:effectLst/>
          </c:spPr>
          <c:invertIfNegative val="0"/>
          <c:cat>
            <c:strRef>
              <c:f>PENRT!$A$3:$A$29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PENRT!$M$3:$M$29</c:f>
              <c:numCache>
                <c:formatCode>General</c:formatCode>
                <c:ptCount val="27"/>
                <c:pt idx="0">
                  <c:v>2670.5294048536916</c:v>
                </c:pt>
                <c:pt idx="1">
                  <c:v>2968.8801872531039</c:v>
                </c:pt>
                <c:pt idx="2">
                  <c:v>3266.1654311439511</c:v>
                </c:pt>
                <c:pt idx="3">
                  <c:v>437.81643332814804</c:v>
                </c:pt>
                <c:pt idx="4">
                  <c:v>554.43476455687676</c:v>
                </c:pt>
                <c:pt idx="5">
                  <c:v>670.63660174550125</c:v>
                </c:pt>
                <c:pt idx="6">
                  <c:v>5390.7218797269106</c:v>
                </c:pt>
                <c:pt idx="7">
                  <c:v>5910.4836775229842</c:v>
                </c:pt>
                <c:pt idx="8">
                  <c:v>6428.3891831840665</c:v>
                </c:pt>
                <c:pt idx="9">
                  <c:v>343.43420203552006</c:v>
                </c:pt>
                <c:pt idx="10">
                  <c:v>452.37025862415078</c:v>
                </c:pt>
                <c:pt idx="11">
                  <c:v>560.91725786782138</c:v>
                </c:pt>
                <c:pt idx="12">
                  <c:v>11.32344760893659</c:v>
                </c:pt>
                <c:pt idx="13">
                  <c:v>93.227233488426947</c:v>
                </c:pt>
                <c:pt idx="14">
                  <c:v>174.83850584691731</c:v>
                </c:pt>
                <c:pt idx="15">
                  <c:v>664.73900411540103</c:v>
                </c:pt>
                <c:pt idx="16">
                  <c:v>799.82777715239376</c:v>
                </c:pt>
                <c:pt idx="17">
                  <c:v>934.43409028568271</c:v>
                </c:pt>
                <c:pt idx="18">
                  <c:v>160.85292186975553</c:v>
                </c:pt>
                <c:pt idx="19">
                  <c:v>254.92771146814931</c:v>
                </c:pt>
                <c:pt idx="20">
                  <c:v>348.66651967512018</c:v>
                </c:pt>
                <c:pt idx="21">
                  <c:v>-219.07732497034658</c:v>
                </c:pt>
                <c:pt idx="22">
                  <c:v>-155.92709034730987</c:v>
                </c:pt>
                <c:pt idx="23">
                  <c:v>-93.002392276498682</c:v>
                </c:pt>
                <c:pt idx="24">
                  <c:v>10714.663345399951</c:v>
                </c:pt>
                <c:pt idx="25">
                  <c:v>11667.769215983441</c:v>
                </c:pt>
                <c:pt idx="26">
                  <c:v>12617.471137029053</c:v>
                </c:pt>
              </c:numCache>
            </c:numRef>
          </c:val>
          <c:extLst>
            <c:ext xmlns:c16="http://schemas.microsoft.com/office/drawing/2014/chart" uri="{C3380CC4-5D6E-409C-BE32-E72D297353CC}">
              <c16:uniqueId val="{00000000-7582-4D91-80BB-B47D09C26CEB}"/>
            </c:ext>
          </c:extLst>
        </c:ser>
        <c:dLbls>
          <c:showLegendKey val="0"/>
          <c:showVal val="0"/>
          <c:showCatName val="0"/>
          <c:showSerName val="0"/>
          <c:showPercent val="0"/>
          <c:showBubbleSize val="0"/>
        </c:dLbls>
        <c:gapWidth val="150"/>
        <c:overlap val="100"/>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MJ - LHV</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PENRT of Food Rescue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PENRT!$Q$1</c:f>
              <c:strCache>
                <c:ptCount val="1"/>
                <c:pt idx="0">
                  <c:v>7</c:v>
                </c:pt>
              </c:strCache>
            </c:strRef>
          </c:tx>
          <c:spPr>
            <a:ln w="28575" cap="rnd">
              <a:noFill/>
              <a:round/>
            </a:ln>
            <a:effectLst/>
          </c:spPr>
          <c:marker>
            <c:symbol val="none"/>
          </c:marker>
          <c:errBars>
            <c:errDir val="y"/>
            <c:errBarType val="both"/>
            <c:errValType val="cust"/>
            <c:noEndCap val="1"/>
            <c:plus>
              <c:numRef>
                <c:f>PENRT!$T$2:$T$10</c:f>
                <c:numCache>
                  <c:formatCode>General</c:formatCode>
                  <c:ptCount val="9"/>
                  <c:pt idx="0">
                    <c:v>595.63602629025945</c:v>
                  </c:pt>
                  <c:pt idx="1">
                    <c:v>232.82016841735322</c:v>
                  </c:pt>
                  <c:pt idx="2">
                    <c:v>1037.6673034571559</c:v>
                  </c:pt>
                  <c:pt idx="3">
                    <c:v>217.48305583230132</c:v>
                  </c:pt>
                  <c:pt idx="4">
                    <c:v>163.51505823798072</c:v>
                  </c:pt>
                  <c:pt idx="5">
                    <c:v>269.69508617028168</c:v>
                  </c:pt>
                  <c:pt idx="6">
                    <c:v>187.81359780536465</c:v>
                  </c:pt>
                  <c:pt idx="7">
                    <c:v>126.0749326938479</c:v>
                  </c:pt>
                  <c:pt idx="8">
                    <c:v>1902.8077916291022</c:v>
                  </c:pt>
                </c:numCache>
              </c:numRef>
            </c:plus>
            <c:minus>
              <c:numLit>
                <c:formatCode>General</c:formatCode>
                <c:ptCount val="1"/>
                <c:pt idx="0">
                  <c:v>0</c:v>
                </c:pt>
              </c:numLit>
            </c:minus>
            <c:spPr>
              <a:noFill/>
              <a:ln w="203200" cap="flat" cmpd="sng" algn="ctr">
                <a:solidFill>
                  <a:schemeClr val="accent1"/>
                </a:solidFill>
                <a:round/>
              </a:ln>
              <a:effectLst/>
            </c:spPr>
          </c:errBars>
          <c:cat>
            <c:strRef>
              <c:f>PENRT!$P$2:$P$10</c:f>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f>PENRT!$Q$2:$Q$10</c:f>
              <c:numCache>
                <c:formatCode>General</c:formatCode>
                <c:ptCount val="9"/>
                <c:pt idx="0">
                  <c:v>2670.5294048536916</c:v>
                </c:pt>
                <c:pt idx="1">
                  <c:v>437.81643332814804</c:v>
                </c:pt>
                <c:pt idx="2">
                  <c:v>5390.7218797269106</c:v>
                </c:pt>
                <c:pt idx="3">
                  <c:v>343.43420203552006</c:v>
                </c:pt>
                <c:pt idx="4">
                  <c:v>11.32344760893659</c:v>
                </c:pt>
                <c:pt idx="5">
                  <c:v>664.73900411540103</c:v>
                </c:pt>
                <c:pt idx="6">
                  <c:v>160.85292186975553</c:v>
                </c:pt>
                <c:pt idx="7">
                  <c:v>-219.07732497034658</c:v>
                </c:pt>
                <c:pt idx="8">
                  <c:v>10714.663345399951</c:v>
                </c:pt>
              </c:numCache>
            </c:numRef>
          </c:val>
          <c:smooth val="0"/>
          <c:extLst>
            <c:ext xmlns:c16="http://schemas.microsoft.com/office/drawing/2014/chart" uri="{C3380CC4-5D6E-409C-BE32-E72D297353CC}">
              <c16:uniqueId val="{00000000-31F2-4CF4-994F-6E722A555411}"/>
            </c:ext>
          </c:extLst>
        </c:ser>
        <c:dLbls>
          <c:showLegendKey val="0"/>
          <c:showVal val="0"/>
          <c:showCatName val="0"/>
          <c:showSerName val="0"/>
          <c:showPercent val="0"/>
          <c:showBubbleSize val="0"/>
        </c:dLbls>
        <c:smooth val="0"/>
        <c:axId val="471135672"/>
        <c:axId val="471138296"/>
      </c:line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MJ - LHV</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PERT of Food Rescue by Life Cycle Stage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5"/>
          <c:order val="0"/>
          <c:tx>
            <c:strRef>
              <c:f>PERT!$G$2</c:f>
              <c:strCache>
                <c:ptCount val="1"/>
                <c:pt idx="0">
                  <c:v>Transportation</c:v>
                </c:pt>
              </c:strCache>
            </c:strRef>
          </c:tx>
          <c:spPr>
            <a:solidFill>
              <a:schemeClr val="accent6"/>
            </a:solidFill>
            <a:ln>
              <a:noFill/>
            </a:ln>
            <a:effectLst/>
          </c:spPr>
          <c:invertIfNegative val="0"/>
          <c:cat>
            <c:strRef>
              <c:f>PERT!$A$3:$A$29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PERT!$G$3:$G$29</c:f>
              <c:numCache>
                <c:formatCode>General</c:formatCode>
                <c:ptCount val="27"/>
                <c:pt idx="0">
                  <c:v>79.745655367867499</c:v>
                </c:pt>
                <c:pt idx="1">
                  <c:v>87.828642703489393</c:v>
                </c:pt>
                <c:pt idx="2">
                  <c:v>95.882762227198299</c:v>
                </c:pt>
                <c:pt idx="3">
                  <c:v>11.516671612392001</c:v>
                </c:pt>
                <c:pt idx="4">
                  <c:v>14.0461370144287</c:v>
                </c:pt>
                <c:pt idx="5">
                  <c:v>16.566568611458099</c:v>
                </c:pt>
                <c:pt idx="6">
                  <c:v>429.50437808111201</c:v>
                </c:pt>
                <c:pt idx="7">
                  <c:v>466.056098660835</c:v>
                </c:pt>
                <c:pt idx="8">
                  <c:v>502.477277381345</c:v>
                </c:pt>
                <c:pt idx="9">
                  <c:v>11.4977988729019</c:v>
                </c:pt>
                <c:pt idx="10">
                  <c:v>14.0257281217242</c:v>
                </c:pt>
                <c:pt idx="11">
                  <c:v>16.544629051800801</c:v>
                </c:pt>
                <c:pt idx="12">
                  <c:v>5.2262278975173198</c:v>
                </c:pt>
                <c:pt idx="13">
                  <c:v>7.2436804390409604</c:v>
                </c:pt>
                <c:pt idx="14">
                  <c:v>9.2539277929163006</c:v>
                </c:pt>
                <c:pt idx="15">
                  <c:v>17.734761356645599</c:v>
                </c:pt>
                <c:pt idx="16">
                  <c:v>20.770350342516899</c:v>
                </c:pt>
                <c:pt idx="17">
                  <c:v>23.795097939152999</c:v>
                </c:pt>
                <c:pt idx="18">
                  <c:v>5.4746219361950397</c:v>
                </c:pt>
                <c:pt idx="19">
                  <c:v>7.5122925971459402</c:v>
                </c:pt>
                <c:pt idx="20">
                  <c:v>9.54268586287915</c:v>
                </c:pt>
                <c:pt idx="21">
                  <c:v>1.4722292826711001</c:v>
                </c:pt>
                <c:pt idx="22">
                  <c:v>3.1841237974049301</c:v>
                </c:pt>
                <c:pt idx="23">
                  <c:v>4.88990440315757</c:v>
                </c:pt>
                <c:pt idx="24">
                  <c:v>821.51154842944197</c:v>
                </c:pt>
                <c:pt idx="25">
                  <c:v>889.97082938635504</c:v>
                </c:pt>
                <c:pt idx="26">
                  <c:v>958.18561291127901</c:v>
                </c:pt>
              </c:numCache>
            </c:numRef>
          </c:val>
          <c:extLst>
            <c:ext xmlns:c16="http://schemas.microsoft.com/office/drawing/2014/chart" uri="{C3380CC4-5D6E-409C-BE32-E72D297353CC}">
              <c16:uniqueId val="{00000004-FBE5-4B05-ADD4-2EC3EEDF2B81}"/>
            </c:ext>
          </c:extLst>
        </c:ser>
        <c:ser>
          <c:idx val="3"/>
          <c:order val="1"/>
          <c:tx>
            <c:strRef>
              <c:f>PERT!$E$2</c:f>
              <c:strCache>
                <c:ptCount val="1"/>
                <c:pt idx="0">
                  <c:v>Facilities and Operations</c:v>
                </c:pt>
              </c:strCache>
            </c:strRef>
          </c:tx>
          <c:spPr>
            <a:solidFill>
              <a:schemeClr val="accent6">
                <a:lumMod val="20000"/>
                <a:lumOff val="80000"/>
              </a:schemeClr>
            </a:solidFill>
            <a:ln>
              <a:noFill/>
            </a:ln>
            <a:effectLst/>
          </c:spPr>
          <c:invertIfNegative val="0"/>
          <c:cat>
            <c:strRef>
              <c:f>PERT!$A$3:$A$29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PERT!$E$3:$E$29</c:f>
              <c:numCache>
                <c:formatCode>General</c:formatCode>
                <c:ptCount val="27"/>
                <c:pt idx="0">
                  <c:v>132.13834434767901</c:v>
                </c:pt>
                <c:pt idx="1">
                  <c:v>142.89379098062901</c:v>
                </c:pt>
                <c:pt idx="2">
                  <c:v>153.61082530417701</c:v>
                </c:pt>
                <c:pt idx="3">
                  <c:v>127.65052741364499</c:v>
                </c:pt>
                <c:pt idx="4">
                  <c:v>138.04068662173199</c:v>
                </c:pt>
                <c:pt idx="5">
                  <c:v>148.39373811836199</c:v>
                </c:pt>
                <c:pt idx="6">
                  <c:v>64.851314718114395</c:v>
                </c:pt>
                <c:pt idx="7">
                  <c:v>70.129910102146894</c:v>
                </c:pt>
                <c:pt idx="8">
                  <c:v>75.389653359807895</c:v>
                </c:pt>
                <c:pt idx="9">
                  <c:v>64.851314718114395</c:v>
                </c:pt>
                <c:pt idx="10">
                  <c:v>70.129910102146894</c:v>
                </c:pt>
                <c:pt idx="11">
                  <c:v>75.389653359807895</c:v>
                </c:pt>
                <c:pt idx="12">
                  <c:v>65.291026692230005</c:v>
                </c:pt>
                <c:pt idx="13">
                  <c:v>70.605412585783498</c:v>
                </c:pt>
                <c:pt idx="14">
                  <c:v>75.900818529717299</c:v>
                </c:pt>
                <c:pt idx="15">
                  <c:v>140.13424811825001</c:v>
                </c:pt>
                <c:pt idx="16">
                  <c:v>151.54052412787499</c:v>
                </c:pt>
                <c:pt idx="17">
                  <c:v>162.906063437466</c:v>
                </c:pt>
                <c:pt idx="18">
                  <c:v>68.071918192844507</c:v>
                </c:pt>
                <c:pt idx="19">
                  <c:v>73.612655720169101</c:v>
                </c:pt>
                <c:pt idx="20">
                  <c:v>79.133604899181805</c:v>
                </c:pt>
                <c:pt idx="21">
                  <c:v>0</c:v>
                </c:pt>
                <c:pt idx="22">
                  <c:v>0</c:v>
                </c:pt>
                <c:pt idx="23">
                  <c:v>0</c:v>
                </c:pt>
                <c:pt idx="24">
                  <c:v>117.523848046014</c:v>
                </c:pt>
                <c:pt idx="25">
                  <c:v>127.08974265441</c:v>
                </c:pt>
                <c:pt idx="26">
                  <c:v>136.62147335349101</c:v>
                </c:pt>
              </c:numCache>
            </c:numRef>
          </c:val>
          <c:extLst>
            <c:ext xmlns:c16="http://schemas.microsoft.com/office/drawing/2014/chart" uri="{C3380CC4-5D6E-409C-BE32-E72D297353CC}">
              <c16:uniqueId val="{00000003-FBE5-4B05-ADD4-2EC3EEDF2B81}"/>
            </c:ext>
          </c:extLst>
        </c:ser>
        <c:ser>
          <c:idx val="1"/>
          <c:order val="2"/>
          <c:tx>
            <c:strRef>
              <c:f>PERT!$C$2</c:f>
              <c:strCache>
                <c:ptCount val="1"/>
                <c:pt idx="0">
                  <c:v>EoL -  Food Loss</c:v>
                </c:pt>
              </c:strCache>
            </c:strRef>
          </c:tx>
          <c:spPr>
            <a:solidFill>
              <a:schemeClr val="accent2">
                <a:lumMod val="60000"/>
                <a:lumOff val="40000"/>
              </a:schemeClr>
            </a:solidFill>
            <a:ln>
              <a:noFill/>
            </a:ln>
            <a:effectLst/>
          </c:spPr>
          <c:invertIfNegative val="0"/>
          <c:cat>
            <c:strRef>
              <c:f>PERT!$A$3:$A$29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PERT!$C$3:$C$29</c:f>
              <c:numCache>
                <c:formatCode>General</c:formatCode>
                <c:ptCount val="27"/>
                <c:pt idx="0">
                  <c:v>-156.18283484376801</c:v>
                </c:pt>
                <c:pt idx="1">
                  <c:v>-168.895391168261</c:v>
                </c:pt>
                <c:pt idx="2">
                  <c:v>-181.56254550588</c:v>
                </c:pt>
                <c:pt idx="3">
                  <c:v>-21.745149239018101</c:v>
                </c:pt>
                <c:pt idx="4">
                  <c:v>-23.5151032468452</c:v>
                </c:pt>
                <c:pt idx="5">
                  <c:v>-25.278735990358602</c:v>
                </c:pt>
                <c:pt idx="6">
                  <c:v>-21.745149239018101</c:v>
                </c:pt>
                <c:pt idx="7">
                  <c:v>-23.5151032468452</c:v>
                </c:pt>
                <c:pt idx="8">
                  <c:v>-25.278735990358602</c:v>
                </c:pt>
                <c:pt idx="9">
                  <c:v>-21.745149239018101</c:v>
                </c:pt>
                <c:pt idx="10">
                  <c:v>-23.5151032468452</c:v>
                </c:pt>
                <c:pt idx="11">
                  <c:v>-25.278735990358602</c:v>
                </c:pt>
                <c:pt idx="12">
                  <c:v>-34.897581764542601</c:v>
                </c:pt>
                <c:pt idx="13">
                  <c:v>-37.7380826058425</c:v>
                </c:pt>
                <c:pt idx="14">
                  <c:v>-40.568438801280699</c:v>
                </c:pt>
                <c:pt idx="15">
                  <c:v>-169.45675973894501</c:v>
                </c:pt>
                <c:pt idx="16">
                  <c:v>-183.24975181072</c:v>
                </c:pt>
                <c:pt idx="17">
                  <c:v>-196.99348319652401</c:v>
                </c:pt>
                <c:pt idx="18">
                  <c:v>-38.422590023587198</c:v>
                </c:pt>
                <c:pt idx="19">
                  <c:v>-41.550010141786203</c:v>
                </c:pt>
                <c:pt idx="20">
                  <c:v>-44.666260902420198</c:v>
                </c:pt>
                <c:pt idx="21">
                  <c:v>0</c:v>
                </c:pt>
                <c:pt idx="22">
                  <c:v>0</c:v>
                </c:pt>
                <c:pt idx="23">
                  <c:v>0</c:v>
                </c:pt>
                <c:pt idx="24">
                  <c:v>-314.07823588088303</c:v>
                </c:pt>
                <c:pt idx="25">
                  <c:v>-339.64274345258298</c:v>
                </c:pt>
                <c:pt idx="26">
                  <c:v>-365.11594921152698</c:v>
                </c:pt>
              </c:numCache>
            </c:numRef>
          </c:val>
          <c:extLst>
            <c:ext xmlns:c16="http://schemas.microsoft.com/office/drawing/2014/chart" uri="{C3380CC4-5D6E-409C-BE32-E72D297353CC}">
              <c16:uniqueId val="{00000001-FBE5-4B05-ADD4-2EC3EEDF2B81}"/>
            </c:ext>
          </c:extLst>
        </c:ser>
        <c:ser>
          <c:idx val="2"/>
          <c:order val="3"/>
          <c:tx>
            <c:strRef>
              <c:f>PERT!$D$2</c:f>
              <c:strCache>
                <c:ptCount val="1"/>
                <c:pt idx="0">
                  <c:v>EoL - Wasted Food</c:v>
                </c:pt>
              </c:strCache>
            </c:strRef>
          </c:tx>
          <c:spPr>
            <a:solidFill>
              <a:schemeClr val="accent2"/>
            </a:solidFill>
            <a:ln>
              <a:noFill/>
            </a:ln>
            <a:effectLst/>
          </c:spPr>
          <c:invertIfNegative val="0"/>
          <c:cat>
            <c:strRef>
              <c:f>PERT!$A$3:$A$29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PERT!$D$3:$D$29</c:f>
              <c:numCache>
                <c:formatCode>General</c:formatCode>
                <c:ptCount val="27"/>
                <c:pt idx="0">
                  <c:v>-21.985476511661801</c:v>
                </c:pt>
                <c:pt idx="1">
                  <c:v>-47.549984083361601</c:v>
                </c:pt>
                <c:pt idx="2">
                  <c:v>-73.0231898423053</c:v>
                </c:pt>
                <c:pt idx="3">
                  <c:v>-21.985476511661801</c:v>
                </c:pt>
                <c:pt idx="4">
                  <c:v>-47.549984083361601</c:v>
                </c:pt>
                <c:pt idx="5">
                  <c:v>-73.0231898423053</c:v>
                </c:pt>
                <c:pt idx="6">
                  <c:v>-21.985476511661801</c:v>
                </c:pt>
                <c:pt idx="7">
                  <c:v>-47.549984083361601</c:v>
                </c:pt>
                <c:pt idx="8">
                  <c:v>-73.0231898423053</c:v>
                </c:pt>
                <c:pt idx="9">
                  <c:v>-21.985476511661801</c:v>
                </c:pt>
                <c:pt idx="10">
                  <c:v>-47.549984083361601</c:v>
                </c:pt>
                <c:pt idx="11">
                  <c:v>-73.0231898423053</c:v>
                </c:pt>
                <c:pt idx="12">
                  <c:v>-21.985476511661801</c:v>
                </c:pt>
                <c:pt idx="13">
                  <c:v>-47.549984083361601</c:v>
                </c:pt>
                <c:pt idx="14">
                  <c:v>-73.0231898423053</c:v>
                </c:pt>
                <c:pt idx="15">
                  <c:v>-21.985476511661801</c:v>
                </c:pt>
                <c:pt idx="16">
                  <c:v>-47.549984083361601</c:v>
                </c:pt>
                <c:pt idx="17">
                  <c:v>-73.0231898423053</c:v>
                </c:pt>
                <c:pt idx="18">
                  <c:v>-21.985476511661801</c:v>
                </c:pt>
                <c:pt idx="19">
                  <c:v>-47.549984083361601</c:v>
                </c:pt>
                <c:pt idx="20">
                  <c:v>-73.0231898423053</c:v>
                </c:pt>
                <c:pt idx="21">
                  <c:v>-21.985476511661801</c:v>
                </c:pt>
                <c:pt idx="22">
                  <c:v>-47.549984083361601</c:v>
                </c:pt>
                <c:pt idx="23">
                  <c:v>-73.0231898423053</c:v>
                </c:pt>
                <c:pt idx="24">
                  <c:v>-21.985476511661801</c:v>
                </c:pt>
                <c:pt idx="25">
                  <c:v>-47.549984083361601</c:v>
                </c:pt>
                <c:pt idx="26">
                  <c:v>-73.0231898423053</c:v>
                </c:pt>
              </c:numCache>
            </c:numRef>
          </c:val>
          <c:extLst>
            <c:ext xmlns:c16="http://schemas.microsoft.com/office/drawing/2014/chart" uri="{C3380CC4-5D6E-409C-BE32-E72D297353CC}">
              <c16:uniqueId val="{00000002-FBE5-4B05-ADD4-2EC3EEDF2B81}"/>
            </c:ext>
          </c:extLst>
        </c:ser>
        <c:ser>
          <c:idx val="0"/>
          <c:order val="4"/>
          <c:tx>
            <c:strRef>
              <c:f>PERT!$B$2</c:f>
              <c:strCache>
                <c:ptCount val="1"/>
                <c:pt idx="0">
                  <c:v>Avoided Disposal</c:v>
                </c:pt>
              </c:strCache>
            </c:strRef>
          </c:tx>
          <c:spPr>
            <a:solidFill>
              <a:schemeClr val="accent1"/>
            </a:solidFill>
            <a:ln>
              <a:noFill/>
            </a:ln>
            <a:effectLst/>
          </c:spPr>
          <c:invertIfNegative val="0"/>
          <c:cat>
            <c:strRef>
              <c:f>PERT!$A$3:$A$29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PERT!$B$3:$B$29</c:f>
              <c:numCache>
                <c:formatCode>General</c:formatCode>
                <c:ptCount val="27"/>
                <c:pt idx="0">
                  <c:v>344.83610842188801</c:v>
                </c:pt>
                <c:pt idx="1">
                  <c:v>344.83610842188801</c:v>
                </c:pt>
                <c:pt idx="2">
                  <c:v>344.83610842188801</c:v>
                </c:pt>
                <c:pt idx="3">
                  <c:v>344.83610842188801</c:v>
                </c:pt>
                <c:pt idx="4">
                  <c:v>344.83610842188801</c:v>
                </c:pt>
                <c:pt idx="5">
                  <c:v>344.83610842188801</c:v>
                </c:pt>
                <c:pt idx="6">
                  <c:v>344.83610842188801</c:v>
                </c:pt>
                <c:pt idx="7">
                  <c:v>344.83610842188801</c:v>
                </c:pt>
                <c:pt idx="8">
                  <c:v>344.83610842188801</c:v>
                </c:pt>
                <c:pt idx="9">
                  <c:v>344.83610842188801</c:v>
                </c:pt>
                <c:pt idx="10">
                  <c:v>344.83610842188801</c:v>
                </c:pt>
                <c:pt idx="11">
                  <c:v>344.83610842188801</c:v>
                </c:pt>
                <c:pt idx="12">
                  <c:v>344.83610842188801</c:v>
                </c:pt>
                <c:pt idx="13">
                  <c:v>344.83610842188801</c:v>
                </c:pt>
                <c:pt idx="14">
                  <c:v>344.83610842188801</c:v>
                </c:pt>
                <c:pt idx="15">
                  <c:v>344.83610842188801</c:v>
                </c:pt>
                <c:pt idx="16">
                  <c:v>344.83610842188801</c:v>
                </c:pt>
                <c:pt idx="17">
                  <c:v>344.83610842188801</c:v>
                </c:pt>
                <c:pt idx="18">
                  <c:v>344.83610842188801</c:v>
                </c:pt>
                <c:pt idx="19">
                  <c:v>344.83610842188801</c:v>
                </c:pt>
                <c:pt idx="20">
                  <c:v>344.83610842188801</c:v>
                </c:pt>
                <c:pt idx="21">
                  <c:v>344.83610842188801</c:v>
                </c:pt>
                <c:pt idx="22">
                  <c:v>344.83610842188801</c:v>
                </c:pt>
                <c:pt idx="23">
                  <c:v>344.83610842188801</c:v>
                </c:pt>
                <c:pt idx="24">
                  <c:v>344.83610842188801</c:v>
                </c:pt>
                <c:pt idx="25">
                  <c:v>344.83610842188801</c:v>
                </c:pt>
                <c:pt idx="26">
                  <c:v>344.83610842188801</c:v>
                </c:pt>
              </c:numCache>
            </c:numRef>
          </c:val>
          <c:extLst>
            <c:ext xmlns:c16="http://schemas.microsoft.com/office/drawing/2014/chart" uri="{C3380CC4-5D6E-409C-BE32-E72D297353CC}">
              <c16:uniqueId val="{00000000-FBE5-4B05-ADD4-2EC3EEDF2B81}"/>
            </c:ext>
          </c:extLst>
        </c:ser>
        <c:dLbls>
          <c:showLegendKey val="0"/>
          <c:showVal val="0"/>
          <c:showCatName val="0"/>
          <c:showSerName val="0"/>
          <c:showPercent val="0"/>
          <c:showBubbleSize val="0"/>
        </c:dLbls>
        <c:gapWidth val="150"/>
        <c:overlap val="100"/>
        <c:axId val="471135672"/>
        <c:axId val="471138296"/>
        <c:extLst>
          <c:ext xmlns:c15="http://schemas.microsoft.com/office/drawing/2012/chart" uri="{02D57815-91ED-43cb-92C2-25804820EDAC}">
            <c15:filteredBarSeries>
              <c15:ser>
                <c:idx val="4"/>
                <c:order val="5"/>
                <c:tx>
                  <c:strRef>
                    <c:extLst>
                      <c:ext uri="{02D57815-91ED-43cb-92C2-25804820EDAC}">
                        <c15:formulaRef>
                          <c15:sqref>PERT!$F$2</c15:sqref>
                        </c15:formulaRef>
                      </c:ext>
                    </c:extLst>
                    <c:strCache>
                      <c:ptCount val="1"/>
                      <c:pt idx="0">
                        <c:v>Chicken Production</c:v>
                      </c:pt>
                    </c:strCache>
                  </c:strRef>
                </c:tx>
                <c:spPr>
                  <a:solidFill>
                    <a:schemeClr val="accent5"/>
                  </a:solidFill>
                  <a:ln>
                    <a:noFill/>
                  </a:ln>
                  <a:effectLst/>
                </c:spPr>
                <c:invertIfNegative val="0"/>
                <c:cat>
                  <c:strRef>
                    <c:extLst>
                      <c:ext uri="{02D57815-91ED-43cb-92C2-25804820EDAC}">
                        <c15:formulaRef>
                          <c15:sqref>PERT!$A$3:$A$29</c15:sqref>
                        </c15:formulaRef>
                      </c:ext>
                    </c:extLst>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extLst>
                      <c:ext uri="{02D57815-91ED-43cb-92C2-25804820EDAC}">
                        <c15:formulaRef>
                          <c15:sqref>PERT!$F$3:$F$29</c15:sqref>
                        </c15:formulaRef>
                      </c:ext>
                    </c:extLst>
                    <c:numCache>
                      <c:formatCode>General</c:formatCode>
                      <c:ptCount val="27"/>
                      <c:pt idx="0">
                        <c:v>49662.020814897303</c:v>
                      </c:pt>
                      <c:pt idx="1">
                        <c:v>53704.278323086597</c:v>
                      </c:pt>
                      <c:pt idx="2">
                        <c:v>57732.099197318101</c:v>
                      </c:pt>
                      <c:pt idx="3">
                        <c:v>46446.3184487693</c:v>
                      </c:pt>
                      <c:pt idx="4">
                        <c:v>50226.832741111</c:v>
                      </c:pt>
                      <c:pt idx="5">
                        <c:v>53993.845196694303</c:v>
                      </c:pt>
                      <c:pt idx="6">
                        <c:v>46468.590241288803</c:v>
                      </c:pt>
                      <c:pt idx="7">
                        <c:v>50250.917353951903</c:v>
                      </c:pt>
                      <c:pt idx="8">
                        <c:v>54019.7361554983</c:v>
                      </c:pt>
                      <c:pt idx="9">
                        <c:v>46468.590241288803</c:v>
                      </c:pt>
                      <c:pt idx="10">
                        <c:v>50250.917353951903</c:v>
                      </c:pt>
                      <c:pt idx="11">
                        <c:v>54019.7361554983</c:v>
                      </c:pt>
                      <c:pt idx="12">
                        <c:v>48355.001636168599</c:v>
                      </c:pt>
                      <c:pt idx="13">
                        <c:v>52290.873862368397</c:v>
                      </c:pt>
                      <c:pt idx="14">
                        <c:v>56212.689402046002</c:v>
                      </c:pt>
                      <c:pt idx="15">
                        <c:v>53628.195571682598</c:v>
                      </c:pt>
                      <c:pt idx="16">
                        <c:v>57993.281257749702</c:v>
                      </c:pt>
                      <c:pt idx="17">
                        <c:v>62342.777352081001</c:v>
                      </c:pt>
                      <c:pt idx="18">
                        <c:v>48776.282904844098</c:v>
                      </c:pt>
                      <c:pt idx="19">
                        <c:v>52746.445466866302</c:v>
                      </c:pt>
                      <c:pt idx="20">
                        <c:v>56702.428876881298</c:v>
                      </c:pt>
                      <c:pt idx="21">
                        <c:v>43540.369807001502</c:v>
                      </c:pt>
                      <c:pt idx="22">
                        <c:v>47084.353395943501</c:v>
                      </c:pt>
                      <c:pt idx="23">
                        <c:v>50615.679900639298</c:v>
                      </c:pt>
                      <c:pt idx="24">
                        <c:v>87039.002945103406</c:v>
                      </c:pt>
                      <c:pt idx="25">
                        <c:v>94123.572952263101</c:v>
                      </c:pt>
                      <c:pt idx="26">
                        <c:v>101182.840923683</c:v>
                      </c:pt>
                    </c:numCache>
                  </c:numRef>
                </c:val>
                <c:extLst>
                  <c:ext xmlns:c16="http://schemas.microsoft.com/office/drawing/2014/chart" uri="{C3380CC4-5D6E-409C-BE32-E72D297353CC}">
                    <c16:uniqueId val="{00000005-FBE5-4B05-ADD4-2EC3EEDF2B81}"/>
                  </c:ext>
                </c:extLst>
              </c15:ser>
            </c15:filteredBarSeries>
          </c:ext>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MJ - LHV</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PERT of Food Rescue by Life Cycle Stage (incl. Chicken Production and Sunk Costs)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9"/>
          <c:order val="0"/>
          <c:tx>
            <c:strRef>
              <c:f>PERT!$F$2</c:f>
              <c:strCache>
                <c:ptCount val="1"/>
                <c:pt idx="0">
                  <c:v>Chicken Production</c:v>
                </c:pt>
              </c:strCache>
            </c:strRef>
          </c:tx>
          <c:spPr>
            <a:solidFill>
              <a:schemeClr val="accent4"/>
            </a:solidFill>
            <a:ln>
              <a:noFill/>
            </a:ln>
            <a:effectLst/>
          </c:spPr>
          <c:invertIfNegative val="0"/>
          <c:cat>
            <c:strRef>
              <c:f>PERT!$A$3:$A$29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PERT!$F$3:$F$29</c:f>
              <c:numCache>
                <c:formatCode>General</c:formatCode>
                <c:ptCount val="27"/>
                <c:pt idx="0">
                  <c:v>49662.020814897303</c:v>
                </c:pt>
                <c:pt idx="1">
                  <c:v>53704.278323086597</c:v>
                </c:pt>
                <c:pt idx="2">
                  <c:v>57732.099197318101</c:v>
                </c:pt>
                <c:pt idx="3">
                  <c:v>46446.3184487693</c:v>
                </c:pt>
                <c:pt idx="4">
                  <c:v>50226.832741111</c:v>
                </c:pt>
                <c:pt idx="5">
                  <c:v>53993.845196694303</c:v>
                </c:pt>
                <c:pt idx="6">
                  <c:v>46468.590241288803</c:v>
                </c:pt>
                <c:pt idx="7">
                  <c:v>50250.917353951903</c:v>
                </c:pt>
                <c:pt idx="8">
                  <c:v>54019.7361554983</c:v>
                </c:pt>
                <c:pt idx="9">
                  <c:v>46468.590241288803</c:v>
                </c:pt>
                <c:pt idx="10">
                  <c:v>50250.917353951903</c:v>
                </c:pt>
                <c:pt idx="11">
                  <c:v>54019.7361554983</c:v>
                </c:pt>
                <c:pt idx="12">
                  <c:v>48355.001636168599</c:v>
                </c:pt>
                <c:pt idx="13">
                  <c:v>52290.873862368397</c:v>
                </c:pt>
                <c:pt idx="14">
                  <c:v>56212.689402046002</c:v>
                </c:pt>
                <c:pt idx="15">
                  <c:v>53628.195571682598</c:v>
                </c:pt>
                <c:pt idx="16">
                  <c:v>57993.281257749702</c:v>
                </c:pt>
                <c:pt idx="17">
                  <c:v>62342.777352081001</c:v>
                </c:pt>
                <c:pt idx="18">
                  <c:v>48776.282904844098</c:v>
                </c:pt>
                <c:pt idx="19">
                  <c:v>52746.445466866302</c:v>
                </c:pt>
                <c:pt idx="20">
                  <c:v>56702.428876881298</c:v>
                </c:pt>
                <c:pt idx="21">
                  <c:v>43540.369807001502</c:v>
                </c:pt>
                <c:pt idx="22">
                  <c:v>47084.353395943501</c:v>
                </c:pt>
                <c:pt idx="23">
                  <c:v>50615.679900639298</c:v>
                </c:pt>
                <c:pt idx="24">
                  <c:v>87039.002945103406</c:v>
                </c:pt>
                <c:pt idx="25">
                  <c:v>94123.572952263101</c:v>
                </c:pt>
                <c:pt idx="26">
                  <c:v>101182.840923683</c:v>
                </c:pt>
              </c:numCache>
            </c:numRef>
          </c:val>
          <c:extLst>
            <c:ext xmlns:c16="http://schemas.microsoft.com/office/drawing/2014/chart" uri="{C3380CC4-5D6E-409C-BE32-E72D297353CC}">
              <c16:uniqueId val="{00000004-5941-463B-AE07-F378FCE8CCBD}"/>
            </c:ext>
          </c:extLst>
        </c:ser>
        <c:ser>
          <c:idx val="6"/>
          <c:order val="1"/>
          <c:tx>
            <c:strRef>
              <c:f>PERT!$H$2</c:f>
              <c:strCache>
                <c:ptCount val="1"/>
                <c:pt idx="0">
                  <c:v>Sunk Costs</c:v>
                </c:pt>
              </c:strCache>
            </c:strRef>
          </c:tx>
          <c:spPr>
            <a:solidFill>
              <a:schemeClr val="accent4">
                <a:lumMod val="40000"/>
                <a:lumOff val="60000"/>
              </a:schemeClr>
            </a:solidFill>
            <a:ln>
              <a:noFill/>
            </a:ln>
            <a:effectLst/>
          </c:spPr>
          <c:invertIfNegative val="0"/>
          <c:cat>
            <c:strRef>
              <c:f>PERT!$A$3:$A$29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PERT!$H$3:$H$29</c:f>
              <c:numCache>
                <c:formatCode>General</c:formatCode>
                <c:ptCount val="27"/>
                <c:pt idx="0">
                  <c:v>0</c:v>
                </c:pt>
                <c:pt idx="1">
                  <c:v>0</c:v>
                </c:pt>
                <c:pt idx="2">
                  <c:v>0</c:v>
                </c:pt>
                <c:pt idx="3">
                  <c:v>0</c:v>
                </c:pt>
                <c:pt idx="4">
                  <c:v>0</c:v>
                </c:pt>
                <c:pt idx="5">
                  <c:v>0</c:v>
                </c:pt>
                <c:pt idx="6">
                  <c:v>79.745655367867499</c:v>
                </c:pt>
                <c:pt idx="7">
                  <c:v>87.828642703489393</c:v>
                </c:pt>
                <c:pt idx="8">
                  <c:v>95.882762227198299</c:v>
                </c:pt>
                <c:pt idx="9">
                  <c:v>79.745655367867499</c:v>
                </c:pt>
                <c:pt idx="10">
                  <c:v>87.828642703489393</c:v>
                </c:pt>
                <c:pt idx="11">
                  <c:v>95.882762227198299</c:v>
                </c:pt>
                <c:pt idx="12">
                  <c:v>211.88399971554651</c:v>
                </c:pt>
                <c:pt idx="13">
                  <c:v>230.72243368411841</c:v>
                </c:pt>
                <c:pt idx="14">
                  <c:v>249.49358753137531</c:v>
                </c:pt>
                <c:pt idx="15">
                  <c:v>211.88399971554651</c:v>
                </c:pt>
                <c:pt idx="16">
                  <c:v>230.72243368411841</c:v>
                </c:pt>
                <c:pt idx="17">
                  <c:v>249.49358753137531</c:v>
                </c:pt>
                <c:pt idx="18">
                  <c:v>211.88399971554651</c:v>
                </c:pt>
                <c:pt idx="19">
                  <c:v>230.72243368411841</c:v>
                </c:pt>
                <c:pt idx="20">
                  <c:v>249.49358753137531</c:v>
                </c:pt>
                <c:pt idx="21">
                  <c:v>211.88399971554651</c:v>
                </c:pt>
                <c:pt idx="22">
                  <c:v>230.72243368411841</c:v>
                </c:pt>
                <c:pt idx="23">
                  <c:v>249.49358753137531</c:v>
                </c:pt>
                <c:pt idx="24">
                  <c:v>211.88399971554651</c:v>
                </c:pt>
                <c:pt idx="25">
                  <c:v>230.72243368411841</c:v>
                </c:pt>
                <c:pt idx="26">
                  <c:v>249.49358753137531</c:v>
                </c:pt>
              </c:numCache>
            </c:numRef>
          </c:val>
          <c:extLst xmlns:c15="http://schemas.microsoft.com/office/drawing/2012/chart">
            <c:ext xmlns:c16="http://schemas.microsoft.com/office/drawing/2014/chart" uri="{C3380CC4-5D6E-409C-BE32-E72D297353CC}">
              <c16:uniqueId val="{0000000A-5941-463B-AE07-F378FCE8CCBD}"/>
            </c:ext>
          </c:extLst>
        </c:ser>
        <c:ser>
          <c:idx val="8"/>
          <c:order val="2"/>
          <c:tx>
            <c:strRef>
              <c:f>PERT!$G$2</c:f>
              <c:strCache>
                <c:ptCount val="1"/>
                <c:pt idx="0">
                  <c:v>Transportation</c:v>
                </c:pt>
              </c:strCache>
            </c:strRef>
          </c:tx>
          <c:spPr>
            <a:solidFill>
              <a:schemeClr val="accent6"/>
            </a:solidFill>
            <a:ln>
              <a:noFill/>
            </a:ln>
            <a:effectLst/>
          </c:spPr>
          <c:invertIfNegative val="0"/>
          <c:cat>
            <c:strRef>
              <c:f>PERT!$A$3:$A$29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PERT!$G$3:$G$29</c:f>
              <c:numCache>
                <c:formatCode>General</c:formatCode>
                <c:ptCount val="27"/>
                <c:pt idx="0">
                  <c:v>79.745655367867499</c:v>
                </c:pt>
                <c:pt idx="1">
                  <c:v>87.828642703489393</c:v>
                </c:pt>
                <c:pt idx="2">
                  <c:v>95.882762227198299</c:v>
                </c:pt>
                <c:pt idx="3">
                  <c:v>11.516671612392001</c:v>
                </c:pt>
                <c:pt idx="4">
                  <c:v>14.0461370144287</c:v>
                </c:pt>
                <c:pt idx="5">
                  <c:v>16.566568611458099</c:v>
                </c:pt>
                <c:pt idx="6">
                  <c:v>429.50437808111201</c:v>
                </c:pt>
                <c:pt idx="7">
                  <c:v>466.056098660835</c:v>
                </c:pt>
                <c:pt idx="8">
                  <c:v>502.477277381345</c:v>
                </c:pt>
                <c:pt idx="9">
                  <c:v>11.4977988729019</c:v>
                </c:pt>
                <c:pt idx="10">
                  <c:v>14.0257281217242</c:v>
                </c:pt>
                <c:pt idx="11">
                  <c:v>16.544629051800801</c:v>
                </c:pt>
                <c:pt idx="12">
                  <c:v>5.2262278975173198</c:v>
                </c:pt>
                <c:pt idx="13">
                  <c:v>7.2436804390409604</c:v>
                </c:pt>
                <c:pt idx="14">
                  <c:v>9.2539277929163006</c:v>
                </c:pt>
                <c:pt idx="15">
                  <c:v>17.734761356645599</c:v>
                </c:pt>
                <c:pt idx="16">
                  <c:v>20.770350342516899</c:v>
                </c:pt>
                <c:pt idx="17">
                  <c:v>23.795097939152999</c:v>
                </c:pt>
                <c:pt idx="18">
                  <c:v>5.4746219361950397</c:v>
                </c:pt>
                <c:pt idx="19">
                  <c:v>7.5122925971459402</c:v>
                </c:pt>
                <c:pt idx="20">
                  <c:v>9.54268586287915</c:v>
                </c:pt>
                <c:pt idx="21">
                  <c:v>1.4722292826711001</c:v>
                </c:pt>
                <c:pt idx="22">
                  <c:v>3.1841237974049301</c:v>
                </c:pt>
                <c:pt idx="23">
                  <c:v>4.88990440315757</c:v>
                </c:pt>
                <c:pt idx="24">
                  <c:v>821.51154842944197</c:v>
                </c:pt>
                <c:pt idx="25">
                  <c:v>889.97082938635504</c:v>
                </c:pt>
                <c:pt idx="26">
                  <c:v>958.18561291127901</c:v>
                </c:pt>
              </c:numCache>
            </c:numRef>
          </c:val>
          <c:extLst>
            <c:ext xmlns:c16="http://schemas.microsoft.com/office/drawing/2014/chart" uri="{C3380CC4-5D6E-409C-BE32-E72D297353CC}">
              <c16:uniqueId val="{00000005-5941-463B-AE07-F378FCE8CCBD}"/>
            </c:ext>
          </c:extLst>
        </c:ser>
        <c:ser>
          <c:idx val="1"/>
          <c:order val="3"/>
          <c:tx>
            <c:strRef>
              <c:f>PERT!$E$2</c:f>
              <c:strCache>
                <c:ptCount val="1"/>
                <c:pt idx="0">
                  <c:v>Facilities and Operations</c:v>
                </c:pt>
              </c:strCache>
            </c:strRef>
          </c:tx>
          <c:spPr>
            <a:solidFill>
              <a:schemeClr val="accent6">
                <a:lumMod val="40000"/>
                <a:lumOff val="60000"/>
              </a:schemeClr>
            </a:solidFill>
            <a:ln>
              <a:noFill/>
            </a:ln>
            <a:effectLst/>
          </c:spPr>
          <c:invertIfNegative val="0"/>
          <c:cat>
            <c:strRef>
              <c:f>PERT!$A$3:$A$29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PERT!$E$3:$E$29</c:f>
              <c:numCache>
                <c:formatCode>General</c:formatCode>
                <c:ptCount val="27"/>
                <c:pt idx="0">
                  <c:v>132.13834434767901</c:v>
                </c:pt>
                <c:pt idx="1">
                  <c:v>142.89379098062901</c:v>
                </c:pt>
                <c:pt idx="2">
                  <c:v>153.61082530417701</c:v>
                </c:pt>
                <c:pt idx="3">
                  <c:v>127.65052741364499</c:v>
                </c:pt>
                <c:pt idx="4">
                  <c:v>138.04068662173199</c:v>
                </c:pt>
                <c:pt idx="5">
                  <c:v>148.39373811836199</c:v>
                </c:pt>
                <c:pt idx="6">
                  <c:v>64.851314718114395</c:v>
                </c:pt>
                <c:pt idx="7">
                  <c:v>70.129910102146894</c:v>
                </c:pt>
                <c:pt idx="8">
                  <c:v>75.389653359807895</c:v>
                </c:pt>
                <c:pt idx="9">
                  <c:v>64.851314718114395</c:v>
                </c:pt>
                <c:pt idx="10">
                  <c:v>70.129910102146894</c:v>
                </c:pt>
                <c:pt idx="11">
                  <c:v>75.389653359807895</c:v>
                </c:pt>
                <c:pt idx="12">
                  <c:v>65.291026692230005</c:v>
                </c:pt>
                <c:pt idx="13">
                  <c:v>70.605412585783498</c:v>
                </c:pt>
                <c:pt idx="14">
                  <c:v>75.900818529717299</c:v>
                </c:pt>
                <c:pt idx="15">
                  <c:v>140.13424811825001</c:v>
                </c:pt>
                <c:pt idx="16">
                  <c:v>151.54052412787499</c:v>
                </c:pt>
                <c:pt idx="17">
                  <c:v>162.906063437466</c:v>
                </c:pt>
                <c:pt idx="18">
                  <c:v>68.071918192844507</c:v>
                </c:pt>
                <c:pt idx="19">
                  <c:v>73.612655720169101</c:v>
                </c:pt>
                <c:pt idx="20">
                  <c:v>79.133604899181805</c:v>
                </c:pt>
                <c:pt idx="21">
                  <c:v>0</c:v>
                </c:pt>
                <c:pt idx="22">
                  <c:v>0</c:v>
                </c:pt>
                <c:pt idx="23">
                  <c:v>0</c:v>
                </c:pt>
                <c:pt idx="24">
                  <c:v>117.523848046014</c:v>
                </c:pt>
                <c:pt idx="25">
                  <c:v>127.08974265441</c:v>
                </c:pt>
                <c:pt idx="26">
                  <c:v>136.62147335349101</c:v>
                </c:pt>
              </c:numCache>
            </c:numRef>
          </c:val>
          <c:extLst>
            <c:ext xmlns:c16="http://schemas.microsoft.com/office/drawing/2014/chart" uri="{C3380CC4-5D6E-409C-BE32-E72D297353CC}">
              <c16:uniqueId val="{00000003-5941-463B-AE07-F378FCE8CCBD}"/>
            </c:ext>
          </c:extLst>
        </c:ser>
        <c:ser>
          <c:idx val="2"/>
          <c:order val="4"/>
          <c:tx>
            <c:strRef>
              <c:f>PERT!$C$2</c:f>
              <c:strCache>
                <c:ptCount val="1"/>
                <c:pt idx="0">
                  <c:v>EoL -  Food Loss</c:v>
                </c:pt>
              </c:strCache>
            </c:strRef>
          </c:tx>
          <c:spPr>
            <a:solidFill>
              <a:schemeClr val="accent2">
                <a:lumMod val="40000"/>
                <a:lumOff val="60000"/>
              </a:schemeClr>
            </a:solidFill>
            <a:ln>
              <a:noFill/>
            </a:ln>
            <a:effectLst/>
          </c:spPr>
          <c:invertIfNegative val="0"/>
          <c:cat>
            <c:strRef>
              <c:f>PERT!$A$3:$A$29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PERT!$C$3:$C$29</c:f>
              <c:numCache>
                <c:formatCode>General</c:formatCode>
                <c:ptCount val="27"/>
                <c:pt idx="0">
                  <c:v>-156.18283484376801</c:v>
                </c:pt>
                <c:pt idx="1">
                  <c:v>-168.895391168261</c:v>
                </c:pt>
                <c:pt idx="2">
                  <c:v>-181.56254550588</c:v>
                </c:pt>
                <c:pt idx="3">
                  <c:v>-21.745149239018101</c:v>
                </c:pt>
                <c:pt idx="4">
                  <c:v>-23.5151032468452</c:v>
                </c:pt>
                <c:pt idx="5">
                  <c:v>-25.278735990358602</c:v>
                </c:pt>
                <c:pt idx="6">
                  <c:v>-21.745149239018101</c:v>
                </c:pt>
                <c:pt idx="7">
                  <c:v>-23.5151032468452</c:v>
                </c:pt>
                <c:pt idx="8">
                  <c:v>-25.278735990358602</c:v>
                </c:pt>
                <c:pt idx="9">
                  <c:v>-21.745149239018101</c:v>
                </c:pt>
                <c:pt idx="10">
                  <c:v>-23.5151032468452</c:v>
                </c:pt>
                <c:pt idx="11">
                  <c:v>-25.278735990358602</c:v>
                </c:pt>
                <c:pt idx="12">
                  <c:v>-34.897581764542601</c:v>
                </c:pt>
                <c:pt idx="13">
                  <c:v>-37.7380826058425</c:v>
                </c:pt>
                <c:pt idx="14">
                  <c:v>-40.568438801280699</c:v>
                </c:pt>
                <c:pt idx="15">
                  <c:v>-169.45675973894501</c:v>
                </c:pt>
                <c:pt idx="16">
                  <c:v>-183.24975181072</c:v>
                </c:pt>
                <c:pt idx="17">
                  <c:v>-196.99348319652401</c:v>
                </c:pt>
                <c:pt idx="18">
                  <c:v>-38.422590023587198</c:v>
                </c:pt>
                <c:pt idx="19">
                  <c:v>-41.550010141786203</c:v>
                </c:pt>
                <c:pt idx="20">
                  <c:v>-44.666260902420198</c:v>
                </c:pt>
                <c:pt idx="21">
                  <c:v>0</c:v>
                </c:pt>
                <c:pt idx="22">
                  <c:v>0</c:v>
                </c:pt>
                <c:pt idx="23">
                  <c:v>0</c:v>
                </c:pt>
                <c:pt idx="24">
                  <c:v>-314.07823588088303</c:v>
                </c:pt>
                <c:pt idx="25">
                  <c:v>-339.64274345258298</c:v>
                </c:pt>
                <c:pt idx="26">
                  <c:v>-365.11594921152698</c:v>
                </c:pt>
              </c:numCache>
            </c:numRef>
          </c:val>
          <c:extLst xmlns:c15="http://schemas.microsoft.com/office/drawing/2012/chart">
            <c:ext xmlns:c16="http://schemas.microsoft.com/office/drawing/2014/chart" uri="{C3380CC4-5D6E-409C-BE32-E72D297353CC}">
              <c16:uniqueId val="{00000001-5941-463B-AE07-F378FCE8CCBD}"/>
            </c:ext>
          </c:extLst>
        </c:ser>
        <c:ser>
          <c:idx val="5"/>
          <c:order val="5"/>
          <c:tx>
            <c:strRef>
              <c:f>PERT!$D$2</c:f>
              <c:strCache>
                <c:ptCount val="1"/>
                <c:pt idx="0">
                  <c:v>EoL - Wasted Food</c:v>
                </c:pt>
              </c:strCache>
            </c:strRef>
          </c:tx>
          <c:spPr>
            <a:solidFill>
              <a:schemeClr val="accent2"/>
            </a:solidFill>
            <a:ln>
              <a:noFill/>
            </a:ln>
            <a:effectLst/>
          </c:spPr>
          <c:invertIfNegative val="0"/>
          <c:cat>
            <c:strRef>
              <c:f>PERT!$A$3:$A$29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PERT!$D$3:$D$29</c:f>
              <c:numCache>
                <c:formatCode>General</c:formatCode>
                <c:ptCount val="27"/>
                <c:pt idx="0">
                  <c:v>-21.985476511661801</c:v>
                </c:pt>
                <c:pt idx="1">
                  <c:v>-47.549984083361601</c:v>
                </c:pt>
                <c:pt idx="2">
                  <c:v>-73.0231898423053</c:v>
                </c:pt>
                <c:pt idx="3">
                  <c:v>-21.985476511661801</c:v>
                </c:pt>
                <c:pt idx="4">
                  <c:v>-47.549984083361601</c:v>
                </c:pt>
                <c:pt idx="5">
                  <c:v>-73.0231898423053</c:v>
                </c:pt>
                <c:pt idx="6">
                  <c:v>-21.985476511661801</c:v>
                </c:pt>
                <c:pt idx="7">
                  <c:v>-47.549984083361601</c:v>
                </c:pt>
                <c:pt idx="8">
                  <c:v>-73.0231898423053</c:v>
                </c:pt>
                <c:pt idx="9">
                  <c:v>-21.985476511661801</c:v>
                </c:pt>
                <c:pt idx="10">
                  <c:v>-47.549984083361601</c:v>
                </c:pt>
                <c:pt idx="11">
                  <c:v>-73.0231898423053</c:v>
                </c:pt>
                <c:pt idx="12">
                  <c:v>-21.985476511661801</c:v>
                </c:pt>
                <c:pt idx="13">
                  <c:v>-47.549984083361601</c:v>
                </c:pt>
                <c:pt idx="14">
                  <c:v>-73.0231898423053</c:v>
                </c:pt>
                <c:pt idx="15">
                  <c:v>-21.985476511661801</c:v>
                </c:pt>
                <c:pt idx="16">
                  <c:v>-47.549984083361601</c:v>
                </c:pt>
                <c:pt idx="17">
                  <c:v>-73.0231898423053</c:v>
                </c:pt>
                <c:pt idx="18">
                  <c:v>-21.985476511661801</c:v>
                </c:pt>
                <c:pt idx="19">
                  <c:v>-47.549984083361601</c:v>
                </c:pt>
                <c:pt idx="20">
                  <c:v>-73.0231898423053</c:v>
                </c:pt>
                <c:pt idx="21">
                  <c:v>-21.985476511661801</c:v>
                </c:pt>
                <c:pt idx="22">
                  <c:v>-47.549984083361601</c:v>
                </c:pt>
                <c:pt idx="23">
                  <c:v>-73.0231898423053</c:v>
                </c:pt>
                <c:pt idx="24">
                  <c:v>-21.985476511661801</c:v>
                </c:pt>
                <c:pt idx="25">
                  <c:v>-47.549984083361601</c:v>
                </c:pt>
                <c:pt idx="26">
                  <c:v>-73.0231898423053</c:v>
                </c:pt>
              </c:numCache>
            </c:numRef>
          </c:val>
          <c:extLst>
            <c:ext xmlns:c16="http://schemas.microsoft.com/office/drawing/2014/chart" uri="{C3380CC4-5D6E-409C-BE32-E72D297353CC}">
              <c16:uniqueId val="{00000002-5941-463B-AE07-F378FCE8CCBD}"/>
            </c:ext>
          </c:extLst>
        </c:ser>
        <c:ser>
          <c:idx val="0"/>
          <c:order val="6"/>
          <c:tx>
            <c:strRef>
              <c:f>PERT!$B$2</c:f>
              <c:strCache>
                <c:ptCount val="1"/>
                <c:pt idx="0">
                  <c:v>Avoided Disposal</c:v>
                </c:pt>
              </c:strCache>
            </c:strRef>
          </c:tx>
          <c:spPr>
            <a:solidFill>
              <a:schemeClr val="accent1"/>
            </a:solidFill>
            <a:ln>
              <a:noFill/>
            </a:ln>
            <a:effectLst/>
          </c:spPr>
          <c:invertIfNegative val="0"/>
          <c:cat>
            <c:strRef>
              <c:f>PERT!$A$3:$A$29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PERT!$B$3:$B$29</c:f>
              <c:numCache>
                <c:formatCode>General</c:formatCode>
                <c:ptCount val="27"/>
                <c:pt idx="0">
                  <c:v>344.83610842188801</c:v>
                </c:pt>
                <c:pt idx="1">
                  <c:v>344.83610842188801</c:v>
                </c:pt>
                <c:pt idx="2">
                  <c:v>344.83610842188801</c:v>
                </c:pt>
                <c:pt idx="3">
                  <c:v>344.83610842188801</c:v>
                </c:pt>
                <c:pt idx="4">
                  <c:v>344.83610842188801</c:v>
                </c:pt>
                <c:pt idx="5">
                  <c:v>344.83610842188801</c:v>
                </c:pt>
                <c:pt idx="6">
                  <c:v>344.83610842188801</c:v>
                </c:pt>
                <c:pt idx="7">
                  <c:v>344.83610842188801</c:v>
                </c:pt>
                <c:pt idx="8">
                  <c:v>344.83610842188801</c:v>
                </c:pt>
                <c:pt idx="9">
                  <c:v>344.83610842188801</c:v>
                </c:pt>
                <c:pt idx="10">
                  <c:v>344.83610842188801</c:v>
                </c:pt>
                <c:pt idx="11">
                  <c:v>344.83610842188801</c:v>
                </c:pt>
                <c:pt idx="12">
                  <c:v>344.83610842188801</c:v>
                </c:pt>
                <c:pt idx="13">
                  <c:v>344.83610842188801</c:v>
                </c:pt>
                <c:pt idx="14">
                  <c:v>344.83610842188801</c:v>
                </c:pt>
                <c:pt idx="15">
                  <c:v>344.83610842188801</c:v>
                </c:pt>
                <c:pt idx="16">
                  <c:v>344.83610842188801</c:v>
                </c:pt>
                <c:pt idx="17">
                  <c:v>344.83610842188801</c:v>
                </c:pt>
                <c:pt idx="18">
                  <c:v>344.83610842188801</c:v>
                </c:pt>
                <c:pt idx="19">
                  <c:v>344.83610842188801</c:v>
                </c:pt>
                <c:pt idx="20">
                  <c:v>344.83610842188801</c:v>
                </c:pt>
                <c:pt idx="21">
                  <c:v>344.83610842188801</c:v>
                </c:pt>
                <c:pt idx="22">
                  <c:v>344.83610842188801</c:v>
                </c:pt>
                <c:pt idx="23">
                  <c:v>344.83610842188801</c:v>
                </c:pt>
                <c:pt idx="24">
                  <c:v>344.83610842188801</c:v>
                </c:pt>
                <c:pt idx="25">
                  <c:v>344.83610842188801</c:v>
                </c:pt>
                <c:pt idx="26">
                  <c:v>344.83610842188801</c:v>
                </c:pt>
              </c:numCache>
            </c:numRef>
          </c:val>
          <c:extLst>
            <c:ext xmlns:c16="http://schemas.microsoft.com/office/drawing/2014/chart" uri="{C3380CC4-5D6E-409C-BE32-E72D297353CC}">
              <c16:uniqueId val="{00000000-5941-463B-AE07-F378FCE8CCBD}"/>
            </c:ext>
          </c:extLst>
        </c:ser>
        <c:dLbls>
          <c:showLegendKey val="0"/>
          <c:showVal val="0"/>
          <c:showCatName val="0"/>
          <c:showSerName val="0"/>
          <c:showPercent val="0"/>
          <c:showBubbleSize val="0"/>
        </c:dLbls>
        <c:gapWidth val="60"/>
        <c:overlap val="100"/>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MJ - LHV</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4"/>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6"/>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PERT of Food Rescue (incl. Chicken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PERT!$I$2</c:f>
              <c:strCache>
                <c:ptCount val="1"/>
                <c:pt idx="0">
                  <c:v>Net</c:v>
                </c:pt>
              </c:strCache>
            </c:strRef>
          </c:tx>
          <c:spPr>
            <a:solidFill>
              <a:schemeClr val="bg1">
                <a:lumMod val="65000"/>
              </a:schemeClr>
            </a:solidFill>
            <a:ln>
              <a:noFill/>
            </a:ln>
            <a:effectLst/>
          </c:spPr>
          <c:invertIfNegative val="0"/>
          <c:cat>
            <c:strRef>
              <c:f>PERT!$A$3:$A$29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PERT!$I$3:$I$29</c:f>
              <c:numCache>
                <c:formatCode>General</c:formatCode>
                <c:ptCount val="27"/>
                <c:pt idx="0">
                  <c:v>50040.572611679301</c:v>
                </c:pt>
                <c:pt idx="1">
                  <c:v>54063.391489940979</c:v>
                </c:pt>
                <c:pt idx="2">
                  <c:v>58071.843157923184</c:v>
                </c:pt>
                <c:pt idx="3">
                  <c:v>46886.59113046655</c:v>
                </c:pt>
                <c:pt idx="4">
                  <c:v>50652.690585838842</c:v>
                </c:pt>
                <c:pt idx="5">
                  <c:v>54405.339686013351</c:v>
                </c:pt>
                <c:pt idx="6">
                  <c:v>47343.797072127098</c:v>
                </c:pt>
                <c:pt idx="7">
                  <c:v>51148.703026510055</c:v>
                </c:pt>
                <c:pt idx="8">
                  <c:v>54940.020031055879</c:v>
                </c:pt>
                <c:pt idx="9">
                  <c:v>46925.790492918888</c:v>
                </c:pt>
                <c:pt idx="10">
                  <c:v>50696.67265597095</c:v>
                </c:pt>
                <c:pt idx="11">
                  <c:v>54454.087382726335</c:v>
                </c:pt>
                <c:pt idx="12">
                  <c:v>48925.355940619578</c:v>
                </c:pt>
                <c:pt idx="13">
                  <c:v>52858.99343081002</c:v>
                </c:pt>
                <c:pt idx="14">
                  <c:v>56778.582215678311</c:v>
                </c:pt>
                <c:pt idx="15">
                  <c:v>54151.342453044323</c:v>
                </c:pt>
                <c:pt idx="16">
                  <c:v>58510.350938432013</c:v>
                </c:pt>
                <c:pt idx="17">
                  <c:v>62853.791536372053</c:v>
                </c:pt>
                <c:pt idx="18">
                  <c:v>49346.141486575325</c:v>
                </c:pt>
                <c:pt idx="19">
                  <c:v>53314.028963064477</c:v>
                </c:pt>
                <c:pt idx="20">
                  <c:v>57267.745412851895</c:v>
                </c:pt>
                <c:pt idx="21">
                  <c:v>44076.57666790994</c:v>
                </c:pt>
                <c:pt idx="22">
                  <c:v>47615.546077763553</c:v>
                </c:pt>
                <c:pt idx="23">
                  <c:v>51141.876311153414</c:v>
                </c:pt>
                <c:pt idx="24">
                  <c:v>88198.694737323749</c:v>
                </c:pt>
                <c:pt idx="25">
                  <c:v>95328.999338873924</c:v>
                </c:pt>
                <c:pt idx="26">
                  <c:v>102433.83856684722</c:v>
                </c:pt>
              </c:numCache>
            </c:numRef>
          </c:val>
          <c:extLst xmlns:c15="http://schemas.microsoft.com/office/drawing/2012/chart">
            <c:ext xmlns:c16="http://schemas.microsoft.com/office/drawing/2014/chart" uri="{C3380CC4-5D6E-409C-BE32-E72D297353CC}">
              <c16:uniqueId val="{00000001-131B-4940-B1FD-059BE478D92A}"/>
            </c:ext>
          </c:extLst>
        </c:ser>
        <c:dLbls>
          <c:showLegendKey val="0"/>
          <c:showVal val="0"/>
          <c:showCatName val="0"/>
          <c:showSerName val="0"/>
          <c:showPercent val="0"/>
          <c:showBubbleSize val="0"/>
        </c:dLbls>
        <c:gapWidth val="86"/>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MJ - LHV</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PERT of Food Rescue (Incl. Chicken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PERT!$AQ$1</c:f>
              <c:strCache>
                <c:ptCount val="1"/>
                <c:pt idx="0">
                  <c:v>Min</c:v>
                </c:pt>
              </c:strCache>
            </c:strRef>
          </c:tx>
          <c:spPr>
            <a:ln w="28575" cap="rnd">
              <a:noFill/>
              <a:round/>
            </a:ln>
            <a:effectLst/>
          </c:spPr>
          <c:marker>
            <c:symbol val="none"/>
          </c:marker>
          <c:errBars>
            <c:errDir val="y"/>
            <c:errBarType val="both"/>
            <c:errValType val="cust"/>
            <c:noEndCap val="1"/>
            <c:plus>
              <c:numRef>
                <c:f>PERT!$AT$2:$AT$10</c:f>
                <c:numCache>
                  <c:formatCode>General</c:formatCode>
                  <c:ptCount val="9"/>
                  <c:pt idx="0">
                    <c:v>8031.2705462438826</c:v>
                  </c:pt>
                  <c:pt idx="1">
                    <c:v>7518.7485555468011</c:v>
                  </c:pt>
                  <c:pt idx="2">
                    <c:v>7596.2229589287817</c:v>
                  </c:pt>
                  <c:pt idx="3">
                    <c:v>7528.2968898074469</c:v>
                  </c:pt>
                  <c:pt idx="4">
                    <c:v>7853.2262750587324</c:v>
                  </c:pt>
                  <c:pt idx="5">
                    <c:v>8702.4490833277305</c:v>
                  </c:pt>
                  <c:pt idx="6">
                    <c:v>7921.6039262765698</c:v>
                  </c:pt>
                  <c:pt idx="7">
                    <c:v>7065.2996432434738</c:v>
                  </c:pt>
                  <c:pt idx="8">
                    <c:v>14235.143829523469</c:v>
                  </c:pt>
                </c:numCache>
              </c:numRef>
            </c:plus>
            <c:minus>
              <c:numLit>
                <c:formatCode>General</c:formatCode>
                <c:ptCount val="1"/>
                <c:pt idx="0">
                  <c:v>0</c:v>
                </c:pt>
              </c:numLit>
            </c:minus>
            <c:spPr>
              <a:noFill/>
              <a:ln w="203200" cap="flat" cmpd="sng" algn="ctr">
                <a:solidFill>
                  <a:schemeClr val="accent3"/>
                </a:solidFill>
                <a:round/>
              </a:ln>
              <a:effectLst/>
            </c:spPr>
          </c:errBars>
          <c:cat>
            <c:strRef>
              <c:f>PERT!$AP$2:$AP$10</c:f>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f>PERT!$AQ$2:$AQ$10</c:f>
              <c:numCache>
                <c:formatCode>General</c:formatCode>
                <c:ptCount val="9"/>
                <c:pt idx="0">
                  <c:v>50040.572611679301</c:v>
                </c:pt>
                <c:pt idx="1">
                  <c:v>46886.59113046655</c:v>
                </c:pt>
                <c:pt idx="2">
                  <c:v>47343.797072127098</c:v>
                </c:pt>
                <c:pt idx="3">
                  <c:v>46925.790492918888</c:v>
                </c:pt>
                <c:pt idx="4">
                  <c:v>48925.355940619578</c:v>
                </c:pt>
                <c:pt idx="5">
                  <c:v>54151.342453044323</c:v>
                </c:pt>
                <c:pt idx="6">
                  <c:v>49346.141486575325</c:v>
                </c:pt>
                <c:pt idx="7">
                  <c:v>44076.57666790994</c:v>
                </c:pt>
                <c:pt idx="8">
                  <c:v>88198.694737323749</c:v>
                </c:pt>
              </c:numCache>
            </c:numRef>
          </c:val>
          <c:smooth val="0"/>
          <c:extLst>
            <c:ext xmlns:c16="http://schemas.microsoft.com/office/drawing/2014/chart" uri="{C3380CC4-5D6E-409C-BE32-E72D297353CC}">
              <c16:uniqueId val="{00000000-2D09-40E7-AE59-D124699FCBAB}"/>
            </c:ext>
          </c:extLst>
        </c:ser>
        <c:dLbls>
          <c:showLegendKey val="0"/>
          <c:showVal val="0"/>
          <c:showCatName val="0"/>
          <c:showSerName val="0"/>
          <c:showPercent val="0"/>
          <c:showBubbleSize val="0"/>
        </c:dLbls>
        <c:smooth val="0"/>
        <c:axId val="405009640"/>
        <c:axId val="405007672"/>
        <c:extLst>
          <c:ext xmlns:c15="http://schemas.microsoft.com/office/drawing/2012/chart" uri="{02D57815-91ED-43cb-92C2-25804820EDAC}">
            <c15:filteredLineSeries>
              <c15:ser>
                <c:idx val="1"/>
                <c:order val="1"/>
                <c:tx>
                  <c:strRef>
                    <c:extLst>
                      <c:ext uri="{02D57815-91ED-43cb-92C2-25804820EDAC}">
                        <c15:formulaRef>
                          <c15:sqref>PERT!$AR$1</c15:sqref>
                        </c15:formulaRef>
                      </c:ext>
                    </c:extLst>
                    <c:strCache>
                      <c:ptCount val="1"/>
                      <c:pt idx="0">
                        <c:v>Mid</c:v>
                      </c:pt>
                    </c:strCache>
                  </c:strRef>
                </c:tx>
                <c:spPr>
                  <a:ln w="28575" cap="rnd">
                    <a:solidFill>
                      <a:schemeClr val="accent2"/>
                    </a:solidFill>
                    <a:round/>
                  </a:ln>
                  <a:effectLst/>
                </c:spPr>
                <c:marker>
                  <c:symbol val="none"/>
                </c:marker>
                <c:cat>
                  <c:strRef>
                    <c:extLst>
                      <c:ext uri="{02D57815-91ED-43cb-92C2-25804820EDAC}">
                        <c15:formulaRef>
                          <c15:sqref>PERT!$AP$2:$AP$10</c15:sqref>
                        </c15:formulaRef>
                      </c:ext>
                    </c:extLst>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extLst>
                      <c:ext uri="{02D57815-91ED-43cb-92C2-25804820EDAC}">
                        <c15:formulaRef>
                          <c15:sqref>PERT!$AR$2:$AR$10</c15:sqref>
                        </c15:formulaRef>
                      </c:ext>
                    </c:extLst>
                    <c:numCache>
                      <c:formatCode>General</c:formatCode>
                      <c:ptCount val="9"/>
                      <c:pt idx="0">
                        <c:v>54063.391489940979</c:v>
                      </c:pt>
                      <c:pt idx="1">
                        <c:v>50652.690585838842</c:v>
                      </c:pt>
                      <c:pt idx="2">
                        <c:v>51148.703026510055</c:v>
                      </c:pt>
                      <c:pt idx="3">
                        <c:v>50696.67265597095</c:v>
                      </c:pt>
                      <c:pt idx="4">
                        <c:v>52858.99343081002</c:v>
                      </c:pt>
                      <c:pt idx="5">
                        <c:v>58510.350938432013</c:v>
                      </c:pt>
                      <c:pt idx="6">
                        <c:v>53314.028963064477</c:v>
                      </c:pt>
                      <c:pt idx="7">
                        <c:v>47615.546077763553</c:v>
                      </c:pt>
                      <c:pt idx="8">
                        <c:v>95328.999338873924</c:v>
                      </c:pt>
                    </c:numCache>
                  </c:numRef>
                </c:val>
                <c:smooth val="0"/>
                <c:extLst>
                  <c:ext xmlns:c16="http://schemas.microsoft.com/office/drawing/2014/chart" uri="{C3380CC4-5D6E-409C-BE32-E72D297353CC}">
                    <c16:uniqueId val="{00000001-2D09-40E7-AE59-D124699FCBAB}"/>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PERT!$AS$1</c15:sqref>
                        </c15:formulaRef>
                      </c:ext>
                    </c:extLst>
                    <c:strCache>
                      <c:ptCount val="1"/>
                      <c:pt idx="0">
                        <c:v>Max</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PERT!$AP$2:$AP$10</c15:sqref>
                        </c15:formulaRef>
                      </c:ext>
                    </c:extLst>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extLst xmlns:c15="http://schemas.microsoft.com/office/drawing/2012/chart">
                      <c:ext xmlns:c15="http://schemas.microsoft.com/office/drawing/2012/chart" uri="{02D57815-91ED-43cb-92C2-25804820EDAC}">
                        <c15:formulaRef>
                          <c15:sqref>PERT!$AS$2:$AS$10</c15:sqref>
                        </c15:formulaRef>
                      </c:ext>
                    </c:extLst>
                    <c:numCache>
                      <c:formatCode>General</c:formatCode>
                      <c:ptCount val="9"/>
                      <c:pt idx="0">
                        <c:v>58071.843157923184</c:v>
                      </c:pt>
                      <c:pt idx="1">
                        <c:v>54405.339686013351</c:v>
                      </c:pt>
                      <c:pt idx="2">
                        <c:v>54940.020031055879</c:v>
                      </c:pt>
                      <c:pt idx="3">
                        <c:v>54454.087382726335</c:v>
                      </c:pt>
                      <c:pt idx="4">
                        <c:v>56778.582215678311</c:v>
                      </c:pt>
                      <c:pt idx="5">
                        <c:v>62853.791536372053</c:v>
                      </c:pt>
                      <c:pt idx="6">
                        <c:v>57267.745412851895</c:v>
                      </c:pt>
                      <c:pt idx="7">
                        <c:v>51141.876311153414</c:v>
                      </c:pt>
                      <c:pt idx="8">
                        <c:v>102433.83856684722</c:v>
                      </c:pt>
                    </c:numCache>
                  </c:numRef>
                </c:val>
                <c:smooth val="0"/>
                <c:extLst xmlns:c15="http://schemas.microsoft.com/office/drawing/2012/chart">
                  <c:ext xmlns:c16="http://schemas.microsoft.com/office/drawing/2014/chart" uri="{C3380CC4-5D6E-409C-BE32-E72D297353CC}">
                    <c16:uniqueId val="{00000002-2D09-40E7-AE59-D124699FCBAB}"/>
                  </c:ext>
                </c:extLst>
              </c15:ser>
            </c15:filteredLineSeries>
          </c:ext>
        </c:extLst>
      </c:lineChart>
      <c:catAx>
        <c:axId val="40500964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7672"/>
        <c:crosses val="autoZero"/>
        <c:auto val="1"/>
        <c:lblAlgn val="ctr"/>
        <c:lblOffset val="100"/>
        <c:noMultiLvlLbl val="0"/>
      </c:catAx>
      <c:valAx>
        <c:axId val="4050076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MJ - LHV</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9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PERT of Food Rescue (Incl. Milk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PERT!$AQ$1</c:f>
              <c:strCache>
                <c:ptCount val="1"/>
                <c:pt idx="0">
                  <c:v>Min</c:v>
                </c:pt>
              </c:strCache>
            </c:strRef>
          </c:tx>
          <c:spPr>
            <a:ln w="25400" cap="rnd">
              <a:noFill/>
              <a:round/>
            </a:ln>
            <a:effectLst/>
          </c:spPr>
          <c:marker>
            <c:symbol val="none"/>
          </c:marker>
          <c:errBars>
            <c:errDir val="y"/>
            <c:errBarType val="both"/>
            <c:errValType val="cust"/>
            <c:noEndCap val="1"/>
            <c:plus>
              <c:numRef>
                <c:f>PERT!$AT$12:$AT$20</c:f>
                <c:numCache>
                  <c:formatCode>General</c:formatCode>
                  <c:ptCount val="9"/>
                  <c:pt idx="0">
                    <c:v>3454.1963329404716</c:v>
                  </c:pt>
                  <c:pt idx="1">
                    <c:v>3238.0478714744968</c:v>
                  </c:pt>
                  <c:pt idx="2">
                    <c:v>3313.4696067298755</c:v>
                  </c:pt>
                  <c:pt idx="3">
                    <c:v>3245.5435376085406</c:v>
                  </c:pt>
                  <c:pt idx="4">
                    <c:v>3396.6128017954325</c:v>
                  </c:pt>
                  <c:pt idx="5">
                    <c:v>3759.8344448289281</c:v>
                  </c:pt>
                  <c:pt idx="6">
                    <c:v>3426.1632848922709</c:v>
                  </c:pt>
                  <c:pt idx="7">
                    <c:v>3052.4241981599698</c:v>
                  </c:pt>
                  <c:pt idx="8">
                    <c:v>6213.2395776492558</c:v>
                  </c:pt>
                </c:numCache>
              </c:numRef>
            </c:plus>
            <c:minus>
              <c:numLit>
                <c:formatCode>General</c:formatCode>
                <c:ptCount val="1"/>
                <c:pt idx="0">
                  <c:v>0</c:v>
                </c:pt>
              </c:numLit>
            </c:minus>
            <c:spPr>
              <a:noFill/>
              <a:ln w="203200" cap="flat" cmpd="sng" algn="ctr">
                <a:solidFill>
                  <a:schemeClr val="accent4"/>
                </a:solidFill>
                <a:round/>
              </a:ln>
              <a:effectLst/>
            </c:spPr>
          </c:errBars>
          <c:cat>
            <c:strRef>
              <c:f>PERT!$AP$12:$AP$20</c:f>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f>PERT!$AQ$12:$AQ$20</c:f>
              <c:numCache>
                <c:formatCode>General</c:formatCode>
                <c:ptCount val="9"/>
                <c:pt idx="0">
                  <c:v>21873.962068273304</c:v>
                </c:pt>
                <c:pt idx="1">
                  <c:v>20543.817690021748</c:v>
                </c:pt>
                <c:pt idx="2">
                  <c:v>20988.391827826799</c:v>
                </c:pt>
                <c:pt idx="3">
                  <c:v>20570.38524861859</c:v>
                </c:pt>
                <c:pt idx="4">
                  <c:v>21500.042258999179</c:v>
                </c:pt>
                <c:pt idx="5">
                  <c:v>23735.252369974725</c:v>
                </c:pt>
                <c:pt idx="6">
                  <c:v>21681.891385749626</c:v>
                </c:pt>
                <c:pt idx="7">
                  <c:v>19381.958544319645</c:v>
                </c:pt>
                <c:pt idx="8">
                  <c:v>38833.130110407146</c:v>
                </c:pt>
              </c:numCache>
            </c:numRef>
          </c:val>
          <c:smooth val="0"/>
          <c:extLst>
            <c:ext xmlns:c16="http://schemas.microsoft.com/office/drawing/2014/chart" uri="{C3380CC4-5D6E-409C-BE32-E72D297353CC}">
              <c16:uniqueId val="{00000000-2E28-4442-893F-11F370F48288}"/>
            </c:ext>
          </c:extLst>
        </c:ser>
        <c:dLbls>
          <c:showLegendKey val="0"/>
          <c:showVal val="0"/>
          <c:showCatName val="0"/>
          <c:showSerName val="0"/>
          <c:showPercent val="0"/>
          <c:showBubbleSize val="0"/>
        </c:dLbls>
        <c:smooth val="0"/>
        <c:axId val="405009640"/>
        <c:axId val="405007672"/>
        <c:extLst/>
      </c:lineChart>
      <c:catAx>
        <c:axId val="40500964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7672"/>
        <c:crosses val="autoZero"/>
        <c:auto val="1"/>
        <c:lblAlgn val="ctr"/>
        <c:lblOffset val="100"/>
        <c:noMultiLvlLbl val="0"/>
      </c:catAx>
      <c:valAx>
        <c:axId val="405007672"/>
        <c:scaling>
          <c:orientation val="minMax"/>
          <c:max val="12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MJ - LHV</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9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PERNRT of Food Rescue (incl. Chicken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PERNRT!$I$2</c:f>
              <c:strCache>
                <c:ptCount val="1"/>
                <c:pt idx="0">
                  <c:v>Net</c:v>
                </c:pt>
              </c:strCache>
            </c:strRef>
          </c:tx>
          <c:spPr>
            <a:solidFill>
              <a:schemeClr val="bg1">
                <a:lumMod val="65000"/>
              </a:schemeClr>
            </a:solidFill>
            <a:ln>
              <a:noFill/>
            </a:ln>
            <a:effectLst/>
          </c:spPr>
          <c:invertIfNegative val="0"/>
          <c:cat>
            <c:strRef>
              <c:f>PERNRT!$A$3:$A$29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PERNRT!$I$3:$I$29</c:f>
              <c:numCache>
                <c:formatCode>General</c:formatCode>
                <c:ptCount val="27"/>
                <c:pt idx="0">
                  <c:v>76992.593892296791</c:v>
                </c:pt>
                <c:pt idx="1">
                  <c:v>83290.164054473586</c:v>
                </c:pt>
                <c:pt idx="2">
                  <c:v>89565.242894642637</c:v>
                </c:pt>
                <c:pt idx="3">
                  <c:v>70033.630538761194</c:v>
                </c:pt>
                <c:pt idx="4">
                  <c:v>75764.773451231624</c:v>
                </c:pt>
                <c:pt idx="5">
                  <c:v>81475.44799615744</c:v>
                </c:pt>
                <c:pt idx="6">
                  <c:v>78079.738761832457</c:v>
                </c:pt>
                <c:pt idx="7">
                  <c:v>84519.797811884302</c:v>
                </c:pt>
                <c:pt idx="8">
                  <c:v>90936.85665104317</c:v>
                </c:pt>
                <c:pt idx="9">
                  <c:v>72614.44450493285</c:v>
                </c:pt>
                <c:pt idx="10">
                  <c:v>78609.654022446368</c:v>
                </c:pt>
                <c:pt idx="11">
                  <c:v>84583.452077397378</c:v>
                </c:pt>
                <c:pt idx="12">
                  <c:v>75540.383721906313</c:v>
                </c:pt>
                <c:pt idx="13">
                  <c:v>81773.751082661882</c:v>
                </c:pt>
                <c:pt idx="14">
                  <c:v>87984.85641712902</c:v>
                </c:pt>
                <c:pt idx="15">
                  <c:v>83998.033989430725</c:v>
                </c:pt>
                <c:pt idx="16">
                  <c:v>90919.814744054544</c:v>
                </c:pt>
                <c:pt idx="17">
                  <c:v>97816.874853126137</c:v>
                </c:pt>
                <c:pt idx="18">
                  <c:v>76316.67782905708</c:v>
                </c:pt>
                <c:pt idx="19">
                  <c:v>82613.23191946435</c:v>
                </c:pt>
                <c:pt idx="20">
                  <c:v>88887.298316691697</c:v>
                </c:pt>
                <c:pt idx="21">
                  <c:v>68107.162465115907</c:v>
                </c:pt>
                <c:pt idx="22">
                  <c:v>73735.500188690872</c:v>
                </c:pt>
                <c:pt idx="23">
                  <c:v>79343.736706110212</c:v>
                </c:pt>
                <c:pt idx="24">
                  <c:v>144431.01815344187</c:v>
                </c:pt>
                <c:pt idx="25">
                  <c:v>156271.76273536845</c:v>
                </c:pt>
                <c:pt idx="26">
                  <c:v>168070.21894378948</c:v>
                </c:pt>
              </c:numCache>
            </c:numRef>
          </c:val>
          <c:extLst xmlns:c15="http://schemas.microsoft.com/office/drawing/2012/chart">
            <c:ext xmlns:c16="http://schemas.microsoft.com/office/drawing/2014/chart" uri="{C3380CC4-5D6E-409C-BE32-E72D297353CC}">
              <c16:uniqueId val="{00000001-AE45-45BC-998B-3B0347E94B1C}"/>
            </c:ext>
          </c:extLst>
        </c:ser>
        <c:dLbls>
          <c:showLegendKey val="0"/>
          <c:showVal val="0"/>
          <c:showCatName val="0"/>
          <c:showSerName val="0"/>
          <c:showPercent val="0"/>
          <c:showBubbleSize val="0"/>
        </c:dLbls>
        <c:gapWidth val="86"/>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MJ - LHV</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PERT of Food Rescue (Incl. Apple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PERT!$AQ$1</c:f>
              <c:strCache>
                <c:ptCount val="1"/>
                <c:pt idx="0">
                  <c:v>Min</c:v>
                </c:pt>
              </c:strCache>
            </c:strRef>
          </c:tx>
          <c:spPr>
            <a:ln w="25400" cap="rnd">
              <a:noFill/>
              <a:round/>
            </a:ln>
            <a:effectLst/>
          </c:spPr>
          <c:marker>
            <c:symbol val="none"/>
          </c:marker>
          <c:errBars>
            <c:errDir val="y"/>
            <c:errBarType val="both"/>
            <c:errValType val="cust"/>
            <c:noEndCap val="1"/>
            <c:plus>
              <c:numRef>
                <c:f>PERT!$AT$22:$AT$30</c:f>
                <c:numCache>
                  <c:formatCode>General</c:formatCode>
                  <c:ptCount val="9"/>
                  <c:pt idx="0">
                    <c:v>587.3390982625142</c:v>
                  </c:pt>
                  <c:pt idx="1">
                    <c:v>556.824637218519</c:v>
                  </c:pt>
                  <c:pt idx="2">
                    <c:v>630.96068074275263</c:v>
                  </c:pt>
                  <c:pt idx="3">
                    <c:v>563.03461162141957</c:v>
                  </c:pt>
                  <c:pt idx="4">
                    <c:v>605.20633063694277</c:v>
                  </c:pt>
                  <c:pt idx="5">
                    <c:v>664.02042166538922</c:v>
                  </c:pt>
                  <c:pt idx="6">
                    <c:v>610.43735928721344</c:v>
                  </c:pt>
                  <c:pt idx="7">
                    <c:v>538.95370031207221</c:v>
                  </c:pt>
                  <c:pt idx="8">
                    <c:v>1188.7079295639451</c:v>
                  </c:pt>
                </c:numCache>
              </c:numRef>
            </c:plus>
            <c:minus>
              <c:numLit>
                <c:formatCode>General</c:formatCode>
                <c:ptCount val="1"/>
                <c:pt idx="0">
                  <c:v>0</c:v>
                </c:pt>
              </c:numLit>
            </c:minus>
            <c:spPr>
              <a:noFill/>
              <a:ln w="203200" cap="flat" cmpd="sng" algn="ctr">
                <a:solidFill>
                  <a:schemeClr val="accent5"/>
                </a:solidFill>
                <a:round/>
              </a:ln>
              <a:effectLst/>
            </c:spPr>
          </c:errBars>
          <c:cat>
            <c:strRef>
              <c:f>PERT!$AP$22:$AP$30</c:f>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f>PERT!$AQ$22:$AQ$30</c:f>
              <c:numCache>
                <c:formatCode>General</c:formatCode>
                <c:ptCount val="9"/>
                <c:pt idx="0">
                  <c:v>4231.7637010247545</c:v>
                </c:pt>
                <c:pt idx="1">
                  <c:v>4043.9824022924654</c:v>
                </c:pt>
                <c:pt idx="2">
                  <c:v>4480.6445909827926</c:v>
                </c:pt>
                <c:pt idx="3">
                  <c:v>4062.6380117745821</c:v>
                </c:pt>
                <c:pt idx="4">
                  <c:v>4322.1562826393174</c:v>
                </c:pt>
                <c:pt idx="5">
                  <c:v>4684.0891505067329</c:v>
                </c:pt>
                <c:pt idx="6">
                  <c:v>4354.3472281795148</c:v>
                </c:pt>
                <c:pt idx="7">
                  <c:v>3914.4477883324635</c:v>
                </c:pt>
                <c:pt idx="8">
                  <c:v>7912.9353529593554</c:v>
                </c:pt>
              </c:numCache>
            </c:numRef>
          </c:val>
          <c:smooth val="0"/>
          <c:extLst>
            <c:ext xmlns:c16="http://schemas.microsoft.com/office/drawing/2014/chart" uri="{C3380CC4-5D6E-409C-BE32-E72D297353CC}">
              <c16:uniqueId val="{00000000-7DBD-434F-A311-3D4E8F2F95EF}"/>
            </c:ext>
          </c:extLst>
        </c:ser>
        <c:dLbls>
          <c:showLegendKey val="0"/>
          <c:showVal val="0"/>
          <c:showCatName val="0"/>
          <c:showSerName val="0"/>
          <c:showPercent val="0"/>
          <c:showBubbleSize val="0"/>
        </c:dLbls>
        <c:smooth val="0"/>
        <c:axId val="405009640"/>
        <c:axId val="405007672"/>
        <c:extLst/>
      </c:lineChart>
      <c:catAx>
        <c:axId val="40500964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7672"/>
        <c:crosses val="autoZero"/>
        <c:auto val="1"/>
        <c:lblAlgn val="ctr"/>
        <c:lblOffset val="100"/>
        <c:noMultiLvlLbl val="0"/>
      </c:catAx>
      <c:valAx>
        <c:axId val="405007672"/>
        <c:scaling>
          <c:orientation val="minMax"/>
          <c:max val="12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MJ - LHV</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9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PERT of Food Rescue (incl. Milk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PERT!$I$30</c:f>
              <c:strCache>
                <c:ptCount val="1"/>
                <c:pt idx="0">
                  <c:v>Net</c:v>
                </c:pt>
              </c:strCache>
            </c:strRef>
          </c:tx>
          <c:spPr>
            <a:solidFill>
              <a:schemeClr val="accent4"/>
            </a:solidFill>
            <a:ln>
              <a:noFill/>
            </a:ln>
            <a:effectLst/>
          </c:spPr>
          <c:invertIfNegative val="0"/>
          <c:cat>
            <c:strRef>
              <c:f>PERT!$A$31:$A$57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PERT!$I$31:$I$57</c:f>
              <c:numCache>
                <c:formatCode>General</c:formatCode>
                <c:ptCount val="27"/>
                <c:pt idx="0">
                  <c:v>21873.962068273304</c:v>
                </c:pt>
                <c:pt idx="1">
                  <c:v>23604.149855792686</c:v>
                </c:pt>
                <c:pt idx="2">
                  <c:v>25328.158401213776</c:v>
                </c:pt>
                <c:pt idx="3">
                  <c:v>20543.817690021748</c:v>
                </c:pt>
                <c:pt idx="4">
                  <c:v>22165.737911869441</c:v>
                </c:pt>
                <c:pt idx="5">
                  <c:v>23781.865561496244</c:v>
                </c:pt>
                <c:pt idx="6">
                  <c:v>20988.391827826799</c:v>
                </c:pt>
                <c:pt idx="7">
                  <c:v>22648.090378603854</c:v>
                </c:pt>
                <c:pt idx="8">
                  <c:v>24301.861434556675</c:v>
                </c:pt>
                <c:pt idx="9">
                  <c:v>20570.38524861859</c:v>
                </c:pt>
                <c:pt idx="10">
                  <c:v>22196.060008064742</c:v>
                </c:pt>
                <c:pt idx="11">
                  <c:v>23815.92878622713</c:v>
                </c:pt>
                <c:pt idx="12">
                  <c:v>21500.042258999179</c:v>
                </c:pt>
                <c:pt idx="13">
                  <c:v>23201.386775104227</c:v>
                </c:pt>
                <c:pt idx="14">
                  <c:v>24896.655060794612</c:v>
                </c:pt>
                <c:pt idx="15">
                  <c:v>23735.252369974725</c:v>
                </c:pt>
                <c:pt idx="16">
                  <c:v>25618.532592787116</c:v>
                </c:pt>
                <c:pt idx="17">
                  <c:v>27495.086814803653</c:v>
                </c:pt>
                <c:pt idx="18">
                  <c:v>21681.891385749626</c:v>
                </c:pt>
                <c:pt idx="19">
                  <c:v>23398.037574962171</c:v>
                </c:pt>
                <c:pt idx="20">
                  <c:v>25108.054670641897</c:v>
                </c:pt>
                <c:pt idx="21">
                  <c:v>19381.958544319645</c:v>
                </c:pt>
                <c:pt idx="22">
                  <c:v>20910.900897601947</c:v>
                </c:pt>
                <c:pt idx="23">
                  <c:v>22434.382742479615</c:v>
                </c:pt>
                <c:pt idx="24">
                  <c:v>38833.130110407146</c:v>
                </c:pt>
                <c:pt idx="25">
                  <c:v>41945.307358603532</c:v>
                </c:pt>
                <c:pt idx="26">
                  <c:v>45046.369688056402</c:v>
                </c:pt>
              </c:numCache>
            </c:numRef>
          </c:val>
          <c:extLst xmlns:c15="http://schemas.microsoft.com/office/drawing/2012/chart">
            <c:ext xmlns:c16="http://schemas.microsoft.com/office/drawing/2014/chart" uri="{C3380CC4-5D6E-409C-BE32-E72D297353CC}">
              <c16:uniqueId val="{00000001-5CCB-4273-92F1-DE7A47D34CB1}"/>
            </c:ext>
          </c:extLst>
        </c:ser>
        <c:dLbls>
          <c:showLegendKey val="0"/>
          <c:showVal val="0"/>
          <c:showCatName val="0"/>
          <c:showSerName val="0"/>
          <c:showPercent val="0"/>
          <c:showBubbleSize val="0"/>
        </c:dLbls>
        <c:gapWidth val="86"/>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max val="12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MJ - LHV</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PERT of Food Rescue (incl. Apple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PERT!$I$58</c:f>
              <c:strCache>
                <c:ptCount val="1"/>
                <c:pt idx="0">
                  <c:v>Net</c:v>
                </c:pt>
              </c:strCache>
            </c:strRef>
          </c:tx>
          <c:spPr>
            <a:solidFill>
              <a:schemeClr val="accent5"/>
            </a:solidFill>
            <a:ln>
              <a:noFill/>
            </a:ln>
            <a:effectLst/>
          </c:spPr>
          <c:invertIfNegative val="0"/>
          <c:cat>
            <c:strRef>
              <c:f>PERT!$A$59:$A$85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PERT!$I$59:$I$85</c:f>
              <c:numCache>
                <c:formatCode>General</c:formatCode>
                <c:ptCount val="27"/>
                <c:pt idx="0">
                  <c:v>4231.7637010247545</c:v>
                </c:pt>
                <c:pt idx="1">
                  <c:v>4525.958598186653</c:v>
                </c:pt>
                <c:pt idx="2">
                  <c:v>4819.1027992872687</c:v>
                </c:pt>
                <c:pt idx="3">
                  <c:v>4043.9824022924654</c:v>
                </c:pt>
                <c:pt idx="4">
                  <c:v>4322.8927751389519</c:v>
                </c:pt>
                <c:pt idx="5">
                  <c:v>4600.8070395109844</c:v>
                </c:pt>
                <c:pt idx="6">
                  <c:v>4480.6445909827926</c:v>
                </c:pt>
                <c:pt idx="7">
                  <c:v>4796.689296900453</c:v>
                </c:pt>
                <c:pt idx="8">
                  <c:v>5111.6052717255452</c:v>
                </c:pt>
                <c:pt idx="9">
                  <c:v>4062.6380117745821</c:v>
                </c:pt>
                <c:pt idx="10">
                  <c:v>4344.6589263613423</c:v>
                </c:pt>
                <c:pt idx="11">
                  <c:v>4625.6726233960017</c:v>
                </c:pt>
                <c:pt idx="12">
                  <c:v>4322.1562826393174</c:v>
                </c:pt>
                <c:pt idx="13">
                  <c:v>4625.3007774127364</c:v>
                </c:pt>
                <c:pt idx="14">
                  <c:v>4927.3626132762602</c:v>
                </c:pt>
                <c:pt idx="15">
                  <c:v>4684.0891505067329</c:v>
                </c:pt>
                <c:pt idx="16">
                  <c:v>5016.6932973158673</c:v>
                </c:pt>
                <c:pt idx="17">
                  <c:v>5348.1095721721222</c:v>
                </c:pt>
                <c:pt idx="18">
                  <c:v>4354.3472281795148</c:v>
                </c:pt>
                <c:pt idx="19">
                  <c:v>4660.1119161945735</c:v>
                </c:pt>
                <c:pt idx="20">
                  <c:v>4964.7845874667282</c:v>
                </c:pt>
                <c:pt idx="21">
                  <c:v>3914.4477883324635</c:v>
                </c:pt>
                <c:pt idx="22">
                  <c:v>4184.4067079878896</c:v>
                </c:pt>
                <c:pt idx="23">
                  <c:v>4453.4014886445357</c:v>
                </c:pt>
                <c:pt idx="24">
                  <c:v>7912.9353529593554</c:v>
                </c:pt>
                <c:pt idx="25">
                  <c:v>8508.3525627588278</c:v>
                </c:pt>
                <c:pt idx="26">
                  <c:v>9101.6432825233005</c:v>
                </c:pt>
              </c:numCache>
            </c:numRef>
          </c:val>
          <c:extLst xmlns:c15="http://schemas.microsoft.com/office/drawing/2012/chart">
            <c:ext xmlns:c16="http://schemas.microsoft.com/office/drawing/2014/chart" uri="{C3380CC4-5D6E-409C-BE32-E72D297353CC}">
              <c16:uniqueId val="{00000001-764B-46C1-96E2-BCA336AB12CB}"/>
            </c:ext>
          </c:extLst>
        </c:ser>
        <c:dLbls>
          <c:showLegendKey val="0"/>
          <c:showVal val="0"/>
          <c:showCatName val="0"/>
          <c:showSerName val="0"/>
          <c:showPercent val="0"/>
          <c:showBubbleSize val="0"/>
        </c:dLbls>
        <c:gapWidth val="86"/>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max val="12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MJ - LHV</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PERT of Food Rescue by Life Cycle Stage (incl. Milk Production and Sunk Costs)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9"/>
          <c:order val="0"/>
          <c:tx>
            <c:strRef>
              <c:f>PERT!$F$30</c:f>
              <c:strCache>
                <c:ptCount val="1"/>
                <c:pt idx="0">
                  <c:v>Milk Production</c:v>
                </c:pt>
              </c:strCache>
            </c:strRef>
          </c:tx>
          <c:spPr>
            <a:solidFill>
              <a:schemeClr val="accent4"/>
            </a:solidFill>
            <a:ln>
              <a:noFill/>
            </a:ln>
            <a:effectLst/>
          </c:spPr>
          <c:invertIfNegative val="0"/>
          <c:cat>
            <c:strRef>
              <c:f>PERT!$A$31:$A$57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PERT!$F$31:$F$57</c:f>
              <c:numCache>
                <c:formatCode>General</c:formatCode>
                <c:ptCount val="27"/>
                <c:pt idx="0">
                  <c:v>21495.410271491299</c:v>
                </c:pt>
                <c:pt idx="1">
                  <c:v>23245.0366889383</c:v>
                </c:pt>
                <c:pt idx="2">
                  <c:v>24988.4144406087</c:v>
                </c:pt>
                <c:pt idx="3">
                  <c:v>20103.545008324501</c:v>
                </c:pt>
                <c:pt idx="4">
                  <c:v>21739.880067141599</c:v>
                </c:pt>
                <c:pt idx="5">
                  <c:v>23370.3710721772</c:v>
                </c:pt>
                <c:pt idx="6">
                  <c:v>20113.184996988501</c:v>
                </c:pt>
                <c:pt idx="7">
                  <c:v>21750.304706045699</c:v>
                </c:pt>
                <c:pt idx="8">
                  <c:v>23381.577558999099</c:v>
                </c:pt>
                <c:pt idx="9">
                  <c:v>20113.184996988501</c:v>
                </c:pt>
                <c:pt idx="10">
                  <c:v>21750.304706045699</c:v>
                </c:pt>
                <c:pt idx="11">
                  <c:v>23381.577558999099</c:v>
                </c:pt>
                <c:pt idx="12">
                  <c:v>20929.687954548201</c:v>
                </c:pt>
                <c:pt idx="13">
                  <c:v>22633.2672066626</c:v>
                </c:pt>
                <c:pt idx="14">
                  <c:v>24330.7622471623</c:v>
                </c:pt>
                <c:pt idx="15">
                  <c:v>23212.105488613</c:v>
                </c:pt>
                <c:pt idx="16">
                  <c:v>25101.462912104798</c:v>
                </c:pt>
                <c:pt idx="17">
                  <c:v>26984.072630512601</c:v>
                </c:pt>
                <c:pt idx="18">
                  <c:v>21112.032804018399</c:v>
                </c:pt>
                <c:pt idx="19">
                  <c:v>22830.454078764</c:v>
                </c:pt>
                <c:pt idx="20">
                  <c:v>24542.738134671301</c:v>
                </c:pt>
                <c:pt idx="21">
                  <c:v>18845.751683411199</c:v>
                </c:pt>
                <c:pt idx="22">
                  <c:v>20379.708215781899</c:v>
                </c:pt>
                <c:pt idx="23">
                  <c:v>21908.186331965499</c:v>
                </c:pt>
                <c:pt idx="24">
                  <c:v>37673.438318186803</c:v>
                </c:pt>
                <c:pt idx="25">
                  <c:v>40739.880971992701</c:v>
                </c:pt>
                <c:pt idx="26">
                  <c:v>43795.372044892203</c:v>
                </c:pt>
              </c:numCache>
            </c:numRef>
          </c:val>
          <c:extLst>
            <c:ext xmlns:c16="http://schemas.microsoft.com/office/drawing/2014/chart" uri="{C3380CC4-5D6E-409C-BE32-E72D297353CC}">
              <c16:uniqueId val="{00000004-B206-4389-B900-6E625358E2B1}"/>
            </c:ext>
          </c:extLst>
        </c:ser>
        <c:ser>
          <c:idx val="6"/>
          <c:order val="1"/>
          <c:tx>
            <c:strRef>
              <c:f>PERT!$H$30</c:f>
              <c:strCache>
                <c:ptCount val="1"/>
                <c:pt idx="0">
                  <c:v>Sunk Costs</c:v>
                </c:pt>
              </c:strCache>
            </c:strRef>
          </c:tx>
          <c:spPr>
            <a:solidFill>
              <a:schemeClr val="accent4">
                <a:lumMod val="40000"/>
                <a:lumOff val="60000"/>
              </a:schemeClr>
            </a:solidFill>
            <a:ln>
              <a:noFill/>
            </a:ln>
            <a:effectLst/>
          </c:spPr>
          <c:invertIfNegative val="0"/>
          <c:cat>
            <c:strRef>
              <c:f>PERT!$A$31:$A$57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PERT!$H$31:$H$57</c:f>
              <c:numCache>
                <c:formatCode>General</c:formatCode>
                <c:ptCount val="27"/>
                <c:pt idx="0">
                  <c:v>0</c:v>
                </c:pt>
                <c:pt idx="1">
                  <c:v>0</c:v>
                </c:pt>
                <c:pt idx="2">
                  <c:v>0</c:v>
                </c:pt>
                <c:pt idx="3">
                  <c:v>0</c:v>
                </c:pt>
                <c:pt idx="4">
                  <c:v>0</c:v>
                </c:pt>
                <c:pt idx="5">
                  <c:v>0</c:v>
                </c:pt>
                <c:pt idx="6">
                  <c:v>79.745655367867499</c:v>
                </c:pt>
                <c:pt idx="7">
                  <c:v>87.828642703489393</c:v>
                </c:pt>
                <c:pt idx="8">
                  <c:v>95.882762227198299</c:v>
                </c:pt>
                <c:pt idx="9">
                  <c:v>79.745655367867499</c:v>
                </c:pt>
                <c:pt idx="10">
                  <c:v>87.828642703489393</c:v>
                </c:pt>
                <c:pt idx="11">
                  <c:v>95.882762227198299</c:v>
                </c:pt>
                <c:pt idx="12">
                  <c:v>211.88399971554651</c:v>
                </c:pt>
                <c:pt idx="13">
                  <c:v>230.72243368411841</c:v>
                </c:pt>
                <c:pt idx="14">
                  <c:v>249.49358753137531</c:v>
                </c:pt>
                <c:pt idx="15">
                  <c:v>211.88399971554651</c:v>
                </c:pt>
                <c:pt idx="16">
                  <c:v>230.72243368411841</c:v>
                </c:pt>
                <c:pt idx="17">
                  <c:v>249.49358753137531</c:v>
                </c:pt>
                <c:pt idx="18">
                  <c:v>211.88399971554651</c:v>
                </c:pt>
                <c:pt idx="19">
                  <c:v>230.72243368411841</c:v>
                </c:pt>
                <c:pt idx="20">
                  <c:v>249.49358753137531</c:v>
                </c:pt>
                <c:pt idx="21">
                  <c:v>211.88399971554651</c:v>
                </c:pt>
                <c:pt idx="22">
                  <c:v>230.72243368411841</c:v>
                </c:pt>
                <c:pt idx="23">
                  <c:v>249.49358753137531</c:v>
                </c:pt>
                <c:pt idx="24">
                  <c:v>211.88399971554651</c:v>
                </c:pt>
                <c:pt idx="25">
                  <c:v>230.72243368411841</c:v>
                </c:pt>
                <c:pt idx="26">
                  <c:v>249.49358753137531</c:v>
                </c:pt>
              </c:numCache>
            </c:numRef>
          </c:val>
          <c:extLst xmlns:c15="http://schemas.microsoft.com/office/drawing/2012/chart">
            <c:ext xmlns:c16="http://schemas.microsoft.com/office/drawing/2014/chart" uri="{C3380CC4-5D6E-409C-BE32-E72D297353CC}">
              <c16:uniqueId val="{0000000A-B206-4389-B900-6E625358E2B1}"/>
            </c:ext>
          </c:extLst>
        </c:ser>
        <c:ser>
          <c:idx val="8"/>
          <c:order val="2"/>
          <c:tx>
            <c:strRef>
              <c:f>PERT!$G$30</c:f>
              <c:strCache>
                <c:ptCount val="1"/>
                <c:pt idx="0">
                  <c:v>Transportation</c:v>
                </c:pt>
              </c:strCache>
            </c:strRef>
          </c:tx>
          <c:spPr>
            <a:solidFill>
              <a:schemeClr val="accent6"/>
            </a:solidFill>
            <a:ln>
              <a:noFill/>
            </a:ln>
            <a:effectLst/>
          </c:spPr>
          <c:invertIfNegative val="0"/>
          <c:cat>
            <c:strRef>
              <c:f>PERT!$A$31:$A$57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PERT!$G$31:$G$57</c:f>
              <c:numCache>
                <c:formatCode>General</c:formatCode>
                <c:ptCount val="27"/>
                <c:pt idx="0">
                  <c:v>79.745655367867499</c:v>
                </c:pt>
                <c:pt idx="1">
                  <c:v>87.828642703489393</c:v>
                </c:pt>
                <c:pt idx="2">
                  <c:v>95.882762227198299</c:v>
                </c:pt>
                <c:pt idx="3">
                  <c:v>11.516671612392001</c:v>
                </c:pt>
                <c:pt idx="4">
                  <c:v>14.0461370144287</c:v>
                </c:pt>
                <c:pt idx="5">
                  <c:v>16.566568611458099</c:v>
                </c:pt>
                <c:pt idx="6">
                  <c:v>429.50437808111201</c:v>
                </c:pt>
                <c:pt idx="7">
                  <c:v>466.056098660835</c:v>
                </c:pt>
                <c:pt idx="8">
                  <c:v>502.477277381345</c:v>
                </c:pt>
                <c:pt idx="9">
                  <c:v>11.4977988729019</c:v>
                </c:pt>
                <c:pt idx="10">
                  <c:v>14.0257281217242</c:v>
                </c:pt>
                <c:pt idx="11">
                  <c:v>16.544629051800801</c:v>
                </c:pt>
                <c:pt idx="12">
                  <c:v>5.2262278975173198</c:v>
                </c:pt>
                <c:pt idx="13">
                  <c:v>7.2436804390409604</c:v>
                </c:pt>
                <c:pt idx="14">
                  <c:v>9.2539277929163006</c:v>
                </c:pt>
                <c:pt idx="15">
                  <c:v>17.734761356645599</c:v>
                </c:pt>
                <c:pt idx="16">
                  <c:v>20.770350342516899</c:v>
                </c:pt>
                <c:pt idx="17">
                  <c:v>23.795097939152999</c:v>
                </c:pt>
                <c:pt idx="18">
                  <c:v>5.4746219361950397</c:v>
                </c:pt>
                <c:pt idx="19">
                  <c:v>7.5122925971459402</c:v>
                </c:pt>
                <c:pt idx="20">
                  <c:v>9.54268586287915</c:v>
                </c:pt>
                <c:pt idx="21">
                  <c:v>1.4722292826711001</c:v>
                </c:pt>
                <c:pt idx="22">
                  <c:v>3.1841237974049301</c:v>
                </c:pt>
                <c:pt idx="23">
                  <c:v>4.88990440315757</c:v>
                </c:pt>
                <c:pt idx="24">
                  <c:v>821.51154842944197</c:v>
                </c:pt>
                <c:pt idx="25">
                  <c:v>889.97082938635504</c:v>
                </c:pt>
                <c:pt idx="26">
                  <c:v>958.18561291127901</c:v>
                </c:pt>
              </c:numCache>
            </c:numRef>
          </c:val>
          <c:extLst>
            <c:ext xmlns:c16="http://schemas.microsoft.com/office/drawing/2014/chart" uri="{C3380CC4-5D6E-409C-BE32-E72D297353CC}">
              <c16:uniqueId val="{00000005-B206-4389-B900-6E625358E2B1}"/>
            </c:ext>
          </c:extLst>
        </c:ser>
        <c:ser>
          <c:idx val="1"/>
          <c:order val="3"/>
          <c:tx>
            <c:strRef>
              <c:f>PERT!$E$30</c:f>
              <c:strCache>
                <c:ptCount val="1"/>
                <c:pt idx="0">
                  <c:v>Facilities and Operations</c:v>
                </c:pt>
              </c:strCache>
            </c:strRef>
          </c:tx>
          <c:spPr>
            <a:solidFill>
              <a:schemeClr val="accent6">
                <a:lumMod val="40000"/>
                <a:lumOff val="60000"/>
              </a:schemeClr>
            </a:solidFill>
            <a:ln>
              <a:noFill/>
            </a:ln>
            <a:effectLst/>
          </c:spPr>
          <c:invertIfNegative val="0"/>
          <c:cat>
            <c:strRef>
              <c:f>PERT!$A$31:$A$57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PERT!$E$31:$E$57</c:f>
              <c:numCache>
                <c:formatCode>General</c:formatCode>
                <c:ptCount val="27"/>
                <c:pt idx="0">
                  <c:v>132.13834434767901</c:v>
                </c:pt>
                <c:pt idx="1">
                  <c:v>142.89379098062901</c:v>
                </c:pt>
                <c:pt idx="2">
                  <c:v>153.61082530417701</c:v>
                </c:pt>
                <c:pt idx="3">
                  <c:v>127.65052741364499</c:v>
                </c:pt>
                <c:pt idx="4">
                  <c:v>138.04068662173199</c:v>
                </c:pt>
                <c:pt idx="5">
                  <c:v>148.39373811836199</c:v>
                </c:pt>
                <c:pt idx="6">
                  <c:v>64.851314718114395</c:v>
                </c:pt>
                <c:pt idx="7">
                  <c:v>70.129910102146894</c:v>
                </c:pt>
                <c:pt idx="8">
                  <c:v>75.389653359807895</c:v>
                </c:pt>
                <c:pt idx="9">
                  <c:v>64.851314718114395</c:v>
                </c:pt>
                <c:pt idx="10">
                  <c:v>70.129910102146894</c:v>
                </c:pt>
                <c:pt idx="11">
                  <c:v>75.389653359807895</c:v>
                </c:pt>
                <c:pt idx="12">
                  <c:v>65.291026692230005</c:v>
                </c:pt>
                <c:pt idx="13">
                  <c:v>70.605412585783498</c:v>
                </c:pt>
                <c:pt idx="14">
                  <c:v>75.900818529717299</c:v>
                </c:pt>
                <c:pt idx="15">
                  <c:v>140.13424811825001</c:v>
                </c:pt>
                <c:pt idx="16">
                  <c:v>151.54052412787499</c:v>
                </c:pt>
                <c:pt idx="17">
                  <c:v>162.906063437466</c:v>
                </c:pt>
                <c:pt idx="18">
                  <c:v>68.071918192844507</c:v>
                </c:pt>
                <c:pt idx="19">
                  <c:v>73.612655720169101</c:v>
                </c:pt>
                <c:pt idx="20">
                  <c:v>79.133604899181805</c:v>
                </c:pt>
                <c:pt idx="21">
                  <c:v>0</c:v>
                </c:pt>
                <c:pt idx="22">
                  <c:v>0</c:v>
                </c:pt>
                <c:pt idx="23">
                  <c:v>0</c:v>
                </c:pt>
                <c:pt idx="24">
                  <c:v>117.523848046014</c:v>
                </c:pt>
                <c:pt idx="25">
                  <c:v>127.08974265441</c:v>
                </c:pt>
                <c:pt idx="26">
                  <c:v>136.62147335349101</c:v>
                </c:pt>
              </c:numCache>
            </c:numRef>
          </c:val>
          <c:extLst>
            <c:ext xmlns:c16="http://schemas.microsoft.com/office/drawing/2014/chart" uri="{C3380CC4-5D6E-409C-BE32-E72D297353CC}">
              <c16:uniqueId val="{00000003-B206-4389-B900-6E625358E2B1}"/>
            </c:ext>
          </c:extLst>
        </c:ser>
        <c:ser>
          <c:idx val="2"/>
          <c:order val="4"/>
          <c:tx>
            <c:strRef>
              <c:f>PERT!$C$30</c:f>
              <c:strCache>
                <c:ptCount val="1"/>
                <c:pt idx="0">
                  <c:v>EoL -  Food Loss</c:v>
                </c:pt>
              </c:strCache>
            </c:strRef>
          </c:tx>
          <c:spPr>
            <a:solidFill>
              <a:schemeClr val="accent2">
                <a:lumMod val="40000"/>
                <a:lumOff val="60000"/>
              </a:schemeClr>
            </a:solidFill>
            <a:ln>
              <a:noFill/>
            </a:ln>
            <a:effectLst/>
          </c:spPr>
          <c:invertIfNegative val="0"/>
          <c:cat>
            <c:strRef>
              <c:f>PERT!$A$31:$A$57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PERT!$C$31:$C$57</c:f>
              <c:numCache>
                <c:formatCode>General</c:formatCode>
                <c:ptCount val="27"/>
                <c:pt idx="0">
                  <c:v>-156.18283484376801</c:v>
                </c:pt>
                <c:pt idx="1">
                  <c:v>-168.895391168261</c:v>
                </c:pt>
                <c:pt idx="2">
                  <c:v>-181.56254550588</c:v>
                </c:pt>
                <c:pt idx="3">
                  <c:v>-21.745149239018101</c:v>
                </c:pt>
                <c:pt idx="4">
                  <c:v>-23.5151032468452</c:v>
                </c:pt>
                <c:pt idx="5">
                  <c:v>-25.278735990358602</c:v>
                </c:pt>
                <c:pt idx="6">
                  <c:v>-21.745149239018101</c:v>
                </c:pt>
                <c:pt idx="7">
                  <c:v>-23.5151032468452</c:v>
                </c:pt>
                <c:pt idx="8">
                  <c:v>-25.278735990358602</c:v>
                </c:pt>
                <c:pt idx="9">
                  <c:v>-21.745149239018101</c:v>
                </c:pt>
                <c:pt idx="10">
                  <c:v>-23.5151032468452</c:v>
                </c:pt>
                <c:pt idx="11">
                  <c:v>-25.278735990358602</c:v>
                </c:pt>
                <c:pt idx="12">
                  <c:v>-34.897581764542601</c:v>
                </c:pt>
                <c:pt idx="13">
                  <c:v>-37.7380826058425</c:v>
                </c:pt>
                <c:pt idx="14">
                  <c:v>-40.568438801280699</c:v>
                </c:pt>
                <c:pt idx="15">
                  <c:v>-169.45675973894501</c:v>
                </c:pt>
                <c:pt idx="16">
                  <c:v>-183.24975181072</c:v>
                </c:pt>
                <c:pt idx="17">
                  <c:v>-196.99348319652401</c:v>
                </c:pt>
                <c:pt idx="18">
                  <c:v>-38.422590023587198</c:v>
                </c:pt>
                <c:pt idx="19">
                  <c:v>-41.550010141786203</c:v>
                </c:pt>
                <c:pt idx="20">
                  <c:v>-44.666260902420198</c:v>
                </c:pt>
                <c:pt idx="21">
                  <c:v>0</c:v>
                </c:pt>
                <c:pt idx="22">
                  <c:v>0</c:v>
                </c:pt>
                <c:pt idx="23">
                  <c:v>0</c:v>
                </c:pt>
                <c:pt idx="24">
                  <c:v>-314.07823588088303</c:v>
                </c:pt>
                <c:pt idx="25">
                  <c:v>-339.64274345258298</c:v>
                </c:pt>
                <c:pt idx="26">
                  <c:v>-365.11594921152698</c:v>
                </c:pt>
              </c:numCache>
            </c:numRef>
          </c:val>
          <c:extLst xmlns:c15="http://schemas.microsoft.com/office/drawing/2012/chart">
            <c:ext xmlns:c16="http://schemas.microsoft.com/office/drawing/2014/chart" uri="{C3380CC4-5D6E-409C-BE32-E72D297353CC}">
              <c16:uniqueId val="{00000001-B206-4389-B900-6E625358E2B1}"/>
            </c:ext>
          </c:extLst>
        </c:ser>
        <c:ser>
          <c:idx val="5"/>
          <c:order val="5"/>
          <c:tx>
            <c:strRef>
              <c:f>PERT!$D$30</c:f>
              <c:strCache>
                <c:ptCount val="1"/>
                <c:pt idx="0">
                  <c:v>EoL - Wasted Food</c:v>
                </c:pt>
              </c:strCache>
            </c:strRef>
          </c:tx>
          <c:spPr>
            <a:solidFill>
              <a:schemeClr val="accent2"/>
            </a:solidFill>
            <a:ln>
              <a:noFill/>
            </a:ln>
            <a:effectLst/>
          </c:spPr>
          <c:invertIfNegative val="0"/>
          <c:cat>
            <c:strRef>
              <c:f>PERT!$A$31:$A$57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PERT!$D$31:$D$57</c:f>
              <c:numCache>
                <c:formatCode>General</c:formatCode>
                <c:ptCount val="27"/>
                <c:pt idx="0">
                  <c:v>-21.985476511661801</c:v>
                </c:pt>
                <c:pt idx="1">
                  <c:v>-47.549984083361601</c:v>
                </c:pt>
                <c:pt idx="2">
                  <c:v>-73.0231898423053</c:v>
                </c:pt>
                <c:pt idx="3">
                  <c:v>-21.985476511661801</c:v>
                </c:pt>
                <c:pt idx="4">
                  <c:v>-47.549984083361601</c:v>
                </c:pt>
                <c:pt idx="5">
                  <c:v>-73.0231898423053</c:v>
                </c:pt>
                <c:pt idx="6">
                  <c:v>-21.985476511661801</c:v>
                </c:pt>
                <c:pt idx="7">
                  <c:v>-47.549984083361601</c:v>
                </c:pt>
                <c:pt idx="8">
                  <c:v>-73.0231898423053</c:v>
                </c:pt>
                <c:pt idx="9">
                  <c:v>-21.985476511661801</c:v>
                </c:pt>
                <c:pt idx="10">
                  <c:v>-47.549984083361601</c:v>
                </c:pt>
                <c:pt idx="11">
                  <c:v>-73.0231898423053</c:v>
                </c:pt>
                <c:pt idx="12">
                  <c:v>-21.985476511661801</c:v>
                </c:pt>
                <c:pt idx="13">
                  <c:v>-47.549984083361601</c:v>
                </c:pt>
                <c:pt idx="14">
                  <c:v>-73.0231898423053</c:v>
                </c:pt>
                <c:pt idx="15">
                  <c:v>-21.985476511661801</c:v>
                </c:pt>
                <c:pt idx="16">
                  <c:v>-47.549984083361601</c:v>
                </c:pt>
                <c:pt idx="17">
                  <c:v>-73.0231898423053</c:v>
                </c:pt>
                <c:pt idx="18">
                  <c:v>-21.985476511661801</c:v>
                </c:pt>
                <c:pt idx="19">
                  <c:v>-47.549984083361601</c:v>
                </c:pt>
                <c:pt idx="20">
                  <c:v>-73.0231898423053</c:v>
                </c:pt>
                <c:pt idx="21">
                  <c:v>-21.985476511661801</c:v>
                </c:pt>
                <c:pt idx="22">
                  <c:v>-47.549984083361601</c:v>
                </c:pt>
                <c:pt idx="23">
                  <c:v>-73.0231898423053</c:v>
                </c:pt>
                <c:pt idx="24">
                  <c:v>-21.985476511661801</c:v>
                </c:pt>
                <c:pt idx="25">
                  <c:v>-47.549984083361601</c:v>
                </c:pt>
                <c:pt idx="26">
                  <c:v>-73.0231898423053</c:v>
                </c:pt>
              </c:numCache>
            </c:numRef>
          </c:val>
          <c:extLst>
            <c:ext xmlns:c16="http://schemas.microsoft.com/office/drawing/2014/chart" uri="{C3380CC4-5D6E-409C-BE32-E72D297353CC}">
              <c16:uniqueId val="{00000002-B206-4389-B900-6E625358E2B1}"/>
            </c:ext>
          </c:extLst>
        </c:ser>
        <c:ser>
          <c:idx val="0"/>
          <c:order val="6"/>
          <c:tx>
            <c:strRef>
              <c:f>PERT!$B$30</c:f>
              <c:strCache>
                <c:ptCount val="1"/>
                <c:pt idx="0">
                  <c:v>Avoided Disposal</c:v>
                </c:pt>
              </c:strCache>
            </c:strRef>
          </c:tx>
          <c:spPr>
            <a:solidFill>
              <a:schemeClr val="accent1"/>
            </a:solidFill>
            <a:ln>
              <a:noFill/>
            </a:ln>
            <a:effectLst/>
          </c:spPr>
          <c:invertIfNegative val="0"/>
          <c:cat>
            <c:strRef>
              <c:f>PERT!$A$31:$A$57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PERT!$B$31:$B$57</c:f>
              <c:numCache>
                <c:formatCode>General</c:formatCode>
                <c:ptCount val="27"/>
                <c:pt idx="0">
                  <c:v>344.83610842188801</c:v>
                </c:pt>
                <c:pt idx="1">
                  <c:v>344.83610842188801</c:v>
                </c:pt>
                <c:pt idx="2">
                  <c:v>344.83610842188801</c:v>
                </c:pt>
                <c:pt idx="3">
                  <c:v>344.83610842188801</c:v>
                </c:pt>
                <c:pt idx="4">
                  <c:v>344.83610842188801</c:v>
                </c:pt>
                <c:pt idx="5">
                  <c:v>344.83610842188801</c:v>
                </c:pt>
                <c:pt idx="6">
                  <c:v>344.83610842188801</c:v>
                </c:pt>
                <c:pt idx="7">
                  <c:v>344.83610842188801</c:v>
                </c:pt>
                <c:pt idx="8">
                  <c:v>344.83610842188801</c:v>
                </c:pt>
                <c:pt idx="9">
                  <c:v>344.83610842188801</c:v>
                </c:pt>
                <c:pt idx="10">
                  <c:v>344.83610842188801</c:v>
                </c:pt>
                <c:pt idx="11">
                  <c:v>344.83610842188801</c:v>
                </c:pt>
                <c:pt idx="12">
                  <c:v>344.83610842188801</c:v>
                </c:pt>
                <c:pt idx="13">
                  <c:v>344.83610842188801</c:v>
                </c:pt>
                <c:pt idx="14">
                  <c:v>344.83610842188801</c:v>
                </c:pt>
                <c:pt idx="15">
                  <c:v>344.83610842188801</c:v>
                </c:pt>
                <c:pt idx="16">
                  <c:v>344.83610842188801</c:v>
                </c:pt>
                <c:pt idx="17">
                  <c:v>344.83610842188801</c:v>
                </c:pt>
                <c:pt idx="18">
                  <c:v>344.83610842188801</c:v>
                </c:pt>
                <c:pt idx="19">
                  <c:v>344.83610842188801</c:v>
                </c:pt>
                <c:pt idx="20">
                  <c:v>344.83610842188801</c:v>
                </c:pt>
                <c:pt idx="21">
                  <c:v>344.83610842188801</c:v>
                </c:pt>
                <c:pt idx="22">
                  <c:v>344.83610842188801</c:v>
                </c:pt>
                <c:pt idx="23">
                  <c:v>344.83610842188801</c:v>
                </c:pt>
                <c:pt idx="24">
                  <c:v>344.83610842188801</c:v>
                </c:pt>
                <c:pt idx="25">
                  <c:v>344.83610842188801</c:v>
                </c:pt>
                <c:pt idx="26">
                  <c:v>344.83610842188801</c:v>
                </c:pt>
              </c:numCache>
            </c:numRef>
          </c:val>
          <c:extLst>
            <c:ext xmlns:c16="http://schemas.microsoft.com/office/drawing/2014/chart" uri="{C3380CC4-5D6E-409C-BE32-E72D297353CC}">
              <c16:uniqueId val="{00000000-B206-4389-B900-6E625358E2B1}"/>
            </c:ext>
          </c:extLst>
        </c:ser>
        <c:dLbls>
          <c:showLegendKey val="0"/>
          <c:showVal val="0"/>
          <c:showCatName val="0"/>
          <c:showSerName val="0"/>
          <c:showPercent val="0"/>
          <c:showBubbleSize val="0"/>
        </c:dLbls>
        <c:gapWidth val="60"/>
        <c:overlap val="100"/>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max val="12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MJ - LHV</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4"/>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6"/>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PERT of Food Rescue by Life Cycle Stage (incl. Apple Production and Sunk Costs)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9"/>
          <c:order val="0"/>
          <c:tx>
            <c:strRef>
              <c:f>PERT!$F$58</c:f>
              <c:strCache>
                <c:ptCount val="1"/>
                <c:pt idx="0">
                  <c:v>Apple Production</c:v>
                </c:pt>
              </c:strCache>
            </c:strRef>
          </c:tx>
          <c:spPr>
            <a:solidFill>
              <a:schemeClr val="accent4"/>
            </a:solidFill>
            <a:ln>
              <a:noFill/>
            </a:ln>
            <a:effectLst/>
          </c:spPr>
          <c:invertIfNegative val="0"/>
          <c:cat>
            <c:strRef>
              <c:f>PERT!$A$59:$A$85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PERT!$F$59:$F$85</c:f>
              <c:numCache>
                <c:formatCode>General</c:formatCode>
                <c:ptCount val="27"/>
                <c:pt idx="0">
                  <c:v>3853.2119042427498</c:v>
                </c:pt>
                <c:pt idx="1">
                  <c:v>4166.84543133227</c:v>
                </c:pt>
                <c:pt idx="2">
                  <c:v>4479.3588386821903</c:v>
                </c:pt>
                <c:pt idx="3">
                  <c:v>3603.70972059522</c:v>
                </c:pt>
                <c:pt idx="4">
                  <c:v>3897.0349304111101</c:v>
                </c:pt>
                <c:pt idx="5">
                  <c:v>4189.3125501919403</c:v>
                </c:pt>
                <c:pt idx="6">
                  <c:v>3605.4377601444899</c:v>
                </c:pt>
                <c:pt idx="7">
                  <c:v>3898.9036243423002</c:v>
                </c:pt>
                <c:pt idx="8">
                  <c:v>4191.3213961679703</c:v>
                </c:pt>
                <c:pt idx="9">
                  <c:v>3605.4377601444899</c:v>
                </c:pt>
                <c:pt idx="10">
                  <c:v>3898.9036243423002</c:v>
                </c:pt>
                <c:pt idx="11">
                  <c:v>4191.3213961679703</c:v>
                </c:pt>
                <c:pt idx="12">
                  <c:v>3751.8019781883399</c:v>
                </c:pt>
                <c:pt idx="13">
                  <c:v>4057.1812089711102</c:v>
                </c:pt>
                <c:pt idx="14">
                  <c:v>4361.46979964395</c:v>
                </c:pt>
                <c:pt idx="15">
                  <c:v>4160.94226914501</c:v>
                </c:pt>
                <c:pt idx="16">
                  <c:v>4499.6236166335502</c:v>
                </c:pt>
                <c:pt idx="17">
                  <c:v>4837.0953878810697</c:v>
                </c:pt>
                <c:pt idx="18">
                  <c:v>3784.4886464482902</c:v>
                </c:pt>
                <c:pt idx="19">
                  <c:v>4092.5284199963999</c:v>
                </c:pt>
                <c:pt idx="20">
                  <c:v>4399.4680514961301</c:v>
                </c:pt>
                <c:pt idx="21">
                  <c:v>3378.2409274240199</c:v>
                </c:pt>
                <c:pt idx="22">
                  <c:v>3653.2140261678401</c:v>
                </c:pt>
                <c:pt idx="23">
                  <c:v>3927.2050781304201</c:v>
                </c:pt>
                <c:pt idx="24">
                  <c:v>6753.2435607390098</c:v>
                </c:pt>
                <c:pt idx="25">
                  <c:v>7302.9261761480002</c:v>
                </c:pt>
                <c:pt idx="26">
                  <c:v>7850.6456393590997</c:v>
                </c:pt>
              </c:numCache>
            </c:numRef>
          </c:val>
          <c:extLst>
            <c:ext xmlns:c16="http://schemas.microsoft.com/office/drawing/2014/chart" uri="{C3380CC4-5D6E-409C-BE32-E72D297353CC}">
              <c16:uniqueId val="{00000004-E0B5-477D-9A8C-05CA46506275}"/>
            </c:ext>
          </c:extLst>
        </c:ser>
        <c:ser>
          <c:idx val="6"/>
          <c:order val="1"/>
          <c:tx>
            <c:strRef>
              <c:f>PERT!$H$58</c:f>
              <c:strCache>
                <c:ptCount val="1"/>
                <c:pt idx="0">
                  <c:v>Sunk Costs</c:v>
                </c:pt>
              </c:strCache>
            </c:strRef>
          </c:tx>
          <c:spPr>
            <a:solidFill>
              <a:schemeClr val="accent4">
                <a:lumMod val="40000"/>
                <a:lumOff val="60000"/>
              </a:schemeClr>
            </a:solidFill>
            <a:ln>
              <a:noFill/>
            </a:ln>
            <a:effectLst/>
          </c:spPr>
          <c:invertIfNegative val="0"/>
          <c:cat>
            <c:strRef>
              <c:f>PERT!$A$59:$A$85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PERT!$H$59:$H$85</c:f>
              <c:numCache>
                <c:formatCode>General</c:formatCode>
                <c:ptCount val="27"/>
                <c:pt idx="0">
                  <c:v>0</c:v>
                </c:pt>
                <c:pt idx="1">
                  <c:v>0</c:v>
                </c:pt>
                <c:pt idx="2">
                  <c:v>0</c:v>
                </c:pt>
                <c:pt idx="3">
                  <c:v>0</c:v>
                </c:pt>
                <c:pt idx="4">
                  <c:v>0</c:v>
                </c:pt>
                <c:pt idx="5">
                  <c:v>0</c:v>
                </c:pt>
                <c:pt idx="6">
                  <c:v>79.745655367867499</c:v>
                </c:pt>
                <c:pt idx="7">
                  <c:v>87.828642703489393</c:v>
                </c:pt>
                <c:pt idx="8">
                  <c:v>95.882762227198299</c:v>
                </c:pt>
                <c:pt idx="9">
                  <c:v>79.745655367867499</c:v>
                </c:pt>
                <c:pt idx="10">
                  <c:v>87.828642703489393</c:v>
                </c:pt>
                <c:pt idx="11">
                  <c:v>95.882762227198299</c:v>
                </c:pt>
                <c:pt idx="12">
                  <c:v>211.88399971554651</c:v>
                </c:pt>
                <c:pt idx="13">
                  <c:v>230.72243368411841</c:v>
                </c:pt>
                <c:pt idx="14">
                  <c:v>249.49358753137531</c:v>
                </c:pt>
                <c:pt idx="15">
                  <c:v>211.88399971554651</c:v>
                </c:pt>
                <c:pt idx="16">
                  <c:v>230.72243368411841</c:v>
                </c:pt>
                <c:pt idx="17">
                  <c:v>249.49358753137531</c:v>
                </c:pt>
                <c:pt idx="18">
                  <c:v>211.88399971554651</c:v>
                </c:pt>
                <c:pt idx="19">
                  <c:v>230.72243368411841</c:v>
                </c:pt>
                <c:pt idx="20">
                  <c:v>249.49358753137531</c:v>
                </c:pt>
                <c:pt idx="21">
                  <c:v>211.88399971554651</c:v>
                </c:pt>
                <c:pt idx="22">
                  <c:v>230.72243368411841</c:v>
                </c:pt>
                <c:pt idx="23">
                  <c:v>249.49358753137531</c:v>
                </c:pt>
                <c:pt idx="24">
                  <c:v>211.88399971554651</c:v>
                </c:pt>
                <c:pt idx="25">
                  <c:v>230.72243368411841</c:v>
                </c:pt>
                <c:pt idx="26">
                  <c:v>249.49358753137531</c:v>
                </c:pt>
              </c:numCache>
            </c:numRef>
          </c:val>
          <c:extLst xmlns:c15="http://schemas.microsoft.com/office/drawing/2012/chart">
            <c:ext xmlns:c16="http://schemas.microsoft.com/office/drawing/2014/chart" uri="{C3380CC4-5D6E-409C-BE32-E72D297353CC}">
              <c16:uniqueId val="{0000000A-E0B5-477D-9A8C-05CA46506275}"/>
            </c:ext>
          </c:extLst>
        </c:ser>
        <c:ser>
          <c:idx val="8"/>
          <c:order val="2"/>
          <c:tx>
            <c:strRef>
              <c:f>PERT!$G$58</c:f>
              <c:strCache>
                <c:ptCount val="1"/>
                <c:pt idx="0">
                  <c:v>Transportation</c:v>
                </c:pt>
              </c:strCache>
            </c:strRef>
          </c:tx>
          <c:spPr>
            <a:solidFill>
              <a:schemeClr val="accent6"/>
            </a:solidFill>
            <a:ln>
              <a:noFill/>
            </a:ln>
            <a:effectLst/>
          </c:spPr>
          <c:invertIfNegative val="0"/>
          <c:cat>
            <c:strRef>
              <c:f>PERT!$A$59:$A$85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PERT!$G$59:$G$85</c:f>
              <c:numCache>
                <c:formatCode>General</c:formatCode>
                <c:ptCount val="27"/>
                <c:pt idx="0">
                  <c:v>79.745655367867499</c:v>
                </c:pt>
                <c:pt idx="1">
                  <c:v>87.828642703489393</c:v>
                </c:pt>
                <c:pt idx="2">
                  <c:v>95.882762227198299</c:v>
                </c:pt>
                <c:pt idx="3">
                  <c:v>11.516671612392001</c:v>
                </c:pt>
                <c:pt idx="4">
                  <c:v>14.0461370144287</c:v>
                </c:pt>
                <c:pt idx="5">
                  <c:v>16.566568611458099</c:v>
                </c:pt>
                <c:pt idx="6">
                  <c:v>429.50437808111201</c:v>
                </c:pt>
                <c:pt idx="7">
                  <c:v>466.056098660835</c:v>
                </c:pt>
                <c:pt idx="8">
                  <c:v>502.477277381345</c:v>
                </c:pt>
                <c:pt idx="9">
                  <c:v>11.4977988729019</c:v>
                </c:pt>
                <c:pt idx="10">
                  <c:v>14.0257281217242</c:v>
                </c:pt>
                <c:pt idx="11">
                  <c:v>16.544629051800801</c:v>
                </c:pt>
                <c:pt idx="12">
                  <c:v>5.2262278975173198</c:v>
                </c:pt>
                <c:pt idx="13">
                  <c:v>7.2436804390409604</c:v>
                </c:pt>
                <c:pt idx="14">
                  <c:v>9.2539277929163006</c:v>
                </c:pt>
                <c:pt idx="15">
                  <c:v>17.734761356645599</c:v>
                </c:pt>
                <c:pt idx="16">
                  <c:v>20.770350342516899</c:v>
                </c:pt>
                <c:pt idx="17">
                  <c:v>23.795097939152999</c:v>
                </c:pt>
                <c:pt idx="18">
                  <c:v>5.4746219361950397</c:v>
                </c:pt>
                <c:pt idx="19">
                  <c:v>7.5122925971459402</c:v>
                </c:pt>
                <c:pt idx="20">
                  <c:v>9.54268586287915</c:v>
                </c:pt>
                <c:pt idx="21">
                  <c:v>1.4722292826711001</c:v>
                </c:pt>
                <c:pt idx="22">
                  <c:v>3.1841237974049301</c:v>
                </c:pt>
                <c:pt idx="23">
                  <c:v>4.88990440315757</c:v>
                </c:pt>
                <c:pt idx="24">
                  <c:v>821.51154842944197</c:v>
                </c:pt>
                <c:pt idx="25">
                  <c:v>889.97082938635504</c:v>
                </c:pt>
                <c:pt idx="26">
                  <c:v>958.18561291127901</c:v>
                </c:pt>
              </c:numCache>
            </c:numRef>
          </c:val>
          <c:extLst>
            <c:ext xmlns:c16="http://schemas.microsoft.com/office/drawing/2014/chart" uri="{C3380CC4-5D6E-409C-BE32-E72D297353CC}">
              <c16:uniqueId val="{00000005-E0B5-477D-9A8C-05CA46506275}"/>
            </c:ext>
          </c:extLst>
        </c:ser>
        <c:ser>
          <c:idx val="1"/>
          <c:order val="3"/>
          <c:tx>
            <c:strRef>
              <c:f>PERT!$E$58</c:f>
              <c:strCache>
                <c:ptCount val="1"/>
                <c:pt idx="0">
                  <c:v>Facilities and Operations</c:v>
                </c:pt>
              </c:strCache>
            </c:strRef>
          </c:tx>
          <c:spPr>
            <a:solidFill>
              <a:schemeClr val="accent6">
                <a:lumMod val="40000"/>
                <a:lumOff val="60000"/>
              </a:schemeClr>
            </a:solidFill>
            <a:ln>
              <a:noFill/>
            </a:ln>
            <a:effectLst/>
          </c:spPr>
          <c:invertIfNegative val="0"/>
          <c:cat>
            <c:strRef>
              <c:f>PERT!$A$59:$A$85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PERT!$E$59:$E$85</c:f>
              <c:numCache>
                <c:formatCode>General</c:formatCode>
                <c:ptCount val="27"/>
                <c:pt idx="0">
                  <c:v>132.13834434767901</c:v>
                </c:pt>
                <c:pt idx="1">
                  <c:v>142.89379098062901</c:v>
                </c:pt>
                <c:pt idx="2">
                  <c:v>153.61082530417701</c:v>
                </c:pt>
                <c:pt idx="3">
                  <c:v>127.65052741364499</c:v>
                </c:pt>
                <c:pt idx="4">
                  <c:v>138.04068662173199</c:v>
                </c:pt>
                <c:pt idx="5">
                  <c:v>148.39373811836199</c:v>
                </c:pt>
                <c:pt idx="6">
                  <c:v>64.851314718114395</c:v>
                </c:pt>
                <c:pt idx="7">
                  <c:v>70.129910102146894</c:v>
                </c:pt>
                <c:pt idx="8">
                  <c:v>75.389653359807895</c:v>
                </c:pt>
                <c:pt idx="9">
                  <c:v>64.851314718114395</c:v>
                </c:pt>
                <c:pt idx="10">
                  <c:v>70.129910102146894</c:v>
                </c:pt>
                <c:pt idx="11">
                  <c:v>75.389653359807895</c:v>
                </c:pt>
                <c:pt idx="12">
                  <c:v>65.291026692230005</c:v>
                </c:pt>
                <c:pt idx="13">
                  <c:v>70.605412585783498</c:v>
                </c:pt>
                <c:pt idx="14">
                  <c:v>75.900818529717299</c:v>
                </c:pt>
                <c:pt idx="15">
                  <c:v>140.13424811825001</c:v>
                </c:pt>
                <c:pt idx="16">
                  <c:v>151.54052412787499</c:v>
                </c:pt>
                <c:pt idx="17">
                  <c:v>162.906063437466</c:v>
                </c:pt>
                <c:pt idx="18">
                  <c:v>68.071918192844507</c:v>
                </c:pt>
                <c:pt idx="19">
                  <c:v>73.612655720169101</c:v>
                </c:pt>
                <c:pt idx="20">
                  <c:v>79.133604899181805</c:v>
                </c:pt>
                <c:pt idx="21">
                  <c:v>0</c:v>
                </c:pt>
                <c:pt idx="22">
                  <c:v>0</c:v>
                </c:pt>
                <c:pt idx="23">
                  <c:v>0</c:v>
                </c:pt>
                <c:pt idx="24">
                  <c:v>117.523848046014</c:v>
                </c:pt>
                <c:pt idx="25">
                  <c:v>127.08974265441</c:v>
                </c:pt>
                <c:pt idx="26">
                  <c:v>136.62147335349101</c:v>
                </c:pt>
              </c:numCache>
            </c:numRef>
          </c:val>
          <c:extLst>
            <c:ext xmlns:c16="http://schemas.microsoft.com/office/drawing/2014/chart" uri="{C3380CC4-5D6E-409C-BE32-E72D297353CC}">
              <c16:uniqueId val="{00000003-E0B5-477D-9A8C-05CA46506275}"/>
            </c:ext>
          </c:extLst>
        </c:ser>
        <c:ser>
          <c:idx val="2"/>
          <c:order val="4"/>
          <c:tx>
            <c:strRef>
              <c:f>PERT!$C$58</c:f>
              <c:strCache>
                <c:ptCount val="1"/>
                <c:pt idx="0">
                  <c:v>EoL -  Food Loss</c:v>
                </c:pt>
              </c:strCache>
            </c:strRef>
          </c:tx>
          <c:spPr>
            <a:solidFill>
              <a:schemeClr val="accent2">
                <a:lumMod val="40000"/>
                <a:lumOff val="60000"/>
              </a:schemeClr>
            </a:solidFill>
            <a:ln>
              <a:noFill/>
            </a:ln>
            <a:effectLst/>
          </c:spPr>
          <c:invertIfNegative val="0"/>
          <c:cat>
            <c:strRef>
              <c:f>PERT!$A$59:$A$85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PERT!$C$59:$C$85</c:f>
              <c:numCache>
                <c:formatCode>General</c:formatCode>
                <c:ptCount val="27"/>
                <c:pt idx="0">
                  <c:v>-156.18283484376801</c:v>
                </c:pt>
                <c:pt idx="1">
                  <c:v>-168.895391168261</c:v>
                </c:pt>
                <c:pt idx="2">
                  <c:v>-181.56254550588</c:v>
                </c:pt>
                <c:pt idx="3">
                  <c:v>-21.745149239018101</c:v>
                </c:pt>
                <c:pt idx="4">
                  <c:v>-23.5151032468452</c:v>
                </c:pt>
                <c:pt idx="5">
                  <c:v>-25.278735990358602</c:v>
                </c:pt>
                <c:pt idx="6">
                  <c:v>-21.745149239018101</c:v>
                </c:pt>
                <c:pt idx="7">
                  <c:v>-23.5151032468452</c:v>
                </c:pt>
                <c:pt idx="8">
                  <c:v>-25.278735990358602</c:v>
                </c:pt>
                <c:pt idx="9">
                  <c:v>-21.745149239018101</c:v>
                </c:pt>
                <c:pt idx="10">
                  <c:v>-23.5151032468452</c:v>
                </c:pt>
                <c:pt idx="11">
                  <c:v>-25.278735990358602</c:v>
                </c:pt>
                <c:pt idx="12">
                  <c:v>-34.897581764542601</c:v>
                </c:pt>
                <c:pt idx="13">
                  <c:v>-37.7380826058425</c:v>
                </c:pt>
                <c:pt idx="14">
                  <c:v>-40.568438801280699</c:v>
                </c:pt>
                <c:pt idx="15">
                  <c:v>-169.45675973894501</c:v>
                </c:pt>
                <c:pt idx="16">
                  <c:v>-183.24975181072</c:v>
                </c:pt>
                <c:pt idx="17">
                  <c:v>-196.99348319652401</c:v>
                </c:pt>
                <c:pt idx="18">
                  <c:v>-38.422590023587198</c:v>
                </c:pt>
                <c:pt idx="19">
                  <c:v>-41.550010141786203</c:v>
                </c:pt>
                <c:pt idx="20">
                  <c:v>-44.666260902420198</c:v>
                </c:pt>
                <c:pt idx="21">
                  <c:v>0</c:v>
                </c:pt>
                <c:pt idx="22">
                  <c:v>0</c:v>
                </c:pt>
                <c:pt idx="23">
                  <c:v>0</c:v>
                </c:pt>
                <c:pt idx="24">
                  <c:v>-314.07823588088303</c:v>
                </c:pt>
                <c:pt idx="25">
                  <c:v>-339.64274345258298</c:v>
                </c:pt>
                <c:pt idx="26">
                  <c:v>-365.11594921152698</c:v>
                </c:pt>
              </c:numCache>
            </c:numRef>
          </c:val>
          <c:extLst xmlns:c15="http://schemas.microsoft.com/office/drawing/2012/chart">
            <c:ext xmlns:c16="http://schemas.microsoft.com/office/drawing/2014/chart" uri="{C3380CC4-5D6E-409C-BE32-E72D297353CC}">
              <c16:uniqueId val="{00000001-E0B5-477D-9A8C-05CA46506275}"/>
            </c:ext>
          </c:extLst>
        </c:ser>
        <c:ser>
          <c:idx val="5"/>
          <c:order val="5"/>
          <c:tx>
            <c:strRef>
              <c:f>PERT!$D$58</c:f>
              <c:strCache>
                <c:ptCount val="1"/>
                <c:pt idx="0">
                  <c:v>EoL - Wasted Food</c:v>
                </c:pt>
              </c:strCache>
            </c:strRef>
          </c:tx>
          <c:spPr>
            <a:solidFill>
              <a:schemeClr val="accent2"/>
            </a:solidFill>
            <a:ln>
              <a:noFill/>
            </a:ln>
            <a:effectLst/>
          </c:spPr>
          <c:invertIfNegative val="0"/>
          <c:cat>
            <c:strRef>
              <c:f>PERT!$A$59:$A$85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PERT!$D$59:$D$85</c:f>
              <c:numCache>
                <c:formatCode>General</c:formatCode>
                <c:ptCount val="27"/>
                <c:pt idx="0">
                  <c:v>-21.985476511661801</c:v>
                </c:pt>
                <c:pt idx="1">
                  <c:v>-47.549984083361601</c:v>
                </c:pt>
                <c:pt idx="2">
                  <c:v>-73.0231898423053</c:v>
                </c:pt>
                <c:pt idx="3">
                  <c:v>-21.985476511661801</c:v>
                </c:pt>
                <c:pt idx="4">
                  <c:v>-47.549984083361601</c:v>
                </c:pt>
                <c:pt idx="5">
                  <c:v>-73.0231898423053</c:v>
                </c:pt>
                <c:pt idx="6">
                  <c:v>-21.985476511661801</c:v>
                </c:pt>
                <c:pt idx="7">
                  <c:v>-47.549984083361601</c:v>
                </c:pt>
                <c:pt idx="8">
                  <c:v>-73.0231898423053</c:v>
                </c:pt>
                <c:pt idx="9">
                  <c:v>-21.985476511661801</c:v>
                </c:pt>
                <c:pt idx="10">
                  <c:v>-47.549984083361601</c:v>
                </c:pt>
                <c:pt idx="11">
                  <c:v>-73.0231898423053</c:v>
                </c:pt>
                <c:pt idx="12">
                  <c:v>-21.985476511661801</c:v>
                </c:pt>
                <c:pt idx="13">
                  <c:v>-47.549984083361601</c:v>
                </c:pt>
                <c:pt idx="14">
                  <c:v>-73.0231898423053</c:v>
                </c:pt>
                <c:pt idx="15">
                  <c:v>-21.985476511661801</c:v>
                </c:pt>
                <c:pt idx="16">
                  <c:v>-47.549984083361601</c:v>
                </c:pt>
                <c:pt idx="17">
                  <c:v>-73.0231898423053</c:v>
                </c:pt>
                <c:pt idx="18">
                  <c:v>-21.985476511661801</c:v>
                </c:pt>
                <c:pt idx="19">
                  <c:v>-47.549984083361601</c:v>
                </c:pt>
                <c:pt idx="20">
                  <c:v>-73.0231898423053</c:v>
                </c:pt>
                <c:pt idx="21">
                  <c:v>-21.985476511661801</c:v>
                </c:pt>
                <c:pt idx="22">
                  <c:v>-47.549984083361601</c:v>
                </c:pt>
                <c:pt idx="23">
                  <c:v>-73.0231898423053</c:v>
                </c:pt>
                <c:pt idx="24">
                  <c:v>-21.985476511661801</c:v>
                </c:pt>
                <c:pt idx="25">
                  <c:v>-47.549984083361601</c:v>
                </c:pt>
                <c:pt idx="26">
                  <c:v>-73.0231898423053</c:v>
                </c:pt>
              </c:numCache>
            </c:numRef>
          </c:val>
          <c:extLst>
            <c:ext xmlns:c16="http://schemas.microsoft.com/office/drawing/2014/chart" uri="{C3380CC4-5D6E-409C-BE32-E72D297353CC}">
              <c16:uniqueId val="{00000002-E0B5-477D-9A8C-05CA46506275}"/>
            </c:ext>
          </c:extLst>
        </c:ser>
        <c:ser>
          <c:idx val="0"/>
          <c:order val="6"/>
          <c:tx>
            <c:strRef>
              <c:f>PERT!$B$58</c:f>
              <c:strCache>
                <c:ptCount val="1"/>
                <c:pt idx="0">
                  <c:v>Avoided Disposal</c:v>
                </c:pt>
              </c:strCache>
            </c:strRef>
          </c:tx>
          <c:spPr>
            <a:solidFill>
              <a:schemeClr val="accent1"/>
            </a:solidFill>
            <a:ln>
              <a:noFill/>
            </a:ln>
            <a:effectLst/>
          </c:spPr>
          <c:invertIfNegative val="0"/>
          <c:cat>
            <c:strRef>
              <c:f>PERT!$A$59:$A$85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PERT!$B$59:$B$85</c:f>
              <c:numCache>
                <c:formatCode>General</c:formatCode>
                <c:ptCount val="27"/>
                <c:pt idx="0">
                  <c:v>344.83610842188801</c:v>
                </c:pt>
                <c:pt idx="1">
                  <c:v>344.83610842188801</c:v>
                </c:pt>
                <c:pt idx="2">
                  <c:v>344.83610842188801</c:v>
                </c:pt>
                <c:pt idx="3">
                  <c:v>344.83610842188801</c:v>
                </c:pt>
                <c:pt idx="4">
                  <c:v>344.83610842188801</c:v>
                </c:pt>
                <c:pt idx="5">
                  <c:v>344.83610842188801</c:v>
                </c:pt>
                <c:pt idx="6">
                  <c:v>344.83610842188801</c:v>
                </c:pt>
                <c:pt idx="7">
                  <c:v>344.83610842188801</c:v>
                </c:pt>
                <c:pt idx="8">
                  <c:v>344.83610842188801</c:v>
                </c:pt>
                <c:pt idx="9">
                  <c:v>344.83610842188801</c:v>
                </c:pt>
                <c:pt idx="10">
                  <c:v>344.83610842188801</c:v>
                </c:pt>
                <c:pt idx="11">
                  <c:v>344.83610842188801</c:v>
                </c:pt>
                <c:pt idx="12">
                  <c:v>344.83610842188801</c:v>
                </c:pt>
                <c:pt idx="13">
                  <c:v>344.83610842188801</c:v>
                </c:pt>
                <c:pt idx="14">
                  <c:v>344.83610842188801</c:v>
                </c:pt>
                <c:pt idx="15">
                  <c:v>344.83610842188801</c:v>
                </c:pt>
                <c:pt idx="16">
                  <c:v>344.83610842188801</c:v>
                </c:pt>
                <c:pt idx="17">
                  <c:v>344.83610842188801</c:v>
                </c:pt>
                <c:pt idx="18">
                  <c:v>344.83610842188801</c:v>
                </c:pt>
                <c:pt idx="19">
                  <c:v>344.83610842188801</c:v>
                </c:pt>
                <c:pt idx="20">
                  <c:v>344.83610842188801</c:v>
                </c:pt>
                <c:pt idx="21">
                  <c:v>344.83610842188801</c:v>
                </c:pt>
                <c:pt idx="22">
                  <c:v>344.83610842188801</c:v>
                </c:pt>
                <c:pt idx="23">
                  <c:v>344.83610842188801</c:v>
                </c:pt>
                <c:pt idx="24">
                  <c:v>344.83610842188801</c:v>
                </c:pt>
                <c:pt idx="25">
                  <c:v>344.83610842188801</c:v>
                </c:pt>
                <c:pt idx="26">
                  <c:v>344.83610842188801</c:v>
                </c:pt>
              </c:numCache>
            </c:numRef>
          </c:val>
          <c:extLst>
            <c:ext xmlns:c16="http://schemas.microsoft.com/office/drawing/2014/chart" uri="{C3380CC4-5D6E-409C-BE32-E72D297353CC}">
              <c16:uniqueId val="{00000000-E0B5-477D-9A8C-05CA46506275}"/>
            </c:ext>
          </c:extLst>
        </c:ser>
        <c:dLbls>
          <c:showLegendKey val="0"/>
          <c:showVal val="0"/>
          <c:showCatName val="0"/>
          <c:showSerName val="0"/>
          <c:showPercent val="0"/>
          <c:showBubbleSize val="0"/>
        </c:dLbls>
        <c:gapWidth val="60"/>
        <c:overlap val="100"/>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max val="120000"/>
          <c:min val="-1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MJ - LHV</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4"/>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6"/>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PERT of Food Rescue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PERT!$M$2</c:f>
              <c:strCache>
                <c:ptCount val="1"/>
                <c:pt idx="0">
                  <c:v>Net (rescue only)</c:v>
                </c:pt>
              </c:strCache>
            </c:strRef>
          </c:tx>
          <c:spPr>
            <a:solidFill>
              <a:schemeClr val="accent1"/>
            </a:solidFill>
            <a:ln>
              <a:noFill/>
            </a:ln>
            <a:effectLst/>
          </c:spPr>
          <c:invertIfNegative val="0"/>
          <c:cat>
            <c:strRef>
              <c:f>PERT!$A$3:$A$29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PERT!$M$3:$M$29</c:f>
              <c:numCache>
                <c:formatCode>General</c:formatCode>
                <c:ptCount val="27"/>
                <c:pt idx="0">
                  <c:v>378.55179678200466</c:v>
                </c:pt>
                <c:pt idx="1">
                  <c:v>359.11316685438379</c:v>
                </c:pt>
                <c:pt idx="2">
                  <c:v>339.74396060507803</c:v>
                </c:pt>
                <c:pt idx="3">
                  <c:v>440.27268169724516</c:v>
                </c:pt>
                <c:pt idx="4">
                  <c:v>425.85784472784195</c:v>
                </c:pt>
                <c:pt idx="5">
                  <c:v>411.49448931904419</c:v>
                </c:pt>
                <c:pt idx="6">
                  <c:v>795.46117547043457</c:v>
                </c:pt>
                <c:pt idx="7">
                  <c:v>809.95702985466312</c:v>
                </c:pt>
                <c:pt idx="8">
                  <c:v>824.40111333037703</c:v>
                </c:pt>
                <c:pt idx="9">
                  <c:v>377.45459626222447</c:v>
                </c:pt>
                <c:pt idx="10">
                  <c:v>357.92665931555234</c:v>
                </c:pt>
                <c:pt idx="11">
                  <c:v>338.46846500083285</c:v>
                </c:pt>
                <c:pt idx="12">
                  <c:v>358.47030473543094</c:v>
                </c:pt>
                <c:pt idx="13">
                  <c:v>337.39713475750835</c:v>
                </c:pt>
                <c:pt idx="14">
                  <c:v>316.39922610093561</c:v>
                </c:pt>
                <c:pt idx="15">
                  <c:v>311.26288164617682</c:v>
                </c:pt>
                <c:pt idx="16">
                  <c:v>286.34724699819827</c:v>
                </c:pt>
                <c:pt idx="17">
                  <c:v>261.52059675967769</c:v>
                </c:pt>
                <c:pt idx="18">
                  <c:v>357.97458201567855</c:v>
                </c:pt>
                <c:pt idx="19">
                  <c:v>336.86106251405522</c:v>
                </c:pt>
                <c:pt idx="20">
                  <c:v>315.82294843922341</c:v>
                </c:pt>
                <c:pt idx="21">
                  <c:v>324.32286119289728</c:v>
                </c:pt>
                <c:pt idx="22">
                  <c:v>300.47024813593134</c:v>
                </c:pt>
                <c:pt idx="23">
                  <c:v>276.70282298274032</c:v>
                </c:pt>
                <c:pt idx="24">
                  <c:v>947.80779250479918</c:v>
                </c:pt>
                <c:pt idx="25">
                  <c:v>974.70395292670844</c:v>
                </c:pt>
                <c:pt idx="26">
                  <c:v>1001.5040556328257</c:v>
                </c:pt>
              </c:numCache>
            </c:numRef>
          </c:val>
          <c:extLst>
            <c:ext xmlns:c16="http://schemas.microsoft.com/office/drawing/2014/chart" uri="{C3380CC4-5D6E-409C-BE32-E72D297353CC}">
              <c16:uniqueId val="{00000000-58B2-4914-B2C6-A040950261CF}"/>
            </c:ext>
          </c:extLst>
        </c:ser>
        <c:dLbls>
          <c:showLegendKey val="0"/>
          <c:showVal val="0"/>
          <c:showCatName val="0"/>
          <c:showSerName val="0"/>
          <c:showPercent val="0"/>
          <c:showBubbleSize val="0"/>
        </c:dLbls>
        <c:gapWidth val="150"/>
        <c:overlap val="100"/>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MJ - LHV</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PERT of Food Rescue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PERT!$Q$1</c:f>
              <c:strCache>
                <c:ptCount val="1"/>
                <c:pt idx="0">
                  <c:v>7</c:v>
                </c:pt>
              </c:strCache>
            </c:strRef>
          </c:tx>
          <c:spPr>
            <a:ln w="28575" cap="rnd">
              <a:noFill/>
              <a:round/>
            </a:ln>
            <a:effectLst/>
          </c:spPr>
          <c:marker>
            <c:symbol val="none"/>
          </c:marker>
          <c:errBars>
            <c:errDir val="y"/>
            <c:errBarType val="both"/>
            <c:errValType val="cust"/>
            <c:noEndCap val="1"/>
            <c:plus>
              <c:numRef>
                <c:f>PERT!$T$2:$T$10</c:f>
                <c:numCache>
                  <c:formatCode>General</c:formatCode>
                  <c:ptCount val="9"/>
                  <c:pt idx="0">
                    <c:v>-38.807836176926628</c:v>
                  </c:pt>
                  <c:pt idx="1">
                    <c:v>-28.77819237820097</c:v>
                  </c:pt>
                  <c:pt idx="2">
                    <c:v>28.939937859942461</c:v>
                  </c:pt>
                  <c:pt idx="3">
                    <c:v>-38.98613126139162</c:v>
                  </c:pt>
                  <c:pt idx="4">
                    <c:v>-42.071078634495336</c:v>
                  </c:pt>
                  <c:pt idx="5">
                    <c:v>-49.742284886499135</c:v>
                  </c:pt>
                  <c:pt idx="6">
                    <c:v>-42.15163357645514</c:v>
                  </c:pt>
                  <c:pt idx="7">
                    <c:v>-47.620038210156963</c:v>
                  </c:pt>
                  <c:pt idx="8">
                    <c:v>53.696263128026544</c:v>
                  </c:pt>
                </c:numCache>
              </c:numRef>
            </c:plus>
            <c:minus>
              <c:numLit>
                <c:formatCode>General</c:formatCode>
                <c:ptCount val="1"/>
                <c:pt idx="0">
                  <c:v>0</c:v>
                </c:pt>
              </c:numLit>
            </c:minus>
            <c:spPr>
              <a:noFill/>
              <a:ln w="203200" cap="flat" cmpd="sng" algn="ctr">
                <a:solidFill>
                  <a:schemeClr val="accent1"/>
                </a:solidFill>
                <a:round/>
              </a:ln>
              <a:effectLst/>
            </c:spPr>
          </c:errBars>
          <c:cat>
            <c:strRef>
              <c:f>PERT!$P$2:$P$10</c:f>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f>PERT!$Q$2:$Q$10</c:f>
              <c:numCache>
                <c:formatCode>General</c:formatCode>
                <c:ptCount val="9"/>
                <c:pt idx="0">
                  <c:v>378.55179678200466</c:v>
                </c:pt>
                <c:pt idx="1">
                  <c:v>440.27268169724516</c:v>
                </c:pt>
                <c:pt idx="2">
                  <c:v>795.46117547043457</c:v>
                </c:pt>
                <c:pt idx="3">
                  <c:v>377.45459626222447</c:v>
                </c:pt>
                <c:pt idx="4">
                  <c:v>358.47030473543094</c:v>
                </c:pt>
                <c:pt idx="5">
                  <c:v>311.26288164617682</c:v>
                </c:pt>
                <c:pt idx="6">
                  <c:v>357.97458201567855</c:v>
                </c:pt>
                <c:pt idx="7">
                  <c:v>324.32286119289728</c:v>
                </c:pt>
                <c:pt idx="8">
                  <c:v>947.80779250479918</c:v>
                </c:pt>
              </c:numCache>
            </c:numRef>
          </c:val>
          <c:smooth val="0"/>
          <c:extLst>
            <c:ext xmlns:c16="http://schemas.microsoft.com/office/drawing/2014/chart" uri="{C3380CC4-5D6E-409C-BE32-E72D297353CC}">
              <c16:uniqueId val="{00000000-6A9B-4029-8A6F-42B47E0ADB84}"/>
            </c:ext>
          </c:extLst>
        </c:ser>
        <c:dLbls>
          <c:showLegendKey val="0"/>
          <c:showVal val="0"/>
          <c:showCatName val="0"/>
          <c:showSerName val="0"/>
          <c:showPercent val="0"/>
          <c:showBubbleSize val="0"/>
        </c:dLbls>
        <c:smooth val="0"/>
        <c:axId val="471135672"/>
        <c:axId val="471138296"/>
      </c:line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MJ - LHV</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EP of Food Rescue by Life Cycle Stage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5"/>
          <c:order val="0"/>
          <c:tx>
            <c:strRef>
              <c:f>EP!$G$2</c:f>
              <c:strCache>
                <c:ptCount val="1"/>
                <c:pt idx="0">
                  <c:v>Transportation</c:v>
                </c:pt>
              </c:strCache>
            </c:strRef>
          </c:tx>
          <c:spPr>
            <a:solidFill>
              <a:schemeClr val="accent6"/>
            </a:solidFill>
            <a:ln>
              <a:noFill/>
            </a:ln>
            <a:effectLst/>
          </c:spPr>
          <c:invertIfNegative val="0"/>
          <c:cat>
            <c:strRef>
              <c:f>EP!$A$3:$A$29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EP!$G$3:$G$29</c:f>
              <c:numCache>
                <c:formatCode>General</c:formatCode>
                <c:ptCount val="27"/>
                <c:pt idx="0">
                  <c:v>7.3428519496879494E-2</c:v>
                </c:pt>
                <c:pt idx="1">
                  <c:v>8.0482380663308206E-2</c:v>
                </c:pt>
                <c:pt idx="2">
                  <c:v>8.7511049468428304E-2</c:v>
                </c:pt>
                <c:pt idx="3">
                  <c:v>8.4496551265285606E-3</c:v>
                </c:pt>
                <c:pt idx="4">
                  <c:v>1.0214538960486901E-2</c:v>
                </c:pt>
                <c:pt idx="5">
                  <c:v>1.19731196378953E-2</c:v>
                </c:pt>
                <c:pt idx="6">
                  <c:v>0.113999620434411</c:v>
                </c:pt>
                <c:pt idx="7">
                  <c:v>0.12435578051436</c:v>
                </c:pt>
                <c:pt idx="8">
                  <c:v>0.134674954308308</c:v>
                </c:pt>
                <c:pt idx="9">
                  <c:v>1.0017216740640799E-2</c:v>
                </c:pt>
                <c:pt idx="10">
                  <c:v>1.1909692799003601E-2</c:v>
                </c:pt>
                <c:pt idx="11">
                  <c:v>1.37954100143009E-2</c:v>
                </c:pt>
                <c:pt idx="12">
                  <c:v>3.8609719185438698E-3</c:v>
                </c:pt>
                <c:pt idx="13">
                  <c:v>5.2523582820848298E-3</c:v>
                </c:pt>
                <c:pt idx="14">
                  <c:v>6.6387754086131298E-3</c:v>
                </c:pt>
                <c:pt idx="15">
                  <c:v>1.1644520160287599E-2</c:v>
                </c:pt>
                <c:pt idx="16">
                  <c:v>1.36694511481565E-2</c:v>
                </c:pt>
                <c:pt idx="17">
                  <c:v>1.56871502396402E-2</c:v>
                </c:pt>
                <c:pt idx="18">
                  <c:v>4.0318573427424002E-3</c:v>
                </c:pt>
                <c:pt idx="19">
                  <c:v>5.4371529849971904E-3</c:v>
                </c:pt>
                <c:pt idx="20">
                  <c:v>6.83742971424392E-3</c:v>
                </c:pt>
                <c:pt idx="21">
                  <c:v>9.9604756811521298E-4</c:v>
                </c:pt>
                <c:pt idx="22">
                  <c:v>2.1542424147608101E-3</c:v>
                </c:pt>
                <c:pt idx="23">
                  <c:v>3.3083008512398101E-3</c:v>
                </c:pt>
                <c:pt idx="24">
                  <c:v>0.22504382224650399</c:v>
                </c:pt>
                <c:pt idx="25">
                  <c:v>0.24443846386929699</c:v>
                </c:pt>
                <c:pt idx="26">
                  <c:v>0.26376383891486699</c:v>
                </c:pt>
              </c:numCache>
            </c:numRef>
          </c:val>
          <c:extLst>
            <c:ext xmlns:c16="http://schemas.microsoft.com/office/drawing/2014/chart" uri="{C3380CC4-5D6E-409C-BE32-E72D297353CC}">
              <c16:uniqueId val="{00000004-D992-4F33-B604-BAA0F7643649}"/>
            </c:ext>
          </c:extLst>
        </c:ser>
        <c:ser>
          <c:idx val="3"/>
          <c:order val="1"/>
          <c:tx>
            <c:strRef>
              <c:f>EP!$E$2</c:f>
              <c:strCache>
                <c:ptCount val="1"/>
                <c:pt idx="0">
                  <c:v>Facilities and Operations</c:v>
                </c:pt>
              </c:strCache>
            </c:strRef>
          </c:tx>
          <c:spPr>
            <a:solidFill>
              <a:schemeClr val="accent6">
                <a:lumMod val="40000"/>
                <a:lumOff val="60000"/>
              </a:schemeClr>
            </a:solidFill>
            <a:ln>
              <a:noFill/>
            </a:ln>
            <a:effectLst/>
          </c:spPr>
          <c:invertIfNegative val="0"/>
          <c:cat>
            <c:strRef>
              <c:f>EP!$A$3:$A$29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EP!$E$3:$E$29</c:f>
              <c:numCache>
                <c:formatCode>General</c:formatCode>
                <c:ptCount val="27"/>
                <c:pt idx="0">
                  <c:v>8.7372637126086703E-3</c:v>
                </c:pt>
                <c:pt idx="1">
                  <c:v>9.4484363403791408E-3</c:v>
                </c:pt>
                <c:pt idx="2">
                  <c:v>1.01570690659076E-2</c:v>
                </c:pt>
                <c:pt idx="3">
                  <c:v>8.4165143037091602E-3</c:v>
                </c:pt>
                <c:pt idx="4">
                  <c:v>9.1015794214529301E-3</c:v>
                </c:pt>
                <c:pt idx="5">
                  <c:v>9.7841978780619007E-3</c:v>
                </c:pt>
                <c:pt idx="6">
                  <c:v>4.63499763202075E-3</c:v>
                </c:pt>
                <c:pt idx="7">
                  <c:v>5.0122648811387199E-3</c:v>
                </c:pt>
                <c:pt idx="8">
                  <c:v>5.3881847472241201E-3</c:v>
                </c:pt>
                <c:pt idx="9">
                  <c:v>4.63499763202075E-3</c:v>
                </c:pt>
                <c:pt idx="10">
                  <c:v>5.0122648811387199E-3</c:v>
                </c:pt>
                <c:pt idx="11">
                  <c:v>5.3881847472241201E-3</c:v>
                </c:pt>
                <c:pt idx="12">
                  <c:v>3.9319272531894399E-3</c:v>
                </c:pt>
                <c:pt idx="13">
                  <c:v>4.2519678435653302E-3</c:v>
                </c:pt>
                <c:pt idx="14">
                  <c:v>4.5708654318327296E-3</c:v>
                </c:pt>
                <c:pt idx="15">
                  <c:v>9.2810578851627492E-3</c:v>
                </c:pt>
                <c:pt idx="16">
                  <c:v>1.0036492829303899E-2</c:v>
                </c:pt>
                <c:pt idx="17">
                  <c:v>1.07892297915017E-2</c:v>
                </c:pt>
                <c:pt idx="18">
                  <c:v>4.8651778456977801E-3</c:v>
                </c:pt>
                <c:pt idx="19">
                  <c:v>5.2611806936034202E-3</c:v>
                </c:pt>
                <c:pt idx="20">
                  <c:v>5.6557692456236696E-3</c:v>
                </c:pt>
                <c:pt idx="21">
                  <c:v>0</c:v>
                </c:pt>
                <c:pt idx="22">
                  <c:v>0</c:v>
                </c:pt>
                <c:pt idx="23">
                  <c:v>0</c:v>
                </c:pt>
                <c:pt idx="24">
                  <c:v>7.0774690557409902E-3</c:v>
                </c:pt>
                <c:pt idx="25">
                  <c:v>7.6535421184175901E-3</c:v>
                </c:pt>
                <c:pt idx="26">
                  <c:v>8.2275577772989092E-3</c:v>
                </c:pt>
              </c:numCache>
            </c:numRef>
          </c:val>
          <c:extLst>
            <c:ext xmlns:c16="http://schemas.microsoft.com/office/drawing/2014/chart" uri="{C3380CC4-5D6E-409C-BE32-E72D297353CC}">
              <c16:uniqueId val="{00000003-D992-4F33-B604-BAA0F7643649}"/>
            </c:ext>
          </c:extLst>
        </c:ser>
        <c:ser>
          <c:idx val="1"/>
          <c:order val="2"/>
          <c:tx>
            <c:strRef>
              <c:f>EP!$C$2</c:f>
              <c:strCache>
                <c:ptCount val="1"/>
                <c:pt idx="0">
                  <c:v>EoL -  Food Loss</c:v>
                </c:pt>
              </c:strCache>
            </c:strRef>
          </c:tx>
          <c:spPr>
            <a:solidFill>
              <a:schemeClr val="accent2">
                <a:lumMod val="40000"/>
                <a:lumOff val="60000"/>
              </a:schemeClr>
            </a:solidFill>
            <a:ln>
              <a:noFill/>
            </a:ln>
            <a:effectLst/>
          </c:spPr>
          <c:invertIfNegative val="0"/>
          <c:cat>
            <c:strRef>
              <c:f>EP!$A$3:$A$29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EP!$C$3:$C$29</c:f>
              <c:numCache>
                <c:formatCode>General</c:formatCode>
                <c:ptCount val="27"/>
                <c:pt idx="0">
                  <c:v>0.148338528196264</c:v>
                </c:pt>
                <c:pt idx="1">
                  <c:v>0.160412594444797</c:v>
                </c:pt>
                <c:pt idx="2">
                  <c:v>0.17244353902815701</c:v>
                </c:pt>
                <c:pt idx="3">
                  <c:v>0.10808163114279699</c:v>
                </c:pt>
                <c:pt idx="4">
                  <c:v>0.11687897321255999</c:v>
                </c:pt>
                <c:pt idx="5">
                  <c:v>0.125644896203502</c:v>
                </c:pt>
                <c:pt idx="6">
                  <c:v>0.10808163114279699</c:v>
                </c:pt>
                <c:pt idx="7">
                  <c:v>0.11687897321255999</c:v>
                </c:pt>
                <c:pt idx="8">
                  <c:v>0.125644896203502</c:v>
                </c:pt>
                <c:pt idx="9">
                  <c:v>0.10808163114279699</c:v>
                </c:pt>
                <c:pt idx="10">
                  <c:v>0.11687897321255999</c:v>
                </c:pt>
                <c:pt idx="11">
                  <c:v>0.125644896203502</c:v>
                </c:pt>
                <c:pt idx="12">
                  <c:v>0.17345420436494599</c:v>
                </c:pt>
                <c:pt idx="13">
                  <c:v>0.18757256983651099</c:v>
                </c:pt>
                <c:pt idx="14">
                  <c:v>0.20164051257425</c:v>
                </c:pt>
                <c:pt idx="15">
                  <c:v>0.30125512714873698</c:v>
                </c:pt>
                <c:pt idx="16">
                  <c:v>0.32577589331200701</c:v>
                </c:pt>
                <c:pt idx="17">
                  <c:v>0.35020908531040701</c:v>
                </c:pt>
                <c:pt idx="18">
                  <c:v>0.19097483106847599</c:v>
                </c:pt>
                <c:pt idx="19">
                  <c:v>0.206519294062421</c:v>
                </c:pt>
                <c:pt idx="20">
                  <c:v>0.22200824111710299</c:v>
                </c:pt>
                <c:pt idx="21">
                  <c:v>0</c:v>
                </c:pt>
                <c:pt idx="22">
                  <c:v>0</c:v>
                </c:pt>
                <c:pt idx="23">
                  <c:v>0</c:v>
                </c:pt>
                <c:pt idx="24">
                  <c:v>1.56108783928451</c:v>
                </c:pt>
                <c:pt idx="25">
                  <c:v>1.6881531285286</c:v>
                </c:pt>
                <c:pt idx="26">
                  <c:v>1.81476461316825</c:v>
                </c:pt>
              </c:numCache>
            </c:numRef>
          </c:val>
          <c:extLst>
            <c:ext xmlns:c16="http://schemas.microsoft.com/office/drawing/2014/chart" uri="{C3380CC4-5D6E-409C-BE32-E72D297353CC}">
              <c16:uniqueId val="{00000001-D992-4F33-B604-BAA0F7643649}"/>
            </c:ext>
          </c:extLst>
        </c:ser>
        <c:ser>
          <c:idx val="2"/>
          <c:order val="3"/>
          <c:tx>
            <c:strRef>
              <c:f>EP!$D$2</c:f>
              <c:strCache>
                <c:ptCount val="1"/>
                <c:pt idx="0">
                  <c:v>EoL - Wasted Food</c:v>
                </c:pt>
              </c:strCache>
            </c:strRef>
          </c:tx>
          <c:spPr>
            <a:solidFill>
              <a:schemeClr val="accent2"/>
            </a:solidFill>
            <a:ln>
              <a:noFill/>
            </a:ln>
            <a:effectLst/>
          </c:spPr>
          <c:invertIfNegative val="0"/>
          <c:cat>
            <c:strRef>
              <c:f>EP!$A$3:$A$29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EP!$D$3:$D$29</c:f>
              <c:numCache>
                <c:formatCode>General</c:formatCode>
                <c:ptCount val="27"/>
                <c:pt idx="0">
                  <c:v>0.10927614874991599</c:v>
                </c:pt>
                <c:pt idx="1">
                  <c:v>0.23634143799400401</c:v>
                </c:pt>
                <c:pt idx="2">
                  <c:v>0.36295292263364898</c:v>
                </c:pt>
                <c:pt idx="3">
                  <c:v>0.10927614874991599</c:v>
                </c:pt>
                <c:pt idx="4">
                  <c:v>0.23634143799400401</c:v>
                </c:pt>
                <c:pt idx="5">
                  <c:v>0.36295292263364898</c:v>
                </c:pt>
                <c:pt idx="6">
                  <c:v>0.10927614874991599</c:v>
                </c:pt>
                <c:pt idx="7">
                  <c:v>0.23634143799400401</c:v>
                </c:pt>
                <c:pt idx="8">
                  <c:v>0.36295292263364898</c:v>
                </c:pt>
                <c:pt idx="9">
                  <c:v>0.10927614874991599</c:v>
                </c:pt>
                <c:pt idx="10">
                  <c:v>0.23634143799400401</c:v>
                </c:pt>
                <c:pt idx="11">
                  <c:v>0.36295292263364898</c:v>
                </c:pt>
                <c:pt idx="12">
                  <c:v>0.10927614874991599</c:v>
                </c:pt>
                <c:pt idx="13">
                  <c:v>0.23634143799400401</c:v>
                </c:pt>
                <c:pt idx="14">
                  <c:v>0.36295292263364898</c:v>
                </c:pt>
                <c:pt idx="15">
                  <c:v>0.10927614874991599</c:v>
                </c:pt>
                <c:pt idx="16">
                  <c:v>0.23634143799400401</c:v>
                </c:pt>
                <c:pt idx="17">
                  <c:v>0.36295292263364898</c:v>
                </c:pt>
                <c:pt idx="18">
                  <c:v>0.10927614874991599</c:v>
                </c:pt>
                <c:pt idx="19">
                  <c:v>0.23634143799400401</c:v>
                </c:pt>
                <c:pt idx="20">
                  <c:v>0.36295292263364898</c:v>
                </c:pt>
                <c:pt idx="21">
                  <c:v>0.10927614874991599</c:v>
                </c:pt>
                <c:pt idx="22">
                  <c:v>0.23634143799400401</c:v>
                </c:pt>
                <c:pt idx="23">
                  <c:v>0.36295292263364898</c:v>
                </c:pt>
                <c:pt idx="24">
                  <c:v>0.10927614874991599</c:v>
                </c:pt>
                <c:pt idx="25">
                  <c:v>0.23634143799400401</c:v>
                </c:pt>
                <c:pt idx="26">
                  <c:v>0.36295292263364898</c:v>
                </c:pt>
              </c:numCache>
            </c:numRef>
          </c:val>
          <c:extLst>
            <c:ext xmlns:c16="http://schemas.microsoft.com/office/drawing/2014/chart" uri="{C3380CC4-5D6E-409C-BE32-E72D297353CC}">
              <c16:uniqueId val="{00000002-D992-4F33-B604-BAA0F7643649}"/>
            </c:ext>
          </c:extLst>
        </c:ser>
        <c:ser>
          <c:idx val="0"/>
          <c:order val="4"/>
          <c:tx>
            <c:strRef>
              <c:f>EP!$B$2</c:f>
              <c:strCache>
                <c:ptCount val="1"/>
                <c:pt idx="0">
                  <c:v>Avoided Disposal</c:v>
                </c:pt>
              </c:strCache>
            </c:strRef>
          </c:tx>
          <c:spPr>
            <a:solidFill>
              <a:schemeClr val="accent1"/>
            </a:solidFill>
            <a:ln>
              <a:noFill/>
            </a:ln>
            <a:effectLst/>
          </c:spPr>
          <c:invertIfNegative val="0"/>
          <c:cat>
            <c:strRef>
              <c:f>EP!$A$3:$A$29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EP!$B$3:$B$29</c:f>
              <c:numCache>
                <c:formatCode>General</c:formatCode>
                <c:ptCount val="27"/>
                <c:pt idx="0">
                  <c:v>-1.4599793902637499</c:v>
                </c:pt>
                <c:pt idx="1">
                  <c:v>-1.4599793902637499</c:v>
                </c:pt>
                <c:pt idx="2">
                  <c:v>-1.4599793902637499</c:v>
                </c:pt>
                <c:pt idx="3">
                  <c:v>-1.4599793902637499</c:v>
                </c:pt>
                <c:pt idx="4">
                  <c:v>-1.4599793902637499</c:v>
                </c:pt>
                <c:pt idx="5">
                  <c:v>-1.4599793902637499</c:v>
                </c:pt>
                <c:pt idx="6">
                  <c:v>-1.4599793902637499</c:v>
                </c:pt>
                <c:pt idx="7">
                  <c:v>-1.4599793902637499</c:v>
                </c:pt>
                <c:pt idx="8">
                  <c:v>-1.4599793902637499</c:v>
                </c:pt>
                <c:pt idx="9">
                  <c:v>-1.4599793902637499</c:v>
                </c:pt>
                <c:pt idx="10">
                  <c:v>-1.4599793902637499</c:v>
                </c:pt>
                <c:pt idx="11">
                  <c:v>-1.4599793902637499</c:v>
                </c:pt>
                <c:pt idx="12">
                  <c:v>-1.4599793902637499</c:v>
                </c:pt>
                <c:pt idx="13">
                  <c:v>-1.4599793902637499</c:v>
                </c:pt>
                <c:pt idx="14">
                  <c:v>-1.4599793902637499</c:v>
                </c:pt>
                <c:pt idx="15">
                  <c:v>-1.4599793902637499</c:v>
                </c:pt>
                <c:pt idx="16">
                  <c:v>-1.4599793902637499</c:v>
                </c:pt>
                <c:pt idx="17">
                  <c:v>-1.4599793902637499</c:v>
                </c:pt>
                <c:pt idx="18">
                  <c:v>-1.4599793902637499</c:v>
                </c:pt>
                <c:pt idx="19">
                  <c:v>-1.4599793902637499</c:v>
                </c:pt>
                <c:pt idx="20">
                  <c:v>-1.4599793902637499</c:v>
                </c:pt>
                <c:pt idx="21">
                  <c:v>-1.4599793902637499</c:v>
                </c:pt>
                <c:pt idx="22">
                  <c:v>-1.4599793902637499</c:v>
                </c:pt>
                <c:pt idx="23">
                  <c:v>-1.4599793902637499</c:v>
                </c:pt>
                <c:pt idx="24">
                  <c:v>-1.4599793902637499</c:v>
                </c:pt>
                <c:pt idx="25">
                  <c:v>-1.4599793902637499</c:v>
                </c:pt>
                <c:pt idx="26">
                  <c:v>-1.4599793902637499</c:v>
                </c:pt>
              </c:numCache>
            </c:numRef>
          </c:val>
          <c:extLst>
            <c:ext xmlns:c16="http://schemas.microsoft.com/office/drawing/2014/chart" uri="{C3380CC4-5D6E-409C-BE32-E72D297353CC}">
              <c16:uniqueId val="{00000000-D992-4F33-B604-BAA0F7643649}"/>
            </c:ext>
          </c:extLst>
        </c:ser>
        <c:dLbls>
          <c:showLegendKey val="0"/>
          <c:showVal val="0"/>
          <c:showCatName val="0"/>
          <c:showSerName val="0"/>
          <c:showPercent val="0"/>
          <c:showBubbleSize val="0"/>
        </c:dLbls>
        <c:gapWidth val="150"/>
        <c:overlap val="100"/>
        <c:axId val="471135672"/>
        <c:axId val="471138296"/>
        <c:extLst>
          <c:ext xmlns:c15="http://schemas.microsoft.com/office/drawing/2012/chart" uri="{02D57815-91ED-43cb-92C2-25804820EDAC}">
            <c15:filteredBarSeries>
              <c15:ser>
                <c:idx val="4"/>
                <c:order val="5"/>
                <c:tx>
                  <c:strRef>
                    <c:extLst>
                      <c:ext uri="{02D57815-91ED-43cb-92C2-25804820EDAC}">
                        <c15:formulaRef>
                          <c15:sqref>EP!$F$2</c15:sqref>
                        </c15:formulaRef>
                      </c:ext>
                    </c:extLst>
                    <c:strCache>
                      <c:ptCount val="1"/>
                      <c:pt idx="0">
                        <c:v>Chicken Production</c:v>
                      </c:pt>
                    </c:strCache>
                  </c:strRef>
                </c:tx>
                <c:spPr>
                  <a:solidFill>
                    <a:schemeClr val="accent5"/>
                  </a:solidFill>
                  <a:ln>
                    <a:noFill/>
                  </a:ln>
                  <a:effectLst/>
                </c:spPr>
                <c:invertIfNegative val="0"/>
                <c:cat>
                  <c:strRef>
                    <c:extLst>
                      <c:ext uri="{02D57815-91ED-43cb-92C2-25804820EDAC}">
                        <c15:formulaRef>
                          <c15:sqref>EP!$A$3:$A$29</c15:sqref>
                        </c15:formulaRef>
                      </c:ext>
                    </c:extLst>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extLst>
                      <c:ext uri="{02D57815-91ED-43cb-92C2-25804820EDAC}">
                        <c15:formulaRef>
                          <c15:sqref>EP!$F$3:$F$29</c15:sqref>
                        </c15:formulaRef>
                      </c:ext>
                    </c:extLst>
                    <c:numCache>
                      <c:formatCode>General</c:formatCode>
                      <c:ptCount val="27"/>
                      <c:pt idx="0">
                        <c:v>33.323090611667702</c:v>
                      </c:pt>
                      <c:pt idx="1">
                        <c:v>36.035435196338298</c:v>
                      </c:pt>
                      <c:pt idx="2">
                        <c:v>38.7380928360637</c:v>
                      </c:pt>
                      <c:pt idx="3">
                        <c:v>31.165362440958798</c:v>
                      </c:pt>
                      <c:pt idx="4">
                        <c:v>33.702077988478699</c:v>
                      </c:pt>
                      <c:pt idx="5">
                        <c:v>36.229733837614603</c:v>
                      </c:pt>
                      <c:pt idx="6">
                        <c:v>31.180306757521699</c:v>
                      </c:pt>
                      <c:pt idx="7">
                        <c:v>33.718238702901402</c:v>
                      </c:pt>
                      <c:pt idx="8">
                        <c:v>36.247106605619003</c:v>
                      </c:pt>
                      <c:pt idx="9">
                        <c:v>31.180306757521699</c:v>
                      </c:pt>
                      <c:pt idx="10">
                        <c:v>33.718238702901402</c:v>
                      </c:pt>
                      <c:pt idx="11">
                        <c:v>36.247106605619003</c:v>
                      </c:pt>
                      <c:pt idx="12">
                        <c:v>32.446084041872602</c:v>
                      </c:pt>
                      <c:pt idx="13">
                        <c:v>35.087044370862301</c:v>
                      </c:pt>
                      <c:pt idx="14">
                        <c:v>37.718572698676901</c:v>
                      </c:pt>
                      <c:pt idx="15">
                        <c:v>35.984383862191599</c:v>
                      </c:pt>
                      <c:pt idx="16">
                        <c:v>38.913345339346698</c:v>
                      </c:pt>
                      <c:pt idx="17">
                        <c:v>41.831846239797798</c:v>
                      </c:pt>
                      <c:pt idx="18">
                        <c:v>32.7287627097705</c:v>
                      </c:pt>
                      <c:pt idx="19">
                        <c:v>35.3927317675426</c:v>
                      </c:pt>
                      <c:pt idx="20">
                        <c:v>38.047186650108202</c:v>
                      </c:pt>
                      <c:pt idx="21">
                        <c:v>29.215478237426101</c:v>
                      </c:pt>
                      <c:pt idx="22">
                        <c:v>31.593482280007301</c:v>
                      </c:pt>
                      <c:pt idx="23">
                        <c:v>33.962993451007797</c:v>
                      </c:pt>
                      <c:pt idx="24">
                        <c:v>58.402951275370697</c:v>
                      </c:pt>
                      <c:pt idx="25">
                        <c:v>63.1566798675521</c:v>
                      </c:pt>
                      <c:pt idx="26">
                        <c:v>67.893430857618497</c:v>
                      </c:pt>
                    </c:numCache>
                  </c:numRef>
                </c:val>
                <c:extLst>
                  <c:ext xmlns:c16="http://schemas.microsoft.com/office/drawing/2014/chart" uri="{C3380CC4-5D6E-409C-BE32-E72D297353CC}">
                    <c16:uniqueId val="{00000005-D992-4F33-B604-BAA0F7643649}"/>
                  </c:ext>
                </c:extLst>
              </c15:ser>
            </c15:filteredBarSeries>
          </c:ext>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N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EP of Food Rescue by Life Cycle Stage (incl. Chicken Production and Sunk Costs)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9"/>
          <c:order val="0"/>
          <c:tx>
            <c:strRef>
              <c:f>EP!$F$2</c:f>
              <c:strCache>
                <c:ptCount val="1"/>
                <c:pt idx="0">
                  <c:v>Chicken Production</c:v>
                </c:pt>
              </c:strCache>
            </c:strRef>
          </c:tx>
          <c:spPr>
            <a:solidFill>
              <a:schemeClr val="accent4"/>
            </a:solidFill>
            <a:ln>
              <a:noFill/>
            </a:ln>
            <a:effectLst/>
          </c:spPr>
          <c:invertIfNegative val="0"/>
          <c:cat>
            <c:strRef>
              <c:f>EP!$A$3:$A$29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EP!$F$3:$F$29</c:f>
              <c:numCache>
                <c:formatCode>General</c:formatCode>
                <c:ptCount val="27"/>
                <c:pt idx="0">
                  <c:v>33.323090611667702</c:v>
                </c:pt>
                <c:pt idx="1">
                  <c:v>36.035435196338298</c:v>
                </c:pt>
                <c:pt idx="2">
                  <c:v>38.7380928360637</c:v>
                </c:pt>
                <c:pt idx="3">
                  <c:v>31.165362440958798</c:v>
                </c:pt>
                <c:pt idx="4">
                  <c:v>33.702077988478699</c:v>
                </c:pt>
                <c:pt idx="5">
                  <c:v>36.229733837614603</c:v>
                </c:pt>
                <c:pt idx="6">
                  <c:v>31.180306757521699</c:v>
                </c:pt>
                <c:pt idx="7">
                  <c:v>33.718238702901402</c:v>
                </c:pt>
                <c:pt idx="8">
                  <c:v>36.247106605619003</c:v>
                </c:pt>
                <c:pt idx="9">
                  <c:v>31.180306757521699</c:v>
                </c:pt>
                <c:pt idx="10">
                  <c:v>33.718238702901402</c:v>
                </c:pt>
                <c:pt idx="11">
                  <c:v>36.247106605619003</c:v>
                </c:pt>
                <c:pt idx="12">
                  <c:v>32.446084041872602</c:v>
                </c:pt>
                <c:pt idx="13">
                  <c:v>35.087044370862301</c:v>
                </c:pt>
                <c:pt idx="14">
                  <c:v>37.718572698676901</c:v>
                </c:pt>
                <c:pt idx="15">
                  <c:v>35.984383862191599</c:v>
                </c:pt>
                <c:pt idx="16">
                  <c:v>38.913345339346698</c:v>
                </c:pt>
                <c:pt idx="17">
                  <c:v>41.831846239797798</c:v>
                </c:pt>
                <c:pt idx="18">
                  <c:v>32.7287627097705</c:v>
                </c:pt>
                <c:pt idx="19">
                  <c:v>35.3927317675426</c:v>
                </c:pt>
                <c:pt idx="20">
                  <c:v>38.047186650108202</c:v>
                </c:pt>
                <c:pt idx="21">
                  <c:v>29.215478237426101</c:v>
                </c:pt>
                <c:pt idx="22">
                  <c:v>31.593482280007301</c:v>
                </c:pt>
                <c:pt idx="23">
                  <c:v>33.962993451007797</c:v>
                </c:pt>
                <c:pt idx="24">
                  <c:v>58.402951275370697</c:v>
                </c:pt>
                <c:pt idx="25">
                  <c:v>63.1566798675521</c:v>
                </c:pt>
                <c:pt idx="26">
                  <c:v>67.893430857618497</c:v>
                </c:pt>
              </c:numCache>
            </c:numRef>
          </c:val>
          <c:extLst>
            <c:ext xmlns:c16="http://schemas.microsoft.com/office/drawing/2014/chart" uri="{C3380CC4-5D6E-409C-BE32-E72D297353CC}">
              <c16:uniqueId val="{00000004-C6F6-49FC-ADEA-619E0180F2C7}"/>
            </c:ext>
          </c:extLst>
        </c:ser>
        <c:ser>
          <c:idx val="6"/>
          <c:order val="1"/>
          <c:tx>
            <c:strRef>
              <c:f>EP!$H$2</c:f>
              <c:strCache>
                <c:ptCount val="1"/>
                <c:pt idx="0">
                  <c:v>Sunk Costs</c:v>
                </c:pt>
              </c:strCache>
            </c:strRef>
          </c:tx>
          <c:spPr>
            <a:solidFill>
              <a:schemeClr val="accent4">
                <a:lumMod val="40000"/>
                <a:lumOff val="60000"/>
              </a:schemeClr>
            </a:solidFill>
            <a:ln>
              <a:noFill/>
            </a:ln>
            <a:effectLst/>
          </c:spPr>
          <c:invertIfNegative val="0"/>
          <c:cat>
            <c:strRef>
              <c:f>EP!$A$3:$A$29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EP!$H$3:$H$29</c:f>
              <c:numCache>
                <c:formatCode>General</c:formatCode>
                <c:ptCount val="27"/>
                <c:pt idx="0">
                  <c:v>0</c:v>
                </c:pt>
                <c:pt idx="1">
                  <c:v>0</c:v>
                </c:pt>
                <c:pt idx="2">
                  <c:v>0</c:v>
                </c:pt>
                <c:pt idx="3">
                  <c:v>0</c:v>
                </c:pt>
                <c:pt idx="4">
                  <c:v>0</c:v>
                </c:pt>
                <c:pt idx="5">
                  <c:v>0</c:v>
                </c:pt>
                <c:pt idx="6">
                  <c:v>7.3428519496879494E-2</c:v>
                </c:pt>
                <c:pt idx="7">
                  <c:v>8.0482380663308206E-2</c:v>
                </c:pt>
                <c:pt idx="8">
                  <c:v>8.7511049468428304E-2</c:v>
                </c:pt>
                <c:pt idx="9">
                  <c:v>7.3428519496879494E-2</c:v>
                </c:pt>
                <c:pt idx="10">
                  <c:v>8.0482380663308206E-2</c:v>
                </c:pt>
                <c:pt idx="11">
                  <c:v>8.7511049468428304E-2</c:v>
                </c:pt>
                <c:pt idx="12">
                  <c:v>8.2165783209488169E-2</c:v>
                </c:pt>
                <c:pt idx="13">
                  <c:v>8.9930817003687352E-2</c:v>
                </c:pt>
                <c:pt idx="14">
                  <c:v>9.7668118534335907E-2</c:v>
                </c:pt>
                <c:pt idx="15">
                  <c:v>8.2165783209488169E-2</c:v>
                </c:pt>
                <c:pt idx="16">
                  <c:v>8.9930817003687352E-2</c:v>
                </c:pt>
                <c:pt idx="17">
                  <c:v>9.7668118534335907E-2</c:v>
                </c:pt>
                <c:pt idx="18">
                  <c:v>8.2165783209488169E-2</c:v>
                </c:pt>
                <c:pt idx="19">
                  <c:v>8.9930817003687352E-2</c:v>
                </c:pt>
                <c:pt idx="20">
                  <c:v>9.7668118534335907E-2</c:v>
                </c:pt>
                <c:pt idx="21">
                  <c:v>8.2165783209488169E-2</c:v>
                </c:pt>
                <c:pt idx="22">
                  <c:v>8.9930817003687352E-2</c:v>
                </c:pt>
                <c:pt idx="23">
                  <c:v>9.7668118534335907E-2</c:v>
                </c:pt>
                <c:pt idx="24">
                  <c:v>8.2165783209488169E-2</c:v>
                </c:pt>
                <c:pt idx="25">
                  <c:v>8.9930817003687352E-2</c:v>
                </c:pt>
                <c:pt idx="26">
                  <c:v>9.7668118534335907E-2</c:v>
                </c:pt>
              </c:numCache>
            </c:numRef>
          </c:val>
          <c:extLst xmlns:c15="http://schemas.microsoft.com/office/drawing/2012/chart">
            <c:ext xmlns:c16="http://schemas.microsoft.com/office/drawing/2014/chart" uri="{C3380CC4-5D6E-409C-BE32-E72D297353CC}">
              <c16:uniqueId val="{0000000A-C6F6-49FC-ADEA-619E0180F2C7}"/>
            </c:ext>
          </c:extLst>
        </c:ser>
        <c:ser>
          <c:idx val="8"/>
          <c:order val="2"/>
          <c:tx>
            <c:strRef>
              <c:f>EP!$G$2</c:f>
              <c:strCache>
                <c:ptCount val="1"/>
                <c:pt idx="0">
                  <c:v>Transportation</c:v>
                </c:pt>
              </c:strCache>
            </c:strRef>
          </c:tx>
          <c:spPr>
            <a:solidFill>
              <a:schemeClr val="accent6"/>
            </a:solidFill>
            <a:ln>
              <a:noFill/>
            </a:ln>
            <a:effectLst/>
          </c:spPr>
          <c:invertIfNegative val="0"/>
          <c:cat>
            <c:strRef>
              <c:f>EP!$A$3:$A$29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EP!$G$3:$G$29</c:f>
              <c:numCache>
                <c:formatCode>General</c:formatCode>
                <c:ptCount val="27"/>
                <c:pt idx="0">
                  <c:v>7.3428519496879494E-2</c:v>
                </c:pt>
                <c:pt idx="1">
                  <c:v>8.0482380663308206E-2</c:v>
                </c:pt>
                <c:pt idx="2">
                  <c:v>8.7511049468428304E-2</c:v>
                </c:pt>
                <c:pt idx="3">
                  <c:v>8.4496551265285606E-3</c:v>
                </c:pt>
                <c:pt idx="4">
                  <c:v>1.0214538960486901E-2</c:v>
                </c:pt>
                <c:pt idx="5">
                  <c:v>1.19731196378953E-2</c:v>
                </c:pt>
                <c:pt idx="6">
                  <c:v>0.113999620434411</c:v>
                </c:pt>
                <c:pt idx="7">
                  <c:v>0.12435578051436</c:v>
                </c:pt>
                <c:pt idx="8">
                  <c:v>0.134674954308308</c:v>
                </c:pt>
                <c:pt idx="9">
                  <c:v>1.0017216740640799E-2</c:v>
                </c:pt>
                <c:pt idx="10">
                  <c:v>1.1909692799003601E-2</c:v>
                </c:pt>
                <c:pt idx="11">
                  <c:v>1.37954100143009E-2</c:v>
                </c:pt>
                <c:pt idx="12">
                  <c:v>3.8609719185438698E-3</c:v>
                </c:pt>
                <c:pt idx="13">
                  <c:v>5.2523582820848298E-3</c:v>
                </c:pt>
                <c:pt idx="14">
                  <c:v>6.6387754086131298E-3</c:v>
                </c:pt>
                <c:pt idx="15">
                  <c:v>1.1644520160287599E-2</c:v>
                </c:pt>
                <c:pt idx="16">
                  <c:v>1.36694511481565E-2</c:v>
                </c:pt>
                <c:pt idx="17">
                  <c:v>1.56871502396402E-2</c:v>
                </c:pt>
                <c:pt idx="18">
                  <c:v>4.0318573427424002E-3</c:v>
                </c:pt>
                <c:pt idx="19">
                  <c:v>5.4371529849971904E-3</c:v>
                </c:pt>
                <c:pt idx="20">
                  <c:v>6.83742971424392E-3</c:v>
                </c:pt>
                <c:pt idx="21">
                  <c:v>9.9604756811521298E-4</c:v>
                </c:pt>
                <c:pt idx="22">
                  <c:v>2.1542424147608101E-3</c:v>
                </c:pt>
                <c:pt idx="23">
                  <c:v>3.3083008512398101E-3</c:v>
                </c:pt>
                <c:pt idx="24">
                  <c:v>0.22504382224650399</c:v>
                </c:pt>
                <c:pt idx="25">
                  <c:v>0.24443846386929699</c:v>
                </c:pt>
                <c:pt idx="26">
                  <c:v>0.26376383891486699</c:v>
                </c:pt>
              </c:numCache>
            </c:numRef>
          </c:val>
          <c:extLst>
            <c:ext xmlns:c16="http://schemas.microsoft.com/office/drawing/2014/chart" uri="{C3380CC4-5D6E-409C-BE32-E72D297353CC}">
              <c16:uniqueId val="{00000005-C6F6-49FC-ADEA-619E0180F2C7}"/>
            </c:ext>
          </c:extLst>
        </c:ser>
        <c:ser>
          <c:idx val="1"/>
          <c:order val="3"/>
          <c:tx>
            <c:strRef>
              <c:f>EP!$E$2</c:f>
              <c:strCache>
                <c:ptCount val="1"/>
                <c:pt idx="0">
                  <c:v>Facilities and Operations</c:v>
                </c:pt>
              </c:strCache>
            </c:strRef>
          </c:tx>
          <c:spPr>
            <a:solidFill>
              <a:schemeClr val="accent6">
                <a:lumMod val="40000"/>
                <a:lumOff val="60000"/>
              </a:schemeClr>
            </a:solidFill>
            <a:ln>
              <a:noFill/>
            </a:ln>
            <a:effectLst/>
          </c:spPr>
          <c:invertIfNegative val="0"/>
          <c:cat>
            <c:strRef>
              <c:f>EP!$A$3:$A$29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EP!$E$3:$E$29</c:f>
              <c:numCache>
                <c:formatCode>General</c:formatCode>
                <c:ptCount val="27"/>
                <c:pt idx="0">
                  <c:v>8.7372637126086703E-3</c:v>
                </c:pt>
                <c:pt idx="1">
                  <c:v>9.4484363403791408E-3</c:v>
                </c:pt>
                <c:pt idx="2">
                  <c:v>1.01570690659076E-2</c:v>
                </c:pt>
                <c:pt idx="3">
                  <c:v>8.4165143037091602E-3</c:v>
                </c:pt>
                <c:pt idx="4">
                  <c:v>9.1015794214529301E-3</c:v>
                </c:pt>
                <c:pt idx="5">
                  <c:v>9.7841978780619007E-3</c:v>
                </c:pt>
                <c:pt idx="6">
                  <c:v>4.63499763202075E-3</c:v>
                </c:pt>
                <c:pt idx="7">
                  <c:v>5.0122648811387199E-3</c:v>
                </c:pt>
                <c:pt idx="8">
                  <c:v>5.3881847472241201E-3</c:v>
                </c:pt>
                <c:pt idx="9">
                  <c:v>4.63499763202075E-3</c:v>
                </c:pt>
                <c:pt idx="10">
                  <c:v>5.0122648811387199E-3</c:v>
                </c:pt>
                <c:pt idx="11">
                  <c:v>5.3881847472241201E-3</c:v>
                </c:pt>
                <c:pt idx="12">
                  <c:v>3.9319272531894399E-3</c:v>
                </c:pt>
                <c:pt idx="13">
                  <c:v>4.2519678435653302E-3</c:v>
                </c:pt>
                <c:pt idx="14">
                  <c:v>4.5708654318327296E-3</c:v>
                </c:pt>
                <c:pt idx="15">
                  <c:v>9.2810578851627492E-3</c:v>
                </c:pt>
                <c:pt idx="16">
                  <c:v>1.0036492829303899E-2</c:v>
                </c:pt>
                <c:pt idx="17">
                  <c:v>1.07892297915017E-2</c:v>
                </c:pt>
                <c:pt idx="18">
                  <c:v>4.8651778456977801E-3</c:v>
                </c:pt>
                <c:pt idx="19">
                  <c:v>5.2611806936034202E-3</c:v>
                </c:pt>
                <c:pt idx="20">
                  <c:v>5.6557692456236696E-3</c:v>
                </c:pt>
                <c:pt idx="21">
                  <c:v>0</c:v>
                </c:pt>
                <c:pt idx="22">
                  <c:v>0</c:v>
                </c:pt>
                <c:pt idx="23">
                  <c:v>0</c:v>
                </c:pt>
                <c:pt idx="24">
                  <c:v>7.0774690557409902E-3</c:v>
                </c:pt>
                <c:pt idx="25">
                  <c:v>7.6535421184175901E-3</c:v>
                </c:pt>
                <c:pt idx="26">
                  <c:v>8.2275577772989092E-3</c:v>
                </c:pt>
              </c:numCache>
            </c:numRef>
          </c:val>
          <c:extLst>
            <c:ext xmlns:c16="http://schemas.microsoft.com/office/drawing/2014/chart" uri="{C3380CC4-5D6E-409C-BE32-E72D297353CC}">
              <c16:uniqueId val="{00000003-C6F6-49FC-ADEA-619E0180F2C7}"/>
            </c:ext>
          </c:extLst>
        </c:ser>
        <c:ser>
          <c:idx val="2"/>
          <c:order val="4"/>
          <c:tx>
            <c:strRef>
              <c:f>EP!$C$2</c:f>
              <c:strCache>
                <c:ptCount val="1"/>
                <c:pt idx="0">
                  <c:v>EoL -  Food Loss</c:v>
                </c:pt>
              </c:strCache>
            </c:strRef>
          </c:tx>
          <c:spPr>
            <a:solidFill>
              <a:schemeClr val="accent2">
                <a:lumMod val="40000"/>
                <a:lumOff val="60000"/>
              </a:schemeClr>
            </a:solidFill>
            <a:ln>
              <a:noFill/>
            </a:ln>
            <a:effectLst/>
          </c:spPr>
          <c:invertIfNegative val="0"/>
          <c:cat>
            <c:strRef>
              <c:f>EP!$A$3:$A$29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EP!$C$3:$C$29</c:f>
              <c:numCache>
                <c:formatCode>General</c:formatCode>
                <c:ptCount val="27"/>
                <c:pt idx="0">
                  <c:v>0.148338528196264</c:v>
                </c:pt>
                <c:pt idx="1">
                  <c:v>0.160412594444797</c:v>
                </c:pt>
                <c:pt idx="2">
                  <c:v>0.17244353902815701</c:v>
                </c:pt>
                <c:pt idx="3">
                  <c:v>0.10808163114279699</c:v>
                </c:pt>
                <c:pt idx="4">
                  <c:v>0.11687897321255999</c:v>
                </c:pt>
                <c:pt idx="5">
                  <c:v>0.125644896203502</c:v>
                </c:pt>
                <c:pt idx="6">
                  <c:v>0.10808163114279699</c:v>
                </c:pt>
                <c:pt idx="7">
                  <c:v>0.11687897321255999</c:v>
                </c:pt>
                <c:pt idx="8">
                  <c:v>0.125644896203502</c:v>
                </c:pt>
                <c:pt idx="9">
                  <c:v>0.10808163114279699</c:v>
                </c:pt>
                <c:pt idx="10">
                  <c:v>0.11687897321255999</c:v>
                </c:pt>
                <c:pt idx="11">
                  <c:v>0.125644896203502</c:v>
                </c:pt>
                <c:pt idx="12">
                  <c:v>0.17345420436494599</c:v>
                </c:pt>
                <c:pt idx="13">
                  <c:v>0.18757256983651099</c:v>
                </c:pt>
                <c:pt idx="14">
                  <c:v>0.20164051257425</c:v>
                </c:pt>
                <c:pt idx="15">
                  <c:v>0.30125512714873698</c:v>
                </c:pt>
                <c:pt idx="16">
                  <c:v>0.32577589331200701</c:v>
                </c:pt>
                <c:pt idx="17">
                  <c:v>0.35020908531040701</c:v>
                </c:pt>
                <c:pt idx="18">
                  <c:v>0.19097483106847599</c:v>
                </c:pt>
                <c:pt idx="19">
                  <c:v>0.206519294062421</c:v>
                </c:pt>
                <c:pt idx="20">
                  <c:v>0.22200824111710299</c:v>
                </c:pt>
                <c:pt idx="21">
                  <c:v>0</c:v>
                </c:pt>
                <c:pt idx="22">
                  <c:v>0</c:v>
                </c:pt>
                <c:pt idx="23">
                  <c:v>0</c:v>
                </c:pt>
                <c:pt idx="24">
                  <c:v>1.56108783928451</c:v>
                </c:pt>
                <c:pt idx="25">
                  <c:v>1.6881531285286</c:v>
                </c:pt>
                <c:pt idx="26">
                  <c:v>1.81476461316825</c:v>
                </c:pt>
              </c:numCache>
            </c:numRef>
          </c:val>
          <c:extLst xmlns:c15="http://schemas.microsoft.com/office/drawing/2012/chart">
            <c:ext xmlns:c16="http://schemas.microsoft.com/office/drawing/2014/chart" uri="{C3380CC4-5D6E-409C-BE32-E72D297353CC}">
              <c16:uniqueId val="{00000001-C6F6-49FC-ADEA-619E0180F2C7}"/>
            </c:ext>
          </c:extLst>
        </c:ser>
        <c:ser>
          <c:idx val="5"/>
          <c:order val="5"/>
          <c:tx>
            <c:strRef>
              <c:f>EP!$D$2</c:f>
              <c:strCache>
                <c:ptCount val="1"/>
                <c:pt idx="0">
                  <c:v>EoL - Wasted Food</c:v>
                </c:pt>
              </c:strCache>
            </c:strRef>
          </c:tx>
          <c:spPr>
            <a:solidFill>
              <a:schemeClr val="accent2"/>
            </a:solidFill>
            <a:ln>
              <a:noFill/>
            </a:ln>
            <a:effectLst/>
          </c:spPr>
          <c:invertIfNegative val="0"/>
          <c:cat>
            <c:strRef>
              <c:f>EP!$A$3:$A$29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EP!$D$3:$D$29</c:f>
              <c:numCache>
                <c:formatCode>General</c:formatCode>
                <c:ptCount val="27"/>
                <c:pt idx="0">
                  <c:v>0.10927614874991599</c:v>
                </c:pt>
                <c:pt idx="1">
                  <c:v>0.23634143799400401</c:v>
                </c:pt>
                <c:pt idx="2">
                  <c:v>0.36295292263364898</c:v>
                </c:pt>
                <c:pt idx="3">
                  <c:v>0.10927614874991599</c:v>
                </c:pt>
                <c:pt idx="4">
                  <c:v>0.23634143799400401</c:v>
                </c:pt>
                <c:pt idx="5">
                  <c:v>0.36295292263364898</c:v>
                </c:pt>
                <c:pt idx="6">
                  <c:v>0.10927614874991599</c:v>
                </c:pt>
                <c:pt idx="7">
                  <c:v>0.23634143799400401</c:v>
                </c:pt>
                <c:pt idx="8">
                  <c:v>0.36295292263364898</c:v>
                </c:pt>
                <c:pt idx="9">
                  <c:v>0.10927614874991599</c:v>
                </c:pt>
                <c:pt idx="10">
                  <c:v>0.23634143799400401</c:v>
                </c:pt>
                <c:pt idx="11">
                  <c:v>0.36295292263364898</c:v>
                </c:pt>
                <c:pt idx="12">
                  <c:v>0.10927614874991599</c:v>
                </c:pt>
                <c:pt idx="13">
                  <c:v>0.23634143799400401</c:v>
                </c:pt>
                <c:pt idx="14">
                  <c:v>0.36295292263364898</c:v>
                </c:pt>
                <c:pt idx="15">
                  <c:v>0.10927614874991599</c:v>
                </c:pt>
                <c:pt idx="16">
                  <c:v>0.23634143799400401</c:v>
                </c:pt>
                <c:pt idx="17">
                  <c:v>0.36295292263364898</c:v>
                </c:pt>
                <c:pt idx="18">
                  <c:v>0.10927614874991599</c:v>
                </c:pt>
                <c:pt idx="19">
                  <c:v>0.23634143799400401</c:v>
                </c:pt>
                <c:pt idx="20">
                  <c:v>0.36295292263364898</c:v>
                </c:pt>
                <c:pt idx="21">
                  <c:v>0.10927614874991599</c:v>
                </c:pt>
                <c:pt idx="22">
                  <c:v>0.23634143799400401</c:v>
                </c:pt>
                <c:pt idx="23">
                  <c:v>0.36295292263364898</c:v>
                </c:pt>
                <c:pt idx="24">
                  <c:v>0.10927614874991599</c:v>
                </c:pt>
                <c:pt idx="25">
                  <c:v>0.23634143799400401</c:v>
                </c:pt>
                <c:pt idx="26">
                  <c:v>0.36295292263364898</c:v>
                </c:pt>
              </c:numCache>
            </c:numRef>
          </c:val>
          <c:extLst>
            <c:ext xmlns:c16="http://schemas.microsoft.com/office/drawing/2014/chart" uri="{C3380CC4-5D6E-409C-BE32-E72D297353CC}">
              <c16:uniqueId val="{00000002-C6F6-49FC-ADEA-619E0180F2C7}"/>
            </c:ext>
          </c:extLst>
        </c:ser>
        <c:ser>
          <c:idx val="0"/>
          <c:order val="6"/>
          <c:tx>
            <c:strRef>
              <c:f>EP!$B$2</c:f>
              <c:strCache>
                <c:ptCount val="1"/>
                <c:pt idx="0">
                  <c:v>Avoided Disposal</c:v>
                </c:pt>
              </c:strCache>
            </c:strRef>
          </c:tx>
          <c:spPr>
            <a:solidFill>
              <a:schemeClr val="accent1"/>
            </a:solidFill>
            <a:ln>
              <a:noFill/>
            </a:ln>
            <a:effectLst/>
          </c:spPr>
          <c:invertIfNegative val="0"/>
          <c:cat>
            <c:strRef>
              <c:f>EP!$A$3:$A$29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EP!$B$3:$B$29</c:f>
              <c:numCache>
                <c:formatCode>General</c:formatCode>
                <c:ptCount val="27"/>
                <c:pt idx="0">
                  <c:v>-1.4599793902637499</c:v>
                </c:pt>
                <c:pt idx="1">
                  <c:v>-1.4599793902637499</c:v>
                </c:pt>
                <c:pt idx="2">
                  <c:v>-1.4599793902637499</c:v>
                </c:pt>
                <c:pt idx="3">
                  <c:v>-1.4599793902637499</c:v>
                </c:pt>
                <c:pt idx="4">
                  <c:v>-1.4599793902637499</c:v>
                </c:pt>
                <c:pt idx="5">
                  <c:v>-1.4599793902637499</c:v>
                </c:pt>
                <c:pt idx="6">
                  <c:v>-1.4599793902637499</c:v>
                </c:pt>
                <c:pt idx="7">
                  <c:v>-1.4599793902637499</c:v>
                </c:pt>
                <c:pt idx="8">
                  <c:v>-1.4599793902637499</c:v>
                </c:pt>
                <c:pt idx="9">
                  <c:v>-1.4599793902637499</c:v>
                </c:pt>
                <c:pt idx="10">
                  <c:v>-1.4599793902637499</c:v>
                </c:pt>
                <c:pt idx="11">
                  <c:v>-1.4599793902637499</c:v>
                </c:pt>
                <c:pt idx="12">
                  <c:v>-1.4599793902637499</c:v>
                </c:pt>
                <c:pt idx="13">
                  <c:v>-1.4599793902637499</c:v>
                </c:pt>
                <c:pt idx="14">
                  <c:v>-1.4599793902637499</c:v>
                </c:pt>
                <c:pt idx="15">
                  <c:v>-1.4599793902637499</c:v>
                </c:pt>
                <c:pt idx="16">
                  <c:v>-1.4599793902637499</c:v>
                </c:pt>
                <c:pt idx="17">
                  <c:v>-1.4599793902637499</c:v>
                </c:pt>
                <c:pt idx="18">
                  <c:v>-1.4599793902637499</c:v>
                </c:pt>
                <c:pt idx="19">
                  <c:v>-1.4599793902637499</c:v>
                </c:pt>
                <c:pt idx="20">
                  <c:v>-1.4599793902637499</c:v>
                </c:pt>
                <c:pt idx="21">
                  <c:v>-1.4599793902637499</c:v>
                </c:pt>
                <c:pt idx="22">
                  <c:v>-1.4599793902637499</c:v>
                </c:pt>
                <c:pt idx="23">
                  <c:v>-1.4599793902637499</c:v>
                </c:pt>
                <c:pt idx="24">
                  <c:v>-1.4599793902637499</c:v>
                </c:pt>
                <c:pt idx="25">
                  <c:v>-1.4599793902637499</c:v>
                </c:pt>
                <c:pt idx="26">
                  <c:v>-1.4599793902637499</c:v>
                </c:pt>
              </c:numCache>
            </c:numRef>
          </c:val>
          <c:extLst>
            <c:ext xmlns:c16="http://schemas.microsoft.com/office/drawing/2014/chart" uri="{C3380CC4-5D6E-409C-BE32-E72D297353CC}">
              <c16:uniqueId val="{00000000-C6F6-49FC-ADEA-619E0180F2C7}"/>
            </c:ext>
          </c:extLst>
        </c:ser>
        <c:dLbls>
          <c:showLegendKey val="0"/>
          <c:showVal val="0"/>
          <c:showCatName val="0"/>
          <c:showSerName val="0"/>
          <c:showPercent val="0"/>
          <c:showBubbleSize val="0"/>
        </c:dLbls>
        <c:gapWidth val="60"/>
        <c:overlap val="100"/>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kg N eq.</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4"/>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6"/>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EP of Food Rescue (incl. Chicken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EP!$I$2</c:f>
              <c:strCache>
                <c:ptCount val="1"/>
                <c:pt idx="0">
                  <c:v>Net</c:v>
                </c:pt>
              </c:strCache>
            </c:strRef>
          </c:tx>
          <c:spPr>
            <a:solidFill>
              <a:schemeClr val="bg1">
                <a:lumMod val="65000"/>
              </a:schemeClr>
            </a:solidFill>
            <a:ln>
              <a:noFill/>
            </a:ln>
            <a:effectLst/>
          </c:spPr>
          <c:invertIfNegative val="0"/>
          <c:cat>
            <c:strRef>
              <c:f>EP!$A$3:$A$29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EP!$I$3:$I$29</c:f>
              <c:numCache>
                <c:formatCode>General</c:formatCode>
                <c:ptCount val="27"/>
                <c:pt idx="0">
                  <c:v>32.20289168155962</c:v>
                </c:pt>
                <c:pt idx="1">
                  <c:v>35.062140655517034</c:v>
                </c:pt>
                <c:pt idx="2">
                  <c:v>37.911178025996087</c:v>
                </c:pt>
                <c:pt idx="3">
                  <c:v>29.939607000018</c:v>
                </c:pt>
                <c:pt idx="4">
                  <c:v>32.614635127803453</c:v>
                </c:pt>
                <c:pt idx="5">
                  <c:v>35.280109583703961</c:v>
                </c:pt>
                <c:pt idx="6">
                  <c:v>30.129748284713973</c:v>
                </c:pt>
                <c:pt idx="7">
                  <c:v>32.821330149903019</c:v>
                </c:pt>
                <c:pt idx="8">
                  <c:v>35.503299222716365</c:v>
                </c:pt>
                <c:pt idx="9">
                  <c:v>30.025765881020202</c:v>
                </c:pt>
                <c:pt idx="10">
                  <c:v>32.708884062187664</c:v>
                </c:pt>
                <c:pt idx="11">
                  <c:v>35.382419678422359</c:v>
                </c:pt>
                <c:pt idx="12">
                  <c:v>31.358793687104935</c:v>
                </c:pt>
                <c:pt idx="13">
                  <c:v>34.150414131558406</c:v>
                </c:pt>
                <c:pt idx="14">
                  <c:v>36.932064502995829</c:v>
                </c:pt>
                <c:pt idx="15">
                  <c:v>35.03802710908144</c:v>
                </c:pt>
                <c:pt idx="16">
                  <c:v>38.129120041370108</c:v>
                </c:pt>
                <c:pt idx="17">
                  <c:v>41.209173356043586</c:v>
                </c:pt>
                <c:pt idx="18">
                  <c:v>31.660097117723069</c:v>
                </c:pt>
                <c:pt idx="19">
                  <c:v>34.476242260017564</c:v>
                </c:pt>
                <c:pt idx="20">
                  <c:v>37.282329741089413</c:v>
                </c:pt>
                <c:pt idx="21">
                  <c:v>27.947936826689869</c:v>
                </c:pt>
                <c:pt idx="22">
                  <c:v>30.461929387156001</c:v>
                </c:pt>
                <c:pt idx="23">
                  <c:v>32.96694340276327</c:v>
                </c:pt>
                <c:pt idx="24">
                  <c:v>58.927622947653106</c:v>
                </c:pt>
                <c:pt idx="25">
                  <c:v>63.963217866802353</c:v>
                </c:pt>
                <c:pt idx="26">
                  <c:v>68.980828518383149</c:v>
                </c:pt>
              </c:numCache>
            </c:numRef>
          </c:val>
          <c:extLst xmlns:c15="http://schemas.microsoft.com/office/drawing/2012/chart">
            <c:ext xmlns:c16="http://schemas.microsoft.com/office/drawing/2014/chart" uri="{C3380CC4-5D6E-409C-BE32-E72D297353CC}">
              <c16:uniqueId val="{00000001-6097-46BF-8F3C-04390FCF5493}"/>
            </c:ext>
          </c:extLst>
        </c:ser>
        <c:dLbls>
          <c:showLegendKey val="0"/>
          <c:showVal val="0"/>
          <c:showCatName val="0"/>
          <c:showSerName val="0"/>
          <c:showPercent val="0"/>
          <c:showBubbleSize val="0"/>
        </c:dLbls>
        <c:gapWidth val="86"/>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N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PERNRT of Food Rescue (Incl. Chicken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PERNRT!$AQ$1</c:f>
              <c:strCache>
                <c:ptCount val="1"/>
                <c:pt idx="0">
                  <c:v>Min</c:v>
                </c:pt>
              </c:strCache>
            </c:strRef>
          </c:tx>
          <c:spPr>
            <a:ln w="28575" cap="rnd">
              <a:noFill/>
              <a:round/>
            </a:ln>
            <a:effectLst/>
          </c:spPr>
          <c:marker>
            <c:symbol val="none"/>
          </c:marker>
          <c:errBars>
            <c:errDir val="y"/>
            <c:errBarType val="both"/>
            <c:errValType val="cust"/>
            <c:noEndCap val="1"/>
            <c:plus>
              <c:numRef>
                <c:f>PERNRT!$AT$2:$AT$10</c:f>
                <c:numCache>
                  <c:formatCode>General</c:formatCode>
                  <c:ptCount val="9"/>
                  <c:pt idx="0">
                    <c:v>12572.649002345846</c:v>
                  </c:pt>
                  <c:pt idx="1">
                    <c:v>11441.817457396246</c:v>
                  </c:pt>
                  <c:pt idx="2">
                    <c:v>12857.117889210713</c:v>
                  </c:pt>
                  <c:pt idx="3">
                    <c:v>11969.007572464528</c:v>
                  </c:pt>
                  <c:pt idx="4">
                    <c:v>12444.472695222707</c:v>
                  </c:pt>
                  <c:pt idx="5">
                    <c:v>13818.840863695412</c:v>
                  </c:pt>
                  <c:pt idx="6">
                    <c:v>12570.620487634616</c:v>
                  </c:pt>
                  <c:pt idx="7">
                    <c:v>11236.574240994305</c:v>
                  </c:pt>
                  <c:pt idx="8">
                    <c:v>23639.200790347619</c:v>
                  </c:pt>
                </c:numCache>
              </c:numRef>
            </c:plus>
            <c:minus>
              <c:numLit>
                <c:formatCode>General</c:formatCode>
                <c:ptCount val="1"/>
                <c:pt idx="0">
                  <c:v>0</c:v>
                </c:pt>
              </c:numLit>
            </c:minus>
            <c:spPr>
              <a:noFill/>
              <a:ln w="203200" cap="flat" cmpd="sng" algn="ctr">
                <a:solidFill>
                  <a:schemeClr val="accent3"/>
                </a:solidFill>
                <a:round/>
              </a:ln>
              <a:effectLst/>
            </c:spPr>
          </c:errBars>
          <c:cat>
            <c:strRef>
              <c:f>PERNRT!$AP$2:$AP$10</c:f>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f>PERNRT!$AQ$2:$AQ$10</c:f>
              <c:numCache>
                <c:formatCode>General</c:formatCode>
                <c:ptCount val="9"/>
                <c:pt idx="0">
                  <c:v>76992.593892296791</c:v>
                </c:pt>
                <c:pt idx="1">
                  <c:v>70033.630538761194</c:v>
                </c:pt>
                <c:pt idx="2">
                  <c:v>78079.738761832457</c:v>
                </c:pt>
                <c:pt idx="3">
                  <c:v>72614.44450493285</c:v>
                </c:pt>
                <c:pt idx="4">
                  <c:v>75540.383721906313</c:v>
                </c:pt>
                <c:pt idx="5">
                  <c:v>83998.033989430725</c:v>
                </c:pt>
                <c:pt idx="6">
                  <c:v>76316.67782905708</c:v>
                </c:pt>
                <c:pt idx="7">
                  <c:v>68107.162465115907</c:v>
                </c:pt>
                <c:pt idx="8">
                  <c:v>144431.01815344187</c:v>
                </c:pt>
              </c:numCache>
            </c:numRef>
          </c:val>
          <c:smooth val="0"/>
          <c:extLst>
            <c:ext xmlns:c16="http://schemas.microsoft.com/office/drawing/2014/chart" uri="{C3380CC4-5D6E-409C-BE32-E72D297353CC}">
              <c16:uniqueId val="{00000000-BBBE-4A20-B53B-7F5A12497FAE}"/>
            </c:ext>
          </c:extLst>
        </c:ser>
        <c:dLbls>
          <c:showLegendKey val="0"/>
          <c:showVal val="0"/>
          <c:showCatName val="0"/>
          <c:showSerName val="0"/>
          <c:showPercent val="0"/>
          <c:showBubbleSize val="0"/>
        </c:dLbls>
        <c:smooth val="0"/>
        <c:axId val="405009640"/>
        <c:axId val="405007672"/>
        <c:extLst>
          <c:ext xmlns:c15="http://schemas.microsoft.com/office/drawing/2012/chart" uri="{02D57815-91ED-43cb-92C2-25804820EDAC}">
            <c15:filteredLineSeries>
              <c15:ser>
                <c:idx val="1"/>
                <c:order val="1"/>
                <c:tx>
                  <c:strRef>
                    <c:extLst>
                      <c:ext uri="{02D57815-91ED-43cb-92C2-25804820EDAC}">
                        <c15:formulaRef>
                          <c15:sqref>PERNRT!$AR$1</c15:sqref>
                        </c15:formulaRef>
                      </c:ext>
                    </c:extLst>
                    <c:strCache>
                      <c:ptCount val="1"/>
                      <c:pt idx="0">
                        <c:v>Mid</c:v>
                      </c:pt>
                    </c:strCache>
                  </c:strRef>
                </c:tx>
                <c:spPr>
                  <a:ln w="28575" cap="rnd">
                    <a:solidFill>
                      <a:schemeClr val="accent2"/>
                    </a:solidFill>
                    <a:round/>
                  </a:ln>
                  <a:effectLst/>
                </c:spPr>
                <c:marker>
                  <c:symbol val="none"/>
                </c:marker>
                <c:cat>
                  <c:strRef>
                    <c:extLst>
                      <c:ext uri="{02D57815-91ED-43cb-92C2-25804820EDAC}">
                        <c15:formulaRef>
                          <c15:sqref>PERNRT!$AP$2:$AP$10</c15:sqref>
                        </c15:formulaRef>
                      </c:ext>
                    </c:extLst>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extLst>
                      <c:ext uri="{02D57815-91ED-43cb-92C2-25804820EDAC}">
                        <c15:formulaRef>
                          <c15:sqref>PERNRT!$AR$2:$AR$10</c15:sqref>
                        </c15:formulaRef>
                      </c:ext>
                    </c:extLst>
                    <c:numCache>
                      <c:formatCode>General</c:formatCode>
                      <c:ptCount val="9"/>
                      <c:pt idx="0">
                        <c:v>83290.164054473586</c:v>
                      </c:pt>
                      <c:pt idx="1">
                        <c:v>75764.773451231624</c:v>
                      </c:pt>
                      <c:pt idx="2">
                        <c:v>84519.797811884302</c:v>
                      </c:pt>
                      <c:pt idx="3">
                        <c:v>78609.654022446368</c:v>
                      </c:pt>
                      <c:pt idx="4">
                        <c:v>81773.751082661882</c:v>
                      </c:pt>
                      <c:pt idx="5">
                        <c:v>90919.814744054544</c:v>
                      </c:pt>
                      <c:pt idx="6">
                        <c:v>82613.23191946435</c:v>
                      </c:pt>
                      <c:pt idx="7">
                        <c:v>73735.500188690872</c:v>
                      </c:pt>
                      <c:pt idx="8">
                        <c:v>156271.76273536845</c:v>
                      </c:pt>
                    </c:numCache>
                  </c:numRef>
                </c:val>
                <c:smooth val="0"/>
                <c:extLst>
                  <c:ext xmlns:c16="http://schemas.microsoft.com/office/drawing/2014/chart" uri="{C3380CC4-5D6E-409C-BE32-E72D297353CC}">
                    <c16:uniqueId val="{00000001-BBBE-4A20-B53B-7F5A12497FAE}"/>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PERNRT!$AS$1</c15:sqref>
                        </c15:formulaRef>
                      </c:ext>
                    </c:extLst>
                    <c:strCache>
                      <c:ptCount val="1"/>
                      <c:pt idx="0">
                        <c:v>Max</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PERNRT!$AP$2:$AP$10</c15:sqref>
                        </c15:formulaRef>
                      </c:ext>
                    </c:extLst>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extLst xmlns:c15="http://schemas.microsoft.com/office/drawing/2012/chart">
                      <c:ext xmlns:c15="http://schemas.microsoft.com/office/drawing/2012/chart" uri="{02D57815-91ED-43cb-92C2-25804820EDAC}">
                        <c15:formulaRef>
                          <c15:sqref>PERNRT!$AS$2:$AS$10</c15:sqref>
                        </c15:formulaRef>
                      </c:ext>
                    </c:extLst>
                    <c:numCache>
                      <c:formatCode>General</c:formatCode>
                      <c:ptCount val="9"/>
                      <c:pt idx="0">
                        <c:v>89565.242894642637</c:v>
                      </c:pt>
                      <c:pt idx="1">
                        <c:v>81475.44799615744</c:v>
                      </c:pt>
                      <c:pt idx="2">
                        <c:v>90936.85665104317</c:v>
                      </c:pt>
                      <c:pt idx="3">
                        <c:v>84583.452077397378</c:v>
                      </c:pt>
                      <c:pt idx="4">
                        <c:v>87984.85641712902</c:v>
                      </c:pt>
                      <c:pt idx="5">
                        <c:v>97816.874853126137</c:v>
                      </c:pt>
                      <c:pt idx="6">
                        <c:v>88887.298316691697</c:v>
                      </c:pt>
                      <c:pt idx="7">
                        <c:v>79343.736706110212</c:v>
                      </c:pt>
                      <c:pt idx="8">
                        <c:v>168070.21894378948</c:v>
                      </c:pt>
                    </c:numCache>
                  </c:numRef>
                </c:val>
                <c:smooth val="0"/>
                <c:extLst xmlns:c15="http://schemas.microsoft.com/office/drawing/2012/chart">
                  <c:ext xmlns:c16="http://schemas.microsoft.com/office/drawing/2014/chart" uri="{C3380CC4-5D6E-409C-BE32-E72D297353CC}">
                    <c16:uniqueId val="{00000002-BBBE-4A20-B53B-7F5A12497FAE}"/>
                  </c:ext>
                </c:extLst>
              </c15:ser>
            </c15:filteredLineSeries>
          </c:ext>
        </c:extLst>
      </c:lineChart>
      <c:catAx>
        <c:axId val="40500964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7672"/>
        <c:crosses val="autoZero"/>
        <c:auto val="1"/>
        <c:lblAlgn val="ctr"/>
        <c:lblOffset val="100"/>
        <c:noMultiLvlLbl val="0"/>
      </c:catAx>
      <c:valAx>
        <c:axId val="4050076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MJ - LHV</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9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EP of Food Rescue (Incl. Chicken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EP!$AQ$1</c:f>
              <c:strCache>
                <c:ptCount val="1"/>
                <c:pt idx="0">
                  <c:v>Min</c:v>
                </c:pt>
              </c:strCache>
            </c:strRef>
          </c:tx>
          <c:spPr>
            <a:ln w="28575" cap="rnd">
              <a:noFill/>
              <a:round/>
            </a:ln>
            <a:effectLst/>
          </c:spPr>
          <c:marker>
            <c:symbol val="none"/>
          </c:marker>
          <c:errBars>
            <c:errDir val="y"/>
            <c:errBarType val="both"/>
            <c:errValType val="cust"/>
            <c:noEndCap val="1"/>
            <c:plus>
              <c:numRef>
                <c:f>EP!$AT$2:$AT$10</c:f>
                <c:numCache>
                  <c:formatCode>General</c:formatCode>
                  <c:ptCount val="9"/>
                  <c:pt idx="0">
                    <c:v>5.7082863444364662</c:v>
                  </c:pt>
                  <c:pt idx="1">
                    <c:v>5.3405025836859608</c:v>
                  </c:pt>
                  <c:pt idx="2">
                    <c:v>5.373550938002392</c:v>
                  </c:pt>
                  <c:pt idx="3">
                    <c:v>5.3566537974021564</c:v>
                  </c:pt>
                  <c:pt idx="4">
                    <c:v>5.5732708158908935</c:v>
                  </c:pt>
                  <c:pt idx="5">
                    <c:v>6.1711462469621452</c:v>
                  </c:pt>
                  <c:pt idx="6">
                    <c:v>5.6222326233663438</c:v>
                  </c:pt>
                  <c:pt idx="7">
                    <c:v>5.0190065760734015</c:v>
                  </c:pt>
                  <c:pt idx="8">
                    <c:v>10.053205570730043</c:v>
                  </c:pt>
                </c:numCache>
              </c:numRef>
            </c:plus>
            <c:minus>
              <c:numLit>
                <c:formatCode>General</c:formatCode>
                <c:ptCount val="1"/>
                <c:pt idx="0">
                  <c:v>0</c:v>
                </c:pt>
              </c:numLit>
            </c:minus>
            <c:spPr>
              <a:noFill/>
              <a:ln w="203200" cap="flat" cmpd="sng" algn="ctr">
                <a:solidFill>
                  <a:schemeClr val="accent3"/>
                </a:solidFill>
                <a:round/>
              </a:ln>
              <a:effectLst/>
            </c:spPr>
          </c:errBars>
          <c:cat>
            <c:strRef>
              <c:f>EP!$AP$2:$AP$10</c:f>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f>EP!$AQ$2:$AQ$10</c:f>
              <c:numCache>
                <c:formatCode>General</c:formatCode>
                <c:ptCount val="9"/>
                <c:pt idx="0">
                  <c:v>32.20289168155962</c:v>
                </c:pt>
                <c:pt idx="1">
                  <c:v>29.939607000018</c:v>
                </c:pt>
                <c:pt idx="2">
                  <c:v>30.129748284713973</c:v>
                </c:pt>
                <c:pt idx="3">
                  <c:v>30.025765881020202</c:v>
                </c:pt>
                <c:pt idx="4">
                  <c:v>31.358793687104935</c:v>
                </c:pt>
                <c:pt idx="5">
                  <c:v>35.03802710908144</c:v>
                </c:pt>
                <c:pt idx="6">
                  <c:v>31.660097117723069</c:v>
                </c:pt>
                <c:pt idx="7">
                  <c:v>27.947936826689869</c:v>
                </c:pt>
                <c:pt idx="8">
                  <c:v>58.927622947653106</c:v>
                </c:pt>
              </c:numCache>
            </c:numRef>
          </c:val>
          <c:smooth val="0"/>
          <c:extLst>
            <c:ext xmlns:c16="http://schemas.microsoft.com/office/drawing/2014/chart" uri="{C3380CC4-5D6E-409C-BE32-E72D297353CC}">
              <c16:uniqueId val="{00000000-E23E-4E89-A20E-7BEAA3F0208C}"/>
            </c:ext>
          </c:extLst>
        </c:ser>
        <c:dLbls>
          <c:showLegendKey val="0"/>
          <c:showVal val="0"/>
          <c:showCatName val="0"/>
          <c:showSerName val="0"/>
          <c:showPercent val="0"/>
          <c:showBubbleSize val="0"/>
        </c:dLbls>
        <c:smooth val="0"/>
        <c:axId val="405009640"/>
        <c:axId val="405007672"/>
        <c:extLst>
          <c:ext xmlns:c15="http://schemas.microsoft.com/office/drawing/2012/chart" uri="{02D57815-91ED-43cb-92C2-25804820EDAC}">
            <c15:filteredLineSeries>
              <c15:ser>
                <c:idx val="1"/>
                <c:order val="1"/>
                <c:tx>
                  <c:strRef>
                    <c:extLst>
                      <c:ext uri="{02D57815-91ED-43cb-92C2-25804820EDAC}">
                        <c15:formulaRef>
                          <c15:sqref>EP!$AR$1</c15:sqref>
                        </c15:formulaRef>
                      </c:ext>
                    </c:extLst>
                    <c:strCache>
                      <c:ptCount val="1"/>
                      <c:pt idx="0">
                        <c:v>Mid</c:v>
                      </c:pt>
                    </c:strCache>
                  </c:strRef>
                </c:tx>
                <c:spPr>
                  <a:ln w="28575" cap="rnd">
                    <a:solidFill>
                      <a:schemeClr val="accent2"/>
                    </a:solidFill>
                    <a:round/>
                  </a:ln>
                  <a:effectLst/>
                </c:spPr>
                <c:marker>
                  <c:symbol val="none"/>
                </c:marker>
                <c:cat>
                  <c:strRef>
                    <c:extLst>
                      <c:ext uri="{02D57815-91ED-43cb-92C2-25804820EDAC}">
                        <c15:formulaRef>
                          <c15:sqref>EP!$AP$2:$AP$10</c15:sqref>
                        </c15:formulaRef>
                      </c:ext>
                    </c:extLst>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extLst>
                      <c:ext uri="{02D57815-91ED-43cb-92C2-25804820EDAC}">
                        <c15:formulaRef>
                          <c15:sqref>EP!$AR$2:$AR$10</c15:sqref>
                        </c15:formulaRef>
                      </c:ext>
                    </c:extLst>
                    <c:numCache>
                      <c:formatCode>General</c:formatCode>
                      <c:ptCount val="9"/>
                      <c:pt idx="0">
                        <c:v>35.062140655517034</c:v>
                      </c:pt>
                      <c:pt idx="1">
                        <c:v>32.614635127803453</c:v>
                      </c:pt>
                      <c:pt idx="2">
                        <c:v>32.821330149903019</c:v>
                      </c:pt>
                      <c:pt idx="3">
                        <c:v>32.708884062187664</c:v>
                      </c:pt>
                      <c:pt idx="4">
                        <c:v>34.150414131558406</c:v>
                      </c:pt>
                      <c:pt idx="5">
                        <c:v>38.129120041370108</c:v>
                      </c:pt>
                      <c:pt idx="6">
                        <c:v>34.476242260017564</c:v>
                      </c:pt>
                      <c:pt idx="7">
                        <c:v>30.461929387156001</c:v>
                      </c:pt>
                      <c:pt idx="8">
                        <c:v>63.963217866802353</c:v>
                      </c:pt>
                    </c:numCache>
                  </c:numRef>
                </c:val>
                <c:smooth val="0"/>
                <c:extLst>
                  <c:ext xmlns:c16="http://schemas.microsoft.com/office/drawing/2014/chart" uri="{C3380CC4-5D6E-409C-BE32-E72D297353CC}">
                    <c16:uniqueId val="{00000001-E23E-4E89-A20E-7BEAA3F0208C}"/>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EP!$AS$1</c15:sqref>
                        </c15:formulaRef>
                      </c:ext>
                    </c:extLst>
                    <c:strCache>
                      <c:ptCount val="1"/>
                      <c:pt idx="0">
                        <c:v>Max</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EP!$AP$2:$AP$10</c15:sqref>
                        </c15:formulaRef>
                      </c:ext>
                    </c:extLst>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extLst xmlns:c15="http://schemas.microsoft.com/office/drawing/2012/chart">
                      <c:ext xmlns:c15="http://schemas.microsoft.com/office/drawing/2012/chart" uri="{02D57815-91ED-43cb-92C2-25804820EDAC}">
                        <c15:formulaRef>
                          <c15:sqref>EP!$AS$2:$AS$10</c15:sqref>
                        </c15:formulaRef>
                      </c:ext>
                    </c:extLst>
                    <c:numCache>
                      <c:formatCode>General</c:formatCode>
                      <c:ptCount val="9"/>
                      <c:pt idx="0">
                        <c:v>37.911178025996087</c:v>
                      </c:pt>
                      <c:pt idx="1">
                        <c:v>35.280109583703961</c:v>
                      </c:pt>
                      <c:pt idx="2">
                        <c:v>35.503299222716365</c:v>
                      </c:pt>
                      <c:pt idx="3">
                        <c:v>35.382419678422359</c:v>
                      </c:pt>
                      <c:pt idx="4">
                        <c:v>36.932064502995829</c:v>
                      </c:pt>
                      <c:pt idx="5">
                        <c:v>41.209173356043586</c:v>
                      </c:pt>
                      <c:pt idx="6">
                        <c:v>37.282329741089413</c:v>
                      </c:pt>
                      <c:pt idx="7">
                        <c:v>32.96694340276327</c:v>
                      </c:pt>
                      <c:pt idx="8">
                        <c:v>68.980828518383149</c:v>
                      </c:pt>
                    </c:numCache>
                  </c:numRef>
                </c:val>
                <c:smooth val="0"/>
                <c:extLst xmlns:c15="http://schemas.microsoft.com/office/drawing/2012/chart">
                  <c:ext xmlns:c16="http://schemas.microsoft.com/office/drawing/2014/chart" uri="{C3380CC4-5D6E-409C-BE32-E72D297353CC}">
                    <c16:uniqueId val="{00000002-E23E-4E89-A20E-7BEAA3F0208C}"/>
                  </c:ext>
                </c:extLst>
              </c15:ser>
            </c15:filteredLineSeries>
          </c:ext>
        </c:extLst>
      </c:lineChart>
      <c:catAx>
        <c:axId val="405009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7672"/>
        <c:crosses val="autoZero"/>
        <c:auto val="1"/>
        <c:lblAlgn val="ctr"/>
        <c:lblOffset val="100"/>
        <c:noMultiLvlLbl val="0"/>
      </c:catAx>
      <c:valAx>
        <c:axId val="4050076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N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9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EP of Food Rescue (Incl. Milk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EP!$AQ$1</c:f>
              <c:strCache>
                <c:ptCount val="1"/>
                <c:pt idx="0">
                  <c:v>Min</c:v>
                </c:pt>
              </c:strCache>
            </c:strRef>
          </c:tx>
          <c:spPr>
            <a:ln w="25400" cap="rnd">
              <a:noFill/>
              <a:round/>
            </a:ln>
            <a:effectLst/>
          </c:spPr>
          <c:marker>
            <c:symbol val="none"/>
          </c:marker>
          <c:errBars>
            <c:errDir val="y"/>
            <c:errBarType val="both"/>
            <c:errValType val="cust"/>
            <c:noEndCap val="1"/>
            <c:plus>
              <c:numRef>
                <c:f>EP!$AT$12:$AT$20</c:f>
                <c:numCache>
                  <c:formatCode>General</c:formatCode>
                  <c:ptCount val="9"/>
                  <c:pt idx="0">
                    <c:v>2.2361559908601727</c:v>
                  </c:pt>
                  <c:pt idx="1">
                    <c:v>2.0931987194528592</c:v>
                  </c:pt>
                  <c:pt idx="2">
                    <c:v>2.1246899368350878</c:v>
                  </c:pt>
                  <c:pt idx="3">
                    <c:v>2.1077927962348522</c:v>
                  </c:pt>
                  <c:pt idx="4">
                    <c:v>2.1925209758076978</c:v>
                  </c:pt>
                  <c:pt idx="5">
                    <c:v>2.4217199731905446</c:v>
                  </c:pt>
                  <c:pt idx="6">
                    <c:v>2.2120288171263347</c:v>
                  </c:pt>
                  <c:pt idx="7">
                    <c:v>1.9748727061227047</c:v>
                  </c:pt>
                  <c:pt idx="8">
                    <c:v>3.967855858580144</c:v>
                  </c:pt>
                </c:numCache>
              </c:numRef>
            </c:plus>
            <c:minus>
              <c:numLit>
                <c:formatCode>General</c:formatCode>
                <c:ptCount val="1"/>
                <c:pt idx="0">
                  <c:v>0</c:v>
                </c:pt>
              </c:numLit>
            </c:minus>
            <c:spPr>
              <a:noFill/>
              <a:ln w="203200" cap="flat" cmpd="sng" algn="ctr">
                <a:solidFill>
                  <a:schemeClr val="accent4"/>
                </a:solidFill>
                <a:round/>
              </a:ln>
              <a:effectLst/>
            </c:spPr>
          </c:errBars>
          <c:cat>
            <c:strRef>
              <c:f>EP!$AP$12:$AP$20</c:f>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f>EP!$AQ$12:$AQ$20</c:f>
              <c:numCache>
                <c:formatCode>General</c:formatCode>
                <c:ptCount val="9"/>
                <c:pt idx="0">
                  <c:v>10.835935659551419</c:v>
                </c:pt>
                <c:pt idx="1">
                  <c:v>9.9561986047368993</c:v>
                </c:pt>
                <c:pt idx="2">
                  <c:v>10.136757508299674</c:v>
                </c:pt>
                <c:pt idx="3">
                  <c:v>10.032775104605903</c:v>
                </c:pt>
                <c:pt idx="4">
                  <c:v>10.554179286592833</c:v>
                </c:pt>
                <c:pt idx="5">
                  <c:v>11.964634655102541</c:v>
                </c:pt>
                <c:pt idx="6">
                  <c:v>10.674227540861271</c:v>
                </c:pt>
                <c:pt idx="7">
                  <c:v>9.2148053193005701</c:v>
                </c:pt>
                <c:pt idx="8">
                  <c:v>21.479317026731309</c:v>
                </c:pt>
              </c:numCache>
            </c:numRef>
          </c:val>
          <c:smooth val="0"/>
          <c:extLst>
            <c:ext xmlns:c16="http://schemas.microsoft.com/office/drawing/2014/chart" uri="{C3380CC4-5D6E-409C-BE32-E72D297353CC}">
              <c16:uniqueId val="{00000000-DB55-440D-A7FD-2EA4F7DED7F5}"/>
            </c:ext>
          </c:extLst>
        </c:ser>
        <c:dLbls>
          <c:showLegendKey val="0"/>
          <c:showVal val="0"/>
          <c:showCatName val="0"/>
          <c:showSerName val="0"/>
          <c:showPercent val="0"/>
          <c:showBubbleSize val="0"/>
        </c:dLbls>
        <c:smooth val="0"/>
        <c:axId val="405009640"/>
        <c:axId val="405007672"/>
        <c:extLst/>
      </c:lineChart>
      <c:catAx>
        <c:axId val="405009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7672"/>
        <c:crosses val="autoZero"/>
        <c:auto val="1"/>
        <c:lblAlgn val="ctr"/>
        <c:lblOffset val="100"/>
        <c:noMultiLvlLbl val="0"/>
      </c:catAx>
      <c:valAx>
        <c:axId val="405007672"/>
        <c:scaling>
          <c:orientation val="minMax"/>
          <c:max val="8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N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9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EP of Food Rescue (Incl. Apple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EP!$AQ$1</c:f>
              <c:strCache>
                <c:ptCount val="1"/>
                <c:pt idx="0">
                  <c:v>Min</c:v>
                </c:pt>
              </c:strCache>
            </c:strRef>
          </c:tx>
          <c:spPr>
            <a:ln w="25400" cap="rnd">
              <a:noFill/>
              <a:round/>
            </a:ln>
            <a:effectLst/>
          </c:spPr>
          <c:marker>
            <c:symbol val="none"/>
          </c:marker>
          <c:errBars>
            <c:errDir val="y"/>
            <c:errBarType val="both"/>
            <c:errValType val="cust"/>
            <c:noEndCap val="1"/>
            <c:plus>
              <c:numRef>
                <c:f>EP!$AT$22:$AT$30</c:f>
                <c:numCache>
                  <c:formatCode>General</c:formatCode>
                  <c:ptCount val="9"/>
                  <c:pt idx="0">
                    <c:v>0.55606009901306397</c:v>
                  </c:pt>
                  <c:pt idx="1">
                    <c:v>0.52189196357082723</c:v>
                  </c:pt>
                  <c:pt idx="2">
                    <c:v>0.55262971288025686</c:v>
                  </c:pt>
                  <c:pt idx="3">
                    <c:v>0.53573257228001991</c:v>
                  </c:pt>
                  <c:pt idx="4">
                    <c:v>0.55664232515848711</c:v>
                  </c:pt>
                  <c:pt idx="5">
                    <c:v>0.60744601516969199</c:v>
                  </c:pt>
                  <c:pt idx="6">
                    <c:v>0.56189796897891509</c:v>
                  </c:pt>
                  <c:pt idx="7">
                    <c:v>0.50187593229219529</c:v>
                  </c:pt>
                  <c:pt idx="8">
                    <c:v>1.0232742874116512</c:v>
                  </c:pt>
                </c:numCache>
              </c:numRef>
            </c:plus>
            <c:minus>
              <c:numLit>
                <c:formatCode>General</c:formatCode>
                <c:ptCount val="1"/>
                <c:pt idx="0">
                  <c:v>0</c:v>
                </c:pt>
              </c:numLit>
            </c:minus>
            <c:spPr>
              <a:noFill/>
              <a:ln w="203200" cap="flat" cmpd="sng" algn="ctr">
                <a:solidFill>
                  <a:schemeClr val="accent5"/>
                </a:solidFill>
                <a:round/>
              </a:ln>
              <a:effectLst/>
            </c:spPr>
          </c:errBars>
          <c:cat>
            <c:strRef>
              <c:f>EP!$AP$22:$AP$30</c:f>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f>EP!$AQ$22:$AQ$30</c:f>
              <c:numCache>
                <c:formatCode>General</c:formatCode>
                <c:ptCount val="9"/>
                <c:pt idx="0">
                  <c:v>0.49688401741554816</c:v>
                </c:pt>
                <c:pt idx="1">
                  <c:v>0.28661856854024098</c:v>
                </c:pt>
                <c:pt idx="2">
                  <c:v>0.46254074550096452</c:v>
                </c:pt>
                <c:pt idx="3">
                  <c:v>0.35855834180719431</c:v>
                </c:pt>
                <c:pt idx="4">
                  <c:v>0.48723374413628373</c:v>
                </c:pt>
                <c:pt idx="5">
                  <c:v>0.79987183651292171</c:v>
                </c:pt>
                <c:pt idx="6">
                  <c:v>0.51957616764655057</c:v>
                </c:pt>
                <c:pt idx="7">
                  <c:v>0.1502097880360595</c:v>
                </c:pt>
                <c:pt idx="8">
                  <c:v>3.3588150503095195</c:v>
                </c:pt>
              </c:numCache>
            </c:numRef>
          </c:val>
          <c:smooth val="0"/>
          <c:extLst>
            <c:ext xmlns:c16="http://schemas.microsoft.com/office/drawing/2014/chart" uri="{C3380CC4-5D6E-409C-BE32-E72D297353CC}">
              <c16:uniqueId val="{00000000-B0F1-4E08-89A8-C13E87229B93}"/>
            </c:ext>
          </c:extLst>
        </c:ser>
        <c:dLbls>
          <c:showLegendKey val="0"/>
          <c:showVal val="0"/>
          <c:showCatName val="0"/>
          <c:showSerName val="0"/>
          <c:showPercent val="0"/>
          <c:showBubbleSize val="0"/>
        </c:dLbls>
        <c:smooth val="0"/>
        <c:axId val="405009640"/>
        <c:axId val="405007672"/>
        <c:extLst/>
      </c:lineChart>
      <c:catAx>
        <c:axId val="405009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7672"/>
        <c:crosses val="autoZero"/>
        <c:auto val="1"/>
        <c:lblAlgn val="ctr"/>
        <c:lblOffset val="100"/>
        <c:noMultiLvlLbl val="0"/>
      </c:catAx>
      <c:valAx>
        <c:axId val="405007672"/>
        <c:scaling>
          <c:orientation val="minMax"/>
          <c:max val="8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N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9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EP of Food Rescue (incl. Milk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EP!$I$30</c:f>
              <c:strCache>
                <c:ptCount val="1"/>
                <c:pt idx="0">
                  <c:v>Net</c:v>
                </c:pt>
              </c:strCache>
            </c:strRef>
          </c:tx>
          <c:spPr>
            <a:solidFill>
              <a:schemeClr val="accent4"/>
            </a:solidFill>
            <a:ln>
              <a:noFill/>
            </a:ln>
            <a:effectLst/>
          </c:spPr>
          <c:invertIfNegative val="0"/>
          <c:cat>
            <c:strRef>
              <c:f>EP!$A$31:$A$57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EP!$I$31:$I$57</c:f>
              <c:numCache>
                <c:formatCode>General</c:formatCode>
                <c:ptCount val="27"/>
                <c:pt idx="0">
                  <c:v>10.835935659551419</c:v>
                </c:pt>
                <c:pt idx="1">
                  <c:v>11.956013794508239</c:v>
                </c:pt>
                <c:pt idx="2">
                  <c:v>13.072091650411592</c:v>
                </c:pt>
                <c:pt idx="3">
                  <c:v>9.9561986047368993</c:v>
                </c:pt>
                <c:pt idx="4">
                  <c:v>11.004670235232053</c:v>
                </c:pt>
                <c:pt idx="5">
                  <c:v>12.049397324189759</c:v>
                </c:pt>
                <c:pt idx="6">
                  <c:v>10.136757508299674</c:v>
                </c:pt>
                <c:pt idx="7">
                  <c:v>11.201002914943322</c:v>
                </c:pt>
                <c:pt idx="8">
                  <c:v>12.261447445134761</c:v>
                </c:pt>
                <c:pt idx="9">
                  <c:v>10.032775104605903</c:v>
                </c:pt>
                <c:pt idx="10">
                  <c:v>11.088556827227965</c:v>
                </c:pt>
                <c:pt idx="11">
                  <c:v>12.140567900840756</c:v>
                </c:pt>
                <c:pt idx="12">
                  <c:v>10.554179286592833</c:v>
                </c:pt>
                <c:pt idx="13">
                  <c:v>11.652400884492904</c:v>
                </c:pt>
                <c:pt idx="14">
                  <c:v>12.74670026240053</c:v>
                </c:pt>
                <c:pt idx="15">
                  <c:v>11.964634655102541</c:v>
                </c:pt>
                <c:pt idx="16">
                  <c:v>13.177660759741809</c:v>
                </c:pt>
                <c:pt idx="17">
                  <c:v>14.386354628293086</c:v>
                </c:pt>
                <c:pt idx="18">
                  <c:v>10.674227540861271</c:v>
                </c:pt>
                <c:pt idx="19">
                  <c:v>11.782220508294863</c:v>
                </c:pt>
                <c:pt idx="20">
                  <c:v>12.886256357987605</c:v>
                </c:pt>
                <c:pt idx="21">
                  <c:v>9.2148053193005701</c:v>
                </c:pt>
                <c:pt idx="22">
                  <c:v>10.204008105909402</c:v>
                </c:pt>
                <c:pt idx="23">
                  <c:v>11.189678025423275</c:v>
                </c:pt>
                <c:pt idx="24">
                  <c:v>21.479317026731309</c:v>
                </c:pt>
                <c:pt idx="25">
                  <c:v>23.466794022084457</c:v>
                </c:pt>
                <c:pt idx="26">
                  <c:v>25.447172885311453</c:v>
                </c:pt>
              </c:numCache>
            </c:numRef>
          </c:val>
          <c:extLst xmlns:c15="http://schemas.microsoft.com/office/drawing/2012/chart">
            <c:ext xmlns:c16="http://schemas.microsoft.com/office/drawing/2014/chart" uri="{C3380CC4-5D6E-409C-BE32-E72D297353CC}">
              <c16:uniqueId val="{00000001-187B-4D39-B2EC-7622541A2091}"/>
            </c:ext>
          </c:extLst>
        </c:ser>
        <c:dLbls>
          <c:showLegendKey val="0"/>
          <c:showVal val="0"/>
          <c:showCatName val="0"/>
          <c:showSerName val="0"/>
          <c:showPercent val="0"/>
          <c:showBubbleSize val="0"/>
        </c:dLbls>
        <c:gapWidth val="86"/>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max val="8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N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EP of Food Rescue (incl. Apple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EP!$I$58</c:f>
              <c:strCache>
                <c:ptCount val="1"/>
                <c:pt idx="0">
                  <c:v>Net</c:v>
                </c:pt>
              </c:strCache>
            </c:strRef>
          </c:tx>
          <c:spPr>
            <a:solidFill>
              <a:schemeClr val="accent5"/>
            </a:solidFill>
            <a:ln>
              <a:noFill/>
            </a:ln>
            <a:effectLst/>
          </c:spPr>
          <c:invertIfNegative val="0"/>
          <c:cat>
            <c:strRef>
              <c:f>EP!$A$59:$A$85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EP!$I$59:$I$85</c:f>
              <c:numCache>
                <c:formatCode>General</c:formatCode>
                <c:ptCount val="27"/>
                <c:pt idx="0">
                  <c:v>0.49688401741554816</c:v>
                </c:pt>
                <c:pt idx="1">
                  <c:v>0.77541143731475826</c:v>
                </c:pt>
                <c:pt idx="2">
                  <c:v>1.0529441164286122</c:v>
                </c:pt>
                <c:pt idx="3">
                  <c:v>0.28661856854024098</c:v>
                </c:pt>
                <c:pt idx="4">
                  <c:v>0.54803135887983379</c:v>
                </c:pt>
                <c:pt idx="5">
                  <c:v>0.80851053211106827</c:v>
                </c:pt>
                <c:pt idx="6">
                  <c:v>0.46254074550096452</c:v>
                </c:pt>
                <c:pt idx="7">
                  <c:v>0.739349904009861</c:v>
                </c:pt>
                <c:pt idx="8">
                  <c:v>1.0151704583812213</c:v>
                </c:pt>
                <c:pt idx="9">
                  <c:v>0.35855834180719431</c:v>
                </c:pt>
                <c:pt idx="10">
                  <c:v>0.62690381629450465</c:v>
                </c:pt>
                <c:pt idx="11">
                  <c:v>0.89429091408721417</c:v>
                </c:pt>
                <c:pt idx="12">
                  <c:v>0.48723374413628373</c:v>
                </c:pt>
                <c:pt idx="13">
                  <c:v>0.76605279788293257</c:v>
                </c:pt>
                <c:pt idx="14">
                  <c:v>1.0438760692947708</c:v>
                </c:pt>
                <c:pt idx="15">
                  <c:v>0.79987183651292171</c:v>
                </c:pt>
                <c:pt idx="16">
                  <c:v>1.1041381768483689</c:v>
                </c:pt>
                <c:pt idx="17">
                  <c:v>1.4073178516826137</c:v>
                </c:pt>
                <c:pt idx="18">
                  <c:v>0.51957616764655057</c:v>
                </c:pt>
                <c:pt idx="19">
                  <c:v>0.80102774423706302</c:v>
                </c:pt>
                <c:pt idx="20">
                  <c:v>1.0814741366254657</c:v>
                </c:pt>
                <c:pt idx="21">
                  <c:v>0.1502097880360595</c:v>
                </c:pt>
                <c:pt idx="22">
                  <c:v>0.40159665930943222</c:v>
                </c:pt>
                <c:pt idx="23">
                  <c:v>0.65208572032825474</c:v>
                </c:pt>
                <c:pt idx="24">
                  <c:v>3.3588150503095195</c:v>
                </c:pt>
                <c:pt idx="25">
                  <c:v>3.8713674661865558</c:v>
                </c:pt>
                <c:pt idx="26">
                  <c:v>4.3820893377211707</c:v>
                </c:pt>
              </c:numCache>
            </c:numRef>
          </c:val>
          <c:extLst xmlns:c15="http://schemas.microsoft.com/office/drawing/2012/chart">
            <c:ext xmlns:c16="http://schemas.microsoft.com/office/drawing/2014/chart" uri="{C3380CC4-5D6E-409C-BE32-E72D297353CC}">
              <c16:uniqueId val="{00000001-EF0B-430E-ADD2-C4D925A3C1D4}"/>
            </c:ext>
          </c:extLst>
        </c:ser>
        <c:dLbls>
          <c:showLegendKey val="0"/>
          <c:showVal val="0"/>
          <c:showCatName val="0"/>
          <c:showSerName val="0"/>
          <c:showPercent val="0"/>
          <c:showBubbleSize val="0"/>
        </c:dLbls>
        <c:gapWidth val="86"/>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max val="8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N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EP of Food Rescue by Life Cycle Stage (incl. Milk Production and Sunk Costs)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8"/>
          <c:order val="0"/>
          <c:tx>
            <c:strRef>
              <c:f>EP!$F$30</c:f>
              <c:strCache>
                <c:ptCount val="1"/>
                <c:pt idx="0">
                  <c:v>Milk Production</c:v>
                </c:pt>
              </c:strCache>
            </c:strRef>
          </c:tx>
          <c:spPr>
            <a:solidFill>
              <a:schemeClr val="accent4"/>
            </a:solidFill>
            <a:ln>
              <a:noFill/>
            </a:ln>
            <a:effectLst/>
          </c:spPr>
          <c:invertIfNegative val="0"/>
          <c:cat>
            <c:strRef>
              <c:f>EP!$A$31:$A$57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EP!$F$31:$F$57</c:f>
              <c:numCache>
                <c:formatCode>General</c:formatCode>
                <c:ptCount val="27"/>
                <c:pt idx="0">
                  <c:v>11.9561345896595</c:v>
                </c:pt>
                <c:pt idx="1">
                  <c:v>12.9293083353295</c:v>
                </c:pt>
                <c:pt idx="2">
                  <c:v>13.8990064604792</c:v>
                </c:pt>
                <c:pt idx="3">
                  <c:v>11.181954045677699</c:v>
                </c:pt>
                <c:pt idx="4">
                  <c:v>12.092113095907299</c:v>
                </c:pt>
                <c:pt idx="5">
                  <c:v>12.9990215781004</c:v>
                </c:pt>
                <c:pt idx="6">
                  <c:v>11.1873159811074</c:v>
                </c:pt>
                <c:pt idx="7">
                  <c:v>12.097911467941699</c:v>
                </c:pt>
                <c:pt idx="8">
                  <c:v>13.005254828037399</c:v>
                </c:pt>
                <c:pt idx="9">
                  <c:v>11.1873159811074</c:v>
                </c:pt>
                <c:pt idx="10">
                  <c:v>12.097911467941699</c:v>
                </c:pt>
                <c:pt idx="11">
                  <c:v>13.005254828037399</c:v>
                </c:pt>
                <c:pt idx="12">
                  <c:v>11.6414696413605</c:v>
                </c:pt>
                <c:pt idx="13">
                  <c:v>12.589031123796801</c:v>
                </c:pt>
                <c:pt idx="14">
                  <c:v>13.533208458081599</c:v>
                </c:pt>
                <c:pt idx="15">
                  <c:v>12.9109914082127</c:v>
                </c:pt>
                <c:pt idx="16">
                  <c:v>13.961886057718401</c:v>
                </c:pt>
                <c:pt idx="17">
                  <c:v>15.0090275120473</c:v>
                </c:pt>
                <c:pt idx="18">
                  <c:v>11.7428931329087</c:v>
                </c:pt>
                <c:pt idx="19">
                  <c:v>12.6987100158199</c:v>
                </c:pt>
                <c:pt idx="20">
                  <c:v>13.6511132670064</c:v>
                </c:pt>
                <c:pt idx="21">
                  <c:v>10.482346730036801</c:v>
                </c:pt>
                <c:pt idx="22">
                  <c:v>11.3355609987607</c:v>
                </c:pt>
                <c:pt idx="23">
                  <c:v>12.1857280736678</c:v>
                </c:pt>
                <c:pt idx="24">
                  <c:v>20.9546453544489</c:v>
                </c:pt>
                <c:pt idx="25">
                  <c:v>22.660256022834201</c:v>
                </c:pt>
                <c:pt idx="26">
                  <c:v>24.359775224546802</c:v>
                </c:pt>
              </c:numCache>
            </c:numRef>
          </c:val>
          <c:extLst>
            <c:ext xmlns:c16="http://schemas.microsoft.com/office/drawing/2014/chart" uri="{C3380CC4-5D6E-409C-BE32-E72D297353CC}">
              <c16:uniqueId val="{00000005-8BB9-4C02-9BCC-25FBB39FCDAC}"/>
            </c:ext>
          </c:extLst>
        </c:ser>
        <c:ser>
          <c:idx val="0"/>
          <c:order val="1"/>
          <c:tx>
            <c:strRef>
              <c:f>EP!$H$30</c:f>
              <c:strCache>
                <c:ptCount val="1"/>
                <c:pt idx="0">
                  <c:v>Sunk Costs</c:v>
                </c:pt>
              </c:strCache>
            </c:strRef>
          </c:tx>
          <c:spPr>
            <a:solidFill>
              <a:schemeClr val="accent4">
                <a:lumMod val="40000"/>
                <a:lumOff val="60000"/>
              </a:schemeClr>
            </a:solidFill>
            <a:ln>
              <a:noFill/>
            </a:ln>
            <a:effectLst/>
          </c:spPr>
          <c:invertIfNegative val="0"/>
          <c:cat>
            <c:strRef>
              <c:f>EP!$A$31:$A$57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EP!$H$31:$H$57</c:f>
              <c:numCache>
                <c:formatCode>General</c:formatCode>
                <c:ptCount val="27"/>
                <c:pt idx="0">
                  <c:v>0</c:v>
                </c:pt>
                <c:pt idx="1">
                  <c:v>0</c:v>
                </c:pt>
                <c:pt idx="2">
                  <c:v>0</c:v>
                </c:pt>
                <c:pt idx="3">
                  <c:v>0</c:v>
                </c:pt>
                <c:pt idx="4">
                  <c:v>0</c:v>
                </c:pt>
                <c:pt idx="5">
                  <c:v>0</c:v>
                </c:pt>
                <c:pt idx="6">
                  <c:v>7.3428519496879494E-2</c:v>
                </c:pt>
                <c:pt idx="7">
                  <c:v>8.0482380663308206E-2</c:v>
                </c:pt>
                <c:pt idx="8">
                  <c:v>8.7511049468428304E-2</c:v>
                </c:pt>
                <c:pt idx="9">
                  <c:v>7.3428519496879494E-2</c:v>
                </c:pt>
                <c:pt idx="10">
                  <c:v>8.0482380663308206E-2</c:v>
                </c:pt>
                <c:pt idx="11">
                  <c:v>8.7511049468428304E-2</c:v>
                </c:pt>
                <c:pt idx="12">
                  <c:v>8.2165783209488169E-2</c:v>
                </c:pt>
                <c:pt idx="13">
                  <c:v>8.9930817003687352E-2</c:v>
                </c:pt>
                <c:pt idx="14">
                  <c:v>9.7668118534335907E-2</c:v>
                </c:pt>
                <c:pt idx="15">
                  <c:v>8.2165783209488169E-2</c:v>
                </c:pt>
                <c:pt idx="16">
                  <c:v>8.9930817003687352E-2</c:v>
                </c:pt>
                <c:pt idx="17">
                  <c:v>9.7668118534335907E-2</c:v>
                </c:pt>
                <c:pt idx="18">
                  <c:v>8.2165783209488169E-2</c:v>
                </c:pt>
                <c:pt idx="19">
                  <c:v>8.9930817003687352E-2</c:v>
                </c:pt>
                <c:pt idx="20">
                  <c:v>9.7668118534335907E-2</c:v>
                </c:pt>
                <c:pt idx="21">
                  <c:v>8.2165783209488169E-2</c:v>
                </c:pt>
                <c:pt idx="22">
                  <c:v>8.9930817003687352E-2</c:v>
                </c:pt>
                <c:pt idx="23">
                  <c:v>9.7668118534335907E-2</c:v>
                </c:pt>
                <c:pt idx="24">
                  <c:v>8.2165783209488169E-2</c:v>
                </c:pt>
                <c:pt idx="25">
                  <c:v>8.9930817003687352E-2</c:v>
                </c:pt>
                <c:pt idx="26">
                  <c:v>9.7668118534335907E-2</c:v>
                </c:pt>
              </c:numCache>
            </c:numRef>
          </c:val>
          <c:extLst>
            <c:ext xmlns:c16="http://schemas.microsoft.com/office/drawing/2014/chart" uri="{C3380CC4-5D6E-409C-BE32-E72D297353CC}">
              <c16:uniqueId val="{00000000-8BB9-4C02-9BCC-25FBB39FCDAC}"/>
            </c:ext>
          </c:extLst>
        </c:ser>
        <c:ser>
          <c:idx val="6"/>
          <c:order val="2"/>
          <c:tx>
            <c:strRef>
              <c:f>EP!$G$30</c:f>
              <c:strCache>
                <c:ptCount val="1"/>
                <c:pt idx="0">
                  <c:v>Transportation</c:v>
                </c:pt>
              </c:strCache>
            </c:strRef>
          </c:tx>
          <c:spPr>
            <a:solidFill>
              <a:schemeClr val="accent6"/>
            </a:solidFill>
            <a:ln>
              <a:noFill/>
            </a:ln>
            <a:effectLst/>
          </c:spPr>
          <c:invertIfNegative val="0"/>
          <c:cat>
            <c:strRef>
              <c:f>EP!$A$31:$A$57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EP!$G$31:$G$57</c:f>
              <c:numCache>
                <c:formatCode>General</c:formatCode>
                <c:ptCount val="27"/>
                <c:pt idx="0">
                  <c:v>7.3428519496879494E-2</c:v>
                </c:pt>
                <c:pt idx="1">
                  <c:v>8.0482380663308206E-2</c:v>
                </c:pt>
                <c:pt idx="2">
                  <c:v>8.7511049468428304E-2</c:v>
                </c:pt>
                <c:pt idx="3">
                  <c:v>8.4496551265285606E-3</c:v>
                </c:pt>
                <c:pt idx="4">
                  <c:v>1.0214538960486901E-2</c:v>
                </c:pt>
                <c:pt idx="5">
                  <c:v>1.19731196378953E-2</c:v>
                </c:pt>
                <c:pt idx="6">
                  <c:v>0.113999620434411</c:v>
                </c:pt>
                <c:pt idx="7">
                  <c:v>0.12435578051436</c:v>
                </c:pt>
                <c:pt idx="8">
                  <c:v>0.134674954308308</c:v>
                </c:pt>
                <c:pt idx="9">
                  <c:v>1.0017216740640799E-2</c:v>
                </c:pt>
                <c:pt idx="10">
                  <c:v>1.1909692799003601E-2</c:v>
                </c:pt>
                <c:pt idx="11">
                  <c:v>1.37954100143009E-2</c:v>
                </c:pt>
                <c:pt idx="12">
                  <c:v>3.8609719185438698E-3</c:v>
                </c:pt>
                <c:pt idx="13">
                  <c:v>5.2523582820848298E-3</c:v>
                </c:pt>
                <c:pt idx="14">
                  <c:v>6.6387754086131298E-3</c:v>
                </c:pt>
                <c:pt idx="15">
                  <c:v>1.1644520160287599E-2</c:v>
                </c:pt>
                <c:pt idx="16">
                  <c:v>1.36694511481565E-2</c:v>
                </c:pt>
                <c:pt idx="17">
                  <c:v>1.56871502396402E-2</c:v>
                </c:pt>
                <c:pt idx="18">
                  <c:v>4.0318573427424002E-3</c:v>
                </c:pt>
                <c:pt idx="19">
                  <c:v>5.4371529849971904E-3</c:v>
                </c:pt>
                <c:pt idx="20">
                  <c:v>6.83742971424392E-3</c:v>
                </c:pt>
                <c:pt idx="21">
                  <c:v>9.9604756811521298E-4</c:v>
                </c:pt>
                <c:pt idx="22">
                  <c:v>2.1542424147608101E-3</c:v>
                </c:pt>
                <c:pt idx="23">
                  <c:v>3.3083008512398101E-3</c:v>
                </c:pt>
                <c:pt idx="24">
                  <c:v>0.22504382224650399</c:v>
                </c:pt>
                <c:pt idx="25">
                  <c:v>0.24443846386929699</c:v>
                </c:pt>
                <c:pt idx="26">
                  <c:v>0.26376383891486699</c:v>
                </c:pt>
              </c:numCache>
            </c:numRef>
          </c:val>
          <c:extLst xmlns:c15="http://schemas.microsoft.com/office/drawing/2012/chart">
            <c:ext xmlns:c16="http://schemas.microsoft.com/office/drawing/2014/chart" uri="{C3380CC4-5D6E-409C-BE32-E72D297353CC}">
              <c16:uniqueId val="{0000000A-8BB9-4C02-9BCC-25FBB39FCDAC}"/>
            </c:ext>
          </c:extLst>
        </c:ser>
        <c:ser>
          <c:idx val="9"/>
          <c:order val="3"/>
          <c:tx>
            <c:strRef>
              <c:f>EP!$E$30</c:f>
              <c:strCache>
                <c:ptCount val="1"/>
                <c:pt idx="0">
                  <c:v>Facilities and Operations</c:v>
                </c:pt>
              </c:strCache>
            </c:strRef>
          </c:tx>
          <c:spPr>
            <a:solidFill>
              <a:schemeClr val="accent6">
                <a:lumMod val="40000"/>
                <a:lumOff val="60000"/>
              </a:schemeClr>
            </a:solidFill>
            <a:ln>
              <a:noFill/>
            </a:ln>
            <a:effectLst/>
          </c:spPr>
          <c:invertIfNegative val="0"/>
          <c:cat>
            <c:strRef>
              <c:f>EP!$A$31:$A$57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EP!$E$31:$E$57</c:f>
              <c:numCache>
                <c:formatCode>General</c:formatCode>
                <c:ptCount val="27"/>
                <c:pt idx="0">
                  <c:v>8.7372637126086703E-3</c:v>
                </c:pt>
                <c:pt idx="1">
                  <c:v>9.4484363403791408E-3</c:v>
                </c:pt>
                <c:pt idx="2">
                  <c:v>1.01570690659076E-2</c:v>
                </c:pt>
                <c:pt idx="3">
                  <c:v>8.4165143037091602E-3</c:v>
                </c:pt>
                <c:pt idx="4">
                  <c:v>9.1015794214529301E-3</c:v>
                </c:pt>
                <c:pt idx="5">
                  <c:v>9.7841978780619007E-3</c:v>
                </c:pt>
                <c:pt idx="6">
                  <c:v>4.63499763202075E-3</c:v>
                </c:pt>
                <c:pt idx="7">
                  <c:v>5.0122648811387199E-3</c:v>
                </c:pt>
                <c:pt idx="8">
                  <c:v>5.3881847472241201E-3</c:v>
                </c:pt>
                <c:pt idx="9">
                  <c:v>4.63499763202075E-3</c:v>
                </c:pt>
                <c:pt idx="10">
                  <c:v>5.0122648811387199E-3</c:v>
                </c:pt>
                <c:pt idx="11">
                  <c:v>5.3881847472241201E-3</c:v>
                </c:pt>
                <c:pt idx="12">
                  <c:v>3.9319272531894399E-3</c:v>
                </c:pt>
                <c:pt idx="13">
                  <c:v>4.2519678435653302E-3</c:v>
                </c:pt>
                <c:pt idx="14">
                  <c:v>4.5708654318327296E-3</c:v>
                </c:pt>
                <c:pt idx="15">
                  <c:v>9.2810578851627492E-3</c:v>
                </c:pt>
                <c:pt idx="16">
                  <c:v>1.0036492829303899E-2</c:v>
                </c:pt>
                <c:pt idx="17">
                  <c:v>1.07892297915017E-2</c:v>
                </c:pt>
                <c:pt idx="18">
                  <c:v>4.8651778456977801E-3</c:v>
                </c:pt>
                <c:pt idx="19">
                  <c:v>5.2611806936034202E-3</c:v>
                </c:pt>
                <c:pt idx="20">
                  <c:v>5.6557692456236696E-3</c:v>
                </c:pt>
                <c:pt idx="21">
                  <c:v>0</c:v>
                </c:pt>
                <c:pt idx="22">
                  <c:v>0</c:v>
                </c:pt>
                <c:pt idx="23">
                  <c:v>0</c:v>
                </c:pt>
                <c:pt idx="24">
                  <c:v>7.0774690557409902E-3</c:v>
                </c:pt>
                <c:pt idx="25">
                  <c:v>7.6535421184175901E-3</c:v>
                </c:pt>
                <c:pt idx="26">
                  <c:v>8.2275577772989092E-3</c:v>
                </c:pt>
              </c:numCache>
            </c:numRef>
          </c:val>
          <c:extLst>
            <c:ext xmlns:c16="http://schemas.microsoft.com/office/drawing/2014/chart" uri="{C3380CC4-5D6E-409C-BE32-E72D297353CC}">
              <c16:uniqueId val="{00000004-8BB9-4C02-9BCC-25FBB39FCDAC}"/>
            </c:ext>
          </c:extLst>
        </c:ser>
        <c:ser>
          <c:idx val="5"/>
          <c:order val="4"/>
          <c:tx>
            <c:strRef>
              <c:f>EP!$C$30</c:f>
              <c:strCache>
                <c:ptCount val="1"/>
                <c:pt idx="0">
                  <c:v>EoL -  Food Loss</c:v>
                </c:pt>
              </c:strCache>
            </c:strRef>
          </c:tx>
          <c:spPr>
            <a:solidFill>
              <a:schemeClr val="accent2">
                <a:lumMod val="40000"/>
                <a:lumOff val="60000"/>
              </a:schemeClr>
            </a:solidFill>
            <a:ln>
              <a:noFill/>
            </a:ln>
            <a:effectLst/>
          </c:spPr>
          <c:invertIfNegative val="0"/>
          <c:cat>
            <c:strRef>
              <c:f>EP!$A$31:$A$57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EP!$C$31:$C$57</c:f>
              <c:numCache>
                <c:formatCode>General</c:formatCode>
                <c:ptCount val="27"/>
                <c:pt idx="0">
                  <c:v>0.148338528196264</c:v>
                </c:pt>
                <c:pt idx="1">
                  <c:v>0.160412594444797</c:v>
                </c:pt>
                <c:pt idx="2">
                  <c:v>0.17244353902815701</c:v>
                </c:pt>
                <c:pt idx="3">
                  <c:v>0.10808163114279699</c:v>
                </c:pt>
                <c:pt idx="4">
                  <c:v>0.11687897321255999</c:v>
                </c:pt>
                <c:pt idx="5">
                  <c:v>0.125644896203502</c:v>
                </c:pt>
                <c:pt idx="6">
                  <c:v>0.10808163114279699</c:v>
                </c:pt>
                <c:pt idx="7">
                  <c:v>0.11687897321255999</c:v>
                </c:pt>
                <c:pt idx="8">
                  <c:v>0.125644896203502</c:v>
                </c:pt>
                <c:pt idx="9">
                  <c:v>0.10808163114279699</c:v>
                </c:pt>
                <c:pt idx="10">
                  <c:v>0.11687897321255999</c:v>
                </c:pt>
                <c:pt idx="11">
                  <c:v>0.125644896203502</c:v>
                </c:pt>
                <c:pt idx="12">
                  <c:v>0.17345420436494599</c:v>
                </c:pt>
                <c:pt idx="13">
                  <c:v>0.18757256983651099</c:v>
                </c:pt>
                <c:pt idx="14">
                  <c:v>0.20164051257425</c:v>
                </c:pt>
                <c:pt idx="15">
                  <c:v>0.30125512714873698</c:v>
                </c:pt>
                <c:pt idx="16">
                  <c:v>0.32577589331200701</c:v>
                </c:pt>
                <c:pt idx="17">
                  <c:v>0.35020908531040701</c:v>
                </c:pt>
                <c:pt idx="18">
                  <c:v>0.19097483106847599</c:v>
                </c:pt>
                <c:pt idx="19">
                  <c:v>0.206519294062421</c:v>
                </c:pt>
                <c:pt idx="20">
                  <c:v>0.22200824111710299</c:v>
                </c:pt>
                <c:pt idx="21">
                  <c:v>0</c:v>
                </c:pt>
                <c:pt idx="22">
                  <c:v>0</c:v>
                </c:pt>
                <c:pt idx="23">
                  <c:v>0</c:v>
                </c:pt>
                <c:pt idx="24">
                  <c:v>1.56108783928451</c:v>
                </c:pt>
                <c:pt idx="25">
                  <c:v>1.6881531285286</c:v>
                </c:pt>
                <c:pt idx="26">
                  <c:v>1.81476461316825</c:v>
                </c:pt>
              </c:numCache>
            </c:numRef>
          </c:val>
          <c:extLst>
            <c:ext xmlns:c16="http://schemas.microsoft.com/office/drawing/2014/chart" uri="{C3380CC4-5D6E-409C-BE32-E72D297353CC}">
              <c16:uniqueId val="{00000002-8BB9-4C02-9BCC-25FBB39FCDAC}"/>
            </c:ext>
          </c:extLst>
        </c:ser>
        <c:ser>
          <c:idx val="1"/>
          <c:order val="5"/>
          <c:tx>
            <c:strRef>
              <c:f>EP!$D$30</c:f>
              <c:strCache>
                <c:ptCount val="1"/>
                <c:pt idx="0">
                  <c:v>EoL - Wasted Food</c:v>
                </c:pt>
              </c:strCache>
            </c:strRef>
          </c:tx>
          <c:spPr>
            <a:solidFill>
              <a:schemeClr val="accent2"/>
            </a:solidFill>
            <a:ln>
              <a:noFill/>
            </a:ln>
            <a:effectLst/>
          </c:spPr>
          <c:invertIfNegative val="0"/>
          <c:cat>
            <c:strRef>
              <c:f>EP!$A$31:$A$57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EP!$D$31:$D$57</c:f>
              <c:numCache>
                <c:formatCode>General</c:formatCode>
                <c:ptCount val="27"/>
                <c:pt idx="0">
                  <c:v>0.10927614874991599</c:v>
                </c:pt>
                <c:pt idx="1">
                  <c:v>0.23634143799400401</c:v>
                </c:pt>
                <c:pt idx="2">
                  <c:v>0.36295292263364898</c:v>
                </c:pt>
                <c:pt idx="3">
                  <c:v>0.10927614874991599</c:v>
                </c:pt>
                <c:pt idx="4">
                  <c:v>0.23634143799400401</c:v>
                </c:pt>
                <c:pt idx="5">
                  <c:v>0.36295292263364898</c:v>
                </c:pt>
                <c:pt idx="6">
                  <c:v>0.10927614874991599</c:v>
                </c:pt>
                <c:pt idx="7">
                  <c:v>0.23634143799400401</c:v>
                </c:pt>
                <c:pt idx="8">
                  <c:v>0.36295292263364898</c:v>
                </c:pt>
                <c:pt idx="9">
                  <c:v>0.10927614874991599</c:v>
                </c:pt>
                <c:pt idx="10">
                  <c:v>0.23634143799400401</c:v>
                </c:pt>
                <c:pt idx="11">
                  <c:v>0.36295292263364898</c:v>
                </c:pt>
                <c:pt idx="12">
                  <c:v>0.10927614874991599</c:v>
                </c:pt>
                <c:pt idx="13">
                  <c:v>0.23634143799400401</c:v>
                </c:pt>
                <c:pt idx="14">
                  <c:v>0.36295292263364898</c:v>
                </c:pt>
                <c:pt idx="15">
                  <c:v>0.10927614874991599</c:v>
                </c:pt>
                <c:pt idx="16">
                  <c:v>0.23634143799400401</c:v>
                </c:pt>
                <c:pt idx="17">
                  <c:v>0.36295292263364898</c:v>
                </c:pt>
                <c:pt idx="18">
                  <c:v>0.10927614874991599</c:v>
                </c:pt>
                <c:pt idx="19">
                  <c:v>0.23634143799400401</c:v>
                </c:pt>
                <c:pt idx="20">
                  <c:v>0.36295292263364898</c:v>
                </c:pt>
                <c:pt idx="21">
                  <c:v>0.10927614874991599</c:v>
                </c:pt>
                <c:pt idx="22">
                  <c:v>0.23634143799400401</c:v>
                </c:pt>
                <c:pt idx="23">
                  <c:v>0.36295292263364898</c:v>
                </c:pt>
                <c:pt idx="24">
                  <c:v>0.10927614874991599</c:v>
                </c:pt>
                <c:pt idx="25">
                  <c:v>0.23634143799400401</c:v>
                </c:pt>
                <c:pt idx="26">
                  <c:v>0.36295292263364898</c:v>
                </c:pt>
              </c:numCache>
            </c:numRef>
          </c:val>
          <c:extLst>
            <c:ext xmlns:c16="http://schemas.microsoft.com/office/drawing/2014/chart" uri="{C3380CC4-5D6E-409C-BE32-E72D297353CC}">
              <c16:uniqueId val="{00000003-8BB9-4C02-9BCC-25FBB39FCDAC}"/>
            </c:ext>
          </c:extLst>
        </c:ser>
        <c:ser>
          <c:idx val="2"/>
          <c:order val="6"/>
          <c:tx>
            <c:strRef>
              <c:f>EP!$B$30</c:f>
              <c:strCache>
                <c:ptCount val="1"/>
                <c:pt idx="0">
                  <c:v>Avoided Disposal</c:v>
                </c:pt>
              </c:strCache>
            </c:strRef>
          </c:tx>
          <c:spPr>
            <a:solidFill>
              <a:schemeClr val="accent1"/>
            </a:solidFill>
            <a:ln>
              <a:noFill/>
            </a:ln>
            <a:effectLst/>
          </c:spPr>
          <c:invertIfNegative val="0"/>
          <c:cat>
            <c:strRef>
              <c:f>EP!$A$31:$A$57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EP!$B$31:$B$57</c:f>
              <c:numCache>
                <c:formatCode>General</c:formatCode>
                <c:ptCount val="27"/>
                <c:pt idx="0">
                  <c:v>-1.4599793902637499</c:v>
                </c:pt>
                <c:pt idx="1">
                  <c:v>-1.4599793902637499</c:v>
                </c:pt>
                <c:pt idx="2">
                  <c:v>-1.4599793902637499</c:v>
                </c:pt>
                <c:pt idx="3">
                  <c:v>-1.4599793902637499</c:v>
                </c:pt>
                <c:pt idx="4">
                  <c:v>-1.4599793902637499</c:v>
                </c:pt>
                <c:pt idx="5">
                  <c:v>-1.4599793902637499</c:v>
                </c:pt>
                <c:pt idx="6">
                  <c:v>-1.4599793902637499</c:v>
                </c:pt>
                <c:pt idx="7">
                  <c:v>-1.4599793902637499</c:v>
                </c:pt>
                <c:pt idx="8">
                  <c:v>-1.4599793902637499</c:v>
                </c:pt>
                <c:pt idx="9">
                  <c:v>-1.4599793902637499</c:v>
                </c:pt>
                <c:pt idx="10">
                  <c:v>-1.4599793902637499</c:v>
                </c:pt>
                <c:pt idx="11">
                  <c:v>-1.4599793902637499</c:v>
                </c:pt>
                <c:pt idx="12">
                  <c:v>-1.4599793902637499</c:v>
                </c:pt>
                <c:pt idx="13">
                  <c:v>-1.4599793902637499</c:v>
                </c:pt>
                <c:pt idx="14">
                  <c:v>-1.4599793902637499</c:v>
                </c:pt>
                <c:pt idx="15">
                  <c:v>-1.4599793902637499</c:v>
                </c:pt>
                <c:pt idx="16">
                  <c:v>-1.4599793902637499</c:v>
                </c:pt>
                <c:pt idx="17">
                  <c:v>-1.4599793902637499</c:v>
                </c:pt>
                <c:pt idx="18">
                  <c:v>-1.4599793902637499</c:v>
                </c:pt>
                <c:pt idx="19">
                  <c:v>-1.4599793902637499</c:v>
                </c:pt>
                <c:pt idx="20">
                  <c:v>-1.4599793902637499</c:v>
                </c:pt>
                <c:pt idx="21">
                  <c:v>-1.4599793902637499</c:v>
                </c:pt>
                <c:pt idx="22">
                  <c:v>-1.4599793902637499</c:v>
                </c:pt>
                <c:pt idx="23">
                  <c:v>-1.4599793902637499</c:v>
                </c:pt>
                <c:pt idx="24">
                  <c:v>-1.4599793902637499</c:v>
                </c:pt>
                <c:pt idx="25">
                  <c:v>-1.4599793902637499</c:v>
                </c:pt>
                <c:pt idx="26">
                  <c:v>-1.4599793902637499</c:v>
                </c:pt>
              </c:numCache>
            </c:numRef>
          </c:val>
          <c:extLst xmlns:c15="http://schemas.microsoft.com/office/drawing/2012/chart">
            <c:ext xmlns:c16="http://schemas.microsoft.com/office/drawing/2014/chart" uri="{C3380CC4-5D6E-409C-BE32-E72D297353CC}">
              <c16:uniqueId val="{00000001-8BB9-4C02-9BCC-25FBB39FCDAC}"/>
            </c:ext>
          </c:extLst>
        </c:ser>
        <c:dLbls>
          <c:showLegendKey val="0"/>
          <c:showVal val="0"/>
          <c:showCatName val="0"/>
          <c:showSerName val="0"/>
          <c:showPercent val="0"/>
          <c:showBubbleSize val="0"/>
        </c:dLbls>
        <c:gapWidth val="60"/>
        <c:overlap val="100"/>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max val="8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kg N eq.</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3"/>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6"/>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EP of Food Rescue by Life Cycle Stage (incl. Apple Production and Sunk Costs)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9"/>
          <c:order val="0"/>
          <c:tx>
            <c:strRef>
              <c:f>EP!$F$58</c:f>
              <c:strCache>
                <c:ptCount val="1"/>
                <c:pt idx="0">
                  <c:v>Apple Production</c:v>
                </c:pt>
              </c:strCache>
            </c:strRef>
          </c:tx>
          <c:spPr>
            <a:solidFill>
              <a:schemeClr val="accent4"/>
            </a:solidFill>
            <a:ln>
              <a:noFill/>
            </a:ln>
            <a:effectLst/>
          </c:spPr>
          <c:invertIfNegative val="0"/>
          <c:cat>
            <c:strRef>
              <c:f>EP!$A$59:$A$85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EP!$F$59:$F$85</c:f>
              <c:numCache>
                <c:formatCode>General</c:formatCode>
                <c:ptCount val="27"/>
                <c:pt idx="0">
                  <c:v>1.6170829475236299</c:v>
                </c:pt>
                <c:pt idx="1">
                  <c:v>1.7487059781360199</c:v>
                </c:pt>
                <c:pt idx="2">
                  <c:v>1.87985892649622</c:v>
                </c:pt>
                <c:pt idx="3">
                  <c:v>1.5123740094810401</c:v>
                </c:pt>
                <c:pt idx="4">
                  <c:v>1.63547421955508</c:v>
                </c:pt>
                <c:pt idx="5">
                  <c:v>1.75813478602171</c:v>
                </c:pt>
                <c:pt idx="6">
                  <c:v>1.51309921830869</c:v>
                </c:pt>
                <c:pt idx="7">
                  <c:v>1.6362584570082399</c:v>
                </c:pt>
                <c:pt idx="8">
                  <c:v>1.7589778412838599</c:v>
                </c:pt>
                <c:pt idx="9">
                  <c:v>1.51309921830869</c:v>
                </c:pt>
                <c:pt idx="10">
                  <c:v>1.6362584570082399</c:v>
                </c:pt>
                <c:pt idx="11">
                  <c:v>1.7589778412838599</c:v>
                </c:pt>
                <c:pt idx="12">
                  <c:v>1.57452409890395</c:v>
                </c:pt>
                <c:pt idx="13">
                  <c:v>1.70268303718683</c:v>
                </c:pt>
                <c:pt idx="14">
                  <c:v>1.8303842649758399</c:v>
                </c:pt>
                <c:pt idx="15">
                  <c:v>1.74622858962308</c:v>
                </c:pt>
                <c:pt idx="16">
                  <c:v>1.88836347482496</c:v>
                </c:pt>
                <c:pt idx="17">
                  <c:v>2.0299907354368298</c:v>
                </c:pt>
                <c:pt idx="18">
                  <c:v>1.58824175969398</c:v>
                </c:pt>
                <c:pt idx="19">
                  <c:v>1.7175172517621</c:v>
                </c:pt>
                <c:pt idx="20">
                  <c:v>1.8463310456442601</c:v>
                </c:pt>
                <c:pt idx="21">
                  <c:v>1.4177511987722899</c:v>
                </c:pt>
                <c:pt idx="22">
                  <c:v>1.5331495521607299</c:v>
                </c:pt>
                <c:pt idx="23">
                  <c:v>1.64813576857278</c:v>
                </c:pt>
                <c:pt idx="24">
                  <c:v>2.8341433780271101</c:v>
                </c:pt>
                <c:pt idx="25">
                  <c:v>3.0648294669362999</c:v>
                </c:pt>
                <c:pt idx="26">
                  <c:v>3.29469167695652</c:v>
                </c:pt>
              </c:numCache>
            </c:numRef>
          </c:val>
          <c:extLst>
            <c:ext xmlns:c16="http://schemas.microsoft.com/office/drawing/2014/chart" uri="{C3380CC4-5D6E-409C-BE32-E72D297353CC}">
              <c16:uniqueId val="{00000004-1647-44AD-A157-D05DD9BA7553}"/>
            </c:ext>
          </c:extLst>
        </c:ser>
        <c:ser>
          <c:idx val="6"/>
          <c:order val="1"/>
          <c:tx>
            <c:strRef>
              <c:f>EP!$H$58</c:f>
              <c:strCache>
                <c:ptCount val="1"/>
                <c:pt idx="0">
                  <c:v>Sunk Costs</c:v>
                </c:pt>
              </c:strCache>
            </c:strRef>
          </c:tx>
          <c:spPr>
            <a:solidFill>
              <a:schemeClr val="accent4">
                <a:lumMod val="40000"/>
                <a:lumOff val="60000"/>
              </a:schemeClr>
            </a:solidFill>
            <a:ln>
              <a:noFill/>
            </a:ln>
            <a:effectLst/>
          </c:spPr>
          <c:invertIfNegative val="0"/>
          <c:cat>
            <c:strRef>
              <c:f>EP!$A$59:$A$85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EP!$H$59:$H$85</c:f>
              <c:numCache>
                <c:formatCode>General</c:formatCode>
                <c:ptCount val="27"/>
                <c:pt idx="0">
                  <c:v>0</c:v>
                </c:pt>
                <c:pt idx="1">
                  <c:v>0</c:v>
                </c:pt>
                <c:pt idx="2">
                  <c:v>0</c:v>
                </c:pt>
                <c:pt idx="3">
                  <c:v>0</c:v>
                </c:pt>
                <c:pt idx="4">
                  <c:v>0</c:v>
                </c:pt>
                <c:pt idx="5">
                  <c:v>0</c:v>
                </c:pt>
                <c:pt idx="6">
                  <c:v>7.3428519496879494E-2</c:v>
                </c:pt>
                <c:pt idx="7">
                  <c:v>8.0482380663308206E-2</c:v>
                </c:pt>
                <c:pt idx="8">
                  <c:v>8.7511049468428304E-2</c:v>
                </c:pt>
                <c:pt idx="9">
                  <c:v>7.3428519496879494E-2</c:v>
                </c:pt>
                <c:pt idx="10">
                  <c:v>8.0482380663308206E-2</c:v>
                </c:pt>
                <c:pt idx="11">
                  <c:v>8.7511049468428304E-2</c:v>
                </c:pt>
                <c:pt idx="12">
                  <c:v>8.2165783209488169E-2</c:v>
                </c:pt>
                <c:pt idx="13">
                  <c:v>8.9930817003687352E-2</c:v>
                </c:pt>
                <c:pt idx="14">
                  <c:v>9.7668118534335907E-2</c:v>
                </c:pt>
                <c:pt idx="15">
                  <c:v>8.2165783209488169E-2</c:v>
                </c:pt>
                <c:pt idx="16">
                  <c:v>8.9930817003687352E-2</c:v>
                </c:pt>
                <c:pt idx="17">
                  <c:v>9.7668118534335907E-2</c:v>
                </c:pt>
                <c:pt idx="18">
                  <c:v>8.2165783209488169E-2</c:v>
                </c:pt>
                <c:pt idx="19">
                  <c:v>8.9930817003687352E-2</c:v>
                </c:pt>
                <c:pt idx="20">
                  <c:v>9.7668118534335907E-2</c:v>
                </c:pt>
                <c:pt idx="21">
                  <c:v>8.2165783209488169E-2</c:v>
                </c:pt>
                <c:pt idx="22">
                  <c:v>8.9930817003687352E-2</c:v>
                </c:pt>
                <c:pt idx="23">
                  <c:v>9.7668118534335907E-2</c:v>
                </c:pt>
                <c:pt idx="24">
                  <c:v>8.2165783209488169E-2</c:v>
                </c:pt>
                <c:pt idx="25">
                  <c:v>8.9930817003687352E-2</c:v>
                </c:pt>
                <c:pt idx="26">
                  <c:v>9.7668118534335907E-2</c:v>
                </c:pt>
              </c:numCache>
            </c:numRef>
          </c:val>
          <c:extLst xmlns:c15="http://schemas.microsoft.com/office/drawing/2012/chart">
            <c:ext xmlns:c16="http://schemas.microsoft.com/office/drawing/2014/chart" uri="{C3380CC4-5D6E-409C-BE32-E72D297353CC}">
              <c16:uniqueId val="{0000000A-1647-44AD-A157-D05DD9BA7553}"/>
            </c:ext>
          </c:extLst>
        </c:ser>
        <c:ser>
          <c:idx val="8"/>
          <c:order val="2"/>
          <c:tx>
            <c:strRef>
              <c:f>EP!$G$58</c:f>
              <c:strCache>
                <c:ptCount val="1"/>
                <c:pt idx="0">
                  <c:v>Transportation</c:v>
                </c:pt>
              </c:strCache>
            </c:strRef>
          </c:tx>
          <c:spPr>
            <a:solidFill>
              <a:schemeClr val="accent6"/>
            </a:solidFill>
            <a:ln>
              <a:noFill/>
            </a:ln>
            <a:effectLst/>
          </c:spPr>
          <c:invertIfNegative val="0"/>
          <c:cat>
            <c:strRef>
              <c:f>EP!$A$59:$A$85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EP!$G$59:$G$85</c:f>
              <c:numCache>
                <c:formatCode>General</c:formatCode>
                <c:ptCount val="27"/>
                <c:pt idx="0">
                  <c:v>7.3428519496879494E-2</c:v>
                </c:pt>
                <c:pt idx="1">
                  <c:v>8.0482380663308206E-2</c:v>
                </c:pt>
                <c:pt idx="2">
                  <c:v>8.7511049468428304E-2</c:v>
                </c:pt>
                <c:pt idx="3">
                  <c:v>8.4496551265285606E-3</c:v>
                </c:pt>
                <c:pt idx="4">
                  <c:v>1.0214538960486901E-2</c:v>
                </c:pt>
                <c:pt idx="5">
                  <c:v>1.19731196378953E-2</c:v>
                </c:pt>
                <c:pt idx="6">
                  <c:v>0.113999620434411</c:v>
                </c:pt>
                <c:pt idx="7">
                  <c:v>0.12435578051436</c:v>
                </c:pt>
                <c:pt idx="8">
                  <c:v>0.134674954308308</c:v>
                </c:pt>
                <c:pt idx="9">
                  <c:v>1.0017216740640799E-2</c:v>
                </c:pt>
                <c:pt idx="10">
                  <c:v>1.1909692799003601E-2</c:v>
                </c:pt>
                <c:pt idx="11">
                  <c:v>1.37954100143009E-2</c:v>
                </c:pt>
                <c:pt idx="12">
                  <c:v>3.8609719185438698E-3</c:v>
                </c:pt>
                <c:pt idx="13">
                  <c:v>5.2523582820848298E-3</c:v>
                </c:pt>
                <c:pt idx="14">
                  <c:v>6.6387754086131298E-3</c:v>
                </c:pt>
                <c:pt idx="15">
                  <c:v>1.1644520160287599E-2</c:v>
                </c:pt>
                <c:pt idx="16">
                  <c:v>1.36694511481565E-2</c:v>
                </c:pt>
                <c:pt idx="17">
                  <c:v>1.56871502396402E-2</c:v>
                </c:pt>
                <c:pt idx="18">
                  <c:v>4.0318573427424002E-3</c:v>
                </c:pt>
                <c:pt idx="19">
                  <c:v>5.4371529849971904E-3</c:v>
                </c:pt>
                <c:pt idx="20">
                  <c:v>6.83742971424392E-3</c:v>
                </c:pt>
                <c:pt idx="21">
                  <c:v>9.9604756811521298E-4</c:v>
                </c:pt>
                <c:pt idx="22">
                  <c:v>2.1542424147608101E-3</c:v>
                </c:pt>
                <c:pt idx="23">
                  <c:v>3.3083008512398101E-3</c:v>
                </c:pt>
                <c:pt idx="24">
                  <c:v>0.22504382224650399</c:v>
                </c:pt>
                <c:pt idx="25">
                  <c:v>0.24443846386929699</c:v>
                </c:pt>
                <c:pt idx="26">
                  <c:v>0.26376383891486699</c:v>
                </c:pt>
              </c:numCache>
            </c:numRef>
          </c:val>
          <c:extLst>
            <c:ext xmlns:c16="http://schemas.microsoft.com/office/drawing/2014/chart" uri="{C3380CC4-5D6E-409C-BE32-E72D297353CC}">
              <c16:uniqueId val="{00000005-1647-44AD-A157-D05DD9BA7553}"/>
            </c:ext>
          </c:extLst>
        </c:ser>
        <c:ser>
          <c:idx val="1"/>
          <c:order val="3"/>
          <c:tx>
            <c:strRef>
              <c:f>EP!$E$58</c:f>
              <c:strCache>
                <c:ptCount val="1"/>
                <c:pt idx="0">
                  <c:v>Facilities and Operations</c:v>
                </c:pt>
              </c:strCache>
            </c:strRef>
          </c:tx>
          <c:spPr>
            <a:solidFill>
              <a:schemeClr val="accent6">
                <a:lumMod val="40000"/>
                <a:lumOff val="60000"/>
              </a:schemeClr>
            </a:solidFill>
            <a:ln>
              <a:noFill/>
            </a:ln>
            <a:effectLst/>
          </c:spPr>
          <c:invertIfNegative val="0"/>
          <c:cat>
            <c:strRef>
              <c:f>EP!$A$59:$A$85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EP!$E$59:$E$85</c:f>
              <c:numCache>
                <c:formatCode>General</c:formatCode>
                <c:ptCount val="27"/>
                <c:pt idx="0">
                  <c:v>8.7372637126086703E-3</c:v>
                </c:pt>
                <c:pt idx="1">
                  <c:v>9.4484363403791408E-3</c:v>
                </c:pt>
                <c:pt idx="2">
                  <c:v>1.01570690659076E-2</c:v>
                </c:pt>
                <c:pt idx="3">
                  <c:v>8.4165143037091602E-3</c:v>
                </c:pt>
                <c:pt idx="4">
                  <c:v>9.1015794214529301E-3</c:v>
                </c:pt>
                <c:pt idx="5">
                  <c:v>9.7841978780619007E-3</c:v>
                </c:pt>
                <c:pt idx="6">
                  <c:v>4.63499763202075E-3</c:v>
                </c:pt>
                <c:pt idx="7">
                  <c:v>5.0122648811387199E-3</c:v>
                </c:pt>
                <c:pt idx="8">
                  <c:v>5.3881847472241201E-3</c:v>
                </c:pt>
                <c:pt idx="9">
                  <c:v>4.63499763202075E-3</c:v>
                </c:pt>
                <c:pt idx="10">
                  <c:v>5.0122648811387199E-3</c:v>
                </c:pt>
                <c:pt idx="11">
                  <c:v>5.3881847472241201E-3</c:v>
                </c:pt>
                <c:pt idx="12">
                  <c:v>3.9319272531894399E-3</c:v>
                </c:pt>
                <c:pt idx="13">
                  <c:v>4.2519678435653302E-3</c:v>
                </c:pt>
                <c:pt idx="14">
                  <c:v>4.5708654318327296E-3</c:v>
                </c:pt>
                <c:pt idx="15">
                  <c:v>9.2810578851627492E-3</c:v>
                </c:pt>
                <c:pt idx="16">
                  <c:v>1.0036492829303899E-2</c:v>
                </c:pt>
                <c:pt idx="17">
                  <c:v>1.07892297915017E-2</c:v>
                </c:pt>
                <c:pt idx="18">
                  <c:v>4.8651778456977801E-3</c:v>
                </c:pt>
                <c:pt idx="19">
                  <c:v>5.2611806936034202E-3</c:v>
                </c:pt>
                <c:pt idx="20">
                  <c:v>5.6557692456236696E-3</c:v>
                </c:pt>
                <c:pt idx="21">
                  <c:v>0</c:v>
                </c:pt>
                <c:pt idx="22">
                  <c:v>0</c:v>
                </c:pt>
                <c:pt idx="23">
                  <c:v>0</c:v>
                </c:pt>
                <c:pt idx="24">
                  <c:v>7.0774690557409902E-3</c:v>
                </c:pt>
                <c:pt idx="25">
                  <c:v>7.6535421184175901E-3</c:v>
                </c:pt>
                <c:pt idx="26">
                  <c:v>8.2275577772989092E-3</c:v>
                </c:pt>
              </c:numCache>
            </c:numRef>
          </c:val>
          <c:extLst>
            <c:ext xmlns:c16="http://schemas.microsoft.com/office/drawing/2014/chart" uri="{C3380CC4-5D6E-409C-BE32-E72D297353CC}">
              <c16:uniqueId val="{00000003-1647-44AD-A157-D05DD9BA7553}"/>
            </c:ext>
          </c:extLst>
        </c:ser>
        <c:ser>
          <c:idx val="2"/>
          <c:order val="4"/>
          <c:tx>
            <c:strRef>
              <c:f>EP!$C$58</c:f>
              <c:strCache>
                <c:ptCount val="1"/>
                <c:pt idx="0">
                  <c:v>EoL -  Food Loss</c:v>
                </c:pt>
              </c:strCache>
            </c:strRef>
          </c:tx>
          <c:spPr>
            <a:solidFill>
              <a:schemeClr val="accent2">
                <a:lumMod val="40000"/>
                <a:lumOff val="60000"/>
              </a:schemeClr>
            </a:solidFill>
            <a:ln>
              <a:noFill/>
            </a:ln>
            <a:effectLst/>
          </c:spPr>
          <c:invertIfNegative val="0"/>
          <c:cat>
            <c:strRef>
              <c:f>EP!$A$59:$A$85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EP!$C$59:$C$85</c:f>
              <c:numCache>
                <c:formatCode>General</c:formatCode>
                <c:ptCount val="27"/>
                <c:pt idx="0">
                  <c:v>0.148338528196264</c:v>
                </c:pt>
                <c:pt idx="1">
                  <c:v>0.160412594444797</c:v>
                </c:pt>
                <c:pt idx="2">
                  <c:v>0.17244353902815701</c:v>
                </c:pt>
                <c:pt idx="3">
                  <c:v>0.10808163114279699</c:v>
                </c:pt>
                <c:pt idx="4">
                  <c:v>0.11687897321255999</c:v>
                </c:pt>
                <c:pt idx="5">
                  <c:v>0.125644896203502</c:v>
                </c:pt>
                <c:pt idx="6">
                  <c:v>0.10808163114279699</c:v>
                </c:pt>
                <c:pt idx="7">
                  <c:v>0.11687897321255999</c:v>
                </c:pt>
                <c:pt idx="8">
                  <c:v>0.125644896203502</c:v>
                </c:pt>
                <c:pt idx="9">
                  <c:v>0.10808163114279699</c:v>
                </c:pt>
                <c:pt idx="10">
                  <c:v>0.11687897321255999</c:v>
                </c:pt>
                <c:pt idx="11">
                  <c:v>0.125644896203502</c:v>
                </c:pt>
                <c:pt idx="12">
                  <c:v>0.17345420436494599</c:v>
                </c:pt>
                <c:pt idx="13">
                  <c:v>0.18757256983651099</c:v>
                </c:pt>
                <c:pt idx="14">
                  <c:v>0.20164051257425</c:v>
                </c:pt>
                <c:pt idx="15">
                  <c:v>0.30125512714873698</c:v>
                </c:pt>
                <c:pt idx="16">
                  <c:v>0.32577589331200701</c:v>
                </c:pt>
                <c:pt idx="17">
                  <c:v>0.35020908531040701</c:v>
                </c:pt>
                <c:pt idx="18">
                  <c:v>0.19097483106847599</c:v>
                </c:pt>
                <c:pt idx="19">
                  <c:v>0.206519294062421</c:v>
                </c:pt>
                <c:pt idx="20">
                  <c:v>0.22200824111710299</c:v>
                </c:pt>
                <c:pt idx="21">
                  <c:v>0</c:v>
                </c:pt>
                <c:pt idx="22">
                  <c:v>0</c:v>
                </c:pt>
                <c:pt idx="23">
                  <c:v>0</c:v>
                </c:pt>
                <c:pt idx="24">
                  <c:v>1.56108783928451</c:v>
                </c:pt>
                <c:pt idx="25">
                  <c:v>1.6881531285286</c:v>
                </c:pt>
                <c:pt idx="26">
                  <c:v>1.81476461316825</c:v>
                </c:pt>
              </c:numCache>
            </c:numRef>
          </c:val>
          <c:extLst xmlns:c15="http://schemas.microsoft.com/office/drawing/2012/chart">
            <c:ext xmlns:c16="http://schemas.microsoft.com/office/drawing/2014/chart" uri="{C3380CC4-5D6E-409C-BE32-E72D297353CC}">
              <c16:uniqueId val="{00000001-1647-44AD-A157-D05DD9BA7553}"/>
            </c:ext>
          </c:extLst>
        </c:ser>
        <c:ser>
          <c:idx val="5"/>
          <c:order val="5"/>
          <c:tx>
            <c:strRef>
              <c:f>EP!$D$58</c:f>
              <c:strCache>
                <c:ptCount val="1"/>
                <c:pt idx="0">
                  <c:v>EoL - Wasted Food</c:v>
                </c:pt>
              </c:strCache>
            </c:strRef>
          </c:tx>
          <c:spPr>
            <a:solidFill>
              <a:schemeClr val="accent2"/>
            </a:solidFill>
            <a:ln>
              <a:noFill/>
            </a:ln>
            <a:effectLst/>
          </c:spPr>
          <c:invertIfNegative val="0"/>
          <c:cat>
            <c:strRef>
              <c:f>EP!$A$59:$A$85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EP!$D$59:$D$85</c:f>
              <c:numCache>
                <c:formatCode>General</c:formatCode>
                <c:ptCount val="27"/>
                <c:pt idx="0">
                  <c:v>0.10927614874991599</c:v>
                </c:pt>
                <c:pt idx="1">
                  <c:v>0.23634143799400401</c:v>
                </c:pt>
                <c:pt idx="2">
                  <c:v>0.36295292263364898</c:v>
                </c:pt>
                <c:pt idx="3">
                  <c:v>0.10927614874991599</c:v>
                </c:pt>
                <c:pt idx="4">
                  <c:v>0.23634143799400401</c:v>
                </c:pt>
                <c:pt idx="5">
                  <c:v>0.36295292263364898</c:v>
                </c:pt>
                <c:pt idx="6">
                  <c:v>0.10927614874991599</c:v>
                </c:pt>
                <c:pt idx="7">
                  <c:v>0.23634143799400401</c:v>
                </c:pt>
                <c:pt idx="8">
                  <c:v>0.36295292263364898</c:v>
                </c:pt>
                <c:pt idx="9">
                  <c:v>0.10927614874991599</c:v>
                </c:pt>
                <c:pt idx="10">
                  <c:v>0.23634143799400401</c:v>
                </c:pt>
                <c:pt idx="11">
                  <c:v>0.36295292263364898</c:v>
                </c:pt>
                <c:pt idx="12">
                  <c:v>0.10927614874991599</c:v>
                </c:pt>
                <c:pt idx="13">
                  <c:v>0.23634143799400401</c:v>
                </c:pt>
                <c:pt idx="14">
                  <c:v>0.36295292263364898</c:v>
                </c:pt>
                <c:pt idx="15">
                  <c:v>0.10927614874991599</c:v>
                </c:pt>
                <c:pt idx="16">
                  <c:v>0.23634143799400401</c:v>
                </c:pt>
                <c:pt idx="17">
                  <c:v>0.36295292263364898</c:v>
                </c:pt>
                <c:pt idx="18">
                  <c:v>0.10927614874991599</c:v>
                </c:pt>
                <c:pt idx="19">
                  <c:v>0.23634143799400401</c:v>
                </c:pt>
                <c:pt idx="20">
                  <c:v>0.36295292263364898</c:v>
                </c:pt>
                <c:pt idx="21">
                  <c:v>0.10927614874991599</c:v>
                </c:pt>
                <c:pt idx="22">
                  <c:v>0.23634143799400401</c:v>
                </c:pt>
                <c:pt idx="23">
                  <c:v>0.36295292263364898</c:v>
                </c:pt>
                <c:pt idx="24">
                  <c:v>0.10927614874991599</c:v>
                </c:pt>
                <c:pt idx="25">
                  <c:v>0.23634143799400401</c:v>
                </c:pt>
                <c:pt idx="26">
                  <c:v>0.36295292263364898</c:v>
                </c:pt>
              </c:numCache>
            </c:numRef>
          </c:val>
          <c:extLst>
            <c:ext xmlns:c16="http://schemas.microsoft.com/office/drawing/2014/chart" uri="{C3380CC4-5D6E-409C-BE32-E72D297353CC}">
              <c16:uniqueId val="{00000002-1647-44AD-A157-D05DD9BA7553}"/>
            </c:ext>
          </c:extLst>
        </c:ser>
        <c:ser>
          <c:idx val="0"/>
          <c:order val="6"/>
          <c:tx>
            <c:strRef>
              <c:f>EP!$B$58</c:f>
              <c:strCache>
                <c:ptCount val="1"/>
                <c:pt idx="0">
                  <c:v>Avoided Disposal</c:v>
                </c:pt>
              </c:strCache>
            </c:strRef>
          </c:tx>
          <c:spPr>
            <a:solidFill>
              <a:schemeClr val="accent1"/>
            </a:solidFill>
            <a:ln>
              <a:noFill/>
            </a:ln>
            <a:effectLst/>
          </c:spPr>
          <c:invertIfNegative val="0"/>
          <c:cat>
            <c:strRef>
              <c:f>EP!$A$59:$A$85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EP!$B$59:$B$85</c:f>
              <c:numCache>
                <c:formatCode>General</c:formatCode>
                <c:ptCount val="27"/>
                <c:pt idx="0">
                  <c:v>-1.4599793902637499</c:v>
                </c:pt>
                <c:pt idx="1">
                  <c:v>-1.4599793902637499</c:v>
                </c:pt>
                <c:pt idx="2">
                  <c:v>-1.4599793902637499</c:v>
                </c:pt>
                <c:pt idx="3">
                  <c:v>-1.4599793902637499</c:v>
                </c:pt>
                <c:pt idx="4">
                  <c:v>-1.4599793902637499</c:v>
                </c:pt>
                <c:pt idx="5">
                  <c:v>-1.4599793902637499</c:v>
                </c:pt>
                <c:pt idx="6">
                  <c:v>-1.4599793902637499</c:v>
                </c:pt>
                <c:pt idx="7">
                  <c:v>-1.4599793902637499</c:v>
                </c:pt>
                <c:pt idx="8">
                  <c:v>-1.4599793902637499</c:v>
                </c:pt>
                <c:pt idx="9">
                  <c:v>-1.4599793902637499</c:v>
                </c:pt>
                <c:pt idx="10">
                  <c:v>-1.4599793902637499</c:v>
                </c:pt>
                <c:pt idx="11">
                  <c:v>-1.4599793902637499</c:v>
                </c:pt>
                <c:pt idx="12">
                  <c:v>-1.4599793902637499</c:v>
                </c:pt>
                <c:pt idx="13">
                  <c:v>-1.4599793902637499</c:v>
                </c:pt>
                <c:pt idx="14">
                  <c:v>-1.4599793902637499</c:v>
                </c:pt>
                <c:pt idx="15">
                  <c:v>-1.4599793902637499</c:v>
                </c:pt>
                <c:pt idx="16">
                  <c:v>-1.4599793902637499</c:v>
                </c:pt>
                <c:pt idx="17">
                  <c:v>-1.4599793902637499</c:v>
                </c:pt>
                <c:pt idx="18">
                  <c:v>-1.4599793902637499</c:v>
                </c:pt>
                <c:pt idx="19">
                  <c:v>-1.4599793902637499</c:v>
                </c:pt>
                <c:pt idx="20">
                  <c:v>-1.4599793902637499</c:v>
                </c:pt>
                <c:pt idx="21">
                  <c:v>-1.4599793902637499</c:v>
                </c:pt>
                <c:pt idx="22">
                  <c:v>-1.4599793902637499</c:v>
                </c:pt>
                <c:pt idx="23">
                  <c:v>-1.4599793902637499</c:v>
                </c:pt>
                <c:pt idx="24">
                  <c:v>-1.4599793902637499</c:v>
                </c:pt>
                <c:pt idx="25">
                  <c:v>-1.4599793902637499</c:v>
                </c:pt>
                <c:pt idx="26">
                  <c:v>-1.4599793902637499</c:v>
                </c:pt>
              </c:numCache>
            </c:numRef>
          </c:val>
          <c:extLst>
            <c:ext xmlns:c16="http://schemas.microsoft.com/office/drawing/2014/chart" uri="{C3380CC4-5D6E-409C-BE32-E72D297353CC}">
              <c16:uniqueId val="{00000000-1647-44AD-A157-D05DD9BA7553}"/>
            </c:ext>
          </c:extLst>
        </c:ser>
        <c:dLbls>
          <c:showLegendKey val="0"/>
          <c:showVal val="0"/>
          <c:showCatName val="0"/>
          <c:showSerName val="0"/>
          <c:showPercent val="0"/>
          <c:showBubbleSize val="0"/>
        </c:dLbls>
        <c:gapWidth val="60"/>
        <c:overlap val="100"/>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max val="8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kg N eq.</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4"/>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6"/>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EP of Food Rescue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EP!$M$2</c:f>
              <c:strCache>
                <c:ptCount val="1"/>
                <c:pt idx="0">
                  <c:v>Net (rescue only)</c:v>
                </c:pt>
              </c:strCache>
            </c:strRef>
          </c:tx>
          <c:spPr>
            <a:solidFill>
              <a:schemeClr val="accent1"/>
            </a:solidFill>
            <a:ln>
              <a:noFill/>
            </a:ln>
            <a:effectLst/>
          </c:spPr>
          <c:invertIfNegative val="0"/>
          <c:cat>
            <c:strRef>
              <c:f>EP!$A$3:$A$29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EP!$M$3:$M$29</c:f>
              <c:numCache>
                <c:formatCode>General</c:formatCode>
                <c:ptCount val="27"/>
                <c:pt idx="0">
                  <c:v>-1.1201989301080817</c:v>
                </c:pt>
                <c:pt idx="1">
                  <c:v>-0.97329454082126166</c:v>
                </c:pt>
                <c:pt idx="2">
                  <c:v>-0.82691481006760781</c:v>
                </c:pt>
                <c:pt idx="3">
                  <c:v>-1.2257554409407991</c:v>
                </c:pt>
                <c:pt idx="4">
                  <c:v>-1.0874428606752462</c:v>
                </c:pt>
                <c:pt idx="5">
                  <c:v>-0.94962425391064176</c:v>
                </c:pt>
                <c:pt idx="6">
                  <c:v>-1.1239869923046051</c:v>
                </c:pt>
                <c:pt idx="7">
                  <c:v>-0.97739093366168706</c:v>
                </c:pt>
                <c:pt idx="8">
                  <c:v>-0.83131843237106684</c:v>
                </c:pt>
                <c:pt idx="9">
                  <c:v>-1.2279693959983753</c:v>
                </c:pt>
                <c:pt idx="10">
                  <c:v>-1.0898370213770434</c:v>
                </c:pt>
                <c:pt idx="11">
                  <c:v>-0.952197976665074</c:v>
                </c:pt>
                <c:pt idx="12">
                  <c:v>-1.1694561379771544</c:v>
                </c:pt>
                <c:pt idx="13">
                  <c:v>-1.0265610563075847</c:v>
                </c:pt>
                <c:pt idx="14">
                  <c:v>-0.8841763142154051</c:v>
                </c:pt>
                <c:pt idx="15">
                  <c:v>-1.0285225363196466</c:v>
                </c:pt>
                <c:pt idx="16">
                  <c:v>-0.87415611498027856</c:v>
                </c:pt>
                <c:pt idx="17">
                  <c:v>-0.72034100228855213</c:v>
                </c:pt>
                <c:pt idx="18">
                  <c:v>-1.1508313752569175</c:v>
                </c:pt>
                <c:pt idx="19">
                  <c:v>-1.0064203245287242</c:v>
                </c:pt>
                <c:pt idx="20">
                  <c:v>-0.86252502755313032</c:v>
                </c:pt>
                <c:pt idx="21">
                  <c:v>-1.3497071939457186</c:v>
                </c:pt>
                <c:pt idx="22">
                  <c:v>-1.2214837098549849</c:v>
                </c:pt>
                <c:pt idx="23">
                  <c:v>-1.0937181667788611</c:v>
                </c:pt>
                <c:pt idx="24">
                  <c:v>0.4425058890729211</c:v>
                </c:pt>
                <c:pt idx="25">
                  <c:v>0.71660718224656861</c:v>
                </c:pt>
                <c:pt idx="26">
                  <c:v>0.98972954223031495</c:v>
                </c:pt>
              </c:numCache>
            </c:numRef>
          </c:val>
          <c:extLst>
            <c:ext xmlns:c16="http://schemas.microsoft.com/office/drawing/2014/chart" uri="{C3380CC4-5D6E-409C-BE32-E72D297353CC}">
              <c16:uniqueId val="{00000000-B753-418C-AF9C-84447C0A2A9F}"/>
            </c:ext>
          </c:extLst>
        </c:ser>
        <c:dLbls>
          <c:showLegendKey val="0"/>
          <c:showVal val="0"/>
          <c:showCatName val="0"/>
          <c:showSerName val="0"/>
          <c:showPercent val="0"/>
          <c:showBubbleSize val="0"/>
        </c:dLbls>
        <c:gapWidth val="150"/>
        <c:overlap val="100"/>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N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EP of Food Rescue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EP!$Q$1</c:f>
              <c:strCache>
                <c:ptCount val="1"/>
                <c:pt idx="0">
                  <c:v>7</c:v>
                </c:pt>
              </c:strCache>
            </c:strRef>
          </c:tx>
          <c:spPr>
            <a:ln w="28575" cap="rnd">
              <a:noFill/>
              <a:round/>
            </a:ln>
            <a:effectLst/>
          </c:spPr>
          <c:marker>
            <c:symbol val="none"/>
          </c:marker>
          <c:errBars>
            <c:errDir val="y"/>
            <c:errBarType val="both"/>
            <c:errValType val="cust"/>
            <c:noEndCap val="1"/>
            <c:plus>
              <c:numRef>
                <c:f>EP!$T$2:$T$10</c:f>
                <c:numCache>
                  <c:formatCode>General</c:formatCode>
                  <c:ptCount val="9"/>
                  <c:pt idx="0">
                    <c:v>0.29328412004047388</c:v>
                  </c:pt>
                  <c:pt idx="1">
                    <c:v>0.27613118703015738</c:v>
                  </c:pt>
                  <c:pt idx="2">
                    <c:v>0.29266855993353824</c:v>
                  </c:pt>
                  <c:pt idx="3">
                    <c:v>0.27577141933330129</c:v>
                  </c:pt>
                  <c:pt idx="4">
                    <c:v>0.28527982376174932</c:v>
                  </c:pt>
                  <c:pt idx="5">
                    <c:v>0.3081815340310945</c:v>
                  </c:pt>
                  <c:pt idx="6">
                    <c:v>0.28830634770378716</c:v>
                  </c:pt>
                  <c:pt idx="7">
                    <c:v>0.25598902716685745</c:v>
                  </c:pt>
                  <c:pt idx="8">
                    <c:v>0.54722365315739385</c:v>
                  </c:pt>
                </c:numCache>
              </c:numRef>
            </c:plus>
            <c:minus>
              <c:numLit>
                <c:formatCode>General</c:formatCode>
                <c:ptCount val="1"/>
                <c:pt idx="0">
                  <c:v>0</c:v>
                </c:pt>
              </c:numLit>
            </c:minus>
            <c:spPr>
              <a:noFill/>
              <a:ln w="203200" cap="flat" cmpd="sng" algn="ctr">
                <a:solidFill>
                  <a:schemeClr val="accent1"/>
                </a:solidFill>
                <a:round/>
              </a:ln>
              <a:effectLst/>
            </c:spPr>
          </c:errBars>
          <c:cat>
            <c:strRef>
              <c:f>EP!$P$2:$P$10</c:f>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f>EP!$Q$2:$Q$10</c:f>
              <c:numCache>
                <c:formatCode>General</c:formatCode>
                <c:ptCount val="9"/>
                <c:pt idx="0">
                  <c:v>-1.1201989301080817</c:v>
                </c:pt>
                <c:pt idx="1">
                  <c:v>-1.2257554409407991</c:v>
                </c:pt>
                <c:pt idx="2">
                  <c:v>-1.1239869923046051</c:v>
                </c:pt>
                <c:pt idx="3">
                  <c:v>-1.2279693959983753</c:v>
                </c:pt>
                <c:pt idx="4">
                  <c:v>-1.1694561379771544</c:v>
                </c:pt>
                <c:pt idx="5">
                  <c:v>-1.0285225363196466</c:v>
                </c:pt>
                <c:pt idx="6">
                  <c:v>-1.1508313752569175</c:v>
                </c:pt>
                <c:pt idx="7">
                  <c:v>-1.3497071939457186</c:v>
                </c:pt>
                <c:pt idx="8">
                  <c:v>0.4425058890729211</c:v>
                </c:pt>
              </c:numCache>
            </c:numRef>
          </c:val>
          <c:smooth val="0"/>
          <c:extLst>
            <c:ext xmlns:c16="http://schemas.microsoft.com/office/drawing/2014/chart" uri="{C3380CC4-5D6E-409C-BE32-E72D297353CC}">
              <c16:uniqueId val="{00000000-970F-44CE-949D-5F9DB9354171}"/>
            </c:ext>
          </c:extLst>
        </c:ser>
        <c:dLbls>
          <c:showLegendKey val="0"/>
          <c:showVal val="0"/>
          <c:showCatName val="0"/>
          <c:showSerName val="0"/>
          <c:showPercent val="0"/>
          <c:showBubbleSize val="0"/>
        </c:dLbls>
        <c:smooth val="0"/>
        <c:axId val="471135672"/>
        <c:axId val="471138296"/>
      </c:line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N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AP of Food Rescue by Life Cycle Stage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5"/>
          <c:order val="0"/>
          <c:tx>
            <c:strRef>
              <c:f>AP!$G$2</c:f>
              <c:strCache>
                <c:ptCount val="1"/>
                <c:pt idx="0">
                  <c:v>Transportation</c:v>
                </c:pt>
              </c:strCache>
            </c:strRef>
          </c:tx>
          <c:spPr>
            <a:solidFill>
              <a:schemeClr val="accent6"/>
            </a:solidFill>
            <a:ln>
              <a:noFill/>
            </a:ln>
            <a:effectLst/>
          </c:spPr>
          <c:invertIfNegative val="0"/>
          <c:cat>
            <c:strRef>
              <c:f>AP!$A$3:$A$29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AP!$G$3:$G$29</c:f>
              <c:numCache>
                <c:formatCode>General</c:formatCode>
                <c:ptCount val="27"/>
                <c:pt idx="0">
                  <c:v>0.884674745908966</c:v>
                </c:pt>
                <c:pt idx="1">
                  <c:v>0.96827435765652003</c:v>
                </c:pt>
                <c:pt idx="2">
                  <c:v>1.05157539936212</c:v>
                </c:pt>
                <c:pt idx="3">
                  <c:v>9.4129973677888196E-2</c:v>
                </c:pt>
                <c:pt idx="4">
                  <c:v>0.11338291791826099</c:v>
                </c:pt>
                <c:pt idx="5">
                  <c:v>0.132567101643491</c:v>
                </c:pt>
                <c:pt idx="6">
                  <c:v>0.27744702567552998</c:v>
                </c:pt>
                <c:pt idx="7">
                  <c:v>0.31162112531106001</c:v>
                </c:pt>
                <c:pt idx="8">
                  <c:v>0.34567317459074898</c:v>
                </c:pt>
                <c:pt idx="9">
                  <c:v>0.11868693453755901</c:v>
                </c:pt>
                <c:pt idx="10">
                  <c:v>0.139938701173486</c:v>
                </c:pt>
                <c:pt idx="11">
                  <c:v>0.161114568642857</c:v>
                </c:pt>
                <c:pt idx="12">
                  <c:v>4.3130685083408102E-2</c:v>
                </c:pt>
                <c:pt idx="13">
                  <c:v>5.8232524438184198E-2</c:v>
                </c:pt>
                <c:pt idx="14">
                  <c:v>7.3280428652407595E-2</c:v>
                </c:pt>
                <c:pt idx="15">
                  <c:v>0.123587486525781</c:v>
                </c:pt>
                <c:pt idx="16">
                  <c:v>0.14523813530028501</c:v>
                </c:pt>
                <c:pt idx="17">
                  <c:v>0.16681146032916599</c:v>
                </c:pt>
                <c:pt idx="18">
                  <c:v>4.4983410940809099E-2</c:v>
                </c:pt>
                <c:pt idx="19">
                  <c:v>6.0236053563048099E-2</c:v>
                </c:pt>
                <c:pt idx="20">
                  <c:v>7.5434222461636197E-2</c:v>
                </c:pt>
                <c:pt idx="21">
                  <c:v>1.07187461174934E-2</c:v>
                </c:pt>
                <c:pt idx="22">
                  <c:v>2.31824043936486E-2</c:v>
                </c:pt>
                <c:pt idx="23">
                  <c:v>3.5601549604531699E-2</c:v>
                </c:pt>
                <c:pt idx="24">
                  <c:v>0.64358737677655697</c:v>
                </c:pt>
                <c:pt idx="25">
                  <c:v>0.70756359801333302</c:v>
                </c:pt>
                <c:pt idx="26">
                  <c:v>0.77131133274569297</c:v>
                </c:pt>
              </c:numCache>
            </c:numRef>
          </c:val>
          <c:extLst>
            <c:ext xmlns:c16="http://schemas.microsoft.com/office/drawing/2014/chart" uri="{C3380CC4-5D6E-409C-BE32-E72D297353CC}">
              <c16:uniqueId val="{00000004-9A00-4798-B1A2-78FF8758CEE4}"/>
            </c:ext>
          </c:extLst>
        </c:ser>
        <c:ser>
          <c:idx val="3"/>
          <c:order val="1"/>
          <c:tx>
            <c:strRef>
              <c:f>AP!$E$2</c:f>
              <c:strCache>
                <c:ptCount val="1"/>
                <c:pt idx="0">
                  <c:v>Facilities and Operations</c:v>
                </c:pt>
              </c:strCache>
            </c:strRef>
          </c:tx>
          <c:spPr>
            <a:solidFill>
              <a:schemeClr val="accent6">
                <a:lumMod val="40000"/>
                <a:lumOff val="60000"/>
              </a:schemeClr>
            </a:solidFill>
            <a:ln>
              <a:noFill/>
            </a:ln>
            <a:effectLst/>
          </c:spPr>
          <c:invertIfNegative val="0"/>
          <c:cat>
            <c:strRef>
              <c:f>AP!$A$3:$A$29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AP!$E$3:$E$29</c:f>
              <c:numCache>
                <c:formatCode>General</c:formatCode>
                <c:ptCount val="27"/>
                <c:pt idx="0">
                  <c:v>3.46606959888636E-2</c:v>
                </c:pt>
                <c:pt idx="1">
                  <c:v>3.7481915429817603E-2</c:v>
                </c:pt>
                <c:pt idx="2">
                  <c:v>4.0293059087053898E-2</c:v>
                </c:pt>
                <c:pt idx="3">
                  <c:v>3.3223080689799199E-2</c:v>
                </c:pt>
                <c:pt idx="4">
                  <c:v>3.5927284931992098E-2</c:v>
                </c:pt>
                <c:pt idx="5">
                  <c:v>3.86218313018915E-2</c:v>
                </c:pt>
                <c:pt idx="6">
                  <c:v>2.07742970744117E-2</c:v>
                </c:pt>
                <c:pt idx="7">
                  <c:v>2.2465228231631301E-2</c:v>
                </c:pt>
                <c:pt idx="8">
                  <c:v>2.4150120349003601E-2</c:v>
                </c:pt>
                <c:pt idx="9">
                  <c:v>2.07742970744117E-2</c:v>
                </c:pt>
                <c:pt idx="10">
                  <c:v>2.2465228231631301E-2</c:v>
                </c:pt>
                <c:pt idx="11">
                  <c:v>2.4150120349003601E-2</c:v>
                </c:pt>
                <c:pt idx="12">
                  <c:v>1.29466836848622E-2</c:v>
                </c:pt>
                <c:pt idx="13">
                  <c:v>1.40004835196766E-2</c:v>
                </c:pt>
                <c:pt idx="14">
                  <c:v>1.5050519783652299E-2</c:v>
                </c:pt>
                <c:pt idx="15">
                  <c:v>3.6921761486574403E-2</c:v>
                </c:pt>
                <c:pt idx="16">
                  <c:v>3.9927021142458399E-2</c:v>
                </c:pt>
                <c:pt idx="17">
                  <c:v>4.2921547728142703E-2</c:v>
                </c:pt>
                <c:pt idx="18">
                  <c:v>2.1805976596002599E-2</c:v>
                </c:pt>
                <c:pt idx="19">
                  <c:v>2.3580881667770299E-2</c:v>
                </c:pt>
                <c:pt idx="20">
                  <c:v>2.53494477928531E-2</c:v>
                </c:pt>
                <c:pt idx="21">
                  <c:v>0</c:v>
                </c:pt>
                <c:pt idx="22">
                  <c:v>0</c:v>
                </c:pt>
                <c:pt idx="23">
                  <c:v>0</c:v>
                </c:pt>
                <c:pt idx="24">
                  <c:v>2.3304030632751899E-2</c:v>
                </c:pt>
                <c:pt idx="25">
                  <c:v>2.5200870335417801E-2</c:v>
                </c:pt>
                <c:pt idx="26">
                  <c:v>2.7090935610574102E-2</c:v>
                </c:pt>
              </c:numCache>
            </c:numRef>
          </c:val>
          <c:extLst>
            <c:ext xmlns:c16="http://schemas.microsoft.com/office/drawing/2014/chart" uri="{C3380CC4-5D6E-409C-BE32-E72D297353CC}">
              <c16:uniqueId val="{00000003-9A00-4798-B1A2-78FF8758CEE4}"/>
            </c:ext>
          </c:extLst>
        </c:ser>
        <c:ser>
          <c:idx val="1"/>
          <c:order val="2"/>
          <c:tx>
            <c:strRef>
              <c:f>AP!$C$2</c:f>
              <c:strCache>
                <c:ptCount val="1"/>
                <c:pt idx="0">
                  <c:v>EoL -  Food Loss</c:v>
                </c:pt>
              </c:strCache>
            </c:strRef>
          </c:tx>
          <c:spPr>
            <a:solidFill>
              <a:schemeClr val="accent2">
                <a:lumMod val="40000"/>
                <a:lumOff val="60000"/>
              </a:schemeClr>
            </a:solidFill>
            <a:ln>
              <a:noFill/>
            </a:ln>
            <a:effectLst/>
          </c:spPr>
          <c:invertIfNegative val="0"/>
          <c:cat>
            <c:strRef>
              <c:f>AP!$A$3:$A$29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AP!$C$3:$C$29</c:f>
              <c:numCache>
                <c:formatCode>General</c:formatCode>
                <c:ptCount val="27"/>
                <c:pt idx="0">
                  <c:v>0.30109500772443598</c:v>
                </c:pt>
                <c:pt idx="1">
                  <c:v>0.32560274091130798</c:v>
                </c:pt>
                <c:pt idx="2">
                  <c:v>0.35002294647965598</c:v>
                </c:pt>
                <c:pt idx="3">
                  <c:v>0.21022525602813499</c:v>
                </c:pt>
                <c:pt idx="4">
                  <c:v>0.227336614076937</c:v>
                </c:pt>
                <c:pt idx="5">
                  <c:v>0.244386860132707</c:v>
                </c:pt>
                <c:pt idx="6">
                  <c:v>0.21022525602813499</c:v>
                </c:pt>
                <c:pt idx="7">
                  <c:v>0.227336614076937</c:v>
                </c:pt>
                <c:pt idx="8">
                  <c:v>0.244386860132707</c:v>
                </c:pt>
                <c:pt idx="9">
                  <c:v>0.21022525602813499</c:v>
                </c:pt>
                <c:pt idx="10">
                  <c:v>0.227336614076937</c:v>
                </c:pt>
                <c:pt idx="11">
                  <c:v>0.244386860132707</c:v>
                </c:pt>
                <c:pt idx="12">
                  <c:v>0.33737883242713501</c:v>
                </c:pt>
                <c:pt idx="13">
                  <c:v>0.36483990018283202</c:v>
                </c:pt>
                <c:pt idx="14">
                  <c:v>0.39220289269654401</c:v>
                </c:pt>
                <c:pt idx="15">
                  <c:v>0.59678695990877795</c:v>
                </c:pt>
                <c:pt idx="16">
                  <c:v>0.64536264269205101</c:v>
                </c:pt>
                <c:pt idx="17">
                  <c:v>0.69376484089395396</c:v>
                </c:pt>
                <c:pt idx="18">
                  <c:v>0.37145750236927</c:v>
                </c:pt>
                <c:pt idx="19">
                  <c:v>0.40169241535281502</c:v>
                </c:pt>
                <c:pt idx="20">
                  <c:v>0.431819346504276</c:v>
                </c:pt>
                <c:pt idx="21">
                  <c:v>0</c:v>
                </c:pt>
                <c:pt idx="22">
                  <c:v>0</c:v>
                </c:pt>
                <c:pt idx="23">
                  <c:v>0</c:v>
                </c:pt>
                <c:pt idx="24">
                  <c:v>3.0364094918442102</c:v>
                </c:pt>
                <c:pt idx="25">
                  <c:v>3.2835591016454901</c:v>
                </c:pt>
                <c:pt idx="26">
                  <c:v>3.5298260342689001</c:v>
                </c:pt>
              </c:numCache>
            </c:numRef>
          </c:val>
          <c:extLst>
            <c:ext xmlns:c16="http://schemas.microsoft.com/office/drawing/2014/chart" uri="{C3380CC4-5D6E-409C-BE32-E72D297353CC}">
              <c16:uniqueId val="{00000001-9A00-4798-B1A2-78FF8758CEE4}"/>
            </c:ext>
          </c:extLst>
        </c:ser>
        <c:ser>
          <c:idx val="2"/>
          <c:order val="3"/>
          <c:tx>
            <c:strRef>
              <c:f>AP!$D$2</c:f>
              <c:strCache>
                <c:ptCount val="1"/>
                <c:pt idx="0">
                  <c:v>EoL - Wasted Food</c:v>
                </c:pt>
              </c:strCache>
            </c:strRef>
          </c:tx>
          <c:spPr>
            <a:solidFill>
              <a:schemeClr val="accent2"/>
            </a:solidFill>
            <a:ln>
              <a:noFill/>
            </a:ln>
            <a:effectLst/>
          </c:spPr>
          <c:invertIfNegative val="0"/>
          <c:cat>
            <c:strRef>
              <c:f>AP!$A$3:$A$29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AP!$D$3:$D$29</c:f>
              <c:numCache>
                <c:formatCode>General</c:formatCode>
                <c:ptCount val="27"/>
                <c:pt idx="0">
                  <c:v>0.21254866442909501</c:v>
                </c:pt>
                <c:pt idx="1">
                  <c:v>0.45969827423036802</c:v>
                </c:pt>
                <c:pt idx="2">
                  <c:v>0.70596520685377995</c:v>
                </c:pt>
                <c:pt idx="3">
                  <c:v>0.21254866442909501</c:v>
                </c:pt>
                <c:pt idx="4">
                  <c:v>0.45969827423036802</c:v>
                </c:pt>
                <c:pt idx="5">
                  <c:v>0.70596520685377995</c:v>
                </c:pt>
                <c:pt idx="6">
                  <c:v>0.21254866442909501</c:v>
                </c:pt>
                <c:pt idx="7">
                  <c:v>0.45969827423036802</c:v>
                </c:pt>
                <c:pt idx="8">
                  <c:v>0.70596520685377995</c:v>
                </c:pt>
                <c:pt idx="9">
                  <c:v>0.21254866442909501</c:v>
                </c:pt>
                <c:pt idx="10">
                  <c:v>0.45969827423036802</c:v>
                </c:pt>
                <c:pt idx="11">
                  <c:v>0.70596520685377995</c:v>
                </c:pt>
                <c:pt idx="12">
                  <c:v>0.21254866442909501</c:v>
                </c:pt>
                <c:pt idx="13">
                  <c:v>0.45969827423036802</c:v>
                </c:pt>
                <c:pt idx="14">
                  <c:v>0.70596520685377995</c:v>
                </c:pt>
                <c:pt idx="15">
                  <c:v>0.21254866442909501</c:v>
                </c:pt>
                <c:pt idx="16">
                  <c:v>0.45969827423036802</c:v>
                </c:pt>
                <c:pt idx="17">
                  <c:v>0.70596520685377995</c:v>
                </c:pt>
                <c:pt idx="18">
                  <c:v>0.21254866442909501</c:v>
                </c:pt>
                <c:pt idx="19">
                  <c:v>0.45969827423036802</c:v>
                </c:pt>
                <c:pt idx="20">
                  <c:v>0.70596520685377995</c:v>
                </c:pt>
                <c:pt idx="21">
                  <c:v>0.21254866442909501</c:v>
                </c:pt>
                <c:pt idx="22">
                  <c:v>0.45969827423036802</c:v>
                </c:pt>
                <c:pt idx="23">
                  <c:v>0.70596520685377995</c:v>
                </c:pt>
                <c:pt idx="24">
                  <c:v>0.21254866442909501</c:v>
                </c:pt>
                <c:pt idx="25">
                  <c:v>0.45969827423036802</c:v>
                </c:pt>
                <c:pt idx="26">
                  <c:v>0.70596520685377995</c:v>
                </c:pt>
              </c:numCache>
            </c:numRef>
          </c:val>
          <c:extLst>
            <c:ext xmlns:c16="http://schemas.microsoft.com/office/drawing/2014/chart" uri="{C3380CC4-5D6E-409C-BE32-E72D297353CC}">
              <c16:uniqueId val="{00000002-9A00-4798-B1A2-78FF8758CEE4}"/>
            </c:ext>
          </c:extLst>
        </c:ser>
        <c:ser>
          <c:idx val="0"/>
          <c:order val="4"/>
          <c:tx>
            <c:strRef>
              <c:f>AP!$B$2</c:f>
              <c:strCache>
                <c:ptCount val="1"/>
                <c:pt idx="0">
                  <c:v>Avoided Disposal</c:v>
                </c:pt>
              </c:strCache>
            </c:strRef>
          </c:tx>
          <c:spPr>
            <a:solidFill>
              <a:schemeClr val="accent1"/>
            </a:solidFill>
            <a:ln>
              <a:noFill/>
            </a:ln>
            <a:effectLst/>
          </c:spPr>
          <c:invertIfNegative val="0"/>
          <c:cat>
            <c:strRef>
              <c:f>AP!$A$3:$A$29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AP!$B$3:$B$29</c:f>
              <c:numCache>
                <c:formatCode>General</c:formatCode>
                <c:ptCount val="27"/>
                <c:pt idx="0">
                  <c:v>-2.8407461033954502</c:v>
                </c:pt>
                <c:pt idx="1">
                  <c:v>-2.8407461033954502</c:v>
                </c:pt>
                <c:pt idx="2">
                  <c:v>-2.8407461033954502</c:v>
                </c:pt>
                <c:pt idx="3">
                  <c:v>-2.8407461033954502</c:v>
                </c:pt>
                <c:pt idx="4">
                  <c:v>-2.8407461033954502</c:v>
                </c:pt>
                <c:pt idx="5">
                  <c:v>-2.8407461033954502</c:v>
                </c:pt>
                <c:pt idx="6">
                  <c:v>-2.8407461033954502</c:v>
                </c:pt>
                <c:pt idx="7">
                  <c:v>-2.8407461033954502</c:v>
                </c:pt>
                <c:pt idx="8">
                  <c:v>-2.8407461033954502</c:v>
                </c:pt>
                <c:pt idx="9">
                  <c:v>-2.8407461033954502</c:v>
                </c:pt>
                <c:pt idx="10">
                  <c:v>-2.8407461033954502</c:v>
                </c:pt>
                <c:pt idx="11">
                  <c:v>-2.8407461033954502</c:v>
                </c:pt>
                <c:pt idx="12">
                  <c:v>-2.8407461033954502</c:v>
                </c:pt>
                <c:pt idx="13">
                  <c:v>-2.8407461033954502</c:v>
                </c:pt>
                <c:pt idx="14">
                  <c:v>-2.8407461033954502</c:v>
                </c:pt>
                <c:pt idx="15">
                  <c:v>-2.8407461033954502</c:v>
                </c:pt>
                <c:pt idx="16">
                  <c:v>-2.8407461033954502</c:v>
                </c:pt>
                <c:pt idx="17">
                  <c:v>-2.8407461033954502</c:v>
                </c:pt>
                <c:pt idx="18">
                  <c:v>-2.8407461033954502</c:v>
                </c:pt>
                <c:pt idx="19">
                  <c:v>-2.8407461033954502</c:v>
                </c:pt>
                <c:pt idx="20">
                  <c:v>-2.8407461033954502</c:v>
                </c:pt>
                <c:pt idx="21">
                  <c:v>-2.8407461033954502</c:v>
                </c:pt>
                <c:pt idx="22">
                  <c:v>-2.8407461033954502</c:v>
                </c:pt>
                <c:pt idx="23">
                  <c:v>-2.8407461033954502</c:v>
                </c:pt>
                <c:pt idx="24">
                  <c:v>-2.8407461033954502</c:v>
                </c:pt>
                <c:pt idx="25">
                  <c:v>-2.8407461033954502</c:v>
                </c:pt>
                <c:pt idx="26">
                  <c:v>-2.8407461033954502</c:v>
                </c:pt>
              </c:numCache>
            </c:numRef>
          </c:val>
          <c:extLst>
            <c:ext xmlns:c16="http://schemas.microsoft.com/office/drawing/2014/chart" uri="{C3380CC4-5D6E-409C-BE32-E72D297353CC}">
              <c16:uniqueId val="{00000000-9A00-4798-B1A2-78FF8758CEE4}"/>
            </c:ext>
          </c:extLst>
        </c:ser>
        <c:dLbls>
          <c:showLegendKey val="0"/>
          <c:showVal val="0"/>
          <c:showCatName val="0"/>
          <c:showSerName val="0"/>
          <c:showPercent val="0"/>
          <c:showBubbleSize val="0"/>
        </c:dLbls>
        <c:gapWidth val="150"/>
        <c:overlap val="100"/>
        <c:axId val="471135672"/>
        <c:axId val="471138296"/>
        <c:extLst>
          <c:ext xmlns:c15="http://schemas.microsoft.com/office/drawing/2012/chart" uri="{02D57815-91ED-43cb-92C2-25804820EDAC}">
            <c15:filteredBarSeries>
              <c15:ser>
                <c:idx val="4"/>
                <c:order val="5"/>
                <c:tx>
                  <c:strRef>
                    <c:extLst>
                      <c:ext uri="{02D57815-91ED-43cb-92C2-25804820EDAC}">
                        <c15:formulaRef>
                          <c15:sqref>AP!$F$2</c15:sqref>
                        </c15:formulaRef>
                      </c:ext>
                    </c:extLst>
                    <c:strCache>
                      <c:ptCount val="1"/>
                      <c:pt idx="0">
                        <c:v>Chicken Production</c:v>
                      </c:pt>
                    </c:strCache>
                  </c:strRef>
                </c:tx>
                <c:spPr>
                  <a:solidFill>
                    <a:schemeClr val="accent5"/>
                  </a:solidFill>
                  <a:ln>
                    <a:noFill/>
                  </a:ln>
                  <a:effectLst/>
                </c:spPr>
                <c:invertIfNegative val="0"/>
                <c:cat>
                  <c:strRef>
                    <c:extLst>
                      <c:ext uri="{02D57815-91ED-43cb-92C2-25804820EDAC}">
                        <c15:formulaRef>
                          <c15:sqref>AP!$A$3:$A$29</c15:sqref>
                        </c15:formulaRef>
                      </c:ext>
                    </c:extLst>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extLst>
                      <c:ext uri="{02D57815-91ED-43cb-92C2-25804820EDAC}">
                        <c15:formulaRef>
                          <c15:sqref>AP!$F$3:$F$29</c15:sqref>
                        </c15:formulaRef>
                      </c:ext>
                    </c:extLst>
                    <c:numCache>
                      <c:formatCode>General</c:formatCode>
                      <c:ptCount val="27"/>
                      <c:pt idx="0">
                        <c:v>50.612764752923603</c:v>
                      </c:pt>
                      <c:pt idx="1">
                        <c:v>54.7324083956035</c:v>
                      </c:pt>
                      <c:pt idx="2">
                        <c:v>58.8373390252737</c:v>
                      </c:pt>
                      <c:pt idx="3">
                        <c:v>47.3355000604761</c:v>
                      </c:pt>
                      <c:pt idx="4">
                        <c:v>51.188389600282299</c:v>
                      </c:pt>
                      <c:pt idx="5">
                        <c:v>55.027518820303499</c:v>
                      </c:pt>
                      <c:pt idx="6">
                        <c:v>47.358198230565101</c:v>
                      </c:pt>
                      <c:pt idx="7">
                        <c:v>51.2129352958436</c:v>
                      </c:pt>
                      <c:pt idx="8">
                        <c:v>55.053905443031901</c:v>
                      </c:pt>
                      <c:pt idx="9">
                        <c:v>47.358198230565101</c:v>
                      </c:pt>
                      <c:pt idx="10">
                        <c:v>51.2129352958436</c:v>
                      </c:pt>
                      <c:pt idx="11">
                        <c:v>55.053905443031901</c:v>
                      </c:pt>
                      <c:pt idx="12">
                        <c:v>49.280723625013799</c:v>
                      </c:pt>
                      <c:pt idx="13">
                        <c:v>53.291945315421998</c:v>
                      </c:pt>
                      <c:pt idx="14">
                        <c:v>57.288841214078602</c:v>
                      </c:pt>
                      <c:pt idx="15">
                        <c:v>54.6548690942343</c:v>
                      </c:pt>
                      <c:pt idx="16">
                        <c:v>59.103521229811498</c:v>
                      </c:pt>
                      <c:pt idx="17">
                        <c:v>63.536285322047398</c:v>
                      </c:pt>
                      <c:pt idx="18">
                        <c:v>49.710070022853003</c:v>
                      </c:pt>
                      <c:pt idx="19">
                        <c:v>53.756238513085201</c:v>
                      </c:pt>
                      <c:pt idx="20">
                        <c:v>57.787956401566603</c:v>
                      </c:pt>
                      <c:pt idx="21">
                        <c:v>44.3739191063287</c:v>
                      </c:pt>
                      <c:pt idx="22">
                        <c:v>47.985749731262501</c:v>
                      </c:pt>
                      <c:pt idx="23">
                        <c:v>51.584680961107203</c:v>
                      </c:pt>
                      <c:pt idx="24">
                        <c:v>88.705302525024905</c:v>
                      </c:pt>
                      <c:pt idx="25">
                        <c:v>95.925501567759497</c:v>
                      </c:pt>
                      <c:pt idx="26">
                        <c:v>103.119914185341</c:v>
                      </c:pt>
                    </c:numCache>
                  </c:numRef>
                </c:val>
                <c:extLst>
                  <c:ext xmlns:c16="http://schemas.microsoft.com/office/drawing/2014/chart" uri="{C3380CC4-5D6E-409C-BE32-E72D297353CC}">
                    <c16:uniqueId val="{00000005-9A00-4798-B1A2-78FF8758CEE4}"/>
                  </c:ext>
                </c:extLst>
              </c15:ser>
            </c15:filteredBarSeries>
          </c:ext>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SO2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PERNRT of Food Rescue (Incl. Milk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PERNRT!$AQ$1</c:f>
              <c:strCache>
                <c:ptCount val="1"/>
                <c:pt idx="0">
                  <c:v>Min</c:v>
                </c:pt>
              </c:strCache>
            </c:strRef>
          </c:tx>
          <c:spPr>
            <a:ln w="25400" cap="rnd">
              <a:noFill/>
              <a:round/>
            </a:ln>
            <a:effectLst/>
          </c:spPr>
          <c:marker>
            <c:symbol val="none"/>
          </c:marker>
          <c:errBars>
            <c:errDir val="y"/>
            <c:errBarType val="both"/>
            <c:errValType val="cust"/>
            <c:noEndCap val="1"/>
            <c:plus>
              <c:numRef>
                <c:f>PERNRT!$AT$12:$AT$20</c:f>
                <c:numCache>
                  <c:formatCode>General</c:formatCode>
                  <c:ptCount val="9"/>
                  <c:pt idx="0">
                    <c:v>5756.6587590361378</c:v>
                  </c:pt>
                  <c:pt idx="1">
                    <c:v>5067.174456773555</c:v>
                  </c:pt>
                  <c:pt idx="2">
                    <c:v>6479.4181398286019</c:v>
                  </c:pt>
                  <c:pt idx="3">
                    <c:v>5591.3078230824176</c:v>
                  </c:pt>
                  <c:pt idx="4">
                    <c:v>5807.8676203748983</c:v>
                  </c:pt>
                  <c:pt idx="5">
                    <c:v>6458.5028874115014</c:v>
                  </c:pt>
                  <c:pt idx="6">
                    <c:v>5876.1955945461305</c:v>
                  </c:pt>
                  <c:pt idx="7">
                    <c:v>5260.7655460409187</c:v>
                  </c:pt>
                  <c:pt idx="8">
                    <c:v>11693.311655621117</c:v>
                  </c:pt>
                </c:numCache>
              </c:numRef>
            </c:plus>
            <c:minus>
              <c:numLit>
                <c:formatCode>General</c:formatCode>
                <c:ptCount val="1"/>
                <c:pt idx="0">
                  <c:v>0</c:v>
                </c:pt>
              </c:numLit>
            </c:minus>
            <c:spPr>
              <a:noFill/>
              <a:ln w="203200" cap="flat" cmpd="sng" algn="ctr">
                <a:solidFill>
                  <a:schemeClr val="accent4"/>
                </a:solidFill>
                <a:round/>
              </a:ln>
              <a:effectLst/>
            </c:spPr>
          </c:errBars>
          <c:cat>
            <c:strRef>
              <c:f>PERNRT!$AP$12:$AP$20</c:f>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f>PERNRT!$AQ$12:$AQ$20</c:f>
              <c:numCache>
                <c:formatCode>General</c:formatCode>
                <c:ptCount val="9"/>
                <c:pt idx="0">
                  <c:v>35048.038548852695</c:v>
                </c:pt>
                <c:pt idx="1">
                  <c:v>30805.058227236692</c:v>
                </c:pt>
                <c:pt idx="2">
                  <c:v>38832.355688711752</c:v>
                </c:pt>
                <c:pt idx="3">
                  <c:v>33367.061431812144</c:v>
                </c:pt>
                <c:pt idx="4">
                  <c:v>34699.737107457819</c:v>
                </c:pt>
                <c:pt idx="5">
                  <c:v>38703.64644306813</c:v>
                </c:pt>
                <c:pt idx="6">
                  <c:v>35120.216948512185</c:v>
                </c:pt>
                <c:pt idx="7">
                  <c:v>31332.955111556894</c:v>
                </c:pt>
                <c:pt idx="8">
                  <c:v>70917.854247434647</c:v>
                </c:pt>
              </c:numCache>
            </c:numRef>
          </c:val>
          <c:smooth val="0"/>
          <c:extLst>
            <c:ext xmlns:c16="http://schemas.microsoft.com/office/drawing/2014/chart" uri="{C3380CC4-5D6E-409C-BE32-E72D297353CC}">
              <c16:uniqueId val="{00000000-7FA7-4D10-B30C-DB1028C43700}"/>
            </c:ext>
          </c:extLst>
        </c:ser>
        <c:dLbls>
          <c:showLegendKey val="0"/>
          <c:showVal val="0"/>
          <c:showCatName val="0"/>
          <c:showSerName val="0"/>
          <c:showPercent val="0"/>
          <c:showBubbleSize val="0"/>
        </c:dLbls>
        <c:smooth val="0"/>
        <c:axId val="405009640"/>
        <c:axId val="405007672"/>
        <c:extLst/>
      </c:lineChart>
      <c:catAx>
        <c:axId val="40500964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7672"/>
        <c:crosses val="autoZero"/>
        <c:auto val="1"/>
        <c:lblAlgn val="ctr"/>
        <c:lblOffset val="100"/>
        <c:noMultiLvlLbl val="0"/>
      </c:catAx>
      <c:valAx>
        <c:axId val="405007672"/>
        <c:scaling>
          <c:orientation val="minMax"/>
          <c:max val="10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MJ - LHV</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9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AP of Food Rescue by Life Cycle Stage (incl. Chicken Production and Sunk Costs)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9"/>
          <c:order val="0"/>
          <c:tx>
            <c:strRef>
              <c:f>AP!$F$2</c:f>
              <c:strCache>
                <c:ptCount val="1"/>
                <c:pt idx="0">
                  <c:v>Chicken Production</c:v>
                </c:pt>
              </c:strCache>
            </c:strRef>
          </c:tx>
          <c:spPr>
            <a:solidFill>
              <a:schemeClr val="accent4"/>
            </a:solidFill>
            <a:ln>
              <a:noFill/>
            </a:ln>
            <a:effectLst/>
          </c:spPr>
          <c:invertIfNegative val="0"/>
          <c:cat>
            <c:strRef>
              <c:f>AP!$A$3:$A$29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AP!$F$3:$F$29</c:f>
              <c:numCache>
                <c:formatCode>General</c:formatCode>
                <c:ptCount val="27"/>
                <c:pt idx="0">
                  <c:v>50.612764752923603</c:v>
                </c:pt>
                <c:pt idx="1">
                  <c:v>54.7324083956035</c:v>
                </c:pt>
                <c:pt idx="2">
                  <c:v>58.8373390252737</c:v>
                </c:pt>
                <c:pt idx="3">
                  <c:v>47.3355000604761</c:v>
                </c:pt>
                <c:pt idx="4">
                  <c:v>51.188389600282299</c:v>
                </c:pt>
                <c:pt idx="5">
                  <c:v>55.027518820303499</c:v>
                </c:pt>
                <c:pt idx="6">
                  <c:v>47.358198230565101</c:v>
                </c:pt>
                <c:pt idx="7">
                  <c:v>51.2129352958436</c:v>
                </c:pt>
                <c:pt idx="8">
                  <c:v>55.053905443031901</c:v>
                </c:pt>
                <c:pt idx="9">
                  <c:v>47.358198230565101</c:v>
                </c:pt>
                <c:pt idx="10">
                  <c:v>51.2129352958436</c:v>
                </c:pt>
                <c:pt idx="11">
                  <c:v>55.053905443031901</c:v>
                </c:pt>
                <c:pt idx="12">
                  <c:v>49.280723625013799</c:v>
                </c:pt>
                <c:pt idx="13">
                  <c:v>53.291945315421998</c:v>
                </c:pt>
                <c:pt idx="14">
                  <c:v>57.288841214078602</c:v>
                </c:pt>
                <c:pt idx="15">
                  <c:v>54.6548690942343</c:v>
                </c:pt>
                <c:pt idx="16">
                  <c:v>59.103521229811498</c:v>
                </c:pt>
                <c:pt idx="17">
                  <c:v>63.536285322047398</c:v>
                </c:pt>
                <c:pt idx="18">
                  <c:v>49.710070022853003</c:v>
                </c:pt>
                <c:pt idx="19">
                  <c:v>53.756238513085201</c:v>
                </c:pt>
                <c:pt idx="20">
                  <c:v>57.787956401566603</c:v>
                </c:pt>
                <c:pt idx="21">
                  <c:v>44.3739191063287</c:v>
                </c:pt>
                <c:pt idx="22">
                  <c:v>47.985749731262501</c:v>
                </c:pt>
                <c:pt idx="23">
                  <c:v>51.584680961107203</c:v>
                </c:pt>
                <c:pt idx="24">
                  <c:v>88.705302525024905</c:v>
                </c:pt>
                <c:pt idx="25">
                  <c:v>95.925501567759497</c:v>
                </c:pt>
                <c:pt idx="26">
                  <c:v>103.119914185341</c:v>
                </c:pt>
              </c:numCache>
            </c:numRef>
          </c:val>
          <c:extLst>
            <c:ext xmlns:c16="http://schemas.microsoft.com/office/drawing/2014/chart" uri="{C3380CC4-5D6E-409C-BE32-E72D297353CC}">
              <c16:uniqueId val="{00000004-7B42-4C48-9C22-98C7817C8EBA}"/>
            </c:ext>
          </c:extLst>
        </c:ser>
        <c:ser>
          <c:idx val="6"/>
          <c:order val="1"/>
          <c:tx>
            <c:strRef>
              <c:f>AP!$H$2</c:f>
              <c:strCache>
                <c:ptCount val="1"/>
                <c:pt idx="0">
                  <c:v>Sunk Costs</c:v>
                </c:pt>
              </c:strCache>
            </c:strRef>
          </c:tx>
          <c:spPr>
            <a:solidFill>
              <a:schemeClr val="accent4">
                <a:lumMod val="40000"/>
                <a:lumOff val="60000"/>
              </a:schemeClr>
            </a:solidFill>
            <a:ln>
              <a:noFill/>
            </a:ln>
            <a:effectLst/>
          </c:spPr>
          <c:invertIfNegative val="0"/>
          <c:cat>
            <c:strRef>
              <c:f>AP!$A$3:$A$29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AP!$H$3:$H$29</c:f>
              <c:numCache>
                <c:formatCode>General</c:formatCode>
                <c:ptCount val="27"/>
                <c:pt idx="0">
                  <c:v>0</c:v>
                </c:pt>
                <c:pt idx="1">
                  <c:v>0</c:v>
                </c:pt>
                <c:pt idx="2">
                  <c:v>0</c:v>
                </c:pt>
                <c:pt idx="3">
                  <c:v>0</c:v>
                </c:pt>
                <c:pt idx="4">
                  <c:v>0</c:v>
                </c:pt>
                <c:pt idx="5">
                  <c:v>0</c:v>
                </c:pt>
                <c:pt idx="6">
                  <c:v>0.884674745908966</c:v>
                </c:pt>
                <c:pt idx="7">
                  <c:v>0.96827435765652003</c:v>
                </c:pt>
                <c:pt idx="8">
                  <c:v>1.05157539936212</c:v>
                </c:pt>
                <c:pt idx="9">
                  <c:v>0.884674745908966</c:v>
                </c:pt>
                <c:pt idx="10">
                  <c:v>0.96827435765652003</c:v>
                </c:pt>
                <c:pt idx="11">
                  <c:v>1.05157539936212</c:v>
                </c:pt>
                <c:pt idx="12">
                  <c:v>0.91933544189782956</c:v>
                </c:pt>
                <c:pt idx="13">
                  <c:v>1.0057562730863376</c:v>
                </c:pt>
                <c:pt idx="14">
                  <c:v>1.0918684584491738</c:v>
                </c:pt>
                <c:pt idx="15">
                  <c:v>0.91933544189782956</c:v>
                </c:pt>
                <c:pt idx="16">
                  <c:v>1.0057562730863376</c:v>
                </c:pt>
                <c:pt idx="17">
                  <c:v>1.0918684584491738</c:v>
                </c:pt>
                <c:pt idx="18">
                  <c:v>0.91933544189782956</c:v>
                </c:pt>
                <c:pt idx="19">
                  <c:v>1.0057562730863376</c:v>
                </c:pt>
                <c:pt idx="20">
                  <c:v>1.0918684584491738</c:v>
                </c:pt>
                <c:pt idx="21">
                  <c:v>0.91933544189782956</c:v>
                </c:pt>
                <c:pt idx="22">
                  <c:v>1.0057562730863376</c:v>
                </c:pt>
                <c:pt idx="23">
                  <c:v>1.0918684584491738</c:v>
                </c:pt>
                <c:pt idx="24">
                  <c:v>0.91933544189782956</c:v>
                </c:pt>
                <c:pt idx="25">
                  <c:v>1.0057562730863376</c:v>
                </c:pt>
                <c:pt idx="26">
                  <c:v>1.0918684584491738</c:v>
                </c:pt>
              </c:numCache>
            </c:numRef>
          </c:val>
          <c:extLst xmlns:c15="http://schemas.microsoft.com/office/drawing/2012/chart">
            <c:ext xmlns:c16="http://schemas.microsoft.com/office/drawing/2014/chart" uri="{C3380CC4-5D6E-409C-BE32-E72D297353CC}">
              <c16:uniqueId val="{0000000A-7B42-4C48-9C22-98C7817C8EBA}"/>
            </c:ext>
          </c:extLst>
        </c:ser>
        <c:ser>
          <c:idx val="8"/>
          <c:order val="2"/>
          <c:tx>
            <c:strRef>
              <c:f>AP!$G$2</c:f>
              <c:strCache>
                <c:ptCount val="1"/>
                <c:pt idx="0">
                  <c:v>Transportation</c:v>
                </c:pt>
              </c:strCache>
            </c:strRef>
          </c:tx>
          <c:spPr>
            <a:solidFill>
              <a:schemeClr val="accent6"/>
            </a:solidFill>
            <a:ln>
              <a:noFill/>
            </a:ln>
            <a:effectLst/>
          </c:spPr>
          <c:invertIfNegative val="0"/>
          <c:cat>
            <c:strRef>
              <c:f>AP!$A$3:$A$29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AP!$G$3:$G$29</c:f>
              <c:numCache>
                <c:formatCode>General</c:formatCode>
                <c:ptCount val="27"/>
                <c:pt idx="0">
                  <c:v>0.884674745908966</c:v>
                </c:pt>
                <c:pt idx="1">
                  <c:v>0.96827435765652003</c:v>
                </c:pt>
                <c:pt idx="2">
                  <c:v>1.05157539936212</c:v>
                </c:pt>
                <c:pt idx="3">
                  <c:v>9.4129973677888196E-2</c:v>
                </c:pt>
                <c:pt idx="4">
                  <c:v>0.11338291791826099</c:v>
                </c:pt>
                <c:pt idx="5">
                  <c:v>0.132567101643491</c:v>
                </c:pt>
                <c:pt idx="6">
                  <c:v>0.27744702567552998</c:v>
                </c:pt>
                <c:pt idx="7">
                  <c:v>0.31162112531106001</c:v>
                </c:pt>
                <c:pt idx="8">
                  <c:v>0.34567317459074898</c:v>
                </c:pt>
                <c:pt idx="9">
                  <c:v>0.11868693453755901</c:v>
                </c:pt>
                <c:pt idx="10">
                  <c:v>0.139938701173486</c:v>
                </c:pt>
                <c:pt idx="11">
                  <c:v>0.161114568642857</c:v>
                </c:pt>
                <c:pt idx="12">
                  <c:v>4.3130685083408102E-2</c:v>
                </c:pt>
                <c:pt idx="13">
                  <c:v>5.8232524438184198E-2</c:v>
                </c:pt>
                <c:pt idx="14">
                  <c:v>7.3280428652407595E-2</c:v>
                </c:pt>
                <c:pt idx="15">
                  <c:v>0.123587486525781</c:v>
                </c:pt>
                <c:pt idx="16">
                  <c:v>0.14523813530028501</c:v>
                </c:pt>
                <c:pt idx="17">
                  <c:v>0.16681146032916599</c:v>
                </c:pt>
                <c:pt idx="18">
                  <c:v>4.4983410940809099E-2</c:v>
                </c:pt>
                <c:pt idx="19">
                  <c:v>6.0236053563048099E-2</c:v>
                </c:pt>
                <c:pt idx="20">
                  <c:v>7.5434222461636197E-2</c:v>
                </c:pt>
                <c:pt idx="21">
                  <c:v>1.07187461174934E-2</c:v>
                </c:pt>
                <c:pt idx="22">
                  <c:v>2.31824043936486E-2</c:v>
                </c:pt>
                <c:pt idx="23">
                  <c:v>3.5601549604531699E-2</c:v>
                </c:pt>
                <c:pt idx="24">
                  <c:v>0.64358737677655697</c:v>
                </c:pt>
                <c:pt idx="25">
                  <c:v>0.70756359801333302</c:v>
                </c:pt>
                <c:pt idx="26">
                  <c:v>0.77131133274569297</c:v>
                </c:pt>
              </c:numCache>
            </c:numRef>
          </c:val>
          <c:extLst>
            <c:ext xmlns:c16="http://schemas.microsoft.com/office/drawing/2014/chart" uri="{C3380CC4-5D6E-409C-BE32-E72D297353CC}">
              <c16:uniqueId val="{00000005-7B42-4C48-9C22-98C7817C8EBA}"/>
            </c:ext>
          </c:extLst>
        </c:ser>
        <c:ser>
          <c:idx val="1"/>
          <c:order val="3"/>
          <c:tx>
            <c:strRef>
              <c:f>AP!$E$2</c:f>
              <c:strCache>
                <c:ptCount val="1"/>
                <c:pt idx="0">
                  <c:v>Facilities and Operations</c:v>
                </c:pt>
              </c:strCache>
            </c:strRef>
          </c:tx>
          <c:spPr>
            <a:solidFill>
              <a:schemeClr val="accent6">
                <a:lumMod val="40000"/>
                <a:lumOff val="60000"/>
              </a:schemeClr>
            </a:solidFill>
            <a:ln>
              <a:noFill/>
            </a:ln>
            <a:effectLst/>
          </c:spPr>
          <c:invertIfNegative val="0"/>
          <c:cat>
            <c:strRef>
              <c:f>AP!$A$3:$A$29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AP!$E$3:$E$29</c:f>
              <c:numCache>
                <c:formatCode>General</c:formatCode>
                <c:ptCount val="27"/>
                <c:pt idx="0">
                  <c:v>3.46606959888636E-2</c:v>
                </c:pt>
                <c:pt idx="1">
                  <c:v>3.7481915429817603E-2</c:v>
                </c:pt>
                <c:pt idx="2">
                  <c:v>4.0293059087053898E-2</c:v>
                </c:pt>
                <c:pt idx="3">
                  <c:v>3.3223080689799199E-2</c:v>
                </c:pt>
                <c:pt idx="4">
                  <c:v>3.5927284931992098E-2</c:v>
                </c:pt>
                <c:pt idx="5">
                  <c:v>3.86218313018915E-2</c:v>
                </c:pt>
                <c:pt idx="6">
                  <c:v>2.07742970744117E-2</c:v>
                </c:pt>
                <c:pt idx="7">
                  <c:v>2.2465228231631301E-2</c:v>
                </c:pt>
                <c:pt idx="8">
                  <c:v>2.4150120349003601E-2</c:v>
                </c:pt>
                <c:pt idx="9">
                  <c:v>2.07742970744117E-2</c:v>
                </c:pt>
                <c:pt idx="10">
                  <c:v>2.2465228231631301E-2</c:v>
                </c:pt>
                <c:pt idx="11">
                  <c:v>2.4150120349003601E-2</c:v>
                </c:pt>
                <c:pt idx="12">
                  <c:v>1.29466836848622E-2</c:v>
                </c:pt>
                <c:pt idx="13">
                  <c:v>1.40004835196766E-2</c:v>
                </c:pt>
                <c:pt idx="14">
                  <c:v>1.5050519783652299E-2</c:v>
                </c:pt>
                <c:pt idx="15">
                  <c:v>3.6921761486574403E-2</c:v>
                </c:pt>
                <c:pt idx="16">
                  <c:v>3.9927021142458399E-2</c:v>
                </c:pt>
                <c:pt idx="17">
                  <c:v>4.2921547728142703E-2</c:v>
                </c:pt>
                <c:pt idx="18">
                  <c:v>2.1805976596002599E-2</c:v>
                </c:pt>
                <c:pt idx="19">
                  <c:v>2.3580881667770299E-2</c:v>
                </c:pt>
                <c:pt idx="20">
                  <c:v>2.53494477928531E-2</c:v>
                </c:pt>
                <c:pt idx="21">
                  <c:v>0</c:v>
                </c:pt>
                <c:pt idx="22">
                  <c:v>0</c:v>
                </c:pt>
                <c:pt idx="23">
                  <c:v>0</c:v>
                </c:pt>
                <c:pt idx="24">
                  <c:v>2.3304030632751899E-2</c:v>
                </c:pt>
                <c:pt idx="25">
                  <c:v>2.5200870335417801E-2</c:v>
                </c:pt>
                <c:pt idx="26">
                  <c:v>2.7090935610574102E-2</c:v>
                </c:pt>
              </c:numCache>
            </c:numRef>
          </c:val>
          <c:extLst>
            <c:ext xmlns:c16="http://schemas.microsoft.com/office/drawing/2014/chart" uri="{C3380CC4-5D6E-409C-BE32-E72D297353CC}">
              <c16:uniqueId val="{00000003-7B42-4C48-9C22-98C7817C8EBA}"/>
            </c:ext>
          </c:extLst>
        </c:ser>
        <c:ser>
          <c:idx val="2"/>
          <c:order val="4"/>
          <c:tx>
            <c:strRef>
              <c:f>AP!$C$2</c:f>
              <c:strCache>
                <c:ptCount val="1"/>
                <c:pt idx="0">
                  <c:v>EoL -  Food Loss</c:v>
                </c:pt>
              </c:strCache>
            </c:strRef>
          </c:tx>
          <c:spPr>
            <a:solidFill>
              <a:schemeClr val="accent2">
                <a:lumMod val="40000"/>
                <a:lumOff val="60000"/>
              </a:schemeClr>
            </a:solidFill>
            <a:ln>
              <a:noFill/>
            </a:ln>
            <a:effectLst/>
          </c:spPr>
          <c:invertIfNegative val="0"/>
          <c:cat>
            <c:strRef>
              <c:f>AP!$A$3:$A$29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AP!$C$3:$C$29</c:f>
              <c:numCache>
                <c:formatCode>General</c:formatCode>
                <c:ptCount val="27"/>
                <c:pt idx="0">
                  <c:v>0.30109500772443598</c:v>
                </c:pt>
                <c:pt idx="1">
                  <c:v>0.32560274091130798</c:v>
                </c:pt>
                <c:pt idx="2">
                  <c:v>0.35002294647965598</c:v>
                </c:pt>
                <c:pt idx="3">
                  <c:v>0.21022525602813499</c:v>
                </c:pt>
                <c:pt idx="4">
                  <c:v>0.227336614076937</c:v>
                </c:pt>
                <c:pt idx="5">
                  <c:v>0.244386860132707</c:v>
                </c:pt>
                <c:pt idx="6">
                  <c:v>0.21022525602813499</c:v>
                </c:pt>
                <c:pt idx="7">
                  <c:v>0.227336614076937</c:v>
                </c:pt>
                <c:pt idx="8">
                  <c:v>0.244386860132707</c:v>
                </c:pt>
                <c:pt idx="9">
                  <c:v>0.21022525602813499</c:v>
                </c:pt>
                <c:pt idx="10">
                  <c:v>0.227336614076937</c:v>
                </c:pt>
                <c:pt idx="11">
                  <c:v>0.244386860132707</c:v>
                </c:pt>
                <c:pt idx="12">
                  <c:v>0.33737883242713501</c:v>
                </c:pt>
                <c:pt idx="13">
                  <c:v>0.36483990018283202</c:v>
                </c:pt>
                <c:pt idx="14">
                  <c:v>0.39220289269654401</c:v>
                </c:pt>
                <c:pt idx="15">
                  <c:v>0.59678695990877795</c:v>
                </c:pt>
                <c:pt idx="16">
                  <c:v>0.64536264269205101</c:v>
                </c:pt>
                <c:pt idx="17">
                  <c:v>0.69376484089395396</c:v>
                </c:pt>
                <c:pt idx="18">
                  <c:v>0.37145750236927</c:v>
                </c:pt>
                <c:pt idx="19">
                  <c:v>0.40169241535281502</c:v>
                </c:pt>
                <c:pt idx="20">
                  <c:v>0.431819346504276</c:v>
                </c:pt>
                <c:pt idx="21">
                  <c:v>0</c:v>
                </c:pt>
                <c:pt idx="22">
                  <c:v>0</c:v>
                </c:pt>
                <c:pt idx="23">
                  <c:v>0</c:v>
                </c:pt>
                <c:pt idx="24">
                  <c:v>3.0364094918442102</c:v>
                </c:pt>
                <c:pt idx="25">
                  <c:v>3.2835591016454901</c:v>
                </c:pt>
                <c:pt idx="26">
                  <c:v>3.5298260342689001</c:v>
                </c:pt>
              </c:numCache>
            </c:numRef>
          </c:val>
          <c:extLst xmlns:c15="http://schemas.microsoft.com/office/drawing/2012/chart">
            <c:ext xmlns:c16="http://schemas.microsoft.com/office/drawing/2014/chart" uri="{C3380CC4-5D6E-409C-BE32-E72D297353CC}">
              <c16:uniqueId val="{00000001-7B42-4C48-9C22-98C7817C8EBA}"/>
            </c:ext>
          </c:extLst>
        </c:ser>
        <c:ser>
          <c:idx val="5"/>
          <c:order val="5"/>
          <c:tx>
            <c:strRef>
              <c:f>AP!$D$2</c:f>
              <c:strCache>
                <c:ptCount val="1"/>
                <c:pt idx="0">
                  <c:v>EoL - Wasted Food</c:v>
                </c:pt>
              </c:strCache>
            </c:strRef>
          </c:tx>
          <c:spPr>
            <a:solidFill>
              <a:schemeClr val="accent2"/>
            </a:solidFill>
            <a:ln>
              <a:noFill/>
            </a:ln>
            <a:effectLst/>
          </c:spPr>
          <c:invertIfNegative val="0"/>
          <c:cat>
            <c:strRef>
              <c:f>AP!$A$3:$A$29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AP!$D$3:$D$29</c:f>
              <c:numCache>
                <c:formatCode>General</c:formatCode>
                <c:ptCount val="27"/>
                <c:pt idx="0">
                  <c:v>0.21254866442909501</c:v>
                </c:pt>
                <c:pt idx="1">
                  <c:v>0.45969827423036802</c:v>
                </c:pt>
                <c:pt idx="2">
                  <c:v>0.70596520685377995</c:v>
                </c:pt>
                <c:pt idx="3">
                  <c:v>0.21254866442909501</c:v>
                </c:pt>
                <c:pt idx="4">
                  <c:v>0.45969827423036802</c:v>
                </c:pt>
                <c:pt idx="5">
                  <c:v>0.70596520685377995</c:v>
                </c:pt>
                <c:pt idx="6">
                  <c:v>0.21254866442909501</c:v>
                </c:pt>
                <c:pt idx="7">
                  <c:v>0.45969827423036802</c:v>
                </c:pt>
                <c:pt idx="8">
                  <c:v>0.70596520685377995</c:v>
                </c:pt>
                <c:pt idx="9">
                  <c:v>0.21254866442909501</c:v>
                </c:pt>
                <c:pt idx="10">
                  <c:v>0.45969827423036802</c:v>
                </c:pt>
                <c:pt idx="11">
                  <c:v>0.70596520685377995</c:v>
                </c:pt>
                <c:pt idx="12">
                  <c:v>0.21254866442909501</c:v>
                </c:pt>
                <c:pt idx="13">
                  <c:v>0.45969827423036802</c:v>
                </c:pt>
                <c:pt idx="14">
                  <c:v>0.70596520685377995</c:v>
                </c:pt>
                <c:pt idx="15">
                  <c:v>0.21254866442909501</c:v>
                </c:pt>
                <c:pt idx="16">
                  <c:v>0.45969827423036802</c:v>
                </c:pt>
                <c:pt idx="17">
                  <c:v>0.70596520685377995</c:v>
                </c:pt>
                <c:pt idx="18">
                  <c:v>0.21254866442909501</c:v>
                </c:pt>
                <c:pt idx="19">
                  <c:v>0.45969827423036802</c:v>
                </c:pt>
                <c:pt idx="20">
                  <c:v>0.70596520685377995</c:v>
                </c:pt>
                <c:pt idx="21">
                  <c:v>0.21254866442909501</c:v>
                </c:pt>
                <c:pt idx="22">
                  <c:v>0.45969827423036802</c:v>
                </c:pt>
                <c:pt idx="23">
                  <c:v>0.70596520685377995</c:v>
                </c:pt>
                <c:pt idx="24">
                  <c:v>0.21254866442909501</c:v>
                </c:pt>
                <c:pt idx="25">
                  <c:v>0.45969827423036802</c:v>
                </c:pt>
                <c:pt idx="26">
                  <c:v>0.70596520685377995</c:v>
                </c:pt>
              </c:numCache>
            </c:numRef>
          </c:val>
          <c:extLst>
            <c:ext xmlns:c16="http://schemas.microsoft.com/office/drawing/2014/chart" uri="{C3380CC4-5D6E-409C-BE32-E72D297353CC}">
              <c16:uniqueId val="{00000002-7B42-4C48-9C22-98C7817C8EBA}"/>
            </c:ext>
          </c:extLst>
        </c:ser>
        <c:ser>
          <c:idx val="0"/>
          <c:order val="6"/>
          <c:tx>
            <c:strRef>
              <c:f>AP!$B$2</c:f>
              <c:strCache>
                <c:ptCount val="1"/>
                <c:pt idx="0">
                  <c:v>Avoided Disposal</c:v>
                </c:pt>
              </c:strCache>
            </c:strRef>
          </c:tx>
          <c:spPr>
            <a:solidFill>
              <a:schemeClr val="accent1"/>
            </a:solidFill>
            <a:ln>
              <a:noFill/>
            </a:ln>
            <a:effectLst/>
          </c:spPr>
          <c:invertIfNegative val="0"/>
          <c:cat>
            <c:strRef>
              <c:f>AP!$A$3:$A$29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AP!$B$3:$B$29</c:f>
              <c:numCache>
                <c:formatCode>General</c:formatCode>
                <c:ptCount val="27"/>
                <c:pt idx="0">
                  <c:v>-2.8407461033954502</c:v>
                </c:pt>
                <c:pt idx="1">
                  <c:v>-2.8407461033954502</c:v>
                </c:pt>
                <c:pt idx="2">
                  <c:v>-2.8407461033954502</c:v>
                </c:pt>
                <c:pt idx="3">
                  <c:v>-2.8407461033954502</c:v>
                </c:pt>
                <c:pt idx="4">
                  <c:v>-2.8407461033954502</c:v>
                </c:pt>
                <c:pt idx="5">
                  <c:v>-2.8407461033954502</c:v>
                </c:pt>
                <c:pt idx="6">
                  <c:v>-2.8407461033954502</c:v>
                </c:pt>
                <c:pt idx="7">
                  <c:v>-2.8407461033954502</c:v>
                </c:pt>
                <c:pt idx="8">
                  <c:v>-2.8407461033954502</c:v>
                </c:pt>
                <c:pt idx="9">
                  <c:v>-2.8407461033954502</c:v>
                </c:pt>
                <c:pt idx="10">
                  <c:v>-2.8407461033954502</c:v>
                </c:pt>
                <c:pt idx="11">
                  <c:v>-2.8407461033954502</c:v>
                </c:pt>
                <c:pt idx="12">
                  <c:v>-2.8407461033954502</c:v>
                </c:pt>
                <c:pt idx="13">
                  <c:v>-2.8407461033954502</c:v>
                </c:pt>
                <c:pt idx="14">
                  <c:v>-2.8407461033954502</c:v>
                </c:pt>
                <c:pt idx="15">
                  <c:v>-2.8407461033954502</c:v>
                </c:pt>
                <c:pt idx="16">
                  <c:v>-2.8407461033954502</c:v>
                </c:pt>
                <c:pt idx="17">
                  <c:v>-2.8407461033954502</c:v>
                </c:pt>
                <c:pt idx="18">
                  <c:v>-2.8407461033954502</c:v>
                </c:pt>
                <c:pt idx="19">
                  <c:v>-2.8407461033954502</c:v>
                </c:pt>
                <c:pt idx="20">
                  <c:v>-2.8407461033954502</c:v>
                </c:pt>
                <c:pt idx="21">
                  <c:v>-2.8407461033954502</c:v>
                </c:pt>
                <c:pt idx="22">
                  <c:v>-2.8407461033954502</c:v>
                </c:pt>
                <c:pt idx="23">
                  <c:v>-2.8407461033954502</c:v>
                </c:pt>
                <c:pt idx="24">
                  <c:v>-2.8407461033954502</c:v>
                </c:pt>
                <c:pt idx="25">
                  <c:v>-2.8407461033954502</c:v>
                </c:pt>
                <c:pt idx="26">
                  <c:v>-2.8407461033954502</c:v>
                </c:pt>
              </c:numCache>
            </c:numRef>
          </c:val>
          <c:extLst>
            <c:ext xmlns:c16="http://schemas.microsoft.com/office/drawing/2014/chart" uri="{C3380CC4-5D6E-409C-BE32-E72D297353CC}">
              <c16:uniqueId val="{00000000-7B42-4C48-9C22-98C7817C8EBA}"/>
            </c:ext>
          </c:extLst>
        </c:ser>
        <c:dLbls>
          <c:showLegendKey val="0"/>
          <c:showVal val="0"/>
          <c:showCatName val="0"/>
          <c:showSerName val="0"/>
          <c:showPercent val="0"/>
          <c:showBubbleSize val="0"/>
        </c:dLbls>
        <c:gapWidth val="60"/>
        <c:overlap val="100"/>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kg SO2 eq.</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4"/>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6"/>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AP of Food Rescue (incl. Chicken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AP!$I$2</c:f>
              <c:strCache>
                <c:ptCount val="1"/>
                <c:pt idx="0">
                  <c:v>Net</c:v>
                </c:pt>
              </c:strCache>
            </c:strRef>
          </c:tx>
          <c:spPr>
            <a:solidFill>
              <a:schemeClr val="bg1">
                <a:lumMod val="65000"/>
              </a:schemeClr>
            </a:solidFill>
            <a:ln>
              <a:noFill/>
            </a:ln>
            <a:effectLst/>
          </c:spPr>
          <c:invertIfNegative val="0"/>
          <c:cat>
            <c:strRef>
              <c:f>AP!$A$3:$A$29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AP!$I$3:$I$29</c:f>
              <c:numCache>
                <c:formatCode>General</c:formatCode>
                <c:ptCount val="27"/>
                <c:pt idx="0">
                  <c:v>49.204997763579513</c:v>
                </c:pt>
                <c:pt idx="1">
                  <c:v>53.682719580436064</c:v>
                </c:pt>
                <c:pt idx="2">
                  <c:v>58.144449533660861</c:v>
                </c:pt>
                <c:pt idx="3">
                  <c:v>45.044880931905567</c:v>
                </c:pt>
                <c:pt idx="4">
                  <c:v>49.183988588044407</c:v>
                </c:pt>
                <c:pt idx="5">
                  <c:v>53.308313716839912</c:v>
                </c:pt>
                <c:pt idx="6">
                  <c:v>46.123122116285785</c:v>
                </c:pt>
                <c:pt idx="7">
                  <c:v>50.36158479195467</c:v>
                </c:pt>
                <c:pt idx="8">
                  <c:v>54.584910100924816</c:v>
                </c:pt>
                <c:pt idx="9">
                  <c:v>45.964362025147814</c:v>
                </c:pt>
                <c:pt idx="10">
                  <c:v>50.189902367817091</c:v>
                </c:pt>
                <c:pt idx="11">
                  <c:v>54.400351494976924</c:v>
                </c:pt>
                <c:pt idx="12">
                  <c:v>47.965317829140673</c:v>
                </c:pt>
                <c:pt idx="13">
                  <c:v>52.353726667483947</c:v>
                </c:pt>
                <c:pt idx="14">
                  <c:v>56.726462617118713</c:v>
                </c:pt>
                <c:pt idx="15">
                  <c:v>53.703303305086905</c:v>
                </c:pt>
                <c:pt idx="16">
                  <c:v>58.558757472867548</c:v>
                </c:pt>
                <c:pt idx="17">
                  <c:v>63.396870732906166</c:v>
                </c:pt>
                <c:pt idx="18">
                  <c:v>48.439454915690561</c:v>
                </c:pt>
                <c:pt idx="19">
                  <c:v>52.866456307590092</c:v>
                </c:pt>
                <c:pt idx="20">
                  <c:v>57.27764698023288</c:v>
                </c:pt>
                <c:pt idx="21">
                  <c:v>42.675775855377665</c:v>
                </c:pt>
                <c:pt idx="22">
                  <c:v>46.63364057957741</c:v>
                </c:pt>
                <c:pt idx="23">
                  <c:v>50.577370072619239</c:v>
                </c:pt>
                <c:pt idx="24">
                  <c:v>90.699741427209887</c:v>
                </c:pt>
                <c:pt idx="25">
                  <c:v>98.566533581674989</c:v>
                </c:pt>
                <c:pt idx="26">
                  <c:v>106.40523004987368</c:v>
                </c:pt>
              </c:numCache>
            </c:numRef>
          </c:val>
          <c:extLst xmlns:c15="http://schemas.microsoft.com/office/drawing/2012/chart">
            <c:ext xmlns:c16="http://schemas.microsoft.com/office/drawing/2014/chart" uri="{C3380CC4-5D6E-409C-BE32-E72D297353CC}">
              <c16:uniqueId val="{00000001-6301-40CD-8C9D-5781D5A64541}"/>
            </c:ext>
          </c:extLst>
        </c:ser>
        <c:dLbls>
          <c:showLegendKey val="0"/>
          <c:showVal val="0"/>
          <c:showCatName val="0"/>
          <c:showSerName val="0"/>
          <c:showPercent val="0"/>
          <c:showBubbleSize val="0"/>
        </c:dLbls>
        <c:gapWidth val="86"/>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SO2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AP of Food Rescue (Incl. Chicken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AP!$AQ$1</c:f>
              <c:strCache>
                <c:ptCount val="1"/>
                <c:pt idx="0">
                  <c:v>Min</c:v>
                </c:pt>
              </c:strCache>
            </c:strRef>
          </c:tx>
          <c:spPr>
            <a:ln w="28575" cap="rnd">
              <a:noFill/>
              <a:round/>
            </a:ln>
            <a:effectLst/>
          </c:spPr>
          <c:marker>
            <c:symbol val="none"/>
          </c:marker>
          <c:errBars>
            <c:errDir val="y"/>
            <c:errBarType val="both"/>
            <c:errValType val="cust"/>
            <c:noEndCap val="1"/>
            <c:plus>
              <c:numRef>
                <c:f>AP!$AT$2:$AT$10</c:f>
                <c:numCache>
                  <c:formatCode>General</c:formatCode>
                  <c:ptCount val="9"/>
                  <c:pt idx="0">
                    <c:v>8.9394517700813481</c:v>
                  </c:pt>
                  <c:pt idx="1">
                    <c:v>8.263432784934345</c:v>
                  </c:pt>
                  <c:pt idx="2">
                    <c:v>8.4617879846390309</c:v>
                  </c:pt>
                  <c:pt idx="3">
                    <c:v>8.43598946982911</c:v>
                  </c:pt>
                  <c:pt idx="4">
                    <c:v>8.76114478797804</c:v>
                  </c:pt>
                  <c:pt idx="5">
                    <c:v>9.6935674278192607</c:v>
                  </c:pt>
                  <c:pt idx="6">
                    <c:v>8.8381920645423193</c:v>
                  </c:pt>
                  <c:pt idx="7">
                    <c:v>7.9015942172415734</c:v>
                  </c:pt>
                  <c:pt idx="8">
                    <c:v>15.705488622663793</c:v>
                  </c:pt>
                </c:numCache>
              </c:numRef>
            </c:plus>
            <c:minus>
              <c:numLit>
                <c:formatCode>General</c:formatCode>
                <c:ptCount val="1"/>
                <c:pt idx="0">
                  <c:v>0</c:v>
                </c:pt>
              </c:numLit>
            </c:minus>
            <c:spPr>
              <a:noFill/>
              <a:ln w="203200" cap="flat" cmpd="sng" algn="ctr">
                <a:solidFill>
                  <a:schemeClr val="accent3"/>
                </a:solidFill>
                <a:round/>
              </a:ln>
              <a:effectLst/>
            </c:spPr>
          </c:errBars>
          <c:cat>
            <c:strRef>
              <c:f>AP!$AP$2:$AP$10</c:f>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f>AP!$AQ$2:$AQ$10</c:f>
              <c:numCache>
                <c:formatCode>General</c:formatCode>
                <c:ptCount val="9"/>
                <c:pt idx="0">
                  <c:v>49.204997763579513</c:v>
                </c:pt>
                <c:pt idx="1">
                  <c:v>45.044880931905567</c:v>
                </c:pt>
                <c:pt idx="2">
                  <c:v>46.123122116285785</c:v>
                </c:pt>
                <c:pt idx="3">
                  <c:v>45.964362025147814</c:v>
                </c:pt>
                <c:pt idx="4">
                  <c:v>47.965317829140673</c:v>
                </c:pt>
                <c:pt idx="5">
                  <c:v>53.703303305086905</c:v>
                </c:pt>
                <c:pt idx="6">
                  <c:v>48.439454915690561</c:v>
                </c:pt>
                <c:pt idx="7">
                  <c:v>42.675775855377665</c:v>
                </c:pt>
                <c:pt idx="8">
                  <c:v>90.699741427209887</c:v>
                </c:pt>
              </c:numCache>
            </c:numRef>
          </c:val>
          <c:smooth val="0"/>
          <c:extLst>
            <c:ext xmlns:c16="http://schemas.microsoft.com/office/drawing/2014/chart" uri="{C3380CC4-5D6E-409C-BE32-E72D297353CC}">
              <c16:uniqueId val="{00000000-2E77-40E6-8254-C0A1F162217C}"/>
            </c:ext>
          </c:extLst>
        </c:ser>
        <c:dLbls>
          <c:showLegendKey val="0"/>
          <c:showVal val="0"/>
          <c:showCatName val="0"/>
          <c:showSerName val="0"/>
          <c:showPercent val="0"/>
          <c:showBubbleSize val="0"/>
        </c:dLbls>
        <c:smooth val="0"/>
        <c:axId val="405009640"/>
        <c:axId val="405007672"/>
        <c:extLst>
          <c:ext xmlns:c15="http://schemas.microsoft.com/office/drawing/2012/chart" uri="{02D57815-91ED-43cb-92C2-25804820EDAC}">
            <c15:filteredLineSeries>
              <c15:ser>
                <c:idx val="1"/>
                <c:order val="1"/>
                <c:tx>
                  <c:strRef>
                    <c:extLst>
                      <c:ext uri="{02D57815-91ED-43cb-92C2-25804820EDAC}">
                        <c15:formulaRef>
                          <c15:sqref>AP!$AR$1</c15:sqref>
                        </c15:formulaRef>
                      </c:ext>
                    </c:extLst>
                    <c:strCache>
                      <c:ptCount val="1"/>
                      <c:pt idx="0">
                        <c:v>Mid</c:v>
                      </c:pt>
                    </c:strCache>
                  </c:strRef>
                </c:tx>
                <c:spPr>
                  <a:ln w="28575" cap="rnd">
                    <a:solidFill>
                      <a:schemeClr val="accent2"/>
                    </a:solidFill>
                    <a:round/>
                  </a:ln>
                  <a:effectLst/>
                </c:spPr>
                <c:marker>
                  <c:symbol val="none"/>
                </c:marker>
                <c:cat>
                  <c:strRef>
                    <c:extLst>
                      <c:ext uri="{02D57815-91ED-43cb-92C2-25804820EDAC}">
                        <c15:formulaRef>
                          <c15:sqref>AP!$AP$2:$AP$10</c15:sqref>
                        </c15:formulaRef>
                      </c:ext>
                    </c:extLst>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extLst>
                      <c:ext uri="{02D57815-91ED-43cb-92C2-25804820EDAC}">
                        <c15:formulaRef>
                          <c15:sqref>AP!$AR$2:$AR$10</c15:sqref>
                        </c15:formulaRef>
                      </c:ext>
                    </c:extLst>
                    <c:numCache>
                      <c:formatCode>General</c:formatCode>
                      <c:ptCount val="9"/>
                      <c:pt idx="0">
                        <c:v>53.682719580436064</c:v>
                      </c:pt>
                      <c:pt idx="1">
                        <c:v>49.183988588044407</c:v>
                      </c:pt>
                      <c:pt idx="2">
                        <c:v>50.36158479195467</c:v>
                      </c:pt>
                      <c:pt idx="3">
                        <c:v>50.189902367817091</c:v>
                      </c:pt>
                      <c:pt idx="4">
                        <c:v>52.353726667483947</c:v>
                      </c:pt>
                      <c:pt idx="5">
                        <c:v>58.558757472867548</c:v>
                      </c:pt>
                      <c:pt idx="6">
                        <c:v>52.866456307590092</c:v>
                      </c:pt>
                      <c:pt idx="7">
                        <c:v>46.63364057957741</c:v>
                      </c:pt>
                      <c:pt idx="8">
                        <c:v>98.566533581674989</c:v>
                      </c:pt>
                    </c:numCache>
                  </c:numRef>
                </c:val>
                <c:smooth val="0"/>
                <c:extLst>
                  <c:ext xmlns:c16="http://schemas.microsoft.com/office/drawing/2014/chart" uri="{C3380CC4-5D6E-409C-BE32-E72D297353CC}">
                    <c16:uniqueId val="{00000001-2E77-40E6-8254-C0A1F162217C}"/>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AP!$AS$1</c15:sqref>
                        </c15:formulaRef>
                      </c:ext>
                    </c:extLst>
                    <c:strCache>
                      <c:ptCount val="1"/>
                      <c:pt idx="0">
                        <c:v>Max</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AP!$AP$2:$AP$10</c15:sqref>
                        </c15:formulaRef>
                      </c:ext>
                    </c:extLst>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extLst xmlns:c15="http://schemas.microsoft.com/office/drawing/2012/chart">
                      <c:ext xmlns:c15="http://schemas.microsoft.com/office/drawing/2012/chart" uri="{02D57815-91ED-43cb-92C2-25804820EDAC}">
                        <c15:formulaRef>
                          <c15:sqref>AP!$AS$2:$AS$10</c15:sqref>
                        </c15:formulaRef>
                      </c:ext>
                    </c:extLst>
                    <c:numCache>
                      <c:formatCode>General</c:formatCode>
                      <c:ptCount val="9"/>
                      <c:pt idx="0">
                        <c:v>58.144449533660861</c:v>
                      </c:pt>
                      <c:pt idx="1">
                        <c:v>53.308313716839912</c:v>
                      </c:pt>
                      <c:pt idx="2">
                        <c:v>54.584910100924816</c:v>
                      </c:pt>
                      <c:pt idx="3">
                        <c:v>54.400351494976924</c:v>
                      </c:pt>
                      <c:pt idx="4">
                        <c:v>56.726462617118713</c:v>
                      </c:pt>
                      <c:pt idx="5">
                        <c:v>63.396870732906166</c:v>
                      </c:pt>
                      <c:pt idx="6">
                        <c:v>57.27764698023288</c:v>
                      </c:pt>
                      <c:pt idx="7">
                        <c:v>50.577370072619239</c:v>
                      </c:pt>
                      <c:pt idx="8">
                        <c:v>106.40523004987368</c:v>
                      </c:pt>
                    </c:numCache>
                  </c:numRef>
                </c:val>
                <c:smooth val="0"/>
                <c:extLst xmlns:c15="http://schemas.microsoft.com/office/drawing/2012/chart">
                  <c:ext xmlns:c16="http://schemas.microsoft.com/office/drawing/2014/chart" uri="{C3380CC4-5D6E-409C-BE32-E72D297353CC}">
                    <c16:uniqueId val="{00000002-2E77-40E6-8254-C0A1F162217C}"/>
                  </c:ext>
                </c:extLst>
              </c15:ser>
            </c15:filteredLineSeries>
          </c:ext>
        </c:extLst>
      </c:lineChart>
      <c:catAx>
        <c:axId val="40500964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7672"/>
        <c:crosses val="autoZero"/>
        <c:auto val="1"/>
        <c:lblAlgn val="ctr"/>
        <c:lblOffset val="100"/>
        <c:noMultiLvlLbl val="0"/>
      </c:catAx>
      <c:valAx>
        <c:axId val="405007672"/>
        <c:scaling>
          <c:orientation val="minMax"/>
          <c:min val="-1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SO2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9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AP of Food Rescue (Incl. Milk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AP!$AQ$11</c:f>
              <c:strCache>
                <c:ptCount val="1"/>
                <c:pt idx="0">
                  <c:v>Min</c:v>
                </c:pt>
              </c:strCache>
            </c:strRef>
          </c:tx>
          <c:spPr>
            <a:ln w="25400" cap="rnd">
              <a:noFill/>
              <a:round/>
            </a:ln>
            <a:effectLst/>
          </c:spPr>
          <c:marker>
            <c:symbol val="none"/>
          </c:marker>
          <c:errBars>
            <c:errDir val="y"/>
            <c:errBarType val="both"/>
            <c:errValType val="cust"/>
            <c:noEndCap val="1"/>
            <c:plus>
              <c:numRef>
                <c:f>AP!$AT$12:$AT$20</c:f>
                <c:numCache>
                  <c:formatCode>General</c:formatCode>
                  <c:ptCount val="9"/>
                  <c:pt idx="0">
                    <c:v>2.5020272405183483</c:v>
                  </c:pt>
                  <c:pt idx="1">
                    <c:v>2.2428427085774532</c:v>
                  </c:pt>
                  <c:pt idx="2">
                    <c:v>2.4383109338673226</c:v>
                  </c:pt>
                  <c:pt idx="3">
                    <c:v>2.4125124190574017</c:v>
                  </c:pt>
                  <c:pt idx="4">
                    <c:v>2.4931422268266275</c:v>
                  </c:pt>
                  <c:pt idx="5">
                    <c:v>2.7420286868546597</c:v>
                  </c:pt>
                  <c:pt idx="6">
                    <c:v>2.5155810454926151</c:v>
                  </c:pt>
                  <c:pt idx="7">
                    <c:v>2.2576868606211073</c:v>
                  </c:pt>
                  <c:pt idx="8">
                    <c:v>4.4230840125917759</c:v>
                  </c:pt>
                </c:numCache>
              </c:numRef>
            </c:plus>
            <c:minus>
              <c:numLit>
                <c:formatCode>General</c:formatCode>
                <c:ptCount val="1"/>
                <c:pt idx="0">
                  <c:v>0</c:v>
                </c:pt>
              </c:numLit>
            </c:minus>
            <c:spPr>
              <a:noFill/>
              <a:ln w="203200" cap="flat" cmpd="sng" algn="ctr">
                <a:solidFill>
                  <a:schemeClr val="accent4"/>
                </a:solidFill>
                <a:round/>
              </a:ln>
              <a:effectLst/>
            </c:spPr>
          </c:errBars>
          <c:cat>
            <c:strRef>
              <c:f>AP!$AP$12:$AP$20</c:f>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f>AP!$AQ$12:$AQ$20</c:f>
              <c:numCache>
                <c:formatCode>General</c:formatCode>
                <c:ptCount val="9"/>
                <c:pt idx="0">
                  <c:v>9.5900775816537109</c:v>
                </c:pt>
                <c:pt idx="1">
                  <c:v>7.9950958466324673</c:v>
                </c:pt>
                <c:pt idx="2">
                  <c:v>9.0555710346134859</c:v>
                </c:pt>
                <c:pt idx="3">
                  <c:v>8.8968109434755149</c:v>
                </c:pt>
                <c:pt idx="4">
                  <c:v>9.3929943759015799</c:v>
                </c:pt>
                <c:pt idx="5">
                  <c:v>10.924603360689407</c:v>
                </c:pt>
                <c:pt idx="6">
                  <c:v>9.5310794138461539</c:v>
                </c:pt>
                <c:pt idx="7">
                  <c:v>7.9440382761753279</c:v>
                </c:pt>
                <c:pt idx="8">
                  <c:v>21.269559211379494</c:v>
                </c:pt>
              </c:numCache>
            </c:numRef>
          </c:val>
          <c:smooth val="0"/>
          <c:extLst>
            <c:ext xmlns:c16="http://schemas.microsoft.com/office/drawing/2014/chart" uri="{C3380CC4-5D6E-409C-BE32-E72D297353CC}">
              <c16:uniqueId val="{00000000-CF3A-4E0B-ACD3-82960E042DB8}"/>
            </c:ext>
          </c:extLst>
        </c:ser>
        <c:dLbls>
          <c:showLegendKey val="0"/>
          <c:showVal val="0"/>
          <c:showCatName val="0"/>
          <c:showSerName val="0"/>
          <c:showPercent val="0"/>
          <c:showBubbleSize val="0"/>
        </c:dLbls>
        <c:smooth val="0"/>
        <c:axId val="405009640"/>
        <c:axId val="405007672"/>
        <c:extLst/>
      </c:lineChart>
      <c:catAx>
        <c:axId val="40500964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7672"/>
        <c:crosses val="autoZero"/>
        <c:auto val="1"/>
        <c:lblAlgn val="ctr"/>
        <c:lblOffset val="100"/>
        <c:noMultiLvlLbl val="0"/>
      </c:catAx>
      <c:valAx>
        <c:axId val="405007672"/>
        <c:scaling>
          <c:orientation val="minMax"/>
          <c:max val="130"/>
          <c:min val="-1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SO2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9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AP of Food Rescue (Incl. Apple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AP!$AQ$21</c:f>
              <c:strCache>
                <c:ptCount val="1"/>
                <c:pt idx="0">
                  <c:v>Min</c:v>
                </c:pt>
              </c:strCache>
            </c:strRef>
          </c:tx>
          <c:spPr>
            <a:ln w="25400" cap="rnd">
              <a:noFill/>
              <a:round/>
            </a:ln>
            <a:effectLst/>
          </c:spPr>
          <c:marker>
            <c:symbol val="none"/>
          </c:marker>
          <c:errBars>
            <c:errDir val="y"/>
            <c:errBarType val="both"/>
            <c:errValType val="cust"/>
            <c:noEndCap val="1"/>
            <c:plus>
              <c:numRef>
                <c:f>AP!$AT$22:$AT$30</c:f>
                <c:numCache>
                  <c:formatCode>General</c:formatCode>
                  <c:ptCount val="9"/>
                  <c:pt idx="0">
                    <c:v>0.90993150527540945</c:v>
                  </c:pt>
                  <c:pt idx="1">
                    <c:v>0.75383794585057196</c:v>
                  </c:pt>
                  <c:pt idx="2">
                    <c:v>0.94859216826048165</c:v>
                  </c:pt>
                  <c:pt idx="3">
                    <c:v>0.92279365345056064</c:v>
                  </c:pt>
                  <c:pt idx="4">
                    <c:v>0.94294771964865765</c:v>
                  </c:pt>
                  <c:pt idx="5">
                    <c:v>1.022782871693608</c:v>
                  </c:pt>
                  <c:pt idx="6">
                    <c:v>0.95188084321424238</c:v>
                  </c:pt>
                  <c:pt idx="7">
                    <c:v>0.86184279420656751</c:v>
                  </c:pt>
                  <c:pt idx="8">
                    <c:v>1.6327338996714564</c:v>
                  </c:pt>
                </c:numCache>
              </c:numRef>
            </c:plus>
            <c:minus>
              <c:numLit>
                <c:formatCode>General</c:formatCode>
                <c:ptCount val="1"/>
                <c:pt idx="0">
                  <c:v>0</c:v>
                </c:pt>
              </c:numLit>
            </c:minus>
            <c:spPr>
              <a:noFill/>
              <a:ln w="203200" cap="flat" cmpd="sng" algn="ctr">
                <a:solidFill>
                  <a:schemeClr val="accent5"/>
                </a:solidFill>
                <a:round/>
              </a:ln>
              <a:effectLst/>
            </c:spPr>
          </c:errBars>
          <c:cat>
            <c:strRef>
              <c:f>AP!$AP$22:$AP$30</c:f>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f>AP!$AQ$22:$AQ$30</c:f>
              <c:numCache>
                <c:formatCode>General</c:formatCode>
                <c:ptCount val="9"/>
                <c:pt idx="0">
                  <c:v>-0.20743463522616989</c:v>
                </c:pt>
                <c:pt idx="1">
                  <c:v>-1.1680103855328829</c:v>
                </c:pt>
                <c:pt idx="2">
                  <c:v>-0.11192906142851278</c:v>
                </c:pt>
                <c:pt idx="3">
                  <c:v>-0.27068915256648374</c:v>
                </c:pt>
                <c:pt idx="4">
                  <c:v>-0.1466641298089203</c:v>
                </c:pt>
                <c:pt idx="5">
                  <c:v>0.34462911354460779</c:v>
                </c:pt>
                <c:pt idx="6">
                  <c:v>-9.1691061713003674E-2</c:v>
                </c:pt>
                <c:pt idx="7">
                  <c:v>-0.64577136329870244</c:v>
                </c:pt>
                <c:pt idx="8">
                  <c:v>4.0981739011005436</c:v>
                </c:pt>
              </c:numCache>
            </c:numRef>
          </c:val>
          <c:smooth val="0"/>
          <c:extLst>
            <c:ext xmlns:c16="http://schemas.microsoft.com/office/drawing/2014/chart" uri="{C3380CC4-5D6E-409C-BE32-E72D297353CC}">
              <c16:uniqueId val="{00000000-A296-4F25-A3AD-E85AAF3EC23A}"/>
            </c:ext>
          </c:extLst>
        </c:ser>
        <c:dLbls>
          <c:showLegendKey val="0"/>
          <c:showVal val="0"/>
          <c:showCatName val="0"/>
          <c:showSerName val="0"/>
          <c:showPercent val="0"/>
          <c:showBubbleSize val="0"/>
        </c:dLbls>
        <c:smooth val="0"/>
        <c:axId val="405009640"/>
        <c:axId val="405007672"/>
        <c:extLst/>
      </c:lineChart>
      <c:catAx>
        <c:axId val="40500964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7672"/>
        <c:crosses val="autoZero"/>
        <c:auto val="1"/>
        <c:lblAlgn val="ctr"/>
        <c:lblOffset val="100"/>
        <c:noMultiLvlLbl val="0"/>
      </c:catAx>
      <c:valAx>
        <c:axId val="405007672"/>
        <c:scaling>
          <c:orientation val="minMax"/>
          <c:max val="1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SO2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9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AP of Food Rescue (incl. Milk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AP!$I$30</c:f>
              <c:strCache>
                <c:ptCount val="1"/>
                <c:pt idx="0">
                  <c:v>Net</c:v>
                </c:pt>
              </c:strCache>
            </c:strRef>
          </c:tx>
          <c:spPr>
            <a:solidFill>
              <a:schemeClr val="accent4"/>
            </a:solidFill>
            <a:ln>
              <a:noFill/>
            </a:ln>
            <a:effectLst/>
          </c:spPr>
          <c:invertIfNegative val="0"/>
          <c:cat>
            <c:strRef>
              <c:f>AP!$A$31:$A$57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AP!$I$31:$I$57</c:f>
              <c:numCache>
                <c:formatCode>General</c:formatCode>
                <c:ptCount val="27"/>
                <c:pt idx="0">
                  <c:v>9.5900775816537109</c:v>
                </c:pt>
                <c:pt idx="1">
                  <c:v>10.843329151144163</c:v>
                </c:pt>
                <c:pt idx="2">
                  <c:v>12.092104822172059</c:v>
                </c:pt>
                <c:pt idx="3">
                  <c:v>7.9950958466324673</c:v>
                </c:pt>
                <c:pt idx="4">
                  <c:v>9.1185233214119084</c:v>
                </c:pt>
                <c:pt idx="5">
                  <c:v>10.23793855520992</c:v>
                </c:pt>
                <c:pt idx="6">
                  <c:v>9.0555710346134859</c:v>
                </c:pt>
                <c:pt idx="7">
                  <c:v>10.276907459448667</c:v>
                </c:pt>
                <c:pt idx="8">
                  <c:v>11.493881968480808</c:v>
                </c:pt>
                <c:pt idx="9">
                  <c:v>8.8968109434755149</c:v>
                </c:pt>
                <c:pt idx="10">
                  <c:v>10.105225035311094</c:v>
                </c:pt>
                <c:pt idx="11">
                  <c:v>11.309323362532917</c:v>
                </c:pt>
                <c:pt idx="12">
                  <c:v>9.3929943759015799</c:v>
                </c:pt>
                <c:pt idx="13">
                  <c:v>10.641795491306748</c:v>
                </c:pt>
                <c:pt idx="14">
                  <c:v>11.886136602728207</c:v>
                </c:pt>
                <c:pt idx="15">
                  <c:v>10.924603360689407</c:v>
                </c:pt>
                <c:pt idx="16">
                  <c:v>12.298070323693551</c:v>
                </c:pt>
                <c:pt idx="17">
                  <c:v>13.666632047544066</c:v>
                </c:pt>
                <c:pt idx="18">
                  <c:v>9.5310794138461539</c:v>
                </c:pt>
                <c:pt idx="19">
                  <c:v>10.79112000908399</c:v>
                </c:pt>
                <c:pt idx="20">
                  <c:v>12.046660459338769</c:v>
                </c:pt>
                <c:pt idx="21">
                  <c:v>7.9440382761753279</c:v>
                </c:pt>
                <c:pt idx="22">
                  <c:v>9.0749011043934029</c:v>
                </c:pt>
                <c:pt idx="23">
                  <c:v>10.201725136796435</c:v>
                </c:pt>
                <c:pt idx="24">
                  <c:v>21.269559211379494</c:v>
                </c:pt>
                <c:pt idx="25">
                  <c:v>23.485057464556096</c:v>
                </c:pt>
                <c:pt idx="26">
                  <c:v>25.69264322397127</c:v>
                </c:pt>
              </c:numCache>
            </c:numRef>
          </c:val>
          <c:extLst xmlns:c15="http://schemas.microsoft.com/office/drawing/2012/chart">
            <c:ext xmlns:c16="http://schemas.microsoft.com/office/drawing/2014/chart" uri="{C3380CC4-5D6E-409C-BE32-E72D297353CC}">
              <c16:uniqueId val="{00000001-AD13-4CEF-A884-E8CF17276649}"/>
            </c:ext>
          </c:extLst>
        </c:ser>
        <c:dLbls>
          <c:showLegendKey val="0"/>
          <c:showVal val="0"/>
          <c:showCatName val="0"/>
          <c:showSerName val="0"/>
          <c:showPercent val="0"/>
          <c:showBubbleSize val="0"/>
        </c:dLbls>
        <c:gapWidth val="86"/>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SO2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AP of Food Rescue (incl. Apple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AP!$I$58</c:f>
              <c:strCache>
                <c:ptCount val="1"/>
                <c:pt idx="0">
                  <c:v>Net</c:v>
                </c:pt>
              </c:strCache>
            </c:strRef>
          </c:tx>
          <c:spPr>
            <a:solidFill>
              <a:schemeClr val="accent5"/>
            </a:solidFill>
            <a:ln>
              <a:noFill/>
            </a:ln>
            <a:effectLst/>
          </c:spPr>
          <c:invertIfNegative val="0"/>
          <c:cat>
            <c:strRef>
              <c:f>AP!$A$59:$A$85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AP!$I$59:$I$85</c:f>
              <c:numCache>
                <c:formatCode>General</c:formatCode>
                <c:ptCount val="27"/>
                <c:pt idx="0">
                  <c:v>-0.20743463522616989</c:v>
                </c:pt>
                <c:pt idx="1">
                  <c:v>0.24834500963449324</c:v>
                </c:pt>
                <c:pt idx="2">
                  <c:v>0.70249687004923955</c:v>
                </c:pt>
                <c:pt idx="3">
                  <c:v>-1.1680103855328829</c:v>
                </c:pt>
                <c:pt idx="4">
                  <c:v>-0.7904171389529917</c:v>
                </c:pt>
                <c:pt idx="5">
                  <c:v>-0.41417243968231104</c:v>
                </c:pt>
                <c:pt idx="6">
                  <c:v>-0.11192906142851278</c:v>
                </c:pt>
                <c:pt idx="7">
                  <c:v>0.3632154951241463</c:v>
                </c:pt>
                <c:pt idx="8">
                  <c:v>0.83666310683196887</c:v>
                </c:pt>
                <c:pt idx="9">
                  <c:v>-0.27068915256648374</c:v>
                </c:pt>
                <c:pt idx="10">
                  <c:v>0.19153307098657235</c:v>
                </c:pt>
                <c:pt idx="11">
                  <c:v>0.6521045008840769</c:v>
                </c:pt>
                <c:pt idx="12">
                  <c:v>-0.1466641298089203</c:v>
                </c:pt>
                <c:pt idx="13">
                  <c:v>0.32565315373601844</c:v>
                </c:pt>
                <c:pt idx="14">
                  <c:v>0.79628358983973735</c:v>
                </c:pt>
                <c:pt idx="15">
                  <c:v>0.34462911354460779</c:v>
                </c:pt>
                <c:pt idx="16">
                  <c:v>0.85693538201367025</c:v>
                </c:pt>
                <c:pt idx="17">
                  <c:v>1.3674119852382158</c:v>
                </c:pt>
                <c:pt idx="18">
                  <c:v>-9.1691061713003674E-2</c:v>
                </c:pt>
                <c:pt idx="19">
                  <c:v>0.38510077388625896</c:v>
                </c:pt>
                <c:pt idx="20">
                  <c:v>0.8601897815012387</c:v>
                </c:pt>
                <c:pt idx="21">
                  <c:v>-0.64577136329870244</c:v>
                </c:pt>
                <c:pt idx="22">
                  <c:v>-0.21407908713083579</c:v>
                </c:pt>
                <c:pt idx="23">
                  <c:v>0.21607143090786507</c:v>
                </c:pt>
                <c:pt idx="24">
                  <c:v>4.0981739011005436</c:v>
                </c:pt>
                <c:pt idx="25">
                  <c:v>4.9160012569288263</c:v>
                </c:pt>
                <c:pt idx="26">
                  <c:v>5.730907800772</c:v>
                </c:pt>
              </c:numCache>
            </c:numRef>
          </c:val>
          <c:extLst xmlns:c15="http://schemas.microsoft.com/office/drawing/2012/chart">
            <c:ext xmlns:c16="http://schemas.microsoft.com/office/drawing/2014/chart" uri="{C3380CC4-5D6E-409C-BE32-E72D297353CC}">
              <c16:uniqueId val="{00000001-04BD-42FC-8A6B-4687C679DD9F}"/>
            </c:ext>
          </c:extLst>
        </c:ser>
        <c:dLbls>
          <c:showLegendKey val="0"/>
          <c:showVal val="0"/>
          <c:showCatName val="0"/>
          <c:showSerName val="0"/>
          <c:showPercent val="0"/>
          <c:showBubbleSize val="0"/>
        </c:dLbls>
        <c:gapWidth val="86"/>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SO2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AP of Food Rescue by Life Cycle Stage (incl. Milk Production and Sunk Costs)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9"/>
          <c:order val="0"/>
          <c:tx>
            <c:strRef>
              <c:f>AP!$F$30</c:f>
              <c:strCache>
                <c:ptCount val="1"/>
                <c:pt idx="0">
                  <c:v>Milk Production</c:v>
                </c:pt>
              </c:strCache>
            </c:strRef>
          </c:tx>
          <c:spPr>
            <a:solidFill>
              <a:schemeClr val="accent4"/>
            </a:solidFill>
            <a:ln>
              <a:noFill/>
            </a:ln>
            <a:effectLst/>
          </c:spPr>
          <c:invertIfNegative val="0"/>
          <c:cat>
            <c:strRef>
              <c:f>AP!$A$31:$A$57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AP!$F$31:$F$57</c:f>
              <c:numCache>
                <c:formatCode>General</c:formatCode>
                <c:ptCount val="27"/>
                <c:pt idx="0">
                  <c:v>10.997844570997801</c:v>
                </c:pt>
                <c:pt idx="1">
                  <c:v>11.8930179663116</c:v>
                </c:pt>
                <c:pt idx="2">
                  <c:v>12.7849943137849</c:v>
                </c:pt>
                <c:pt idx="3">
                  <c:v>10.285714975203</c:v>
                </c:pt>
                <c:pt idx="4">
                  <c:v>11.1229243336498</c:v>
                </c:pt>
                <c:pt idx="5">
                  <c:v>11.9571436586735</c:v>
                </c:pt>
                <c:pt idx="6">
                  <c:v>10.2906471488928</c:v>
                </c:pt>
                <c:pt idx="7">
                  <c:v>11.1282579633376</c:v>
                </c:pt>
                <c:pt idx="8">
                  <c:v>11.962877310587899</c:v>
                </c:pt>
                <c:pt idx="9">
                  <c:v>10.2906471488928</c:v>
                </c:pt>
                <c:pt idx="10">
                  <c:v>11.1282579633376</c:v>
                </c:pt>
                <c:pt idx="11">
                  <c:v>11.962877310587899</c:v>
                </c:pt>
                <c:pt idx="12">
                  <c:v>10.7084001717747</c:v>
                </c:pt>
                <c:pt idx="13">
                  <c:v>11.580014139244801</c:v>
                </c:pt>
                <c:pt idx="14">
                  <c:v>12.448515199688099</c:v>
                </c:pt>
                <c:pt idx="15">
                  <c:v>11.8761691498368</c:v>
                </c:pt>
                <c:pt idx="16">
                  <c:v>12.8428340806375</c:v>
                </c:pt>
                <c:pt idx="17">
                  <c:v>13.8060466366853</c:v>
                </c:pt>
                <c:pt idx="18">
                  <c:v>10.801694521008599</c:v>
                </c:pt>
                <c:pt idx="19">
                  <c:v>11.680902214579101</c:v>
                </c:pt>
                <c:pt idx="20">
                  <c:v>12.556969880672501</c:v>
                </c:pt>
                <c:pt idx="21">
                  <c:v>9.6421815271263593</c:v>
                </c:pt>
                <c:pt idx="22">
                  <c:v>10.4270102560785</c:v>
                </c:pt>
                <c:pt idx="23">
                  <c:v>11.2090360252844</c:v>
                </c:pt>
                <c:pt idx="24">
                  <c:v>19.275120309194499</c:v>
                </c:pt>
                <c:pt idx="25">
                  <c:v>20.844025450640601</c:v>
                </c:pt>
                <c:pt idx="26">
                  <c:v>22.4073273594386</c:v>
                </c:pt>
              </c:numCache>
            </c:numRef>
          </c:val>
          <c:extLst>
            <c:ext xmlns:c16="http://schemas.microsoft.com/office/drawing/2014/chart" uri="{C3380CC4-5D6E-409C-BE32-E72D297353CC}">
              <c16:uniqueId val="{00000004-C751-49F7-9C6F-B32EB8EE749D}"/>
            </c:ext>
          </c:extLst>
        </c:ser>
        <c:ser>
          <c:idx val="6"/>
          <c:order val="1"/>
          <c:tx>
            <c:strRef>
              <c:f>AP!$H$30</c:f>
              <c:strCache>
                <c:ptCount val="1"/>
                <c:pt idx="0">
                  <c:v>Sunk Costs</c:v>
                </c:pt>
              </c:strCache>
            </c:strRef>
          </c:tx>
          <c:spPr>
            <a:solidFill>
              <a:schemeClr val="accent4">
                <a:lumMod val="40000"/>
                <a:lumOff val="60000"/>
              </a:schemeClr>
            </a:solidFill>
            <a:ln>
              <a:noFill/>
            </a:ln>
            <a:effectLst/>
          </c:spPr>
          <c:invertIfNegative val="0"/>
          <c:cat>
            <c:strRef>
              <c:f>AP!$A$31:$A$57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AP!$H$31:$H$57</c:f>
              <c:numCache>
                <c:formatCode>General</c:formatCode>
                <c:ptCount val="27"/>
                <c:pt idx="0">
                  <c:v>0</c:v>
                </c:pt>
                <c:pt idx="1">
                  <c:v>0</c:v>
                </c:pt>
                <c:pt idx="2">
                  <c:v>0</c:v>
                </c:pt>
                <c:pt idx="3">
                  <c:v>0</c:v>
                </c:pt>
                <c:pt idx="4">
                  <c:v>0</c:v>
                </c:pt>
                <c:pt idx="5">
                  <c:v>0</c:v>
                </c:pt>
                <c:pt idx="6">
                  <c:v>0.884674745908966</c:v>
                </c:pt>
                <c:pt idx="7">
                  <c:v>0.96827435765652003</c:v>
                </c:pt>
                <c:pt idx="8">
                  <c:v>1.05157539936212</c:v>
                </c:pt>
                <c:pt idx="9">
                  <c:v>0.884674745908966</c:v>
                </c:pt>
                <c:pt idx="10">
                  <c:v>0.96827435765652003</c:v>
                </c:pt>
                <c:pt idx="11">
                  <c:v>1.05157539936212</c:v>
                </c:pt>
                <c:pt idx="12">
                  <c:v>0.91933544189782956</c:v>
                </c:pt>
                <c:pt idx="13">
                  <c:v>1.0057562730863376</c:v>
                </c:pt>
                <c:pt idx="14">
                  <c:v>1.0918684584491738</c:v>
                </c:pt>
                <c:pt idx="15">
                  <c:v>0.91933544189782956</c:v>
                </c:pt>
                <c:pt idx="16">
                  <c:v>1.0057562730863376</c:v>
                </c:pt>
                <c:pt idx="17">
                  <c:v>1.0918684584491738</c:v>
                </c:pt>
                <c:pt idx="18">
                  <c:v>0.91933544189782956</c:v>
                </c:pt>
                <c:pt idx="19">
                  <c:v>1.0057562730863376</c:v>
                </c:pt>
                <c:pt idx="20">
                  <c:v>1.0918684584491738</c:v>
                </c:pt>
                <c:pt idx="21">
                  <c:v>0.91933544189782956</c:v>
                </c:pt>
                <c:pt idx="22">
                  <c:v>1.0057562730863376</c:v>
                </c:pt>
                <c:pt idx="23">
                  <c:v>1.0918684584491738</c:v>
                </c:pt>
                <c:pt idx="24">
                  <c:v>0.91933544189782956</c:v>
                </c:pt>
                <c:pt idx="25">
                  <c:v>1.0057562730863376</c:v>
                </c:pt>
                <c:pt idx="26">
                  <c:v>1.0918684584491738</c:v>
                </c:pt>
              </c:numCache>
            </c:numRef>
          </c:val>
          <c:extLst xmlns:c15="http://schemas.microsoft.com/office/drawing/2012/chart">
            <c:ext xmlns:c16="http://schemas.microsoft.com/office/drawing/2014/chart" uri="{C3380CC4-5D6E-409C-BE32-E72D297353CC}">
              <c16:uniqueId val="{0000000A-C751-49F7-9C6F-B32EB8EE749D}"/>
            </c:ext>
          </c:extLst>
        </c:ser>
        <c:ser>
          <c:idx val="8"/>
          <c:order val="2"/>
          <c:tx>
            <c:strRef>
              <c:f>AP!$G$30</c:f>
              <c:strCache>
                <c:ptCount val="1"/>
                <c:pt idx="0">
                  <c:v>Transportation</c:v>
                </c:pt>
              </c:strCache>
            </c:strRef>
          </c:tx>
          <c:spPr>
            <a:solidFill>
              <a:schemeClr val="accent6"/>
            </a:solidFill>
            <a:ln>
              <a:noFill/>
            </a:ln>
            <a:effectLst/>
          </c:spPr>
          <c:invertIfNegative val="0"/>
          <c:cat>
            <c:strRef>
              <c:f>AP!$A$31:$A$57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AP!$G$31:$G$57</c:f>
              <c:numCache>
                <c:formatCode>General</c:formatCode>
                <c:ptCount val="27"/>
                <c:pt idx="0">
                  <c:v>0.884674745908966</c:v>
                </c:pt>
                <c:pt idx="1">
                  <c:v>0.96827435765652003</c:v>
                </c:pt>
                <c:pt idx="2">
                  <c:v>1.05157539936212</c:v>
                </c:pt>
                <c:pt idx="3">
                  <c:v>9.4129973677888196E-2</c:v>
                </c:pt>
                <c:pt idx="4">
                  <c:v>0.11338291791826099</c:v>
                </c:pt>
                <c:pt idx="5">
                  <c:v>0.132567101643491</c:v>
                </c:pt>
                <c:pt idx="6">
                  <c:v>0.27744702567552998</c:v>
                </c:pt>
                <c:pt idx="7">
                  <c:v>0.31162112531106001</c:v>
                </c:pt>
                <c:pt idx="8">
                  <c:v>0.34567317459074898</c:v>
                </c:pt>
                <c:pt idx="9">
                  <c:v>0.11868693453755901</c:v>
                </c:pt>
                <c:pt idx="10">
                  <c:v>0.139938701173486</c:v>
                </c:pt>
                <c:pt idx="11">
                  <c:v>0.161114568642857</c:v>
                </c:pt>
                <c:pt idx="12">
                  <c:v>4.3130685083408102E-2</c:v>
                </c:pt>
                <c:pt idx="13">
                  <c:v>5.8232524438184198E-2</c:v>
                </c:pt>
                <c:pt idx="14">
                  <c:v>7.3280428652407595E-2</c:v>
                </c:pt>
                <c:pt idx="15">
                  <c:v>0.123587486525781</c:v>
                </c:pt>
                <c:pt idx="16">
                  <c:v>0.14523813530028501</c:v>
                </c:pt>
                <c:pt idx="17">
                  <c:v>0.16681146032916599</c:v>
                </c:pt>
                <c:pt idx="18">
                  <c:v>4.4983410940809099E-2</c:v>
                </c:pt>
                <c:pt idx="19">
                  <c:v>6.0236053563048099E-2</c:v>
                </c:pt>
                <c:pt idx="20">
                  <c:v>7.5434222461636197E-2</c:v>
                </c:pt>
                <c:pt idx="21">
                  <c:v>1.07187461174934E-2</c:v>
                </c:pt>
                <c:pt idx="22">
                  <c:v>2.31824043936486E-2</c:v>
                </c:pt>
                <c:pt idx="23">
                  <c:v>3.5601549604531699E-2</c:v>
                </c:pt>
                <c:pt idx="24">
                  <c:v>0.64358737677655697</c:v>
                </c:pt>
                <c:pt idx="25">
                  <c:v>0.70756359801333302</c:v>
                </c:pt>
                <c:pt idx="26">
                  <c:v>0.77131133274569297</c:v>
                </c:pt>
              </c:numCache>
            </c:numRef>
          </c:val>
          <c:extLst>
            <c:ext xmlns:c16="http://schemas.microsoft.com/office/drawing/2014/chart" uri="{C3380CC4-5D6E-409C-BE32-E72D297353CC}">
              <c16:uniqueId val="{00000005-C751-49F7-9C6F-B32EB8EE749D}"/>
            </c:ext>
          </c:extLst>
        </c:ser>
        <c:ser>
          <c:idx val="1"/>
          <c:order val="3"/>
          <c:tx>
            <c:strRef>
              <c:f>AP!$E$30</c:f>
              <c:strCache>
                <c:ptCount val="1"/>
                <c:pt idx="0">
                  <c:v>Facilities and Operations</c:v>
                </c:pt>
              </c:strCache>
            </c:strRef>
          </c:tx>
          <c:spPr>
            <a:solidFill>
              <a:schemeClr val="accent6">
                <a:lumMod val="40000"/>
                <a:lumOff val="60000"/>
              </a:schemeClr>
            </a:solidFill>
            <a:ln>
              <a:noFill/>
            </a:ln>
            <a:effectLst/>
          </c:spPr>
          <c:invertIfNegative val="0"/>
          <c:cat>
            <c:strRef>
              <c:f>AP!$A$31:$A$57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AP!$E$31:$E$57</c:f>
              <c:numCache>
                <c:formatCode>General</c:formatCode>
                <c:ptCount val="27"/>
                <c:pt idx="0">
                  <c:v>3.46606959888636E-2</c:v>
                </c:pt>
                <c:pt idx="1">
                  <c:v>3.7481915429817603E-2</c:v>
                </c:pt>
                <c:pt idx="2">
                  <c:v>4.0293059087053898E-2</c:v>
                </c:pt>
                <c:pt idx="3">
                  <c:v>3.3223080689799199E-2</c:v>
                </c:pt>
                <c:pt idx="4">
                  <c:v>3.5927284931992098E-2</c:v>
                </c:pt>
                <c:pt idx="5">
                  <c:v>3.86218313018915E-2</c:v>
                </c:pt>
                <c:pt idx="6">
                  <c:v>2.07742970744117E-2</c:v>
                </c:pt>
                <c:pt idx="7">
                  <c:v>2.2465228231631301E-2</c:v>
                </c:pt>
                <c:pt idx="8">
                  <c:v>2.4150120349003601E-2</c:v>
                </c:pt>
                <c:pt idx="9">
                  <c:v>2.07742970744117E-2</c:v>
                </c:pt>
                <c:pt idx="10">
                  <c:v>2.2465228231631301E-2</c:v>
                </c:pt>
                <c:pt idx="11">
                  <c:v>2.4150120349003601E-2</c:v>
                </c:pt>
                <c:pt idx="12">
                  <c:v>1.29466836848622E-2</c:v>
                </c:pt>
                <c:pt idx="13">
                  <c:v>1.40004835196766E-2</c:v>
                </c:pt>
                <c:pt idx="14">
                  <c:v>1.5050519783652299E-2</c:v>
                </c:pt>
                <c:pt idx="15">
                  <c:v>3.6921761486574403E-2</c:v>
                </c:pt>
                <c:pt idx="16">
                  <c:v>3.9927021142458399E-2</c:v>
                </c:pt>
                <c:pt idx="17">
                  <c:v>4.2921547728142703E-2</c:v>
                </c:pt>
                <c:pt idx="18">
                  <c:v>2.1805976596002599E-2</c:v>
                </c:pt>
                <c:pt idx="19">
                  <c:v>2.3580881667770299E-2</c:v>
                </c:pt>
                <c:pt idx="20">
                  <c:v>2.53494477928531E-2</c:v>
                </c:pt>
                <c:pt idx="21">
                  <c:v>0</c:v>
                </c:pt>
                <c:pt idx="22">
                  <c:v>0</c:v>
                </c:pt>
                <c:pt idx="23">
                  <c:v>0</c:v>
                </c:pt>
                <c:pt idx="24">
                  <c:v>2.3304030632751899E-2</c:v>
                </c:pt>
                <c:pt idx="25">
                  <c:v>2.5200870335417801E-2</c:v>
                </c:pt>
                <c:pt idx="26">
                  <c:v>2.7090935610574102E-2</c:v>
                </c:pt>
              </c:numCache>
            </c:numRef>
          </c:val>
          <c:extLst>
            <c:ext xmlns:c16="http://schemas.microsoft.com/office/drawing/2014/chart" uri="{C3380CC4-5D6E-409C-BE32-E72D297353CC}">
              <c16:uniqueId val="{00000003-C751-49F7-9C6F-B32EB8EE749D}"/>
            </c:ext>
          </c:extLst>
        </c:ser>
        <c:ser>
          <c:idx val="2"/>
          <c:order val="4"/>
          <c:tx>
            <c:strRef>
              <c:f>AP!$C$30</c:f>
              <c:strCache>
                <c:ptCount val="1"/>
                <c:pt idx="0">
                  <c:v>EoL -  Food Loss</c:v>
                </c:pt>
              </c:strCache>
            </c:strRef>
          </c:tx>
          <c:spPr>
            <a:solidFill>
              <a:schemeClr val="accent2">
                <a:lumMod val="40000"/>
                <a:lumOff val="60000"/>
              </a:schemeClr>
            </a:solidFill>
            <a:ln>
              <a:noFill/>
            </a:ln>
            <a:effectLst/>
          </c:spPr>
          <c:invertIfNegative val="0"/>
          <c:cat>
            <c:strRef>
              <c:f>AP!$A$31:$A$57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AP!$C$31:$C$57</c:f>
              <c:numCache>
                <c:formatCode>General</c:formatCode>
                <c:ptCount val="27"/>
                <c:pt idx="0">
                  <c:v>0.30109500772443598</c:v>
                </c:pt>
                <c:pt idx="1">
                  <c:v>0.32560274091130798</c:v>
                </c:pt>
                <c:pt idx="2">
                  <c:v>0.35002294647965598</c:v>
                </c:pt>
                <c:pt idx="3">
                  <c:v>0.21022525602813499</c:v>
                </c:pt>
                <c:pt idx="4">
                  <c:v>0.227336614076937</c:v>
                </c:pt>
                <c:pt idx="5">
                  <c:v>0.244386860132707</c:v>
                </c:pt>
                <c:pt idx="6">
                  <c:v>0.21022525602813499</c:v>
                </c:pt>
                <c:pt idx="7">
                  <c:v>0.227336614076937</c:v>
                </c:pt>
                <c:pt idx="8">
                  <c:v>0.244386860132707</c:v>
                </c:pt>
                <c:pt idx="9">
                  <c:v>0.21022525602813499</c:v>
                </c:pt>
                <c:pt idx="10">
                  <c:v>0.227336614076937</c:v>
                </c:pt>
                <c:pt idx="11">
                  <c:v>0.244386860132707</c:v>
                </c:pt>
                <c:pt idx="12">
                  <c:v>0.33737883242713501</c:v>
                </c:pt>
                <c:pt idx="13">
                  <c:v>0.36483990018283202</c:v>
                </c:pt>
                <c:pt idx="14">
                  <c:v>0.39220289269654401</c:v>
                </c:pt>
                <c:pt idx="15">
                  <c:v>0.59678695990877795</c:v>
                </c:pt>
                <c:pt idx="16">
                  <c:v>0.64536264269205101</c:v>
                </c:pt>
                <c:pt idx="17">
                  <c:v>0.69376484089395396</c:v>
                </c:pt>
                <c:pt idx="18">
                  <c:v>0.37145750236927</c:v>
                </c:pt>
                <c:pt idx="19">
                  <c:v>0.40169241535281502</c:v>
                </c:pt>
                <c:pt idx="20">
                  <c:v>0.431819346504276</c:v>
                </c:pt>
                <c:pt idx="21">
                  <c:v>0</c:v>
                </c:pt>
                <c:pt idx="22">
                  <c:v>0</c:v>
                </c:pt>
                <c:pt idx="23">
                  <c:v>0</c:v>
                </c:pt>
                <c:pt idx="24">
                  <c:v>3.0364094918442102</c:v>
                </c:pt>
                <c:pt idx="25">
                  <c:v>3.2835591016454901</c:v>
                </c:pt>
                <c:pt idx="26">
                  <c:v>3.5298260342689001</c:v>
                </c:pt>
              </c:numCache>
            </c:numRef>
          </c:val>
          <c:extLst xmlns:c15="http://schemas.microsoft.com/office/drawing/2012/chart">
            <c:ext xmlns:c16="http://schemas.microsoft.com/office/drawing/2014/chart" uri="{C3380CC4-5D6E-409C-BE32-E72D297353CC}">
              <c16:uniqueId val="{00000001-C751-49F7-9C6F-B32EB8EE749D}"/>
            </c:ext>
          </c:extLst>
        </c:ser>
        <c:ser>
          <c:idx val="5"/>
          <c:order val="5"/>
          <c:tx>
            <c:strRef>
              <c:f>AP!$D$30</c:f>
              <c:strCache>
                <c:ptCount val="1"/>
                <c:pt idx="0">
                  <c:v>EoL - Wasted Food</c:v>
                </c:pt>
              </c:strCache>
            </c:strRef>
          </c:tx>
          <c:spPr>
            <a:solidFill>
              <a:schemeClr val="accent2"/>
            </a:solidFill>
            <a:ln>
              <a:noFill/>
            </a:ln>
            <a:effectLst/>
          </c:spPr>
          <c:invertIfNegative val="0"/>
          <c:cat>
            <c:strRef>
              <c:f>AP!$A$31:$A$57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AP!$D$31:$D$57</c:f>
              <c:numCache>
                <c:formatCode>General</c:formatCode>
                <c:ptCount val="27"/>
                <c:pt idx="0">
                  <c:v>0.21254866442909501</c:v>
                </c:pt>
                <c:pt idx="1">
                  <c:v>0.45969827423036802</c:v>
                </c:pt>
                <c:pt idx="2">
                  <c:v>0.70596520685377995</c:v>
                </c:pt>
                <c:pt idx="3">
                  <c:v>0.21254866442909501</c:v>
                </c:pt>
                <c:pt idx="4">
                  <c:v>0.45969827423036802</c:v>
                </c:pt>
                <c:pt idx="5">
                  <c:v>0.70596520685377995</c:v>
                </c:pt>
                <c:pt idx="6">
                  <c:v>0.21254866442909501</c:v>
                </c:pt>
                <c:pt idx="7">
                  <c:v>0.45969827423036802</c:v>
                </c:pt>
                <c:pt idx="8">
                  <c:v>0.70596520685377995</c:v>
                </c:pt>
                <c:pt idx="9">
                  <c:v>0.21254866442909501</c:v>
                </c:pt>
                <c:pt idx="10">
                  <c:v>0.45969827423036802</c:v>
                </c:pt>
                <c:pt idx="11">
                  <c:v>0.70596520685377995</c:v>
                </c:pt>
                <c:pt idx="12">
                  <c:v>0.21254866442909501</c:v>
                </c:pt>
                <c:pt idx="13">
                  <c:v>0.45969827423036802</c:v>
                </c:pt>
                <c:pt idx="14">
                  <c:v>0.70596520685377995</c:v>
                </c:pt>
                <c:pt idx="15">
                  <c:v>0.21254866442909501</c:v>
                </c:pt>
                <c:pt idx="16">
                  <c:v>0.45969827423036802</c:v>
                </c:pt>
                <c:pt idx="17">
                  <c:v>0.70596520685377995</c:v>
                </c:pt>
                <c:pt idx="18">
                  <c:v>0.21254866442909501</c:v>
                </c:pt>
                <c:pt idx="19">
                  <c:v>0.45969827423036802</c:v>
                </c:pt>
                <c:pt idx="20">
                  <c:v>0.70596520685377995</c:v>
                </c:pt>
                <c:pt idx="21">
                  <c:v>0.21254866442909501</c:v>
                </c:pt>
                <c:pt idx="22">
                  <c:v>0.45969827423036802</c:v>
                </c:pt>
                <c:pt idx="23">
                  <c:v>0.70596520685377995</c:v>
                </c:pt>
                <c:pt idx="24">
                  <c:v>0.21254866442909501</c:v>
                </c:pt>
                <c:pt idx="25">
                  <c:v>0.45969827423036802</c:v>
                </c:pt>
                <c:pt idx="26">
                  <c:v>0.70596520685377995</c:v>
                </c:pt>
              </c:numCache>
            </c:numRef>
          </c:val>
          <c:extLst>
            <c:ext xmlns:c16="http://schemas.microsoft.com/office/drawing/2014/chart" uri="{C3380CC4-5D6E-409C-BE32-E72D297353CC}">
              <c16:uniqueId val="{00000002-C751-49F7-9C6F-B32EB8EE749D}"/>
            </c:ext>
          </c:extLst>
        </c:ser>
        <c:ser>
          <c:idx val="0"/>
          <c:order val="6"/>
          <c:tx>
            <c:strRef>
              <c:f>AP!$B$30</c:f>
              <c:strCache>
                <c:ptCount val="1"/>
                <c:pt idx="0">
                  <c:v>Avoided Disposal</c:v>
                </c:pt>
              </c:strCache>
            </c:strRef>
          </c:tx>
          <c:spPr>
            <a:solidFill>
              <a:schemeClr val="accent1"/>
            </a:solidFill>
            <a:ln>
              <a:noFill/>
            </a:ln>
            <a:effectLst/>
          </c:spPr>
          <c:invertIfNegative val="0"/>
          <c:cat>
            <c:strRef>
              <c:f>AP!$A$31:$A$57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AP!$B$31:$B$57</c:f>
              <c:numCache>
                <c:formatCode>General</c:formatCode>
                <c:ptCount val="27"/>
                <c:pt idx="0">
                  <c:v>-2.8407461033954502</c:v>
                </c:pt>
                <c:pt idx="1">
                  <c:v>-2.8407461033954502</c:v>
                </c:pt>
                <c:pt idx="2">
                  <c:v>-2.8407461033954502</c:v>
                </c:pt>
                <c:pt idx="3">
                  <c:v>-2.8407461033954502</c:v>
                </c:pt>
                <c:pt idx="4">
                  <c:v>-2.8407461033954502</c:v>
                </c:pt>
                <c:pt idx="5">
                  <c:v>-2.8407461033954502</c:v>
                </c:pt>
                <c:pt idx="6">
                  <c:v>-2.8407461033954502</c:v>
                </c:pt>
                <c:pt idx="7">
                  <c:v>-2.8407461033954502</c:v>
                </c:pt>
                <c:pt idx="8">
                  <c:v>-2.8407461033954502</c:v>
                </c:pt>
                <c:pt idx="9">
                  <c:v>-2.8407461033954502</c:v>
                </c:pt>
                <c:pt idx="10">
                  <c:v>-2.8407461033954502</c:v>
                </c:pt>
                <c:pt idx="11">
                  <c:v>-2.8407461033954502</c:v>
                </c:pt>
                <c:pt idx="12">
                  <c:v>-2.8407461033954502</c:v>
                </c:pt>
                <c:pt idx="13">
                  <c:v>-2.8407461033954502</c:v>
                </c:pt>
                <c:pt idx="14">
                  <c:v>-2.8407461033954502</c:v>
                </c:pt>
                <c:pt idx="15">
                  <c:v>-2.8407461033954502</c:v>
                </c:pt>
                <c:pt idx="16">
                  <c:v>-2.8407461033954502</c:v>
                </c:pt>
                <c:pt idx="17">
                  <c:v>-2.8407461033954502</c:v>
                </c:pt>
                <c:pt idx="18">
                  <c:v>-2.8407461033954502</c:v>
                </c:pt>
                <c:pt idx="19">
                  <c:v>-2.8407461033954502</c:v>
                </c:pt>
                <c:pt idx="20">
                  <c:v>-2.8407461033954502</c:v>
                </c:pt>
                <c:pt idx="21">
                  <c:v>-2.8407461033954502</c:v>
                </c:pt>
                <c:pt idx="22">
                  <c:v>-2.8407461033954502</c:v>
                </c:pt>
                <c:pt idx="23">
                  <c:v>-2.8407461033954502</c:v>
                </c:pt>
                <c:pt idx="24">
                  <c:v>-2.8407461033954502</c:v>
                </c:pt>
                <c:pt idx="25">
                  <c:v>-2.8407461033954502</c:v>
                </c:pt>
                <c:pt idx="26">
                  <c:v>-2.8407461033954502</c:v>
                </c:pt>
              </c:numCache>
            </c:numRef>
          </c:val>
          <c:extLst>
            <c:ext xmlns:c16="http://schemas.microsoft.com/office/drawing/2014/chart" uri="{C3380CC4-5D6E-409C-BE32-E72D297353CC}">
              <c16:uniqueId val="{00000000-C751-49F7-9C6F-B32EB8EE749D}"/>
            </c:ext>
          </c:extLst>
        </c:ser>
        <c:dLbls>
          <c:showLegendKey val="0"/>
          <c:showVal val="0"/>
          <c:showCatName val="0"/>
          <c:showSerName val="0"/>
          <c:showPercent val="0"/>
          <c:showBubbleSize val="0"/>
        </c:dLbls>
        <c:gapWidth val="60"/>
        <c:overlap val="100"/>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max val="1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kg SO2 eq.</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4"/>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6"/>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AP of Food Rescue by Life Cycle Stage (incl. Apple Production and Sunk Costs)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9"/>
          <c:order val="0"/>
          <c:tx>
            <c:strRef>
              <c:f>AP!$F$58</c:f>
              <c:strCache>
                <c:ptCount val="1"/>
                <c:pt idx="0">
                  <c:v>Apple Production</c:v>
                </c:pt>
              </c:strCache>
            </c:strRef>
          </c:tx>
          <c:spPr>
            <a:solidFill>
              <a:schemeClr val="accent4"/>
            </a:solidFill>
            <a:ln>
              <a:noFill/>
            </a:ln>
            <a:effectLst/>
          </c:spPr>
          <c:invertIfNegative val="0"/>
          <c:cat>
            <c:strRef>
              <c:f>AP!$A$59:$A$85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AP!$F$59:$F$85</c:f>
              <c:numCache>
                <c:formatCode>General</c:formatCode>
                <c:ptCount val="27"/>
                <c:pt idx="0">
                  <c:v>1.2003323541179201</c:v>
                </c:pt>
                <c:pt idx="1">
                  <c:v>1.2980338248019301</c:v>
                </c:pt>
                <c:pt idx="2">
                  <c:v>1.3953863616620801</c:v>
                </c:pt>
                <c:pt idx="3">
                  <c:v>1.1226087430376499</c:v>
                </c:pt>
                <c:pt idx="4">
                  <c:v>1.2139838732849</c:v>
                </c:pt>
                <c:pt idx="5">
                  <c:v>1.3050326637812699</c:v>
                </c:pt>
                <c:pt idx="6">
                  <c:v>1.1231470528508001</c:v>
                </c:pt>
                <c:pt idx="7">
                  <c:v>1.2145659990130799</c:v>
                </c:pt>
                <c:pt idx="8">
                  <c:v>1.3056584489390599</c:v>
                </c:pt>
                <c:pt idx="9">
                  <c:v>1.1231470528508001</c:v>
                </c:pt>
                <c:pt idx="10">
                  <c:v>1.2145659990130799</c:v>
                </c:pt>
                <c:pt idx="11">
                  <c:v>1.3056584489390599</c:v>
                </c:pt>
                <c:pt idx="12">
                  <c:v>1.1687416660642</c:v>
                </c:pt>
                <c:pt idx="13">
                  <c:v>1.26387180167407</c:v>
                </c:pt>
                <c:pt idx="14">
                  <c:v>1.35866218679963</c:v>
                </c:pt>
                <c:pt idx="15">
                  <c:v>1.2961949026920001</c:v>
                </c:pt>
                <c:pt idx="16">
                  <c:v>1.4016991389576201</c:v>
                </c:pt>
                <c:pt idx="17">
                  <c:v>1.50682657437945</c:v>
                </c:pt>
                <c:pt idx="18">
                  <c:v>1.1789240454494401</c:v>
                </c:pt>
                <c:pt idx="19">
                  <c:v>1.2748829793813701</c:v>
                </c:pt>
                <c:pt idx="20">
                  <c:v>1.3704992028349701</c:v>
                </c:pt>
                <c:pt idx="21">
                  <c:v>1.05237188765233</c:v>
                </c:pt>
                <c:pt idx="22">
                  <c:v>1.13803006455426</c:v>
                </c:pt>
                <c:pt idx="23">
                  <c:v>1.22338231939583</c:v>
                </c:pt>
                <c:pt idx="24">
                  <c:v>2.10373499891555</c:v>
                </c:pt>
                <c:pt idx="25">
                  <c:v>2.2749692430133299</c:v>
                </c:pt>
                <c:pt idx="26">
                  <c:v>2.4455919362393299</c:v>
                </c:pt>
              </c:numCache>
            </c:numRef>
          </c:val>
          <c:extLst>
            <c:ext xmlns:c16="http://schemas.microsoft.com/office/drawing/2014/chart" uri="{C3380CC4-5D6E-409C-BE32-E72D297353CC}">
              <c16:uniqueId val="{00000004-5689-4D19-AFC3-D1FB55B094B7}"/>
            </c:ext>
          </c:extLst>
        </c:ser>
        <c:ser>
          <c:idx val="6"/>
          <c:order val="1"/>
          <c:tx>
            <c:strRef>
              <c:f>AP!$H$58</c:f>
              <c:strCache>
                <c:ptCount val="1"/>
                <c:pt idx="0">
                  <c:v>Sunk Costs</c:v>
                </c:pt>
              </c:strCache>
            </c:strRef>
          </c:tx>
          <c:spPr>
            <a:solidFill>
              <a:schemeClr val="accent4">
                <a:lumMod val="40000"/>
                <a:lumOff val="60000"/>
              </a:schemeClr>
            </a:solidFill>
            <a:ln>
              <a:noFill/>
            </a:ln>
            <a:effectLst/>
          </c:spPr>
          <c:invertIfNegative val="0"/>
          <c:cat>
            <c:strRef>
              <c:f>AP!$A$59:$A$85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AP!$H$59:$H$85</c:f>
              <c:numCache>
                <c:formatCode>General</c:formatCode>
                <c:ptCount val="27"/>
                <c:pt idx="0">
                  <c:v>0</c:v>
                </c:pt>
                <c:pt idx="1">
                  <c:v>0</c:v>
                </c:pt>
                <c:pt idx="2">
                  <c:v>0</c:v>
                </c:pt>
                <c:pt idx="3">
                  <c:v>0</c:v>
                </c:pt>
                <c:pt idx="4">
                  <c:v>0</c:v>
                </c:pt>
                <c:pt idx="5">
                  <c:v>0</c:v>
                </c:pt>
                <c:pt idx="6">
                  <c:v>0.884674745908966</c:v>
                </c:pt>
                <c:pt idx="7">
                  <c:v>0.96827435765652003</c:v>
                </c:pt>
                <c:pt idx="8">
                  <c:v>1.05157539936212</c:v>
                </c:pt>
                <c:pt idx="9">
                  <c:v>0.884674745908966</c:v>
                </c:pt>
                <c:pt idx="10">
                  <c:v>0.96827435765652003</c:v>
                </c:pt>
                <c:pt idx="11">
                  <c:v>1.05157539936212</c:v>
                </c:pt>
                <c:pt idx="12">
                  <c:v>0.91933544189782956</c:v>
                </c:pt>
                <c:pt idx="13">
                  <c:v>1.0057562730863376</c:v>
                </c:pt>
                <c:pt idx="14">
                  <c:v>1.0918684584491738</c:v>
                </c:pt>
                <c:pt idx="15">
                  <c:v>0.91933544189782956</c:v>
                </c:pt>
                <c:pt idx="16">
                  <c:v>1.0057562730863376</c:v>
                </c:pt>
                <c:pt idx="17">
                  <c:v>1.0918684584491738</c:v>
                </c:pt>
                <c:pt idx="18">
                  <c:v>0.91933544189782956</c:v>
                </c:pt>
                <c:pt idx="19">
                  <c:v>1.0057562730863376</c:v>
                </c:pt>
                <c:pt idx="20">
                  <c:v>1.0918684584491738</c:v>
                </c:pt>
                <c:pt idx="21">
                  <c:v>0.91933544189782956</c:v>
                </c:pt>
                <c:pt idx="22">
                  <c:v>1.0057562730863376</c:v>
                </c:pt>
                <c:pt idx="23">
                  <c:v>1.0918684584491738</c:v>
                </c:pt>
                <c:pt idx="24">
                  <c:v>0.91933544189782956</c:v>
                </c:pt>
                <c:pt idx="25">
                  <c:v>1.0057562730863376</c:v>
                </c:pt>
                <c:pt idx="26">
                  <c:v>1.0918684584491738</c:v>
                </c:pt>
              </c:numCache>
            </c:numRef>
          </c:val>
          <c:extLst xmlns:c15="http://schemas.microsoft.com/office/drawing/2012/chart">
            <c:ext xmlns:c16="http://schemas.microsoft.com/office/drawing/2014/chart" uri="{C3380CC4-5D6E-409C-BE32-E72D297353CC}">
              <c16:uniqueId val="{0000000A-5689-4D19-AFC3-D1FB55B094B7}"/>
            </c:ext>
          </c:extLst>
        </c:ser>
        <c:ser>
          <c:idx val="8"/>
          <c:order val="2"/>
          <c:tx>
            <c:strRef>
              <c:f>AP!$G$58</c:f>
              <c:strCache>
                <c:ptCount val="1"/>
                <c:pt idx="0">
                  <c:v>Transportation</c:v>
                </c:pt>
              </c:strCache>
            </c:strRef>
          </c:tx>
          <c:spPr>
            <a:solidFill>
              <a:schemeClr val="accent6"/>
            </a:solidFill>
            <a:ln>
              <a:noFill/>
            </a:ln>
            <a:effectLst/>
          </c:spPr>
          <c:invertIfNegative val="0"/>
          <c:cat>
            <c:strRef>
              <c:f>AP!$A$59:$A$85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AP!$G$59:$G$85</c:f>
              <c:numCache>
                <c:formatCode>General</c:formatCode>
                <c:ptCount val="27"/>
                <c:pt idx="0">
                  <c:v>0.884674745908966</c:v>
                </c:pt>
                <c:pt idx="1">
                  <c:v>0.96827435765652003</c:v>
                </c:pt>
                <c:pt idx="2">
                  <c:v>1.05157539936212</c:v>
                </c:pt>
                <c:pt idx="3">
                  <c:v>9.4129973677888196E-2</c:v>
                </c:pt>
                <c:pt idx="4">
                  <c:v>0.11338291791826099</c:v>
                </c:pt>
                <c:pt idx="5">
                  <c:v>0.132567101643491</c:v>
                </c:pt>
                <c:pt idx="6">
                  <c:v>0.27744702567552998</c:v>
                </c:pt>
                <c:pt idx="7">
                  <c:v>0.31162112531106001</c:v>
                </c:pt>
                <c:pt idx="8">
                  <c:v>0.34567317459074898</c:v>
                </c:pt>
                <c:pt idx="9">
                  <c:v>0.11868693453755901</c:v>
                </c:pt>
                <c:pt idx="10">
                  <c:v>0.139938701173486</c:v>
                </c:pt>
                <c:pt idx="11">
                  <c:v>0.161114568642857</c:v>
                </c:pt>
                <c:pt idx="12">
                  <c:v>4.3130685083408102E-2</c:v>
                </c:pt>
                <c:pt idx="13">
                  <c:v>5.8232524438184198E-2</c:v>
                </c:pt>
                <c:pt idx="14">
                  <c:v>7.3280428652407595E-2</c:v>
                </c:pt>
                <c:pt idx="15">
                  <c:v>0.123587486525781</c:v>
                </c:pt>
                <c:pt idx="16">
                  <c:v>0.14523813530028501</c:v>
                </c:pt>
                <c:pt idx="17">
                  <c:v>0.16681146032916599</c:v>
                </c:pt>
                <c:pt idx="18">
                  <c:v>4.4983410940809099E-2</c:v>
                </c:pt>
                <c:pt idx="19">
                  <c:v>6.0236053563048099E-2</c:v>
                </c:pt>
                <c:pt idx="20">
                  <c:v>7.5434222461636197E-2</c:v>
                </c:pt>
                <c:pt idx="21">
                  <c:v>1.07187461174934E-2</c:v>
                </c:pt>
                <c:pt idx="22">
                  <c:v>2.31824043936486E-2</c:v>
                </c:pt>
                <c:pt idx="23">
                  <c:v>3.5601549604531699E-2</c:v>
                </c:pt>
                <c:pt idx="24">
                  <c:v>0.64358737677655697</c:v>
                </c:pt>
                <c:pt idx="25">
                  <c:v>0.70756359801333302</c:v>
                </c:pt>
                <c:pt idx="26">
                  <c:v>0.77131133274569297</c:v>
                </c:pt>
              </c:numCache>
            </c:numRef>
          </c:val>
          <c:extLst>
            <c:ext xmlns:c16="http://schemas.microsoft.com/office/drawing/2014/chart" uri="{C3380CC4-5D6E-409C-BE32-E72D297353CC}">
              <c16:uniqueId val="{00000005-5689-4D19-AFC3-D1FB55B094B7}"/>
            </c:ext>
          </c:extLst>
        </c:ser>
        <c:ser>
          <c:idx val="1"/>
          <c:order val="3"/>
          <c:tx>
            <c:strRef>
              <c:f>AP!$E$58</c:f>
              <c:strCache>
                <c:ptCount val="1"/>
                <c:pt idx="0">
                  <c:v>Facilities and Operations</c:v>
                </c:pt>
              </c:strCache>
            </c:strRef>
          </c:tx>
          <c:spPr>
            <a:solidFill>
              <a:schemeClr val="accent6">
                <a:lumMod val="40000"/>
                <a:lumOff val="60000"/>
              </a:schemeClr>
            </a:solidFill>
            <a:ln>
              <a:noFill/>
            </a:ln>
            <a:effectLst/>
          </c:spPr>
          <c:invertIfNegative val="0"/>
          <c:cat>
            <c:strRef>
              <c:f>AP!$A$59:$A$85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AP!$E$59:$E$85</c:f>
              <c:numCache>
                <c:formatCode>General</c:formatCode>
                <c:ptCount val="27"/>
                <c:pt idx="0">
                  <c:v>3.46606959888636E-2</c:v>
                </c:pt>
                <c:pt idx="1">
                  <c:v>3.7481915429817603E-2</c:v>
                </c:pt>
                <c:pt idx="2">
                  <c:v>4.0293059087053898E-2</c:v>
                </c:pt>
                <c:pt idx="3">
                  <c:v>3.3223080689799199E-2</c:v>
                </c:pt>
                <c:pt idx="4">
                  <c:v>3.5927284931992098E-2</c:v>
                </c:pt>
                <c:pt idx="5">
                  <c:v>3.86218313018915E-2</c:v>
                </c:pt>
                <c:pt idx="6">
                  <c:v>2.07742970744117E-2</c:v>
                </c:pt>
                <c:pt idx="7">
                  <c:v>2.2465228231631301E-2</c:v>
                </c:pt>
                <c:pt idx="8">
                  <c:v>2.4150120349003601E-2</c:v>
                </c:pt>
                <c:pt idx="9">
                  <c:v>2.07742970744117E-2</c:v>
                </c:pt>
                <c:pt idx="10">
                  <c:v>2.2465228231631301E-2</c:v>
                </c:pt>
                <c:pt idx="11">
                  <c:v>2.4150120349003601E-2</c:v>
                </c:pt>
                <c:pt idx="12">
                  <c:v>1.29466836848622E-2</c:v>
                </c:pt>
                <c:pt idx="13">
                  <c:v>1.40004835196766E-2</c:v>
                </c:pt>
                <c:pt idx="14">
                  <c:v>1.5050519783652299E-2</c:v>
                </c:pt>
                <c:pt idx="15">
                  <c:v>3.6921761486574403E-2</c:v>
                </c:pt>
                <c:pt idx="16">
                  <c:v>3.9927021142458399E-2</c:v>
                </c:pt>
                <c:pt idx="17">
                  <c:v>4.2921547728142703E-2</c:v>
                </c:pt>
                <c:pt idx="18">
                  <c:v>2.1805976596002599E-2</c:v>
                </c:pt>
                <c:pt idx="19">
                  <c:v>2.3580881667770299E-2</c:v>
                </c:pt>
                <c:pt idx="20">
                  <c:v>2.53494477928531E-2</c:v>
                </c:pt>
                <c:pt idx="21">
                  <c:v>0</c:v>
                </c:pt>
                <c:pt idx="22">
                  <c:v>0</c:v>
                </c:pt>
                <c:pt idx="23">
                  <c:v>0</c:v>
                </c:pt>
                <c:pt idx="24">
                  <c:v>2.3304030632751899E-2</c:v>
                </c:pt>
                <c:pt idx="25">
                  <c:v>2.5200870335417801E-2</c:v>
                </c:pt>
                <c:pt idx="26">
                  <c:v>2.7090935610574102E-2</c:v>
                </c:pt>
              </c:numCache>
            </c:numRef>
          </c:val>
          <c:extLst>
            <c:ext xmlns:c16="http://schemas.microsoft.com/office/drawing/2014/chart" uri="{C3380CC4-5D6E-409C-BE32-E72D297353CC}">
              <c16:uniqueId val="{00000003-5689-4D19-AFC3-D1FB55B094B7}"/>
            </c:ext>
          </c:extLst>
        </c:ser>
        <c:ser>
          <c:idx val="2"/>
          <c:order val="4"/>
          <c:tx>
            <c:strRef>
              <c:f>AP!$C$58</c:f>
              <c:strCache>
                <c:ptCount val="1"/>
                <c:pt idx="0">
                  <c:v>EoL -  Food Loss</c:v>
                </c:pt>
              </c:strCache>
            </c:strRef>
          </c:tx>
          <c:spPr>
            <a:solidFill>
              <a:schemeClr val="accent2">
                <a:lumMod val="40000"/>
                <a:lumOff val="60000"/>
              </a:schemeClr>
            </a:solidFill>
            <a:ln>
              <a:noFill/>
            </a:ln>
            <a:effectLst/>
          </c:spPr>
          <c:invertIfNegative val="0"/>
          <c:cat>
            <c:strRef>
              <c:f>AP!$A$59:$A$85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AP!$C$59:$C$85</c:f>
              <c:numCache>
                <c:formatCode>General</c:formatCode>
                <c:ptCount val="27"/>
                <c:pt idx="0">
                  <c:v>0.30109500772443598</c:v>
                </c:pt>
                <c:pt idx="1">
                  <c:v>0.32560274091130798</c:v>
                </c:pt>
                <c:pt idx="2">
                  <c:v>0.35002294647965598</c:v>
                </c:pt>
                <c:pt idx="3">
                  <c:v>0.21022525602813499</c:v>
                </c:pt>
                <c:pt idx="4">
                  <c:v>0.227336614076937</c:v>
                </c:pt>
                <c:pt idx="5">
                  <c:v>0.244386860132707</c:v>
                </c:pt>
                <c:pt idx="6">
                  <c:v>0.21022525602813499</c:v>
                </c:pt>
                <c:pt idx="7">
                  <c:v>0.227336614076937</c:v>
                </c:pt>
                <c:pt idx="8">
                  <c:v>0.244386860132707</c:v>
                </c:pt>
                <c:pt idx="9">
                  <c:v>0.21022525602813499</c:v>
                </c:pt>
                <c:pt idx="10">
                  <c:v>0.227336614076937</c:v>
                </c:pt>
                <c:pt idx="11">
                  <c:v>0.244386860132707</c:v>
                </c:pt>
                <c:pt idx="12">
                  <c:v>0.33737883242713501</c:v>
                </c:pt>
                <c:pt idx="13">
                  <c:v>0.36483990018283202</c:v>
                </c:pt>
                <c:pt idx="14">
                  <c:v>0.39220289269654401</c:v>
                </c:pt>
                <c:pt idx="15">
                  <c:v>0.59678695990877795</c:v>
                </c:pt>
                <c:pt idx="16">
                  <c:v>0.64536264269205101</c:v>
                </c:pt>
                <c:pt idx="17">
                  <c:v>0.69376484089395396</c:v>
                </c:pt>
                <c:pt idx="18">
                  <c:v>0.37145750236927</c:v>
                </c:pt>
                <c:pt idx="19">
                  <c:v>0.40169241535281502</c:v>
                </c:pt>
                <c:pt idx="20">
                  <c:v>0.431819346504276</c:v>
                </c:pt>
                <c:pt idx="21">
                  <c:v>0</c:v>
                </c:pt>
                <c:pt idx="22">
                  <c:v>0</c:v>
                </c:pt>
                <c:pt idx="23">
                  <c:v>0</c:v>
                </c:pt>
                <c:pt idx="24">
                  <c:v>3.0364094918442102</c:v>
                </c:pt>
                <c:pt idx="25">
                  <c:v>3.2835591016454901</c:v>
                </c:pt>
                <c:pt idx="26">
                  <c:v>3.5298260342689001</c:v>
                </c:pt>
              </c:numCache>
            </c:numRef>
          </c:val>
          <c:extLst xmlns:c15="http://schemas.microsoft.com/office/drawing/2012/chart">
            <c:ext xmlns:c16="http://schemas.microsoft.com/office/drawing/2014/chart" uri="{C3380CC4-5D6E-409C-BE32-E72D297353CC}">
              <c16:uniqueId val="{00000001-5689-4D19-AFC3-D1FB55B094B7}"/>
            </c:ext>
          </c:extLst>
        </c:ser>
        <c:ser>
          <c:idx val="5"/>
          <c:order val="5"/>
          <c:tx>
            <c:strRef>
              <c:f>AP!$D$58</c:f>
              <c:strCache>
                <c:ptCount val="1"/>
                <c:pt idx="0">
                  <c:v>EoL - Wasted Food</c:v>
                </c:pt>
              </c:strCache>
            </c:strRef>
          </c:tx>
          <c:spPr>
            <a:solidFill>
              <a:schemeClr val="accent2"/>
            </a:solidFill>
            <a:ln>
              <a:noFill/>
            </a:ln>
            <a:effectLst/>
          </c:spPr>
          <c:invertIfNegative val="0"/>
          <c:cat>
            <c:strRef>
              <c:f>AP!$A$59:$A$85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AP!$D$59:$D$85</c:f>
              <c:numCache>
                <c:formatCode>General</c:formatCode>
                <c:ptCount val="27"/>
                <c:pt idx="0">
                  <c:v>0.21254866442909501</c:v>
                </c:pt>
                <c:pt idx="1">
                  <c:v>0.45969827423036802</c:v>
                </c:pt>
                <c:pt idx="2">
                  <c:v>0.70596520685377995</c:v>
                </c:pt>
                <c:pt idx="3">
                  <c:v>0.21254866442909501</c:v>
                </c:pt>
                <c:pt idx="4">
                  <c:v>0.45969827423036802</c:v>
                </c:pt>
                <c:pt idx="5">
                  <c:v>0.70596520685377995</c:v>
                </c:pt>
                <c:pt idx="6">
                  <c:v>0.21254866442909501</c:v>
                </c:pt>
                <c:pt idx="7">
                  <c:v>0.45969827423036802</c:v>
                </c:pt>
                <c:pt idx="8">
                  <c:v>0.70596520685377995</c:v>
                </c:pt>
                <c:pt idx="9">
                  <c:v>0.21254866442909501</c:v>
                </c:pt>
                <c:pt idx="10">
                  <c:v>0.45969827423036802</c:v>
                </c:pt>
                <c:pt idx="11">
                  <c:v>0.70596520685377995</c:v>
                </c:pt>
                <c:pt idx="12">
                  <c:v>0.21254866442909501</c:v>
                </c:pt>
                <c:pt idx="13">
                  <c:v>0.45969827423036802</c:v>
                </c:pt>
                <c:pt idx="14">
                  <c:v>0.70596520685377995</c:v>
                </c:pt>
                <c:pt idx="15">
                  <c:v>0.21254866442909501</c:v>
                </c:pt>
                <c:pt idx="16">
                  <c:v>0.45969827423036802</c:v>
                </c:pt>
                <c:pt idx="17">
                  <c:v>0.70596520685377995</c:v>
                </c:pt>
                <c:pt idx="18">
                  <c:v>0.21254866442909501</c:v>
                </c:pt>
                <c:pt idx="19">
                  <c:v>0.45969827423036802</c:v>
                </c:pt>
                <c:pt idx="20">
                  <c:v>0.70596520685377995</c:v>
                </c:pt>
                <c:pt idx="21">
                  <c:v>0.21254866442909501</c:v>
                </c:pt>
                <c:pt idx="22">
                  <c:v>0.45969827423036802</c:v>
                </c:pt>
                <c:pt idx="23">
                  <c:v>0.70596520685377995</c:v>
                </c:pt>
                <c:pt idx="24">
                  <c:v>0.21254866442909501</c:v>
                </c:pt>
                <c:pt idx="25">
                  <c:v>0.45969827423036802</c:v>
                </c:pt>
                <c:pt idx="26">
                  <c:v>0.70596520685377995</c:v>
                </c:pt>
              </c:numCache>
            </c:numRef>
          </c:val>
          <c:extLst>
            <c:ext xmlns:c16="http://schemas.microsoft.com/office/drawing/2014/chart" uri="{C3380CC4-5D6E-409C-BE32-E72D297353CC}">
              <c16:uniqueId val="{00000002-5689-4D19-AFC3-D1FB55B094B7}"/>
            </c:ext>
          </c:extLst>
        </c:ser>
        <c:ser>
          <c:idx val="0"/>
          <c:order val="6"/>
          <c:tx>
            <c:strRef>
              <c:f>AP!$B$58</c:f>
              <c:strCache>
                <c:ptCount val="1"/>
                <c:pt idx="0">
                  <c:v>Avoided Disposal</c:v>
                </c:pt>
              </c:strCache>
            </c:strRef>
          </c:tx>
          <c:spPr>
            <a:solidFill>
              <a:schemeClr val="accent1"/>
            </a:solidFill>
            <a:ln>
              <a:noFill/>
            </a:ln>
            <a:effectLst/>
          </c:spPr>
          <c:invertIfNegative val="0"/>
          <c:cat>
            <c:strRef>
              <c:f>AP!$A$59:$A$85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AP!$B$59:$B$85</c:f>
              <c:numCache>
                <c:formatCode>General</c:formatCode>
                <c:ptCount val="27"/>
                <c:pt idx="0">
                  <c:v>-2.8407461033954502</c:v>
                </c:pt>
                <c:pt idx="1">
                  <c:v>-2.8407461033954502</c:v>
                </c:pt>
                <c:pt idx="2">
                  <c:v>-2.8407461033954502</c:v>
                </c:pt>
                <c:pt idx="3">
                  <c:v>-2.8407461033954502</c:v>
                </c:pt>
                <c:pt idx="4">
                  <c:v>-2.8407461033954502</c:v>
                </c:pt>
                <c:pt idx="5">
                  <c:v>-2.8407461033954502</c:v>
                </c:pt>
                <c:pt idx="6">
                  <c:v>-2.8407461033954502</c:v>
                </c:pt>
                <c:pt idx="7">
                  <c:v>-2.8407461033954502</c:v>
                </c:pt>
                <c:pt idx="8">
                  <c:v>-2.8407461033954502</c:v>
                </c:pt>
                <c:pt idx="9">
                  <c:v>-2.8407461033954502</c:v>
                </c:pt>
                <c:pt idx="10">
                  <c:v>-2.8407461033954502</c:v>
                </c:pt>
                <c:pt idx="11">
                  <c:v>-2.8407461033954502</c:v>
                </c:pt>
                <c:pt idx="12">
                  <c:v>-2.8407461033954502</c:v>
                </c:pt>
                <c:pt idx="13">
                  <c:v>-2.8407461033954502</c:v>
                </c:pt>
                <c:pt idx="14">
                  <c:v>-2.8407461033954502</c:v>
                </c:pt>
                <c:pt idx="15">
                  <c:v>-2.8407461033954502</c:v>
                </c:pt>
                <c:pt idx="16">
                  <c:v>-2.8407461033954502</c:v>
                </c:pt>
                <c:pt idx="17">
                  <c:v>-2.8407461033954502</c:v>
                </c:pt>
                <c:pt idx="18">
                  <c:v>-2.8407461033954502</c:v>
                </c:pt>
                <c:pt idx="19">
                  <c:v>-2.8407461033954502</c:v>
                </c:pt>
                <c:pt idx="20">
                  <c:v>-2.8407461033954502</c:v>
                </c:pt>
                <c:pt idx="21">
                  <c:v>-2.8407461033954502</c:v>
                </c:pt>
                <c:pt idx="22">
                  <c:v>-2.8407461033954502</c:v>
                </c:pt>
                <c:pt idx="23">
                  <c:v>-2.8407461033954502</c:v>
                </c:pt>
                <c:pt idx="24">
                  <c:v>-2.8407461033954502</c:v>
                </c:pt>
                <c:pt idx="25">
                  <c:v>-2.8407461033954502</c:v>
                </c:pt>
                <c:pt idx="26">
                  <c:v>-2.8407461033954502</c:v>
                </c:pt>
              </c:numCache>
            </c:numRef>
          </c:val>
          <c:extLst>
            <c:ext xmlns:c16="http://schemas.microsoft.com/office/drawing/2014/chart" uri="{C3380CC4-5D6E-409C-BE32-E72D297353CC}">
              <c16:uniqueId val="{00000000-5689-4D19-AFC3-D1FB55B094B7}"/>
            </c:ext>
          </c:extLst>
        </c:ser>
        <c:dLbls>
          <c:showLegendKey val="0"/>
          <c:showVal val="0"/>
          <c:showCatName val="0"/>
          <c:showSerName val="0"/>
          <c:showPercent val="0"/>
          <c:showBubbleSize val="0"/>
        </c:dLbls>
        <c:gapWidth val="60"/>
        <c:overlap val="100"/>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max val="1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kg SO2 eq.</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4"/>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6"/>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AP of Food Rescue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AP!$M$2</c:f>
              <c:strCache>
                <c:ptCount val="1"/>
                <c:pt idx="0">
                  <c:v>Net (rescue only)</c:v>
                </c:pt>
              </c:strCache>
            </c:strRef>
          </c:tx>
          <c:spPr>
            <a:solidFill>
              <a:schemeClr val="accent1"/>
            </a:solidFill>
            <a:ln>
              <a:noFill/>
            </a:ln>
            <a:effectLst/>
          </c:spPr>
          <c:invertIfNegative val="0"/>
          <c:cat>
            <c:strRef>
              <c:f>AP!$A$3:$A$29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AP!$M$3:$M$29</c:f>
              <c:numCache>
                <c:formatCode>General</c:formatCode>
                <c:ptCount val="27"/>
                <c:pt idx="0">
                  <c:v>-1.4077669893440898</c:v>
                </c:pt>
                <c:pt idx="1">
                  <c:v>-1.0496888151674368</c:v>
                </c:pt>
                <c:pt idx="2">
                  <c:v>-0.69288949161284052</c:v>
                </c:pt>
                <c:pt idx="3">
                  <c:v>-2.2906191285705328</c:v>
                </c:pt>
                <c:pt idx="4">
                  <c:v>-2.0044010122378917</c:v>
                </c:pt>
                <c:pt idx="5">
                  <c:v>-1.7192051034635809</c:v>
                </c:pt>
                <c:pt idx="6">
                  <c:v>-2.1197508601882786</c:v>
                </c:pt>
                <c:pt idx="7">
                  <c:v>-1.8196248615454538</c:v>
                </c:pt>
                <c:pt idx="8">
                  <c:v>-1.5205707414692111</c:v>
                </c:pt>
                <c:pt idx="9">
                  <c:v>-2.2785109513262496</c:v>
                </c:pt>
                <c:pt idx="10">
                  <c:v>-1.9913072856830276</c:v>
                </c:pt>
                <c:pt idx="11">
                  <c:v>-1.705129347417103</c:v>
                </c:pt>
                <c:pt idx="12">
                  <c:v>-2.2347412377709501</c:v>
                </c:pt>
                <c:pt idx="13">
                  <c:v>-1.9439749210243891</c:v>
                </c:pt>
                <c:pt idx="14">
                  <c:v>-1.6542470554090665</c:v>
                </c:pt>
                <c:pt idx="15">
                  <c:v>-1.870901231045222</c:v>
                </c:pt>
                <c:pt idx="16">
                  <c:v>-1.5505200300302875</c:v>
                </c:pt>
                <c:pt idx="17">
                  <c:v>-1.231283047590408</c:v>
                </c:pt>
                <c:pt idx="18">
                  <c:v>-2.1899505490602733</c:v>
                </c:pt>
                <c:pt idx="19">
                  <c:v>-1.8955384785814486</c:v>
                </c:pt>
                <c:pt idx="20">
                  <c:v>-1.6021778797829052</c:v>
                </c:pt>
                <c:pt idx="21">
                  <c:v>-2.617478692848862</c:v>
                </c:pt>
                <c:pt idx="22">
                  <c:v>-2.3578654247714335</c:v>
                </c:pt>
                <c:pt idx="23">
                  <c:v>-2.0991793469371385</c:v>
                </c:pt>
                <c:pt idx="24">
                  <c:v>1.0751034602871639</c:v>
                </c:pt>
                <c:pt idx="25">
                  <c:v>1.6352757408291589</c:v>
                </c:pt>
                <c:pt idx="26">
                  <c:v>2.193447406083497</c:v>
                </c:pt>
              </c:numCache>
            </c:numRef>
          </c:val>
          <c:extLst>
            <c:ext xmlns:c16="http://schemas.microsoft.com/office/drawing/2014/chart" uri="{C3380CC4-5D6E-409C-BE32-E72D297353CC}">
              <c16:uniqueId val="{00000000-2BCB-40A9-9058-89479488F7FB}"/>
            </c:ext>
          </c:extLst>
        </c:ser>
        <c:dLbls>
          <c:showLegendKey val="0"/>
          <c:showVal val="0"/>
          <c:showCatName val="0"/>
          <c:showSerName val="0"/>
          <c:showPercent val="0"/>
          <c:showBubbleSize val="0"/>
        </c:dLbls>
        <c:gapWidth val="150"/>
        <c:overlap val="100"/>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SO2eq.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PERNRT of Food Rescue (Incl. Apple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PERNRT!$AQ$1</c:f>
              <c:strCache>
                <c:ptCount val="1"/>
                <c:pt idx="0">
                  <c:v>Min</c:v>
                </c:pt>
              </c:strCache>
            </c:strRef>
          </c:tx>
          <c:spPr>
            <a:ln w="25400" cap="rnd">
              <a:noFill/>
              <a:round/>
            </a:ln>
            <a:effectLst/>
          </c:spPr>
          <c:marker>
            <c:symbol val="none"/>
          </c:marker>
          <c:errBars>
            <c:errDir val="y"/>
            <c:errBarType val="both"/>
            <c:errValType val="cust"/>
            <c:noEndCap val="1"/>
            <c:plus>
              <c:numRef>
                <c:f>PERNRT!$AT$22:$AT$30</c:f>
                <c:numCache>
                  <c:formatCode>General</c:formatCode>
                  <c:ptCount val="9"/>
                  <c:pt idx="0">
                    <c:v>1806.1295711368803</c:v>
                  </c:pt>
                  <c:pt idx="1">
                    <c:v>1372.4489161792226</c:v>
                  </c:pt>
                  <c:pt idx="2">
                    <c:v>2782.9209160653354</c:v>
                  </c:pt>
                  <c:pt idx="3">
                    <c:v>1894.8105993191475</c:v>
                  </c:pt>
                  <c:pt idx="4">
                    <c:v>1961.3095824607753</c:v>
                  </c:pt>
                  <c:pt idx="5">
                    <c:v>2192.4712514868643</c:v>
                  </c:pt>
                  <c:pt idx="6">
                    <c:v>1996.1253490958497</c:v>
                  </c:pt>
                  <c:pt idx="7">
                    <c:v>1797.2032714488287</c:v>
                  </c:pt>
                  <c:pt idx="8">
                    <c:v>4769.507187375817</c:v>
                  </c:pt>
                </c:numCache>
              </c:numRef>
            </c:plus>
            <c:minus>
              <c:numLit>
                <c:formatCode>General</c:formatCode>
                <c:ptCount val="1"/>
                <c:pt idx="0">
                  <c:v>0</c:v>
                </c:pt>
              </c:numLit>
            </c:minus>
            <c:spPr>
              <a:noFill/>
              <a:ln w="203200" cap="flat" cmpd="sng" algn="ctr">
                <a:solidFill>
                  <a:schemeClr val="accent5"/>
                </a:solidFill>
                <a:round/>
              </a:ln>
              <a:effectLst/>
            </c:spPr>
          </c:errBars>
          <c:cat>
            <c:strRef>
              <c:f>PERNRT!$AP$22:$AP$30</c:f>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f>PERNRT!$AQ$22:$AQ$30</c:f>
              <c:numCache>
                <c:formatCode>General</c:formatCode>
                <c:ptCount val="9"/>
                <c:pt idx="0">
                  <c:v>10737.089700242119</c:v>
                </c:pt>
                <c:pt idx="1">
                  <c:v>8068.2856697335428</c:v>
                </c:pt>
                <c:pt idx="2">
                  <c:v>16084.680465553303</c:v>
                </c:pt>
                <c:pt idx="3">
                  <c:v>10619.386208653694</c:v>
                </c:pt>
                <c:pt idx="4">
                  <c:v>11028.610720294415</c:v>
                </c:pt>
                <c:pt idx="5">
                  <c:v>12451.144068147332</c:v>
                </c:pt>
                <c:pt idx="6">
                  <c:v>11242.861591894962</c:v>
                </c:pt>
                <c:pt idx="7">
                  <c:v>10018.725729451709</c:v>
                </c:pt>
                <c:pt idx="8">
                  <c:v>28309.826750540455</c:v>
                </c:pt>
              </c:numCache>
            </c:numRef>
          </c:val>
          <c:smooth val="0"/>
          <c:extLst>
            <c:ext xmlns:c16="http://schemas.microsoft.com/office/drawing/2014/chart" uri="{C3380CC4-5D6E-409C-BE32-E72D297353CC}">
              <c16:uniqueId val="{00000000-594B-409E-97C6-FB44360A4AFD}"/>
            </c:ext>
          </c:extLst>
        </c:ser>
        <c:dLbls>
          <c:showLegendKey val="0"/>
          <c:showVal val="0"/>
          <c:showCatName val="0"/>
          <c:showSerName val="0"/>
          <c:showPercent val="0"/>
          <c:showBubbleSize val="0"/>
        </c:dLbls>
        <c:smooth val="0"/>
        <c:axId val="405009640"/>
        <c:axId val="405007672"/>
        <c:extLst/>
      </c:lineChart>
      <c:catAx>
        <c:axId val="40500964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7672"/>
        <c:crosses val="autoZero"/>
        <c:auto val="1"/>
        <c:lblAlgn val="ctr"/>
        <c:lblOffset val="100"/>
        <c:noMultiLvlLbl val="0"/>
      </c:catAx>
      <c:valAx>
        <c:axId val="405007672"/>
        <c:scaling>
          <c:orientation val="minMax"/>
          <c:max val="10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MJ - LHV</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9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AP of Food Rescue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AP!$Q$1</c:f>
              <c:strCache>
                <c:ptCount val="1"/>
                <c:pt idx="0">
                  <c:v>7</c:v>
                </c:pt>
              </c:strCache>
            </c:strRef>
          </c:tx>
          <c:spPr>
            <a:ln w="28575" cap="rnd">
              <a:noFill/>
              <a:round/>
            </a:ln>
            <a:effectLst/>
          </c:spPr>
          <c:marker>
            <c:symbol val="none"/>
          </c:marker>
          <c:errBars>
            <c:errDir val="y"/>
            <c:errBarType val="both"/>
            <c:errValType val="cust"/>
            <c:noEndCap val="1"/>
            <c:plus>
              <c:numRef>
                <c:f>AP!$T$2:$T$10</c:f>
                <c:numCache>
                  <c:formatCode>General</c:formatCode>
                  <c:ptCount val="9"/>
                  <c:pt idx="0">
                    <c:v>0.71487749773124931</c:v>
                  </c:pt>
                  <c:pt idx="1">
                    <c:v>0.57141402510695194</c:v>
                  </c:pt>
                  <c:pt idx="2">
                    <c:v>0.59918011871906751</c:v>
                  </c:pt>
                  <c:pt idx="3">
                    <c:v>0.57338160390914661</c:v>
                  </c:pt>
                  <c:pt idx="4">
                    <c:v>0.58049418236188366</c:v>
                  </c:pt>
                  <c:pt idx="5">
                    <c:v>0.63961818345481403</c:v>
                  </c:pt>
                  <c:pt idx="6">
                    <c:v>0.58777266927736815</c:v>
                  </c:pt>
                  <c:pt idx="7">
                    <c:v>0.51829934591172355</c:v>
                  </c:pt>
                  <c:pt idx="8">
                    <c:v>1.1183439457963331</c:v>
                  </c:pt>
                </c:numCache>
              </c:numRef>
            </c:plus>
            <c:minus>
              <c:numLit>
                <c:formatCode>General</c:formatCode>
                <c:ptCount val="1"/>
                <c:pt idx="0">
                  <c:v>0</c:v>
                </c:pt>
              </c:numLit>
            </c:minus>
            <c:spPr>
              <a:noFill/>
              <a:ln w="203200" cap="flat" cmpd="sng" algn="ctr">
                <a:solidFill>
                  <a:schemeClr val="accent1"/>
                </a:solidFill>
                <a:round/>
              </a:ln>
              <a:effectLst/>
            </c:spPr>
          </c:errBars>
          <c:cat>
            <c:strRef>
              <c:f>AP!$P$2:$P$10</c:f>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f>AP!$Q$2:$Q$10</c:f>
              <c:numCache>
                <c:formatCode>General</c:formatCode>
                <c:ptCount val="9"/>
                <c:pt idx="0">
                  <c:v>-1.4077669893440898</c:v>
                </c:pt>
                <c:pt idx="1">
                  <c:v>-2.2906191285705328</c:v>
                </c:pt>
                <c:pt idx="2">
                  <c:v>-2.1197508601882786</c:v>
                </c:pt>
                <c:pt idx="3">
                  <c:v>-2.2785109513262496</c:v>
                </c:pt>
                <c:pt idx="4">
                  <c:v>-2.2347412377709501</c:v>
                </c:pt>
                <c:pt idx="5">
                  <c:v>-1.870901231045222</c:v>
                </c:pt>
                <c:pt idx="6">
                  <c:v>-2.1899505490602733</c:v>
                </c:pt>
                <c:pt idx="7">
                  <c:v>-2.617478692848862</c:v>
                </c:pt>
                <c:pt idx="8">
                  <c:v>1.0751034602871639</c:v>
                </c:pt>
              </c:numCache>
            </c:numRef>
          </c:val>
          <c:smooth val="0"/>
          <c:extLst>
            <c:ext xmlns:c16="http://schemas.microsoft.com/office/drawing/2014/chart" uri="{C3380CC4-5D6E-409C-BE32-E72D297353CC}">
              <c16:uniqueId val="{00000000-729E-47A4-B5D8-30C558DA1D77}"/>
            </c:ext>
          </c:extLst>
        </c:ser>
        <c:dLbls>
          <c:showLegendKey val="0"/>
          <c:showVal val="0"/>
          <c:showCatName val="0"/>
          <c:showSerName val="0"/>
          <c:showPercent val="0"/>
          <c:showBubbleSize val="0"/>
        </c:dLbls>
        <c:smooth val="0"/>
        <c:axId val="471135672"/>
        <c:axId val="471138296"/>
      </c:line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SO2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ZW"/>
              <a:t>GWP of Food Rescue by Life Cycle Stage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5"/>
          <c:order val="0"/>
          <c:tx>
            <c:strRef>
              <c:f>GWP!$G$2</c:f>
              <c:strCache>
                <c:ptCount val="1"/>
                <c:pt idx="0">
                  <c:v>Transportation</c:v>
                </c:pt>
              </c:strCache>
            </c:strRef>
          </c:tx>
          <c:spPr>
            <a:solidFill>
              <a:schemeClr val="accent6"/>
            </a:solidFill>
            <a:ln>
              <a:noFill/>
            </a:ln>
            <a:effectLst/>
          </c:spPr>
          <c:invertIfNegative val="0"/>
          <c:cat>
            <c:strRef>
              <c:f>GWP!$A$3:$A$29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GWP!$G$3:$G$29</c:f>
              <c:numCache>
                <c:formatCode>General</c:formatCode>
                <c:ptCount val="27"/>
                <c:pt idx="0">
                  <c:v>184.208912950014</c:v>
                </c:pt>
                <c:pt idx="1">
                  <c:v>202.895035781236</c:v>
                </c:pt>
                <c:pt idx="2">
                  <c:v>221.514422459489</c:v>
                </c:pt>
                <c:pt idx="3">
                  <c:v>26.741246751127399</c:v>
                </c:pt>
                <c:pt idx="4">
                  <c:v>32.610233961509202</c:v>
                </c:pt>
                <c:pt idx="5">
                  <c:v>38.458260503282503</c:v>
                </c:pt>
                <c:pt idx="6">
                  <c:v>438.19314539642698</c:v>
                </c:pt>
                <c:pt idx="7">
                  <c:v>477.55240342677502</c:v>
                </c:pt>
                <c:pt idx="8">
                  <c:v>516.77109267844298</c:v>
                </c:pt>
                <c:pt idx="9">
                  <c:v>26.772697001876299</c:v>
                </c:pt>
                <c:pt idx="10">
                  <c:v>32.644244116388897</c:v>
                </c:pt>
                <c:pt idx="11">
                  <c:v>38.494821419778198</c:v>
                </c:pt>
                <c:pt idx="12">
                  <c:v>12.1363538254713</c:v>
                </c:pt>
                <c:pt idx="13">
                  <c:v>16.816570681439199</c:v>
                </c:pt>
                <c:pt idx="14">
                  <c:v>21.480072477207301</c:v>
                </c:pt>
                <c:pt idx="15">
                  <c:v>41.114320375272698</c:v>
                </c:pt>
                <c:pt idx="16">
                  <c:v>48.153208927154701</c:v>
                </c:pt>
                <c:pt idx="17">
                  <c:v>55.166958591351403</c:v>
                </c:pt>
                <c:pt idx="18">
                  <c:v>12.712574114898</c:v>
                </c:pt>
                <c:pt idx="19">
                  <c:v>17.439692622330899</c:v>
                </c:pt>
                <c:pt idx="20">
                  <c:v>22.149928563665899</c:v>
                </c:pt>
                <c:pt idx="21">
                  <c:v>3.4144534713435002</c:v>
                </c:pt>
                <c:pt idx="22">
                  <c:v>7.3847482054638496</c:v>
                </c:pt>
                <c:pt idx="23">
                  <c:v>11.340863315533801</c:v>
                </c:pt>
                <c:pt idx="24">
                  <c:v>860.23843329216697</c:v>
                </c:pt>
                <c:pt idx="25">
                  <c:v>933.95021475588896</c:v>
                </c:pt>
                <c:pt idx="26">
                  <c:v>1007.39873985724</c:v>
                </c:pt>
              </c:numCache>
            </c:numRef>
          </c:val>
          <c:extLst>
            <c:ext xmlns:c16="http://schemas.microsoft.com/office/drawing/2014/chart" uri="{C3380CC4-5D6E-409C-BE32-E72D297353CC}">
              <c16:uniqueId val="{00000004-681D-49CC-9244-0AD7BA071394}"/>
            </c:ext>
          </c:extLst>
        </c:ser>
        <c:ser>
          <c:idx val="3"/>
          <c:order val="1"/>
          <c:tx>
            <c:strRef>
              <c:f>GWP!$E$2</c:f>
              <c:strCache>
                <c:ptCount val="1"/>
                <c:pt idx="0">
                  <c:v>Facilities and Operations</c:v>
                </c:pt>
              </c:strCache>
            </c:strRef>
          </c:tx>
          <c:spPr>
            <a:solidFill>
              <a:schemeClr val="accent6">
                <a:lumMod val="40000"/>
                <a:lumOff val="60000"/>
              </a:schemeClr>
            </a:solidFill>
            <a:ln>
              <a:noFill/>
            </a:ln>
            <a:effectLst/>
          </c:spPr>
          <c:invertIfNegative val="0"/>
          <c:cat>
            <c:strRef>
              <c:f>GWP!$A$3:$A$29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GWP!$E$3:$E$29</c:f>
              <c:numCache>
                <c:formatCode>General</c:formatCode>
                <c:ptCount val="27"/>
                <c:pt idx="0">
                  <c:v>19.1286456018229</c:v>
                </c:pt>
                <c:pt idx="1">
                  <c:v>20.685628383366701</c:v>
                </c:pt>
                <c:pt idx="2">
                  <c:v>22.2370505121192</c:v>
                </c:pt>
                <c:pt idx="3">
                  <c:v>18.339831989502301</c:v>
                </c:pt>
                <c:pt idx="4">
                  <c:v>19.8326090119036</c:v>
                </c:pt>
                <c:pt idx="5">
                  <c:v>21.3200546877964</c:v>
                </c:pt>
                <c:pt idx="6">
                  <c:v>11.3987715137383</c:v>
                </c:pt>
                <c:pt idx="7">
                  <c:v>12.3265784974146</c:v>
                </c:pt>
                <c:pt idx="8">
                  <c:v>13.2510718847207</c:v>
                </c:pt>
                <c:pt idx="9">
                  <c:v>11.3987715137383</c:v>
                </c:pt>
                <c:pt idx="10">
                  <c:v>12.3265784974146</c:v>
                </c:pt>
                <c:pt idx="11">
                  <c:v>13.2510718847207</c:v>
                </c:pt>
                <c:pt idx="12">
                  <c:v>7.2185824931620504</c:v>
                </c:pt>
                <c:pt idx="13">
                  <c:v>7.8061415333031396</c:v>
                </c:pt>
                <c:pt idx="14">
                  <c:v>8.3916021483008798</c:v>
                </c:pt>
                <c:pt idx="15">
                  <c:v>20.373609250838999</c:v>
                </c:pt>
                <c:pt idx="16">
                  <c:v>22.031926282884001</c:v>
                </c:pt>
                <c:pt idx="17">
                  <c:v>23.684320754100298</c:v>
                </c:pt>
                <c:pt idx="18">
                  <c:v>11.9648498315699</c:v>
                </c:pt>
                <c:pt idx="19">
                  <c:v>12.9387329573954</c:v>
                </c:pt>
                <c:pt idx="20">
                  <c:v>13.9091379292</c:v>
                </c:pt>
                <c:pt idx="21">
                  <c:v>0</c:v>
                </c:pt>
                <c:pt idx="22">
                  <c:v>0</c:v>
                </c:pt>
                <c:pt idx="23">
                  <c:v>0</c:v>
                </c:pt>
                <c:pt idx="24">
                  <c:v>12.993448487691699</c:v>
                </c:pt>
                <c:pt idx="25">
                  <c:v>14.0510547599457</c:v>
                </c:pt>
                <c:pt idx="26">
                  <c:v>15.1048838669416</c:v>
                </c:pt>
              </c:numCache>
            </c:numRef>
          </c:val>
          <c:extLst>
            <c:ext xmlns:c16="http://schemas.microsoft.com/office/drawing/2014/chart" uri="{C3380CC4-5D6E-409C-BE32-E72D297353CC}">
              <c16:uniqueId val="{00000003-681D-49CC-9244-0AD7BA071394}"/>
            </c:ext>
          </c:extLst>
        </c:ser>
        <c:ser>
          <c:idx val="1"/>
          <c:order val="2"/>
          <c:tx>
            <c:strRef>
              <c:f>GWP!$C$2</c:f>
              <c:strCache>
                <c:ptCount val="1"/>
                <c:pt idx="0">
                  <c:v>EoL -  Food Loss</c:v>
                </c:pt>
              </c:strCache>
            </c:strRef>
          </c:tx>
          <c:spPr>
            <a:solidFill>
              <a:schemeClr val="accent2">
                <a:lumMod val="40000"/>
                <a:lumOff val="60000"/>
              </a:schemeClr>
            </a:solidFill>
            <a:ln>
              <a:noFill/>
            </a:ln>
            <a:effectLst/>
          </c:spPr>
          <c:invertIfNegative val="0"/>
          <c:cat>
            <c:strRef>
              <c:f>GWP!$A$3:$A$29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GWP!$C$3:$C$29</c:f>
              <c:numCache>
                <c:formatCode>General</c:formatCode>
                <c:ptCount val="27"/>
                <c:pt idx="0">
                  <c:v>18.556451046166899</c:v>
                </c:pt>
                <c:pt idx="1">
                  <c:v>20.0668598522502</c:v>
                </c:pt>
                <c:pt idx="2">
                  <c:v>21.571874341169</c:v>
                </c:pt>
                <c:pt idx="3">
                  <c:v>18.427972212011401</c:v>
                </c:pt>
                <c:pt idx="4">
                  <c:v>19.927923438570499</c:v>
                </c:pt>
                <c:pt idx="5">
                  <c:v>21.422517696463299</c:v>
                </c:pt>
                <c:pt idx="6">
                  <c:v>18.427972212011401</c:v>
                </c:pt>
                <c:pt idx="7">
                  <c:v>19.927923438570499</c:v>
                </c:pt>
                <c:pt idx="8">
                  <c:v>21.422517696463299</c:v>
                </c:pt>
                <c:pt idx="9">
                  <c:v>18.427972212011401</c:v>
                </c:pt>
                <c:pt idx="10">
                  <c:v>19.927923438570499</c:v>
                </c:pt>
                <c:pt idx="11">
                  <c:v>21.422517696463299</c:v>
                </c:pt>
                <c:pt idx="12">
                  <c:v>29.574028669780901</c:v>
                </c:pt>
                <c:pt idx="13">
                  <c:v>31.981217049879302</c:v>
                </c:pt>
                <c:pt idx="14">
                  <c:v>34.3798083286203</c:v>
                </c:pt>
                <c:pt idx="15">
                  <c:v>45.561322032666702</c:v>
                </c:pt>
                <c:pt idx="16">
                  <c:v>49.269801733000101</c:v>
                </c:pt>
                <c:pt idx="17">
                  <c:v>52.965036862974998</c:v>
                </c:pt>
                <c:pt idx="18">
                  <c:v>32.561304292991103</c:v>
                </c:pt>
                <c:pt idx="19">
                  <c:v>35.211643014513598</c:v>
                </c:pt>
                <c:pt idx="20">
                  <c:v>37.8525162406021</c:v>
                </c:pt>
                <c:pt idx="21">
                  <c:v>0</c:v>
                </c:pt>
                <c:pt idx="22">
                  <c:v>0</c:v>
                </c:pt>
                <c:pt idx="23">
                  <c:v>0</c:v>
                </c:pt>
                <c:pt idx="24">
                  <c:v>266.16625802802798</c:v>
                </c:pt>
                <c:pt idx="25">
                  <c:v>287.83095344891399</c:v>
                </c:pt>
                <c:pt idx="26">
                  <c:v>309.41827495758298</c:v>
                </c:pt>
              </c:numCache>
            </c:numRef>
          </c:val>
          <c:extLst>
            <c:ext xmlns:c16="http://schemas.microsoft.com/office/drawing/2014/chart" uri="{C3380CC4-5D6E-409C-BE32-E72D297353CC}">
              <c16:uniqueId val="{00000001-681D-49CC-9244-0AD7BA071394}"/>
            </c:ext>
          </c:extLst>
        </c:ser>
        <c:ser>
          <c:idx val="2"/>
          <c:order val="3"/>
          <c:tx>
            <c:strRef>
              <c:f>GWP!$D$2</c:f>
              <c:strCache>
                <c:ptCount val="1"/>
                <c:pt idx="0">
                  <c:v>EoL - Wasted Food</c:v>
                </c:pt>
              </c:strCache>
            </c:strRef>
          </c:tx>
          <c:spPr>
            <a:solidFill>
              <a:schemeClr val="accent2"/>
            </a:solidFill>
            <a:ln>
              <a:noFill/>
            </a:ln>
            <a:effectLst/>
          </c:spPr>
          <c:invertIfNegative val="0"/>
          <c:cat>
            <c:strRef>
              <c:f>GWP!$A$3:$A$29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GWP!$D$3:$D$29</c:f>
              <c:numCache>
                <c:formatCode>General</c:formatCode>
                <c:ptCount val="27"/>
                <c:pt idx="0">
                  <c:v>18.631638061962001</c:v>
                </c:pt>
                <c:pt idx="1">
                  <c:v>40.296333482847999</c:v>
                </c:pt>
                <c:pt idx="2">
                  <c:v>61.883654991516501</c:v>
                </c:pt>
                <c:pt idx="3">
                  <c:v>18.631638061962001</c:v>
                </c:pt>
                <c:pt idx="4">
                  <c:v>40.296333482847999</c:v>
                </c:pt>
                <c:pt idx="5">
                  <c:v>61.883654991516501</c:v>
                </c:pt>
                <c:pt idx="6">
                  <c:v>18.631638061962001</c:v>
                </c:pt>
                <c:pt idx="7">
                  <c:v>40.296333482847999</c:v>
                </c:pt>
                <c:pt idx="8">
                  <c:v>61.883654991516501</c:v>
                </c:pt>
                <c:pt idx="9">
                  <c:v>18.631638061962001</c:v>
                </c:pt>
                <c:pt idx="10">
                  <c:v>40.296333482847999</c:v>
                </c:pt>
                <c:pt idx="11">
                  <c:v>61.883654991516501</c:v>
                </c:pt>
                <c:pt idx="12">
                  <c:v>18.631638061962001</c:v>
                </c:pt>
                <c:pt idx="13">
                  <c:v>40.296333482847999</c:v>
                </c:pt>
                <c:pt idx="14">
                  <c:v>61.883654991516501</c:v>
                </c:pt>
                <c:pt idx="15">
                  <c:v>18.631638061962001</c:v>
                </c:pt>
                <c:pt idx="16">
                  <c:v>40.296333482847999</c:v>
                </c:pt>
                <c:pt idx="17">
                  <c:v>61.883654991516501</c:v>
                </c:pt>
                <c:pt idx="18">
                  <c:v>18.631638061962001</c:v>
                </c:pt>
                <c:pt idx="19">
                  <c:v>40.296333482847999</c:v>
                </c:pt>
                <c:pt idx="20">
                  <c:v>61.883654991516501</c:v>
                </c:pt>
                <c:pt idx="21">
                  <c:v>18.631638061962001</c:v>
                </c:pt>
                <c:pt idx="22">
                  <c:v>40.296333482847999</c:v>
                </c:pt>
                <c:pt idx="23">
                  <c:v>61.883654991516501</c:v>
                </c:pt>
                <c:pt idx="24">
                  <c:v>18.631638061962001</c:v>
                </c:pt>
                <c:pt idx="25">
                  <c:v>40.296333482847999</c:v>
                </c:pt>
                <c:pt idx="26">
                  <c:v>61.883654991516501</c:v>
                </c:pt>
              </c:numCache>
            </c:numRef>
          </c:val>
          <c:extLst>
            <c:ext xmlns:c16="http://schemas.microsoft.com/office/drawing/2014/chart" uri="{C3380CC4-5D6E-409C-BE32-E72D297353CC}">
              <c16:uniqueId val="{00000002-681D-49CC-9244-0AD7BA071394}"/>
            </c:ext>
          </c:extLst>
        </c:ser>
        <c:ser>
          <c:idx val="0"/>
          <c:order val="4"/>
          <c:tx>
            <c:strRef>
              <c:f>GWP!$B$2</c:f>
              <c:strCache>
                <c:ptCount val="1"/>
                <c:pt idx="0">
                  <c:v>Avoided Disposal</c:v>
                </c:pt>
              </c:strCache>
            </c:strRef>
          </c:tx>
          <c:spPr>
            <a:solidFill>
              <a:schemeClr val="accent1"/>
            </a:solidFill>
            <a:ln>
              <a:noFill/>
            </a:ln>
            <a:effectLst/>
          </c:spPr>
          <c:invertIfNegative val="0"/>
          <c:cat>
            <c:strRef>
              <c:f>GWP!$A$3:$A$29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GWP!$B$3:$B$29</c:f>
              <c:numCache>
                <c:formatCode>General</c:formatCode>
                <c:ptCount val="27"/>
                <c:pt idx="0">
                  <c:v>-244.042507759361</c:v>
                </c:pt>
                <c:pt idx="1">
                  <c:v>-244.042507759361</c:v>
                </c:pt>
                <c:pt idx="2">
                  <c:v>-244.042507759361</c:v>
                </c:pt>
                <c:pt idx="3">
                  <c:v>-244.042507759361</c:v>
                </c:pt>
                <c:pt idx="4">
                  <c:v>-244.042507759361</c:v>
                </c:pt>
                <c:pt idx="5">
                  <c:v>-244.042507759361</c:v>
                </c:pt>
                <c:pt idx="6">
                  <c:v>-244.042507759361</c:v>
                </c:pt>
                <c:pt idx="7">
                  <c:v>-244.042507759361</c:v>
                </c:pt>
                <c:pt idx="8">
                  <c:v>-244.042507759361</c:v>
                </c:pt>
                <c:pt idx="9">
                  <c:v>-244.042507759361</c:v>
                </c:pt>
                <c:pt idx="10">
                  <c:v>-244.042507759361</c:v>
                </c:pt>
                <c:pt idx="11">
                  <c:v>-244.042507759361</c:v>
                </c:pt>
                <c:pt idx="12">
                  <c:v>-244.042507759361</c:v>
                </c:pt>
                <c:pt idx="13">
                  <c:v>-244.042507759361</c:v>
                </c:pt>
                <c:pt idx="14">
                  <c:v>-244.042507759361</c:v>
                </c:pt>
                <c:pt idx="15">
                  <c:v>-244.042507759361</c:v>
                </c:pt>
                <c:pt idx="16">
                  <c:v>-244.042507759361</c:v>
                </c:pt>
                <c:pt idx="17">
                  <c:v>-244.042507759361</c:v>
                </c:pt>
                <c:pt idx="18">
                  <c:v>-244.042507759361</c:v>
                </c:pt>
                <c:pt idx="19">
                  <c:v>-244.042507759361</c:v>
                </c:pt>
                <c:pt idx="20">
                  <c:v>-244.042507759361</c:v>
                </c:pt>
                <c:pt idx="21">
                  <c:v>-244.042507759361</c:v>
                </c:pt>
                <c:pt idx="22">
                  <c:v>-244.042507759361</c:v>
                </c:pt>
                <c:pt idx="23">
                  <c:v>-244.042507759361</c:v>
                </c:pt>
                <c:pt idx="24">
                  <c:v>-244.042507759361</c:v>
                </c:pt>
                <c:pt idx="25">
                  <c:v>-244.042507759361</c:v>
                </c:pt>
                <c:pt idx="26">
                  <c:v>-244.042507759361</c:v>
                </c:pt>
              </c:numCache>
            </c:numRef>
          </c:val>
          <c:extLst>
            <c:ext xmlns:c16="http://schemas.microsoft.com/office/drawing/2014/chart" uri="{C3380CC4-5D6E-409C-BE32-E72D297353CC}">
              <c16:uniqueId val="{00000000-681D-49CC-9244-0AD7BA071394}"/>
            </c:ext>
          </c:extLst>
        </c:ser>
        <c:dLbls>
          <c:showLegendKey val="0"/>
          <c:showVal val="0"/>
          <c:showCatName val="0"/>
          <c:showSerName val="0"/>
          <c:showPercent val="0"/>
          <c:showBubbleSize val="0"/>
        </c:dLbls>
        <c:gapWidth val="150"/>
        <c:overlap val="100"/>
        <c:axId val="471135672"/>
        <c:axId val="471138296"/>
        <c:extLst>
          <c:ext xmlns:c15="http://schemas.microsoft.com/office/drawing/2012/chart" uri="{02D57815-91ED-43cb-92C2-25804820EDAC}">
            <c15:filteredBarSeries>
              <c15:ser>
                <c:idx val="4"/>
                <c:order val="5"/>
                <c:tx>
                  <c:strRef>
                    <c:extLst>
                      <c:ext uri="{02D57815-91ED-43cb-92C2-25804820EDAC}">
                        <c15:formulaRef>
                          <c15:sqref>GWP!$F$2</c15:sqref>
                        </c15:formulaRef>
                      </c:ext>
                    </c:extLst>
                    <c:strCache>
                      <c:ptCount val="1"/>
                      <c:pt idx="0">
                        <c:v>Chicken Production</c:v>
                      </c:pt>
                    </c:strCache>
                  </c:strRef>
                </c:tx>
                <c:spPr>
                  <a:solidFill>
                    <a:schemeClr val="accent5"/>
                  </a:solidFill>
                  <a:ln>
                    <a:noFill/>
                  </a:ln>
                  <a:effectLst/>
                </c:spPr>
                <c:invertIfNegative val="0"/>
                <c:cat>
                  <c:strRef>
                    <c:extLst>
                      <c:ext uri="{02D57815-91ED-43cb-92C2-25804820EDAC}">
                        <c15:formulaRef>
                          <c15:sqref>GWP!$A$3:$A$29</c15:sqref>
                        </c15:formulaRef>
                      </c:ext>
                    </c:extLst>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extLst>
                      <c:ext uri="{02D57815-91ED-43cb-92C2-25804820EDAC}">
                        <c15:formulaRef>
                          <c15:sqref>GWP!$F$3:$F$29</c15:sqref>
                        </c15:formulaRef>
                      </c:ext>
                    </c:extLst>
                    <c:numCache>
                      <c:formatCode>General</c:formatCode>
                      <c:ptCount val="27"/>
                      <c:pt idx="0">
                        <c:v>2542.3906916505598</c:v>
                      </c:pt>
                      <c:pt idx="1">
                        <c:v>2749.3294688779301</c:v>
                      </c:pt>
                      <c:pt idx="2">
                        <c:v>2955.52917904377</c:v>
                      </c:pt>
                      <c:pt idx="3">
                        <c:v>2377.7664651569398</c:v>
                      </c:pt>
                      <c:pt idx="4">
                        <c:v>2571.3055960418001</c:v>
                      </c:pt>
                      <c:pt idx="5">
                        <c:v>2764.1535157449398</c:v>
                      </c:pt>
                      <c:pt idx="6">
                        <c:v>2378.9066442527301</c:v>
                      </c:pt>
                      <c:pt idx="7">
                        <c:v>2572.53858041284</c:v>
                      </c:pt>
                      <c:pt idx="8">
                        <c:v>2765.4789739438002</c:v>
                      </c:pt>
                      <c:pt idx="9">
                        <c:v>2378.9066442527301</c:v>
                      </c:pt>
                      <c:pt idx="10">
                        <c:v>2572.53858041284</c:v>
                      </c:pt>
                      <c:pt idx="11">
                        <c:v>2765.4789739438002</c:v>
                      </c:pt>
                      <c:pt idx="12">
                        <c:v>2475.4793308303001</c:v>
                      </c:pt>
                      <c:pt idx="13">
                        <c:v>2676.9718345025299</c:v>
                      </c:pt>
                      <c:pt idx="14">
                        <c:v>2877.74472209022</c:v>
                      </c:pt>
                      <c:pt idx="15">
                        <c:v>2745.4344989232</c:v>
                      </c:pt>
                      <c:pt idx="16">
                        <c:v>2968.9000976727698</c:v>
                      </c:pt>
                      <c:pt idx="17">
                        <c:v>3191.5676049982198</c:v>
                      </c:pt>
                      <c:pt idx="18">
                        <c:v>2497.04634639818</c:v>
                      </c:pt>
                      <c:pt idx="19">
                        <c:v>2700.2943048259399</c:v>
                      </c:pt>
                      <c:pt idx="20">
                        <c:v>2902.8163776878901</c:v>
                      </c:pt>
                      <c:pt idx="21">
                        <c:v>2228.99972840287</c:v>
                      </c:pt>
                      <c:pt idx="22">
                        <c:v>2410.4299388542599</c:v>
                      </c:pt>
                      <c:pt idx="23">
                        <c:v>2591.21218426833</c:v>
                      </c:pt>
                      <c:pt idx="24">
                        <c:v>4455.8627954945396</c:v>
                      </c:pt>
                      <c:pt idx="25">
                        <c:v>4818.5493021045604</c:v>
                      </c:pt>
                      <c:pt idx="26">
                        <c:v>5179.9404997623997</c:v>
                      </c:pt>
                    </c:numCache>
                  </c:numRef>
                </c:val>
                <c:extLst>
                  <c:ext xmlns:c16="http://schemas.microsoft.com/office/drawing/2014/chart" uri="{C3380CC4-5D6E-409C-BE32-E72D297353CC}">
                    <c16:uniqueId val="{00000005-681D-49CC-9244-0AD7BA071394}"/>
                  </c:ext>
                </c:extLst>
              </c15:ser>
            </c15:filteredBarSeries>
          </c:ext>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CO2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ZW"/>
              <a:t>GWP of Food Rescue by Life Cycle Stage (incl. Chicken Production and Sunk Costs)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9"/>
          <c:order val="0"/>
          <c:tx>
            <c:strRef>
              <c:f>GWP!$F$2</c:f>
              <c:strCache>
                <c:ptCount val="1"/>
                <c:pt idx="0">
                  <c:v>Chicken Production</c:v>
                </c:pt>
              </c:strCache>
            </c:strRef>
          </c:tx>
          <c:spPr>
            <a:solidFill>
              <a:schemeClr val="accent4"/>
            </a:solidFill>
            <a:ln>
              <a:noFill/>
            </a:ln>
            <a:effectLst/>
          </c:spPr>
          <c:invertIfNegative val="0"/>
          <c:cat>
            <c:strRef>
              <c:f>GWP!$A$3:$A$29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GWP!$F$3:$F$29</c:f>
              <c:numCache>
                <c:formatCode>General</c:formatCode>
                <c:ptCount val="27"/>
                <c:pt idx="0">
                  <c:v>2542.3906916505598</c:v>
                </c:pt>
                <c:pt idx="1">
                  <c:v>2749.3294688779301</c:v>
                </c:pt>
                <c:pt idx="2">
                  <c:v>2955.52917904377</c:v>
                </c:pt>
                <c:pt idx="3">
                  <c:v>2377.7664651569398</c:v>
                </c:pt>
                <c:pt idx="4">
                  <c:v>2571.3055960418001</c:v>
                </c:pt>
                <c:pt idx="5">
                  <c:v>2764.1535157449398</c:v>
                </c:pt>
                <c:pt idx="6">
                  <c:v>2378.9066442527301</c:v>
                </c:pt>
                <c:pt idx="7">
                  <c:v>2572.53858041284</c:v>
                </c:pt>
                <c:pt idx="8">
                  <c:v>2765.4789739438002</c:v>
                </c:pt>
                <c:pt idx="9">
                  <c:v>2378.9066442527301</c:v>
                </c:pt>
                <c:pt idx="10">
                  <c:v>2572.53858041284</c:v>
                </c:pt>
                <c:pt idx="11">
                  <c:v>2765.4789739438002</c:v>
                </c:pt>
                <c:pt idx="12">
                  <c:v>2475.4793308303001</c:v>
                </c:pt>
                <c:pt idx="13">
                  <c:v>2676.9718345025299</c:v>
                </c:pt>
                <c:pt idx="14">
                  <c:v>2877.74472209022</c:v>
                </c:pt>
                <c:pt idx="15">
                  <c:v>2745.4344989232</c:v>
                </c:pt>
                <c:pt idx="16">
                  <c:v>2968.9000976727698</c:v>
                </c:pt>
                <c:pt idx="17">
                  <c:v>3191.5676049982198</c:v>
                </c:pt>
                <c:pt idx="18">
                  <c:v>2497.04634639818</c:v>
                </c:pt>
                <c:pt idx="19">
                  <c:v>2700.2943048259399</c:v>
                </c:pt>
                <c:pt idx="20">
                  <c:v>2902.8163776878901</c:v>
                </c:pt>
                <c:pt idx="21">
                  <c:v>2228.99972840287</c:v>
                </c:pt>
                <c:pt idx="22">
                  <c:v>2410.4299388542599</c:v>
                </c:pt>
                <c:pt idx="23">
                  <c:v>2591.21218426833</c:v>
                </c:pt>
                <c:pt idx="24">
                  <c:v>4455.8627954945396</c:v>
                </c:pt>
                <c:pt idx="25">
                  <c:v>4818.5493021045604</c:v>
                </c:pt>
                <c:pt idx="26">
                  <c:v>5179.9404997623997</c:v>
                </c:pt>
              </c:numCache>
            </c:numRef>
          </c:val>
          <c:extLst>
            <c:ext xmlns:c16="http://schemas.microsoft.com/office/drawing/2014/chart" uri="{C3380CC4-5D6E-409C-BE32-E72D297353CC}">
              <c16:uniqueId val="{00000006-CA98-4AD1-B033-50A3C9D5B446}"/>
            </c:ext>
          </c:extLst>
        </c:ser>
        <c:ser>
          <c:idx val="6"/>
          <c:order val="1"/>
          <c:tx>
            <c:strRef>
              <c:f>GWP!$H$2</c:f>
              <c:strCache>
                <c:ptCount val="1"/>
                <c:pt idx="0">
                  <c:v>Sunk Costs</c:v>
                </c:pt>
              </c:strCache>
            </c:strRef>
          </c:tx>
          <c:spPr>
            <a:solidFill>
              <a:schemeClr val="accent4">
                <a:lumMod val="40000"/>
                <a:lumOff val="60000"/>
              </a:schemeClr>
            </a:solidFill>
            <a:ln>
              <a:noFill/>
            </a:ln>
            <a:effectLst/>
          </c:spPr>
          <c:invertIfNegative val="0"/>
          <c:cat>
            <c:strRef>
              <c:f>GWP!$A$3:$A$29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GWP!$H$3:$H$29</c:f>
              <c:numCache>
                <c:formatCode>General</c:formatCode>
                <c:ptCount val="27"/>
                <c:pt idx="0">
                  <c:v>0</c:v>
                </c:pt>
                <c:pt idx="1">
                  <c:v>0</c:v>
                </c:pt>
                <c:pt idx="2">
                  <c:v>0</c:v>
                </c:pt>
                <c:pt idx="3">
                  <c:v>0</c:v>
                </c:pt>
                <c:pt idx="4">
                  <c:v>0</c:v>
                </c:pt>
                <c:pt idx="5">
                  <c:v>0</c:v>
                </c:pt>
                <c:pt idx="6">
                  <c:v>184.208912950014</c:v>
                </c:pt>
                <c:pt idx="7">
                  <c:v>202.895035781236</c:v>
                </c:pt>
                <c:pt idx="8">
                  <c:v>221.514422459489</c:v>
                </c:pt>
                <c:pt idx="9">
                  <c:v>184.208912950014</c:v>
                </c:pt>
                <c:pt idx="10">
                  <c:v>202.895035781236</c:v>
                </c:pt>
                <c:pt idx="11">
                  <c:v>221.514422459489</c:v>
                </c:pt>
                <c:pt idx="12">
                  <c:v>203.33755855183691</c:v>
                </c:pt>
                <c:pt idx="13">
                  <c:v>223.58066416460269</c:v>
                </c:pt>
                <c:pt idx="14">
                  <c:v>243.75147297160819</c:v>
                </c:pt>
                <c:pt idx="15">
                  <c:v>203.33755855183691</c:v>
                </c:pt>
                <c:pt idx="16">
                  <c:v>223.58066416460269</c:v>
                </c:pt>
                <c:pt idx="17">
                  <c:v>243.75147297160819</c:v>
                </c:pt>
                <c:pt idx="18">
                  <c:v>203.33755855183691</c:v>
                </c:pt>
                <c:pt idx="19">
                  <c:v>223.58066416460269</c:v>
                </c:pt>
                <c:pt idx="20">
                  <c:v>243.75147297160819</c:v>
                </c:pt>
                <c:pt idx="21">
                  <c:v>203.33755855183691</c:v>
                </c:pt>
                <c:pt idx="22">
                  <c:v>223.58066416460269</c:v>
                </c:pt>
                <c:pt idx="23">
                  <c:v>243.75147297160819</c:v>
                </c:pt>
                <c:pt idx="24">
                  <c:v>203.33755855183691</c:v>
                </c:pt>
                <c:pt idx="25">
                  <c:v>223.58066416460269</c:v>
                </c:pt>
                <c:pt idx="26">
                  <c:v>243.75147297160819</c:v>
                </c:pt>
              </c:numCache>
            </c:numRef>
          </c:val>
          <c:extLst xmlns:c15="http://schemas.microsoft.com/office/drawing/2012/chart">
            <c:ext xmlns:c16="http://schemas.microsoft.com/office/drawing/2014/chart" uri="{C3380CC4-5D6E-409C-BE32-E72D297353CC}">
              <c16:uniqueId val="{00000006-90F5-4C73-81D0-B974BDAD1305}"/>
            </c:ext>
          </c:extLst>
        </c:ser>
        <c:ser>
          <c:idx val="8"/>
          <c:order val="2"/>
          <c:tx>
            <c:strRef>
              <c:f>GWP!$G$2</c:f>
              <c:strCache>
                <c:ptCount val="1"/>
                <c:pt idx="0">
                  <c:v>Transportation</c:v>
                </c:pt>
              </c:strCache>
            </c:strRef>
          </c:tx>
          <c:spPr>
            <a:solidFill>
              <a:schemeClr val="accent6"/>
            </a:solidFill>
            <a:ln>
              <a:noFill/>
            </a:ln>
            <a:effectLst/>
          </c:spPr>
          <c:invertIfNegative val="0"/>
          <c:cat>
            <c:strRef>
              <c:f>GWP!$A$3:$A$29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GWP!$G$3:$G$29</c:f>
              <c:numCache>
                <c:formatCode>General</c:formatCode>
                <c:ptCount val="27"/>
                <c:pt idx="0">
                  <c:v>184.208912950014</c:v>
                </c:pt>
                <c:pt idx="1">
                  <c:v>202.895035781236</c:v>
                </c:pt>
                <c:pt idx="2">
                  <c:v>221.514422459489</c:v>
                </c:pt>
                <c:pt idx="3">
                  <c:v>26.741246751127399</c:v>
                </c:pt>
                <c:pt idx="4">
                  <c:v>32.610233961509202</c:v>
                </c:pt>
                <c:pt idx="5">
                  <c:v>38.458260503282503</c:v>
                </c:pt>
                <c:pt idx="6">
                  <c:v>438.19314539642698</c:v>
                </c:pt>
                <c:pt idx="7">
                  <c:v>477.55240342677502</c:v>
                </c:pt>
                <c:pt idx="8">
                  <c:v>516.77109267844298</c:v>
                </c:pt>
                <c:pt idx="9">
                  <c:v>26.772697001876299</c:v>
                </c:pt>
                <c:pt idx="10">
                  <c:v>32.644244116388897</c:v>
                </c:pt>
                <c:pt idx="11">
                  <c:v>38.494821419778198</c:v>
                </c:pt>
                <c:pt idx="12">
                  <c:v>12.1363538254713</c:v>
                </c:pt>
                <c:pt idx="13">
                  <c:v>16.816570681439199</c:v>
                </c:pt>
                <c:pt idx="14">
                  <c:v>21.480072477207301</c:v>
                </c:pt>
                <c:pt idx="15">
                  <c:v>41.114320375272698</c:v>
                </c:pt>
                <c:pt idx="16">
                  <c:v>48.153208927154701</c:v>
                </c:pt>
                <c:pt idx="17">
                  <c:v>55.166958591351403</c:v>
                </c:pt>
                <c:pt idx="18">
                  <c:v>12.712574114898</c:v>
                </c:pt>
                <c:pt idx="19">
                  <c:v>17.439692622330899</c:v>
                </c:pt>
                <c:pt idx="20">
                  <c:v>22.149928563665899</c:v>
                </c:pt>
                <c:pt idx="21">
                  <c:v>3.4144534713435002</c:v>
                </c:pt>
                <c:pt idx="22">
                  <c:v>7.3847482054638496</c:v>
                </c:pt>
                <c:pt idx="23">
                  <c:v>11.340863315533801</c:v>
                </c:pt>
                <c:pt idx="24">
                  <c:v>860.23843329216697</c:v>
                </c:pt>
                <c:pt idx="25">
                  <c:v>933.95021475588896</c:v>
                </c:pt>
                <c:pt idx="26">
                  <c:v>1007.39873985724</c:v>
                </c:pt>
              </c:numCache>
            </c:numRef>
          </c:val>
          <c:extLst>
            <c:ext xmlns:c16="http://schemas.microsoft.com/office/drawing/2014/chart" uri="{C3380CC4-5D6E-409C-BE32-E72D297353CC}">
              <c16:uniqueId val="{00000005-CA98-4AD1-B033-50A3C9D5B446}"/>
            </c:ext>
          </c:extLst>
        </c:ser>
        <c:ser>
          <c:idx val="1"/>
          <c:order val="3"/>
          <c:tx>
            <c:strRef>
              <c:f>GWP!$E$2</c:f>
              <c:strCache>
                <c:ptCount val="1"/>
                <c:pt idx="0">
                  <c:v>Facilities and Operations</c:v>
                </c:pt>
              </c:strCache>
            </c:strRef>
          </c:tx>
          <c:spPr>
            <a:solidFill>
              <a:schemeClr val="accent6">
                <a:lumMod val="40000"/>
                <a:lumOff val="60000"/>
              </a:schemeClr>
            </a:solidFill>
            <a:ln>
              <a:noFill/>
            </a:ln>
            <a:effectLst/>
          </c:spPr>
          <c:invertIfNegative val="0"/>
          <c:cat>
            <c:strRef>
              <c:f>GWP!$A$3:$A$29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GWP!$E$3:$E$29</c:f>
              <c:numCache>
                <c:formatCode>General</c:formatCode>
                <c:ptCount val="27"/>
                <c:pt idx="0">
                  <c:v>19.1286456018229</c:v>
                </c:pt>
                <c:pt idx="1">
                  <c:v>20.685628383366701</c:v>
                </c:pt>
                <c:pt idx="2">
                  <c:v>22.2370505121192</c:v>
                </c:pt>
                <c:pt idx="3">
                  <c:v>18.339831989502301</c:v>
                </c:pt>
                <c:pt idx="4">
                  <c:v>19.8326090119036</c:v>
                </c:pt>
                <c:pt idx="5">
                  <c:v>21.3200546877964</c:v>
                </c:pt>
                <c:pt idx="6">
                  <c:v>11.3987715137383</c:v>
                </c:pt>
                <c:pt idx="7">
                  <c:v>12.3265784974146</c:v>
                </c:pt>
                <c:pt idx="8">
                  <c:v>13.2510718847207</c:v>
                </c:pt>
                <c:pt idx="9">
                  <c:v>11.3987715137383</c:v>
                </c:pt>
                <c:pt idx="10">
                  <c:v>12.3265784974146</c:v>
                </c:pt>
                <c:pt idx="11">
                  <c:v>13.2510718847207</c:v>
                </c:pt>
                <c:pt idx="12">
                  <c:v>7.2185824931620504</c:v>
                </c:pt>
                <c:pt idx="13">
                  <c:v>7.8061415333031396</c:v>
                </c:pt>
                <c:pt idx="14">
                  <c:v>8.3916021483008798</c:v>
                </c:pt>
                <c:pt idx="15">
                  <c:v>20.373609250838999</c:v>
                </c:pt>
                <c:pt idx="16">
                  <c:v>22.031926282884001</c:v>
                </c:pt>
                <c:pt idx="17">
                  <c:v>23.684320754100298</c:v>
                </c:pt>
                <c:pt idx="18">
                  <c:v>11.9648498315699</c:v>
                </c:pt>
                <c:pt idx="19">
                  <c:v>12.9387329573954</c:v>
                </c:pt>
                <c:pt idx="20">
                  <c:v>13.9091379292</c:v>
                </c:pt>
                <c:pt idx="21">
                  <c:v>0</c:v>
                </c:pt>
                <c:pt idx="22">
                  <c:v>0</c:v>
                </c:pt>
                <c:pt idx="23">
                  <c:v>0</c:v>
                </c:pt>
                <c:pt idx="24">
                  <c:v>12.993448487691699</c:v>
                </c:pt>
                <c:pt idx="25">
                  <c:v>14.0510547599457</c:v>
                </c:pt>
                <c:pt idx="26">
                  <c:v>15.1048838669416</c:v>
                </c:pt>
              </c:numCache>
            </c:numRef>
          </c:val>
          <c:extLst>
            <c:ext xmlns:c16="http://schemas.microsoft.com/office/drawing/2014/chart" uri="{C3380CC4-5D6E-409C-BE32-E72D297353CC}">
              <c16:uniqueId val="{00000001-90F5-4C73-81D0-B974BDAD1305}"/>
            </c:ext>
          </c:extLst>
        </c:ser>
        <c:ser>
          <c:idx val="2"/>
          <c:order val="4"/>
          <c:tx>
            <c:strRef>
              <c:f>GWP!$C$2</c:f>
              <c:strCache>
                <c:ptCount val="1"/>
                <c:pt idx="0">
                  <c:v>EoL -  Food Loss</c:v>
                </c:pt>
              </c:strCache>
            </c:strRef>
          </c:tx>
          <c:spPr>
            <a:solidFill>
              <a:schemeClr val="accent2">
                <a:lumMod val="40000"/>
                <a:lumOff val="60000"/>
              </a:schemeClr>
            </a:solidFill>
            <a:ln>
              <a:noFill/>
            </a:ln>
            <a:effectLst/>
          </c:spPr>
          <c:invertIfNegative val="0"/>
          <c:cat>
            <c:strRef>
              <c:f>GWP!$A$3:$A$29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GWP!$C$3:$C$29</c:f>
              <c:numCache>
                <c:formatCode>General</c:formatCode>
                <c:ptCount val="27"/>
                <c:pt idx="0">
                  <c:v>18.556451046166899</c:v>
                </c:pt>
                <c:pt idx="1">
                  <c:v>20.0668598522502</c:v>
                </c:pt>
                <c:pt idx="2">
                  <c:v>21.571874341169</c:v>
                </c:pt>
                <c:pt idx="3">
                  <c:v>18.427972212011401</c:v>
                </c:pt>
                <c:pt idx="4">
                  <c:v>19.927923438570499</c:v>
                </c:pt>
                <c:pt idx="5">
                  <c:v>21.422517696463299</c:v>
                </c:pt>
                <c:pt idx="6">
                  <c:v>18.427972212011401</c:v>
                </c:pt>
                <c:pt idx="7">
                  <c:v>19.927923438570499</c:v>
                </c:pt>
                <c:pt idx="8">
                  <c:v>21.422517696463299</c:v>
                </c:pt>
                <c:pt idx="9">
                  <c:v>18.427972212011401</c:v>
                </c:pt>
                <c:pt idx="10">
                  <c:v>19.927923438570499</c:v>
                </c:pt>
                <c:pt idx="11">
                  <c:v>21.422517696463299</c:v>
                </c:pt>
                <c:pt idx="12">
                  <c:v>29.574028669780901</c:v>
                </c:pt>
                <c:pt idx="13">
                  <c:v>31.981217049879302</c:v>
                </c:pt>
                <c:pt idx="14">
                  <c:v>34.3798083286203</c:v>
                </c:pt>
                <c:pt idx="15">
                  <c:v>45.561322032666702</c:v>
                </c:pt>
                <c:pt idx="16">
                  <c:v>49.269801733000101</c:v>
                </c:pt>
                <c:pt idx="17">
                  <c:v>52.965036862974998</c:v>
                </c:pt>
                <c:pt idx="18">
                  <c:v>32.561304292991103</c:v>
                </c:pt>
                <c:pt idx="19">
                  <c:v>35.211643014513598</c:v>
                </c:pt>
                <c:pt idx="20">
                  <c:v>37.8525162406021</c:v>
                </c:pt>
                <c:pt idx="21">
                  <c:v>0</c:v>
                </c:pt>
                <c:pt idx="22">
                  <c:v>0</c:v>
                </c:pt>
                <c:pt idx="23">
                  <c:v>0</c:v>
                </c:pt>
                <c:pt idx="24">
                  <c:v>266.16625802802798</c:v>
                </c:pt>
                <c:pt idx="25">
                  <c:v>287.83095344891399</c:v>
                </c:pt>
                <c:pt idx="26">
                  <c:v>309.41827495758298</c:v>
                </c:pt>
              </c:numCache>
            </c:numRef>
          </c:val>
          <c:extLst xmlns:c15="http://schemas.microsoft.com/office/drawing/2012/chart">
            <c:ext xmlns:c16="http://schemas.microsoft.com/office/drawing/2014/chart" uri="{C3380CC4-5D6E-409C-BE32-E72D297353CC}">
              <c16:uniqueId val="{00000002-90F5-4C73-81D0-B974BDAD1305}"/>
            </c:ext>
          </c:extLst>
        </c:ser>
        <c:ser>
          <c:idx val="5"/>
          <c:order val="5"/>
          <c:tx>
            <c:strRef>
              <c:f>GWP!$D$2</c:f>
              <c:strCache>
                <c:ptCount val="1"/>
                <c:pt idx="0">
                  <c:v>EoL - Wasted Food</c:v>
                </c:pt>
              </c:strCache>
            </c:strRef>
          </c:tx>
          <c:spPr>
            <a:solidFill>
              <a:schemeClr val="accent2"/>
            </a:solidFill>
            <a:ln>
              <a:noFill/>
            </a:ln>
            <a:effectLst/>
          </c:spPr>
          <c:invertIfNegative val="0"/>
          <c:cat>
            <c:strRef>
              <c:f>GWP!$A$3:$A$29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GWP!$D$3:$D$29</c:f>
              <c:numCache>
                <c:formatCode>General</c:formatCode>
                <c:ptCount val="27"/>
                <c:pt idx="0">
                  <c:v>18.631638061962001</c:v>
                </c:pt>
                <c:pt idx="1">
                  <c:v>40.296333482847999</c:v>
                </c:pt>
                <c:pt idx="2">
                  <c:v>61.883654991516501</c:v>
                </c:pt>
                <c:pt idx="3">
                  <c:v>18.631638061962001</c:v>
                </c:pt>
                <c:pt idx="4">
                  <c:v>40.296333482847999</c:v>
                </c:pt>
                <c:pt idx="5">
                  <c:v>61.883654991516501</c:v>
                </c:pt>
                <c:pt idx="6">
                  <c:v>18.631638061962001</c:v>
                </c:pt>
                <c:pt idx="7">
                  <c:v>40.296333482847999</c:v>
                </c:pt>
                <c:pt idx="8">
                  <c:v>61.883654991516501</c:v>
                </c:pt>
                <c:pt idx="9">
                  <c:v>18.631638061962001</c:v>
                </c:pt>
                <c:pt idx="10">
                  <c:v>40.296333482847999</c:v>
                </c:pt>
                <c:pt idx="11">
                  <c:v>61.883654991516501</c:v>
                </c:pt>
                <c:pt idx="12">
                  <c:v>18.631638061962001</c:v>
                </c:pt>
                <c:pt idx="13">
                  <c:v>40.296333482847999</c:v>
                </c:pt>
                <c:pt idx="14">
                  <c:v>61.883654991516501</c:v>
                </c:pt>
                <c:pt idx="15">
                  <c:v>18.631638061962001</c:v>
                </c:pt>
                <c:pt idx="16">
                  <c:v>40.296333482847999</c:v>
                </c:pt>
                <c:pt idx="17">
                  <c:v>61.883654991516501</c:v>
                </c:pt>
                <c:pt idx="18">
                  <c:v>18.631638061962001</c:v>
                </c:pt>
                <c:pt idx="19">
                  <c:v>40.296333482847999</c:v>
                </c:pt>
                <c:pt idx="20">
                  <c:v>61.883654991516501</c:v>
                </c:pt>
                <c:pt idx="21">
                  <c:v>18.631638061962001</c:v>
                </c:pt>
                <c:pt idx="22">
                  <c:v>40.296333482847999</c:v>
                </c:pt>
                <c:pt idx="23">
                  <c:v>61.883654991516501</c:v>
                </c:pt>
                <c:pt idx="24">
                  <c:v>18.631638061962001</c:v>
                </c:pt>
                <c:pt idx="25">
                  <c:v>40.296333482847999</c:v>
                </c:pt>
                <c:pt idx="26">
                  <c:v>61.883654991516501</c:v>
                </c:pt>
              </c:numCache>
            </c:numRef>
          </c:val>
          <c:extLst>
            <c:ext xmlns:c16="http://schemas.microsoft.com/office/drawing/2014/chart" uri="{C3380CC4-5D6E-409C-BE32-E72D297353CC}">
              <c16:uniqueId val="{00000004-90F5-4C73-81D0-B974BDAD1305}"/>
            </c:ext>
          </c:extLst>
        </c:ser>
        <c:ser>
          <c:idx val="0"/>
          <c:order val="6"/>
          <c:tx>
            <c:strRef>
              <c:f>GWP!$B$2</c:f>
              <c:strCache>
                <c:ptCount val="1"/>
                <c:pt idx="0">
                  <c:v>Avoided Disposal</c:v>
                </c:pt>
              </c:strCache>
            </c:strRef>
          </c:tx>
          <c:spPr>
            <a:solidFill>
              <a:schemeClr val="accent1"/>
            </a:solidFill>
            <a:ln>
              <a:noFill/>
            </a:ln>
            <a:effectLst/>
          </c:spPr>
          <c:invertIfNegative val="0"/>
          <c:cat>
            <c:strRef>
              <c:f>GWP!$A$3:$A$29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GWP!$B$3:$B$29</c:f>
              <c:numCache>
                <c:formatCode>General</c:formatCode>
                <c:ptCount val="27"/>
                <c:pt idx="0">
                  <c:v>-244.042507759361</c:v>
                </c:pt>
                <c:pt idx="1">
                  <c:v>-244.042507759361</c:v>
                </c:pt>
                <c:pt idx="2">
                  <c:v>-244.042507759361</c:v>
                </c:pt>
                <c:pt idx="3">
                  <c:v>-244.042507759361</c:v>
                </c:pt>
                <c:pt idx="4">
                  <c:v>-244.042507759361</c:v>
                </c:pt>
                <c:pt idx="5">
                  <c:v>-244.042507759361</c:v>
                </c:pt>
                <c:pt idx="6">
                  <c:v>-244.042507759361</c:v>
                </c:pt>
                <c:pt idx="7">
                  <c:v>-244.042507759361</c:v>
                </c:pt>
                <c:pt idx="8">
                  <c:v>-244.042507759361</c:v>
                </c:pt>
                <c:pt idx="9">
                  <c:v>-244.042507759361</c:v>
                </c:pt>
                <c:pt idx="10">
                  <c:v>-244.042507759361</c:v>
                </c:pt>
                <c:pt idx="11">
                  <c:v>-244.042507759361</c:v>
                </c:pt>
                <c:pt idx="12">
                  <c:v>-244.042507759361</c:v>
                </c:pt>
                <c:pt idx="13">
                  <c:v>-244.042507759361</c:v>
                </c:pt>
                <c:pt idx="14">
                  <c:v>-244.042507759361</c:v>
                </c:pt>
                <c:pt idx="15">
                  <c:v>-244.042507759361</c:v>
                </c:pt>
                <c:pt idx="16">
                  <c:v>-244.042507759361</c:v>
                </c:pt>
                <c:pt idx="17">
                  <c:v>-244.042507759361</c:v>
                </c:pt>
                <c:pt idx="18">
                  <c:v>-244.042507759361</c:v>
                </c:pt>
                <c:pt idx="19">
                  <c:v>-244.042507759361</c:v>
                </c:pt>
                <c:pt idx="20">
                  <c:v>-244.042507759361</c:v>
                </c:pt>
                <c:pt idx="21">
                  <c:v>-244.042507759361</c:v>
                </c:pt>
                <c:pt idx="22">
                  <c:v>-244.042507759361</c:v>
                </c:pt>
                <c:pt idx="23">
                  <c:v>-244.042507759361</c:v>
                </c:pt>
                <c:pt idx="24">
                  <c:v>-244.042507759361</c:v>
                </c:pt>
                <c:pt idx="25">
                  <c:v>-244.042507759361</c:v>
                </c:pt>
                <c:pt idx="26">
                  <c:v>-244.042507759361</c:v>
                </c:pt>
              </c:numCache>
            </c:numRef>
          </c:val>
          <c:extLst>
            <c:ext xmlns:c16="http://schemas.microsoft.com/office/drawing/2014/chart" uri="{C3380CC4-5D6E-409C-BE32-E72D297353CC}">
              <c16:uniqueId val="{00000000-90F5-4C73-81D0-B974BDAD1305}"/>
            </c:ext>
          </c:extLst>
        </c:ser>
        <c:dLbls>
          <c:showLegendKey val="0"/>
          <c:showVal val="0"/>
          <c:showCatName val="0"/>
          <c:showSerName val="0"/>
          <c:showPercent val="0"/>
          <c:showBubbleSize val="0"/>
        </c:dLbls>
        <c:gapWidth val="150"/>
        <c:overlap val="100"/>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kg CO2 eq.</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4"/>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6"/>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ZW"/>
              <a:t>Net GWP of Food Rescue (incl. Chicken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GWP!$I$2</c:f>
              <c:strCache>
                <c:ptCount val="1"/>
                <c:pt idx="0">
                  <c:v>Net</c:v>
                </c:pt>
              </c:strCache>
            </c:strRef>
          </c:tx>
          <c:spPr>
            <a:solidFill>
              <a:schemeClr val="bg1">
                <a:lumMod val="65000"/>
              </a:schemeClr>
            </a:solidFill>
            <a:ln>
              <a:noFill/>
            </a:ln>
            <a:effectLst/>
          </c:spPr>
          <c:invertIfNegative val="0"/>
          <c:cat>
            <c:strRef>
              <c:f>GWP!$A$3:$A$29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GWP!$I$3:$I$29</c:f>
              <c:numCache>
                <c:formatCode>General</c:formatCode>
                <c:ptCount val="27"/>
                <c:pt idx="0">
                  <c:v>2538.8738315511646</c:v>
                </c:pt>
                <c:pt idx="1">
                  <c:v>2789.23081861827</c:v>
                </c:pt>
                <c:pt idx="2">
                  <c:v>3038.6936735887029</c:v>
                </c:pt>
                <c:pt idx="3">
                  <c:v>2215.8646464121821</c:v>
                </c:pt>
                <c:pt idx="4">
                  <c:v>2439.9301881772703</c:v>
                </c:pt>
                <c:pt idx="5">
                  <c:v>2663.1954958646375</c:v>
                </c:pt>
                <c:pt idx="6">
                  <c:v>2805.7245766275219</c:v>
                </c:pt>
                <c:pt idx="7">
                  <c:v>3081.4943472803229</c:v>
                </c:pt>
                <c:pt idx="8">
                  <c:v>3356.2792258950717</c:v>
                </c:pt>
                <c:pt idx="9">
                  <c:v>2394.3041282329709</c:v>
                </c:pt>
                <c:pt idx="10">
                  <c:v>2636.5861879699369</c:v>
                </c:pt>
                <c:pt idx="11">
                  <c:v>2878.0029546364071</c:v>
                </c:pt>
                <c:pt idx="12">
                  <c:v>2502.3349846731526</c:v>
                </c:pt>
                <c:pt idx="13">
                  <c:v>2753.4102536552414</c:v>
                </c:pt>
                <c:pt idx="14">
                  <c:v>3003.5888252481118</c:v>
                </c:pt>
                <c:pt idx="15">
                  <c:v>2830.4104394364163</c:v>
                </c:pt>
                <c:pt idx="16">
                  <c:v>3108.1895245038982</c:v>
                </c:pt>
                <c:pt idx="17">
                  <c:v>3384.9765414104104</c:v>
                </c:pt>
                <c:pt idx="18">
                  <c:v>2532.2117634920769</c:v>
                </c:pt>
                <c:pt idx="19">
                  <c:v>2785.7188633082692</c:v>
                </c:pt>
                <c:pt idx="20">
                  <c:v>3038.3205806251217</c:v>
                </c:pt>
                <c:pt idx="21">
                  <c:v>2210.3408707286512</c:v>
                </c:pt>
                <c:pt idx="22">
                  <c:v>2437.6491769478134</c:v>
                </c:pt>
                <c:pt idx="23">
                  <c:v>2664.1456677876272</c:v>
                </c:pt>
                <c:pt idx="24">
                  <c:v>5573.1876241568643</c:v>
                </c:pt>
                <c:pt idx="25">
                  <c:v>6074.2160149573992</c:v>
                </c:pt>
                <c:pt idx="26">
                  <c:v>6573.4550186479282</c:v>
                </c:pt>
              </c:numCache>
            </c:numRef>
          </c:val>
          <c:extLst xmlns:c15="http://schemas.microsoft.com/office/drawing/2012/chart">
            <c:ext xmlns:c16="http://schemas.microsoft.com/office/drawing/2014/chart" uri="{C3380CC4-5D6E-409C-BE32-E72D297353CC}">
              <c16:uniqueId val="{00000000-EDDF-413F-A2D8-1167DB46ECA4}"/>
            </c:ext>
          </c:extLst>
        </c:ser>
        <c:dLbls>
          <c:showLegendKey val="0"/>
          <c:showVal val="0"/>
          <c:showCatName val="0"/>
          <c:showSerName val="0"/>
          <c:showPercent val="0"/>
          <c:showBubbleSize val="0"/>
        </c:dLbls>
        <c:gapWidth val="86"/>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CO2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GWP of Food Rescue (Incl. Chicken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GWP!$AQ$1</c:f>
              <c:strCache>
                <c:ptCount val="1"/>
                <c:pt idx="0">
                  <c:v>Min</c:v>
                </c:pt>
              </c:strCache>
            </c:strRef>
          </c:tx>
          <c:spPr>
            <a:ln w="28575" cap="rnd">
              <a:noFill/>
              <a:round/>
            </a:ln>
            <a:effectLst/>
          </c:spPr>
          <c:marker>
            <c:symbol val="none"/>
          </c:marker>
          <c:errBars>
            <c:errDir val="y"/>
            <c:errBarType val="both"/>
            <c:errValType val="cust"/>
            <c:noEndCap val="1"/>
            <c:plus>
              <c:numRef>
                <c:f>GWP!$AT$2:$AT$10</c:f>
                <c:numCache>
                  <c:formatCode>General</c:formatCode>
                  <c:ptCount val="9"/>
                  <c:pt idx="0">
                    <c:v>499.81984203753836</c:v>
                  </c:pt>
                  <c:pt idx="1">
                    <c:v>447.33084945245537</c:v>
                  </c:pt>
                  <c:pt idx="2">
                    <c:v>550.55464926754985</c:v>
                  </c:pt>
                  <c:pt idx="3">
                    <c:v>483.69882640343621</c:v>
                  </c:pt>
                  <c:pt idx="4">
                    <c:v>501.25384057495921</c:v>
                  </c:pt>
                  <c:pt idx="5">
                    <c:v>554.56610197399414</c:v>
                  </c:pt>
                  <c:pt idx="6">
                    <c:v>506.10881713304479</c:v>
                  </c:pt>
                  <c:pt idx="7">
                    <c:v>453.80479705897596</c:v>
                  </c:pt>
                  <c:pt idx="8">
                    <c:v>1000.2673944910639</c:v>
                  </c:pt>
                </c:numCache>
              </c:numRef>
            </c:plus>
            <c:minus>
              <c:numLit>
                <c:formatCode>General</c:formatCode>
                <c:ptCount val="1"/>
                <c:pt idx="0">
                  <c:v>0</c:v>
                </c:pt>
              </c:numLit>
            </c:minus>
            <c:spPr>
              <a:noFill/>
              <a:ln w="203200" cap="flat" cmpd="sng" algn="ctr">
                <a:solidFill>
                  <a:schemeClr val="accent3"/>
                </a:solidFill>
                <a:round/>
              </a:ln>
              <a:effectLst/>
            </c:spPr>
          </c:errBars>
          <c:cat>
            <c:strRef>
              <c:f>GWP!$AP$2:$AP$10</c:f>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f>GWP!$AQ$2:$AQ$10</c:f>
              <c:numCache>
                <c:formatCode>General</c:formatCode>
                <c:ptCount val="9"/>
                <c:pt idx="0">
                  <c:v>2538.8738315511646</c:v>
                </c:pt>
                <c:pt idx="1">
                  <c:v>2215.8646464121821</c:v>
                </c:pt>
                <c:pt idx="2">
                  <c:v>2805.7245766275219</c:v>
                </c:pt>
                <c:pt idx="3">
                  <c:v>2394.3041282329709</c:v>
                </c:pt>
                <c:pt idx="4">
                  <c:v>2502.3349846731526</c:v>
                </c:pt>
                <c:pt idx="5">
                  <c:v>2830.4104394364163</c:v>
                </c:pt>
                <c:pt idx="6">
                  <c:v>2532.2117634920769</c:v>
                </c:pt>
                <c:pt idx="7">
                  <c:v>2210.3408707286512</c:v>
                </c:pt>
                <c:pt idx="8">
                  <c:v>5573.1876241568643</c:v>
                </c:pt>
              </c:numCache>
            </c:numRef>
          </c:val>
          <c:smooth val="0"/>
          <c:extLst>
            <c:ext xmlns:c16="http://schemas.microsoft.com/office/drawing/2014/chart" uri="{C3380CC4-5D6E-409C-BE32-E72D297353CC}">
              <c16:uniqueId val="{00000000-B629-429C-AAA0-E3F8CFE9358B}"/>
            </c:ext>
          </c:extLst>
        </c:ser>
        <c:dLbls>
          <c:showLegendKey val="0"/>
          <c:showVal val="0"/>
          <c:showCatName val="0"/>
          <c:showSerName val="0"/>
          <c:showPercent val="0"/>
          <c:showBubbleSize val="0"/>
        </c:dLbls>
        <c:smooth val="0"/>
        <c:axId val="405009640"/>
        <c:axId val="405007672"/>
        <c:extLst>
          <c:ext xmlns:c15="http://schemas.microsoft.com/office/drawing/2012/chart" uri="{02D57815-91ED-43cb-92C2-25804820EDAC}">
            <c15:filteredLineSeries>
              <c15:ser>
                <c:idx val="1"/>
                <c:order val="1"/>
                <c:tx>
                  <c:strRef>
                    <c:extLst>
                      <c:ext uri="{02D57815-91ED-43cb-92C2-25804820EDAC}">
                        <c15:formulaRef>
                          <c15:sqref>GWP!$AR$1</c15:sqref>
                        </c15:formulaRef>
                      </c:ext>
                    </c:extLst>
                    <c:strCache>
                      <c:ptCount val="1"/>
                      <c:pt idx="0">
                        <c:v>Mid</c:v>
                      </c:pt>
                    </c:strCache>
                  </c:strRef>
                </c:tx>
                <c:spPr>
                  <a:ln w="28575" cap="rnd">
                    <a:solidFill>
                      <a:schemeClr val="accent2"/>
                    </a:solidFill>
                    <a:round/>
                  </a:ln>
                  <a:effectLst/>
                </c:spPr>
                <c:marker>
                  <c:symbol val="none"/>
                </c:marker>
                <c:cat>
                  <c:strRef>
                    <c:extLst>
                      <c:ext uri="{02D57815-91ED-43cb-92C2-25804820EDAC}">
                        <c15:formulaRef>
                          <c15:sqref>GWP!$AP$2:$AP$10</c15:sqref>
                        </c15:formulaRef>
                      </c:ext>
                    </c:extLst>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extLst>
                      <c:ext uri="{02D57815-91ED-43cb-92C2-25804820EDAC}">
                        <c15:formulaRef>
                          <c15:sqref>GWP!$AR$2:$AR$10</c15:sqref>
                        </c15:formulaRef>
                      </c:ext>
                    </c:extLst>
                    <c:numCache>
                      <c:formatCode>General</c:formatCode>
                      <c:ptCount val="9"/>
                      <c:pt idx="0">
                        <c:v>2789.23081861827</c:v>
                      </c:pt>
                      <c:pt idx="1">
                        <c:v>2439.9301881772703</c:v>
                      </c:pt>
                      <c:pt idx="2">
                        <c:v>3081.4943472803229</c:v>
                      </c:pt>
                      <c:pt idx="3">
                        <c:v>2636.5861879699369</c:v>
                      </c:pt>
                      <c:pt idx="4">
                        <c:v>2753.4102536552414</c:v>
                      </c:pt>
                      <c:pt idx="5">
                        <c:v>3108.1895245038982</c:v>
                      </c:pt>
                      <c:pt idx="6">
                        <c:v>2785.7188633082692</c:v>
                      </c:pt>
                      <c:pt idx="7">
                        <c:v>2437.6491769478134</c:v>
                      </c:pt>
                      <c:pt idx="8">
                        <c:v>6074.2160149573992</c:v>
                      </c:pt>
                    </c:numCache>
                  </c:numRef>
                </c:val>
                <c:smooth val="0"/>
                <c:extLst>
                  <c:ext xmlns:c16="http://schemas.microsoft.com/office/drawing/2014/chart" uri="{C3380CC4-5D6E-409C-BE32-E72D297353CC}">
                    <c16:uniqueId val="{00000001-B629-429C-AAA0-E3F8CFE9358B}"/>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GWP!$AS$1</c15:sqref>
                        </c15:formulaRef>
                      </c:ext>
                    </c:extLst>
                    <c:strCache>
                      <c:ptCount val="1"/>
                      <c:pt idx="0">
                        <c:v>Max</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GWP!$AP$2:$AP$10</c15:sqref>
                        </c15:formulaRef>
                      </c:ext>
                    </c:extLst>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extLst xmlns:c15="http://schemas.microsoft.com/office/drawing/2012/chart">
                      <c:ext xmlns:c15="http://schemas.microsoft.com/office/drawing/2012/chart" uri="{02D57815-91ED-43cb-92C2-25804820EDAC}">
                        <c15:formulaRef>
                          <c15:sqref>GWP!$AS$2:$AS$10</c15:sqref>
                        </c15:formulaRef>
                      </c:ext>
                    </c:extLst>
                    <c:numCache>
                      <c:formatCode>General</c:formatCode>
                      <c:ptCount val="9"/>
                      <c:pt idx="0">
                        <c:v>3038.6936735887029</c:v>
                      </c:pt>
                      <c:pt idx="1">
                        <c:v>2663.1954958646375</c:v>
                      </c:pt>
                      <c:pt idx="2">
                        <c:v>3356.2792258950717</c:v>
                      </c:pt>
                      <c:pt idx="3">
                        <c:v>2878.0029546364071</c:v>
                      </c:pt>
                      <c:pt idx="4">
                        <c:v>3003.5888252481118</c:v>
                      </c:pt>
                      <c:pt idx="5">
                        <c:v>3384.9765414104104</c:v>
                      </c:pt>
                      <c:pt idx="6">
                        <c:v>3038.3205806251217</c:v>
                      </c:pt>
                      <c:pt idx="7">
                        <c:v>2664.1456677876272</c:v>
                      </c:pt>
                      <c:pt idx="8">
                        <c:v>6573.4550186479282</c:v>
                      </c:pt>
                    </c:numCache>
                  </c:numRef>
                </c:val>
                <c:smooth val="0"/>
                <c:extLst xmlns:c15="http://schemas.microsoft.com/office/drawing/2012/chart">
                  <c:ext xmlns:c16="http://schemas.microsoft.com/office/drawing/2014/chart" uri="{C3380CC4-5D6E-409C-BE32-E72D297353CC}">
                    <c16:uniqueId val="{00000002-B629-429C-AAA0-E3F8CFE9358B}"/>
                  </c:ext>
                </c:extLst>
              </c15:ser>
            </c15:filteredLineSeries>
          </c:ext>
        </c:extLst>
      </c:lineChart>
      <c:catAx>
        <c:axId val="405009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7672"/>
        <c:crosses val="autoZero"/>
        <c:auto val="1"/>
        <c:lblAlgn val="ctr"/>
        <c:lblOffset val="100"/>
        <c:noMultiLvlLbl val="0"/>
      </c:catAx>
      <c:valAx>
        <c:axId val="4050076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CO2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9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GWP of Food Rescue (Incl. Milk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GWP!$AQ$1</c:f>
              <c:strCache>
                <c:ptCount val="1"/>
                <c:pt idx="0">
                  <c:v>Min</c:v>
                </c:pt>
              </c:strCache>
            </c:strRef>
          </c:tx>
          <c:spPr>
            <a:ln w="25400" cap="rnd">
              <a:noFill/>
              <a:round/>
            </a:ln>
            <a:effectLst/>
          </c:spPr>
          <c:marker>
            <c:symbol val="none"/>
          </c:marker>
          <c:errBars>
            <c:errDir val="y"/>
            <c:errBarType val="both"/>
            <c:errValType val="cust"/>
            <c:noEndCap val="1"/>
            <c:plus>
              <c:numRef>
                <c:f>GWP!$AT$12:$AT$20</c:f>
                <c:numCache>
                  <c:formatCode>General</c:formatCode>
                  <c:ptCount val="9"/>
                  <c:pt idx="0">
                    <c:v>329.98069872114775</c:v>
                  </c:pt>
                  <c:pt idx="1">
                    <c:v>288.48908654995557</c:v>
                  </c:pt>
                  <c:pt idx="2">
                    <c:v>391.63671906255013</c:v>
                  </c:pt>
                  <c:pt idx="3">
                    <c:v>324.78089619843558</c:v>
                  </c:pt>
                  <c:pt idx="4">
                    <c:v>335.88457210399974</c:v>
                  </c:pt>
                  <c:pt idx="5">
                    <c:v>371.16303774012408</c:v>
                  </c:pt>
                  <c:pt idx="6">
                    <c:v>339.29880886547448</c:v>
                  </c:pt>
                  <c:pt idx="7">
                    <c:v>304.901087818826</c:v>
                  </c:pt>
                  <c:pt idx="8">
                    <c:v>702.60271124331393</c:v>
                  </c:pt>
                </c:numCache>
              </c:numRef>
            </c:plus>
            <c:minus>
              <c:numLit>
                <c:formatCode>General</c:formatCode>
                <c:ptCount val="1"/>
                <c:pt idx="0">
                  <c:v>0</c:v>
                </c:pt>
              </c:numLit>
            </c:minus>
            <c:spPr>
              <a:noFill/>
              <a:ln w="203200" cap="flat" cmpd="sng" algn="ctr">
                <a:solidFill>
                  <a:schemeClr val="accent4"/>
                </a:solidFill>
                <a:round/>
              </a:ln>
              <a:effectLst/>
            </c:spPr>
          </c:errBars>
          <c:cat>
            <c:strRef>
              <c:f>GWP!$AP$12:$AP$20</c:f>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f>GWP!$AQ$12:$AQ$20</c:f>
              <c:numCache>
                <c:formatCode>General</c:formatCode>
                <c:ptCount val="9"/>
                <c:pt idx="0">
                  <c:v>1493.709872681055</c:v>
                </c:pt>
                <c:pt idx="1">
                  <c:v>1238.3768747044321</c:v>
                </c:pt>
                <c:pt idx="2">
                  <c:v>1827.7680830583117</c:v>
                </c:pt>
                <c:pt idx="3">
                  <c:v>1416.3476346637613</c:v>
                </c:pt>
                <c:pt idx="4">
                  <c:v>1484.6779479287222</c:v>
                </c:pt>
                <c:pt idx="5">
                  <c:v>1701.7761979972063</c:v>
                </c:pt>
                <c:pt idx="6">
                  <c:v>1505.6886356917171</c:v>
                </c:pt>
                <c:pt idx="7">
                  <c:v>1294.0103523276814</c:v>
                </c:pt>
                <c:pt idx="8">
                  <c:v>3741.4049580168949</c:v>
                </c:pt>
              </c:numCache>
            </c:numRef>
          </c:val>
          <c:smooth val="0"/>
          <c:extLst>
            <c:ext xmlns:c16="http://schemas.microsoft.com/office/drawing/2014/chart" uri="{C3380CC4-5D6E-409C-BE32-E72D297353CC}">
              <c16:uniqueId val="{00000000-A238-48C9-82CB-C75801C99CB7}"/>
            </c:ext>
          </c:extLst>
        </c:ser>
        <c:dLbls>
          <c:showLegendKey val="0"/>
          <c:showVal val="0"/>
          <c:showCatName val="0"/>
          <c:showSerName val="0"/>
          <c:showPercent val="0"/>
          <c:showBubbleSize val="0"/>
        </c:dLbls>
        <c:smooth val="0"/>
        <c:axId val="405009640"/>
        <c:axId val="405007672"/>
        <c:extLst/>
      </c:lineChart>
      <c:catAx>
        <c:axId val="405009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7672"/>
        <c:crosses val="autoZero"/>
        <c:auto val="1"/>
        <c:lblAlgn val="ctr"/>
        <c:lblOffset val="100"/>
        <c:noMultiLvlLbl val="0"/>
      </c:catAx>
      <c:valAx>
        <c:axId val="405007672"/>
        <c:scaling>
          <c:orientation val="minMax"/>
          <c:max val="7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CO2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9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GWP of Food Rescue (Incl. Apple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GWP!$AQ$1</c:f>
              <c:strCache>
                <c:ptCount val="1"/>
                <c:pt idx="0">
                  <c:v>Min</c:v>
                </c:pt>
              </c:strCache>
            </c:strRef>
          </c:tx>
          <c:spPr>
            <a:ln w="25400" cap="rnd">
              <a:noFill/>
              <a:round/>
            </a:ln>
            <a:effectLst/>
          </c:spPr>
          <c:marker>
            <c:symbol val="none"/>
          </c:marker>
          <c:errBars>
            <c:errDir val="y"/>
            <c:errBarType val="both"/>
            <c:errValType val="cust"/>
            <c:noEndCap val="1"/>
            <c:plus>
              <c:numRef>
                <c:f>GWP!$AT$22:$AT$30</c:f>
                <c:numCache>
                  <c:formatCode>General</c:formatCode>
                  <c:ptCount val="9"/>
                  <c:pt idx="0">
                    <c:v>132.30263208288989</c:v>
                  </c:pt>
                  <c:pt idx="1">
                    <c:v>103.61101911006159</c:v>
                  </c:pt>
                  <c:pt idx="2">
                    <c:v>206.6699994733217</c:v>
                  </c:pt>
                  <c:pt idx="3">
                    <c:v>139.81417660920761</c:v>
                  </c:pt>
                  <c:pt idx="4">
                    <c:v>143.40905300751001</c:v>
                  </c:pt>
                  <c:pt idx="5">
                    <c:v>157.69774084006701</c:v>
                  </c:pt>
                  <c:pt idx="6">
                    <c:v>145.14639331298781</c:v>
                  </c:pt>
                  <c:pt idx="7">
                    <c:v>131.59005490207608</c:v>
                  </c:pt>
                  <c:pt idx="8">
                    <c:v>356.14677686965047</c:v>
                  </c:pt>
                </c:numCache>
              </c:numRef>
            </c:plus>
            <c:minus>
              <c:numLit>
                <c:formatCode>General</c:formatCode>
                <c:ptCount val="1"/>
                <c:pt idx="0">
                  <c:v>0</c:v>
                </c:pt>
              </c:numLit>
            </c:minus>
            <c:spPr>
              <a:noFill/>
              <a:ln w="203200" cap="flat" cmpd="sng" algn="ctr">
                <a:solidFill>
                  <a:schemeClr val="accent5"/>
                </a:solidFill>
                <a:round/>
              </a:ln>
              <a:effectLst/>
            </c:spPr>
          </c:errBars>
          <c:cat>
            <c:strRef>
              <c:f>GWP!$AP$22:$AP$30</c:f>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f>GWP!$AQ$22:$AQ$30</c:f>
              <c:numCache>
                <c:formatCode>General</c:formatCode>
                <c:ptCount val="9"/>
                <c:pt idx="0">
                  <c:v>277.22946259944581</c:v>
                </c:pt>
                <c:pt idx="1">
                  <c:v>100.66569045897111</c:v>
                </c:pt>
                <c:pt idx="2">
                  <c:v>689.51134712459373</c:v>
                </c:pt>
                <c:pt idx="3">
                  <c:v>278.09089873004302</c:v>
                </c:pt>
                <c:pt idx="4">
                  <c:v>300.21321502728313</c:v>
                </c:pt>
                <c:pt idx="5">
                  <c:v>388.14360168917437</c:v>
                </c:pt>
                <c:pt idx="6">
                  <c:v>310.90453998407088</c:v>
                </c:pt>
                <c:pt idx="7">
                  <c:v>227.48091899384042</c:v>
                </c:pt>
                <c:pt idx="8">
                  <c:v>1609.3684387942997</c:v>
                </c:pt>
              </c:numCache>
            </c:numRef>
          </c:val>
          <c:smooth val="0"/>
          <c:extLst>
            <c:ext xmlns:c16="http://schemas.microsoft.com/office/drawing/2014/chart" uri="{C3380CC4-5D6E-409C-BE32-E72D297353CC}">
              <c16:uniqueId val="{00000000-3D0A-4036-B9DF-3F1FEB394267}"/>
            </c:ext>
          </c:extLst>
        </c:ser>
        <c:dLbls>
          <c:showLegendKey val="0"/>
          <c:showVal val="0"/>
          <c:showCatName val="0"/>
          <c:showSerName val="0"/>
          <c:showPercent val="0"/>
          <c:showBubbleSize val="0"/>
        </c:dLbls>
        <c:smooth val="0"/>
        <c:axId val="405009640"/>
        <c:axId val="405007672"/>
        <c:extLst/>
      </c:lineChart>
      <c:catAx>
        <c:axId val="405009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7672"/>
        <c:crosses val="autoZero"/>
        <c:auto val="1"/>
        <c:lblAlgn val="ctr"/>
        <c:lblOffset val="100"/>
        <c:noMultiLvlLbl val="0"/>
      </c:catAx>
      <c:valAx>
        <c:axId val="405007672"/>
        <c:scaling>
          <c:orientation val="minMax"/>
          <c:max val="7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CO2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9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ZW"/>
              <a:t>Net GWP of Food Rescue (incl. Milk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GWP!$I$30</c:f>
              <c:strCache>
                <c:ptCount val="1"/>
                <c:pt idx="0">
                  <c:v>Net</c:v>
                </c:pt>
              </c:strCache>
            </c:strRef>
          </c:tx>
          <c:spPr>
            <a:solidFill>
              <a:schemeClr val="accent4"/>
            </a:solidFill>
            <a:ln>
              <a:noFill/>
            </a:ln>
            <a:effectLst/>
          </c:spPr>
          <c:invertIfNegative val="0"/>
          <c:cat>
            <c:strRef>
              <c:f>GWP!$A$31:$A$57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GWP!$I$31:$I$57</c:f>
              <c:numCache>
                <c:formatCode>General</c:formatCode>
                <c:ptCount val="27"/>
                <c:pt idx="0">
                  <c:v>1493.709872681055</c:v>
                </c:pt>
                <c:pt idx="1">
                  <c:v>1658.9953747238499</c:v>
                </c:pt>
                <c:pt idx="2">
                  <c:v>1823.6905714022027</c:v>
                </c:pt>
                <c:pt idx="3">
                  <c:v>1238.3768747044321</c:v>
                </c:pt>
                <c:pt idx="4">
                  <c:v>1382.8794583072702</c:v>
                </c:pt>
                <c:pt idx="5">
                  <c:v>1526.8659612543877</c:v>
                </c:pt>
                <c:pt idx="6">
                  <c:v>1827.7680830583117</c:v>
                </c:pt>
                <c:pt idx="7">
                  <c:v>2023.9367437694232</c:v>
                </c:pt>
                <c:pt idx="8">
                  <c:v>2219.4048021208619</c:v>
                </c:pt>
                <c:pt idx="9">
                  <c:v>1416.3476346637613</c:v>
                </c:pt>
                <c:pt idx="10">
                  <c:v>1579.0285844590369</c:v>
                </c:pt>
                <c:pt idx="11">
                  <c:v>1741.1285308621968</c:v>
                </c:pt>
                <c:pt idx="12">
                  <c:v>1484.6779479287222</c:v>
                </c:pt>
                <c:pt idx="13">
                  <c:v>1652.9206674083612</c:v>
                </c:pt>
                <c:pt idx="14">
                  <c:v>1820.562520032722</c:v>
                </c:pt>
                <c:pt idx="15">
                  <c:v>1701.7761979972063</c:v>
                </c:pt>
                <c:pt idx="16">
                  <c:v>1887.6897052731185</c:v>
                </c:pt>
                <c:pt idx="17">
                  <c:v>2072.9392357373304</c:v>
                </c:pt>
                <c:pt idx="18">
                  <c:v>1505.6886356917171</c:v>
                </c:pt>
                <c:pt idx="19">
                  <c:v>1675.6415274311298</c:v>
                </c:pt>
                <c:pt idx="20">
                  <c:v>1844.9874445571916</c:v>
                </c:pt>
                <c:pt idx="21">
                  <c:v>1294.0103523276814</c:v>
                </c:pt>
                <c:pt idx="22">
                  <c:v>1446.7336163514237</c:v>
                </c:pt>
                <c:pt idx="23">
                  <c:v>1598.9114401465074</c:v>
                </c:pt>
                <c:pt idx="24">
                  <c:v>3741.4049580168949</c:v>
                </c:pt>
                <c:pt idx="25">
                  <c:v>4093.3347597130082</c:v>
                </c:pt>
                <c:pt idx="26">
                  <c:v>4444.0076692602088</c:v>
                </c:pt>
              </c:numCache>
            </c:numRef>
          </c:val>
          <c:extLst xmlns:c15="http://schemas.microsoft.com/office/drawing/2012/chart">
            <c:ext xmlns:c16="http://schemas.microsoft.com/office/drawing/2014/chart" uri="{C3380CC4-5D6E-409C-BE32-E72D297353CC}">
              <c16:uniqueId val="{00000001-011F-4043-B52E-0267C7BF4983}"/>
            </c:ext>
          </c:extLst>
        </c:ser>
        <c:dLbls>
          <c:showLegendKey val="0"/>
          <c:showVal val="0"/>
          <c:showCatName val="0"/>
          <c:showSerName val="0"/>
          <c:showPercent val="0"/>
          <c:showBubbleSize val="0"/>
        </c:dLbls>
        <c:gapWidth val="86"/>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CO2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ZW"/>
              <a:t>Net GWP of Food Rescue (incl. Apple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GWP!$I$58</c:f>
              <c:strCache>
                <c:ptCount val="1"/>
                <c:pt idx="0">
                  <c:v>Net</c:v>
                </c:pt>
              </c:strCache>
            </c:strRef>
          </c:tx>
          <c:spPr>
            <a:solidFill>
              <a:schemeClr val="accent5"/>
            </a:solidFill>
            <a:ln>
              <a:noFill/>
            </a:ln>
            <a:effectLst/>
          </c:spPr>
          <c:invertIfNegative val="0"/>
          <c:cat>
            <c:strRef>
              <c:f>GWP!$A$59:$A$85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GWP!$I$59:$I$85</c:f>
              <c:numCache>
                <c:formatCode>General</c:formatCode>
                <c:ptCount val="27"/>
                <c:pt idx="0">
                  <c:v>277.22946259944581</c:v>
                </c:pt>
                <c:pt idx="1">
                  <c:v>343.49911731001686</c:v>
                </c:pt>
                <c:pt idx="2">
                  <c:v>409.5320946823357</c:v>
                </c:pt>
                <c:pt idx="3">
                  <c:v>100.66569045897111</c:v>
                </c:pt>
                <c:pt idx="4">
                  <c:v>152.56387534415327</c:v>
                </c:pt>
                <c:pt idx="5">
                  <c:v>204.2767095690327</c:v>
                </c:pt>
                <c:pt idx="6">
                  <c:v>689.51134712459373</c:v>
                </c:pt>
                <c:pt idx="7">
                  <c:v>793.03120374808213</c:v>
                </c:pt>
                <c:pt idx="8">
                  <c:v>896.18134659791542</c:v>
                </c:pt>
                <c:pt idx="9">
                  <c:v>278.09089873004302</c:v>
                </c:pt>
                <c:pt idx="10">
                  <c:v>348.12304443769597</c:v>
                </c:pt>
                <c:pt idx="11">
                  <c:v>417.90507533925063</c:v>
                </c:pt>
                <c:pt idx="12">
                  <c:v>300.21321502728313</c:v>
                </c:pt>
                <c:pt idx="13">
                  <c:v>372.0460143870373</c:v>
                </c:pt>
                <c:pt idx="14">
                  <c:v>443.62226803479314</c:v>
                </c:pt>
                <c:pt idx="15">
                  <c:v>388.14360168917437</c:v>
                </c:pt>
                <c:pt idx="16">
                  <c:v>467.13352554466451</c:v>
                </c:pt>
                <c:pt idx="17">
                  <c:v>545.84134252924139</c:v>
                </c:pt>
                <c:pt idx="18">
                  <c:v>310.90453998407088</c:v>
                </c:pt>
                <c:pt idx="19">
                  <c:v>383.60756346821461</c:v>
                </c:pt>
                <c:pt idx="20">
                  <c:v>456.05093329705869</c:v>
                </c:pt>
                <c:pt idx="21">
                  <c:v>227.48091899384042</c:v>
                </c:pt>
                <c:pt idx="22">
                  <c:v>293.39364774622152</c:v>
                </c:pt>
                <c:pt idx="23">
                  <c:v>359.0709738959165</c:v>
                </c:pt>
                <c:pt idx="24">
                  <c:v>1609.3684387942997</c:v>
                </c:pt>
                <c:pt idx="25">
                  <c:v>1787.7603842746264</c:v>
                </c:pt>
                <c:pt idx="26">
                  <c:v>1965.5152156639501</c:v>
                </c:pt>
              </c:numCache>
            </c:numRef>
          </c:val>
          <c:extLst xmlns:c15="http://schemas.microsoft.com/office/drawing/2012/chart">
            <c:ext xmlns:c16="http://schemas.microsoft.com/office/drawing/2014/chart" uri="{C3380CC4-5D6E-409C-BE32-E72D297353CC}">
              <c16:uniqueId val="{00000001-0D73-49CB-95A9-FB81E74A88C9}"/>
            </c:ext>
          </c:extLst>
        </c:ser>
        <c:dLbls>
          <c:showLegendKey val="0"/>
          <c:showVal val="0"/>
          <c:showCatName val="0"/>
          <c:showSerName val="0"/>
          <c:showPercent val="0"/>
          <c:showBubbleSize val="0"/>
        </c:dLbls>
        <c:gapWidth val="86"/>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CO2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ZW"/>
              <a:t>GWP of Food Rescue by Life Cycle Stage (incl. Milk Production and Sunk Costs)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9"/>
          <c:order val="0"/>
          <c:tx>
            <c:strRef>
              <c:f>GWP!$F$30</c:f>
              <c:strCache>
                <c:ptCount val="1"/>
                <c:pt idx="0">
                  <c:v>Milk Production</c:v>
                </c:pt>
              </c:strCache>
            </c:strRef>
          </c:tx>
          <c:spPr>
            <a:solidFill>
              <a:schemeClr val="accent4"/>
            </a:solidFill>
            <a:ln>
              <a:noFill/>
            </a:ln>
            <a:effectLst/>
          </c:spPr>
          <c:invertIfNegative val="0"/>
          <c:cat>
            <c:strRef>
              <c:f>GWP!$A$31:$A$57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GWP!$F$31:$F$57</c:f>
              <c:numCache>
                <c:formatCode>General</c:formatCode>
                <c:ptCount val="27"/>
                <c:pt idx="0">
                  <c:v>1497.22673278045</c:v>
                </c:pt>
                <c:pt idx="1">
                  <c:v>1619.0940249835101</c:v>
                </c:pt>
                <c:pt idx="2">
                  <c:v>1740.52607685727</c:v>
                </c:pt>
                <c:pt idx="3">
                  <c:v>1400.2786934491901</c:v>
                </c:pt>
                <c:pt idx="4">
                  <c:v>1514.2548661717999</c:v>
                </c:pt>
                <c:pt idx="5">
                  <c:v>1627.82398113469</c:v>
                </c:pt>
                <c:pt idx="6">
                  <c:v>1400.95015068352</c:v>
                </c:pt>
                <c:pt idx="7">
                  <c:v>1514.98097690194</c:v>
                </c:pt>
                <c:pt idx="8">
                  <c:v>1628.6045501695901</c:v>
                </c:pt>
                <c:pt idx="9">
                  <c:v>1400.95015068352</c:v>
                </c:pt>
                <c:pt idx="10">
                  <c:v>1514.98097690194</c:v>
                </c:pt>
                <c:pt idx="11">
                  <c:v>1628.6045501695901</c:v>
                </c:pt>
                <c:pt idx="12">
                  <c:v>1457.82229408587</c:v>
                </c:pt>
                <c:pt idx="13">
                  <c:v>1576.4822482556499</c:v>
                </c:pt>
                <c:pt idx="14">
                  <c:v>1694.7184168748299</c:v>
                </c:pt>
                <c:pt idx="15">
                  <c:v>1616.80025748399</c:v>
                </c:pt>
                <c:pt idx="16">
                  <c:v>1748.4002784419899</c:v>
                </c:pt>
                <c:pt idx="17">
                  <c:v>1879.53029932514</c:v>
                </c:pt>
                <c:pt idx="18">
                  <c:v>1470.52321859782</c:v>
                </c:pt>
                <c:pt idx="19">
                  <c:v>1590.2169689488001</c:v>
                </c:pt>
                <c:pt idx="20">
                  <c:v>1709.4832416199599</c:v>
                </c:pt>
                <c:pt idx="21">
                  <c:v>1312.6692100019</c:v>
                </c:pt>
                <c:pt idx="22">
                  <c:v>1419.51437825787</c:v>
                </c:pt>
                <c:pt idx="23">
                  <c:v>1525.97795662721</c:v>
                </c:pt>
                <c:pt idx="24">
                  <c:v>2624.0801293545701</c:v>
                </c:pt>
                <c:pt idx="25">
                  <c:v>2837.6680468601699</c:v>
                </c:pt>
                <c:pt idx="26">
                  <c:v>3050.4931503746802</c:v>
                </c:pt>
              </c:numCache>
            </c:numRef>
          </c:val>
          <c:extLst>
            <c:ext xmlns:c16="http://schemas.microsoft.com/office/drawing/2014/chart" uri="{C3380CC4-5D6E-409C-BE32-E72D297353CC}">
              <c16:uniqueId val="{00000004-C41E-4CE4-8B4C-36EABE1E4287}"/>
            </c:ext>
          </c:extLst>
        </c:ser>
        <c:ser>
          <c:idx val="6"/>
          <c:order val="1"/>
          <c:tx>
            <c:strRef>
              <c:f>GWP!$H$30</c:f>
              <c:strCache>
                <c:ptCount val="1"/>
                <c:pt idx="0">
                  <c:v>Sunk Costs</c:v>
                </c:pt>
              </c:strCache>
            </c:strRef>
          </c:tx>
          <c:spPr>
            <a:solidFill>
              <a:schemeClr val="accent4">
                <a:lumMod val="40000"/>
                <a:lumOff val="60000"/>
              </a:schemeClr>
            </a:solidFill>
            <a:ln>
              <a:noFill/>
            </a:ln>
            <a:effectLst/>
          </c:spPr>
          <c:invertIfNegative val="0"/>
          <c:cat>
            <c:strRef>
              <c:f>GWP!$A$31:$A$57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GWP!$H$31:$H$57</c:f>
              <c:numCache>
                <c:formatCode>General</c:formatCode>
                <c:ptCount val="27"/>
                <c:pt idx="0">
                  <c:v>0</c:v>
                </c:pt>
                <c:pt idx="1">
                  <c:v>0</c:v>
                </c:pt>
                <c:pt idx="2">
                  <c:v>0</c:v>
                </c:pt>
                <c:pt idx="3">
                  <c:v>0</c:v>
                </c:pt>
                <c:pt idx="4">
                  <c:v>0</c:v>
                </c:pt>
                <c:pt idx="5">
                  <c:v>0</c:v>
                </c:pt>
                <c:pt idx="6">
                  <c:v>184.208912950014</c:v>
                </c:pt>
                <c:pt idx="7">
                  <c:v>202.895035781236</c:v>
                </c:pt>
                <c:pt idx="8">
                  <c:v>221.514422459489</c:v>
                </c:pt>
                <c:pt idx="9">
                  <c:v>184.208912950014</c:v>
                </c:pt>
                <c:pt idx="10">
                  <c:v>202.895035781236</c:v>
                </c:pt>
                <c:pt idx="11">
                  <c:v>221.514422459489</c:v>
                </c:pt>
                <c:pt idx="12">
                  <c:v>203.33755855183691</c:v>
                </c:pt>
                <c:pt idx="13">
                  <c:v>223.58066416460269</c:v>
                </c:pt>
                <c:pt idx="14">
                  <c:v>243.75147297160819</c:v>
                </c:pt>
                <c:pt idx="15">
                  <c:v>203.33755855183691</c:v>
                </c:pt>
                <c:pt idx="16">
                  <c:v>223.58066416460269</c:v>
                </c:pt>
                <c:pt idx="17">
                  <c:v>243.75147297160819</c:v>
                </c:pt>
                <c:pt idx="18">
                  <c:v>203.33755855183691</c:v>
                </c:pt>
                <c:pt idx="19">
                  <c:v>223.58066416460269</c:v>
                </c:pt>
                <c:pt idx="20">
                  <c:v>243.75147297160819</c:v>
                </c:pt>
                <c:pt idx="21">
                  <c:v>203.33755855183691</c:v>
                </c:pt>
                <c:pt idx="22">
                  <c:v>223.58066416460269</c:v>
                </c:pt>
                <c:pt idx="23">
                  <c:v>243.75147297160819</c:v>
                </c:pt>
                <c:pt idx="24">
                  <c:v>203.33755855183691</c:v>
                </c:pt>
                <c:pt idx="25">
                  <c:v>223.58066416460269</c:v>
                </c:pt>
                <c:pt idx="26">
                  <c:v>243.75147297160819</c:v>
                </c:pt>
              </c:numCache>
            </c:numRef>
          </c:val>
          <c:extLst xmlns:c15="http://schemas.microsoft.com/office/drawing/2012/chart">
            <c:ext xmlns:c16="http://schemas.microsoft.com/office/drawing/2014/chart" uri="{C3380CC4-5D6E-409C-BE32-E72D297353CC}">
              <c16:uniqueId val="{0000000A-C41E-4CE4-8B4C-36EABE1E4287}"/>
            </c:ext>
          </c:extLst>
        </c:ser>
        <c:ser>
          <c:idx val="8"/>
          <c:order val="2"/>
          <c:tx>
            <c:strRef>
              <c:f>GWP!$G$30</c:f>
              <c:strCache>
                <c:ptCount val="1"/>
                <c:pt idx="0">
                  <c:v>Transportation</c:v>
                </c:pt>
              </c:strCache>
            </c:strRef>
          </c:tx>
          <c:spPr>
            <a:solidFill>
              <a:schemeClr val="accent6"/>
            </a:solidFill>
            <a:ln>
              <a:noFill/>
            </a:ln>
            <a:effectLst/>
          </c:spPr>
          <c:invertIfNegative val="0"/>
          <c:cat>
            <c:strRef>
              <c:f>GWP!$A$31:$A$57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GWP!$G$31:$G$57</c:f>
              <c:numCache>
                <c:formatCode>General</c:formatCode>
                <c:ptCount val="27"/>
                <c:pt idx="0">
                  <c:v>184.208912950014</c:v>
                </c:pt>
                <c:pt idx="1">
                  <c:v>202.895035781236</c:v>
                </c:pt>
                <c:pt idx="2">
                  <c:v>221.514422459489</c:v>
                </c:pt>
                <c:pt idx="3">
                  <c:v>26.741246751127399</c:v>
                </c:pt>
                <c:pt idx="4">
                  <c:v>32.610233961509202</c:v>
                </c:pt>
                <c:pt idx="5">
                  <c:v>38.458260503282503</c:v>
                </c:pt>
                <c:pt idx="6">
                  <c:v>438.19314539642698</c:v>
                </c:pt>
                <c:pt idx="7">
                  <c:v>477.55240342677502</c:v>
                </c:pt>
                <c:pt idx="8">
                  <c:v>516.77109267844298</c:v>
                </c:pt>
                <c:pt idx="9">
                  <c:v>26.772697001876299</c:v>
                </c:pt>
                <c:pt idx="10">
                  <c:v>32.644244116388897</c:v>
                </c:pt>
                <c:pt idx="11">
                  <c:v>38.494821419778198</c:v>
                </c:pt>
                <c:pt idx="12">
                  <c:v>12.1363538254713</c:v>
                </c:pt>
                <c:pt idx="13">
                  <c:v>16.816570681439199</c:v>
                </c:pt>
                <c:pt idx="14">
                  <c:v>21.480072477207301</c:v>
                </c:pt>
                <c:pt idx="15">
                  <c:v>41.114320375272698</c:v>
                </c:pt>
                <c:pt idx="16">
                  <c:v>48.153208927154701</c:v>
                </c:pt>
                <c:pt idx="17">
                  <c:v>55.166958591351403</c:v>
                </c:pt>
                <c:pt idx="18">
                  <c:v>12.712574114898</c:v>
                </c:pt>
                <c:pt idx="19">
                  <c:v>17.439692622330899</c:v>
                </c:pt>
                <c:pt idx="20">
                  <c:v>22.149928563665899</c:v>
                </c:pt>
                <c:pt idx="21">
                  <c:v>3.4144534713435002</c:v>
                </c:pt>
                <c:pt idx="22">
                  <c:v>7.3847482054638496</c:v>
                </c:pt>
                <c:pt idx="23">
                  <c:v>11.340863315533801</c:v>
                </c:pt>
                <c:pt idx="24">
                  <c:v>860.23843329216697</c:v>
                </c:pt>
                <c:pt idx="25">
                  <c:v>933.95021475588896</c:v>
                </c:pt>
                <c:pt idx="26">
                  <c:v>1007.39873985724</c:v>
                </c:pt>
              </c:numCache>
            </c:numRef>
          </c:val>
          <c:extLst>
            <c:ext xmlns:c16="http://schemas.microsoft.com/office/drawing/2014/chart" uri="{C3380CC4-5D6E-409C-BE32-E72D297353CC}">
              <c16:uniqueId val="{00000005-C41E-4CE4-8B4C-36EABE1E4287}"/>
            </c:ext>
          </c:extLst>
        </c:ser>
        <c:ser>
          <c:idx val="1"/>
          <c:order val="3"/>
          <c:tx>
            <c:strRef>
              <c:f>GWP!$E$30</c:f>
              <c:strCache>
                <c:ptCount val="1"/>
                <c:pt idx="0">
                  <c:v>Facilities and Operations</c:v>
                </c:pt>
              </c:strCache>
            </c:strRef>
          </c:tx>
          <c:spPr>
            <a:solidFill>
              <a:schemeClr val="accent6">
                <a:lumMod val="40000"/>
                <a:lumOff val="60000"/>
              </a:schemeClr>
            </a:solidFill>
            <a:ln>
              <a:noFill/>
            </a:ln>
            <a:effectLst/>
          </c:spPr>
          <c:invertIfNegative val="0"/>
          <c:cat>
            <c:strRef>
              <c:f>GWP!$A$31:$A$57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GWP!$E$31:$E$57</c:f>
              <c:numCache>
                <c:formatCode>General</c:formatCode>
                <c:ptCount val="27"/>
                <c:pt idx="0">
                  <c:v>19.1286456018229</c:v>
                </c:pt>
                <c:pt idx="1">
                  <c:v>20.685628383366701</c:v>
                </c:pt>
                <c:pt idx="2">
                  <c:v>22.2370505121192</c:v>
                </c:pt>
                <c:pt idx="3">
                  <c:v>18.339831989502301</c:v>
                </c:pt>
                <c:pt idx="4">
                  <c:v>19.8326090119036</c:v>
                </c:pt>
                <c:pt idx="5">
                  <c:v>21.3200546877964</c:v>
                </c:pt>
                <c:pt idx="6">
                  <c:v>11.3987715137383</c:v>
                </c:pt>
                <c:pt idx="7">
                  <c:v>12.3265784974146</c:v>
                </c:pt>
                <c:pt idx="8">
                  <c:v>13.2510718847207</c:v>
                </c:pt>
                <c:pt idx="9">
                  <c:v>11.3987715137383</c:v>
                </c:pt>
                <c:pt idx="10">
                  <c:v>12.3265784974146</c:v>
                </c:pt>
                <c:pt idx="11">
                  <c:v>13.2510718847207</c:v>
                </c:pt>
                <c:pt idx="12">
                  <c:v>7.2185824931620504</c:v>
                </c:pt>
                <c:pt idx="13">
                  <c:v>7.8061415333031396</c:v>
                </c:pt>
                <c:pt idx="14">
                  <c:v>8.3916021483008798</c:v>
                </c:pt>
                <c:pt idx="15">
                  <c:v>20.373609250838999</c:v>
                </c:pt>
                <c:pt idx="16">
                  <c:v>22.031926282884001</c:v>
                </c:pt>
                <c:pt idx="17">
                  <c:v>23.684320754100298</c:v>
                </c:pt>
                <c:pt idx="18">
                  <c:v>11.9648498315699</c:v>
                </c:pt>
                <c:pt idx="19">
                  <c:v>12.9387329573954</c:v>
                </c:pt>
                <c:pt idx="20">
                  <c:v>13.9091379292</c:v>
                </c:pt>
                <c:pt idx="21">
                  <c:v>0</c:v>
                </c:pt>
                <c:pt idx="22">
                  <c:v>0</c:v>
                </c:pt>
                <c:pt idx="23">
                  <c:v>0</c:v>
                </c:pt>
                <c:pt idx="24">
                  <c:v>12.993448487691699</c:v>
                </c:pt>
                <c:pt idx="25">
                  <c:v>14.0510547599457</c:v>
                </c:pt>
                <c:pt idx="26">
                  <c:v>15.1048838669416</c:v>
                </c:pt>
              </c:numCache>
            </c:numRef>
          </c:val>
          <c:extLst>
            <c:ext xmlns:c16="http://schemas.microsoft.com/office/drawing/2014/chart" uri="{C3380CC4-5D6E-409C-BE32-E72D297353CC}">
              <c16:uniqueId val="{00000003-C41E-4CE4-8B4C-36EABE1E4287}"/>
            </c:ext>
          </c:extLst>
        </c:ser>
        <c:ser>
          <c:idx val="2"/>
          <c:order val="4"/>
          <c:tx>
            <c:strRef>
              <c:f>GWP!$C$30</c:f>
              <c:strCache>
                <c:ptCount val="1"/>
                <c:pt idx="0">
                  <c:v>EoL -  Food Loss</c:v>
                </c:pt>
              </c:strCache>
            </c:strRef>
          </c:tx>
          <c:spPr>
            <a:solidFill>
              <a:schemeClr val="accent2">
                <a:lumMod val="40000"/>
                <a:lumOff val="60000"/>
              </a:schemeClr>
            </a:solidFill>
            <a:ln>
              <a:noFill/>
            </a:ln>
            <a:effectLst/>
          </c:spPr>
          <c:invertIfNegative val="0"/>
          <c:cat>
            <c:strRef>
              <c:f>GWP!$A$31:$A$57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GWP!$C$31:$C$57</c:f>
              <c:numCache>
                <c:formatCode>General</c:formatCode>
                <c:ptCount val="27"/>
                <c:pt idx="0">
                  <c:v>18.556451046166899</c:v>
                </c:pt>
                <c:pt idx="1">
                  <c:v>20.0668598522502</c:v>
                </c:pt>
                <c:pt idx="2">
                  <c:v>21.571874341169</c:v>
                </c:pt>
                <c:pt idx="3">
                  <c:v>18.427972212011401</c:v>
                </c:pt>
                <c:pt idx="4">
                  <c:v>19.927923438570499</c:v>
                </c:pt>
                <c:pt idx="5">
                  <c:v>21.422517696463299</c:v>
                </c:pt>
                <c:pt idx="6">
                  <c:v>18.427972212011401</c:v>
                </c:pt>
                <c:pt idx="7">
                  <c:v>19.927923438570499</c:v>
                </c:pt>
                <c:pt idx="8">
                  <c:v>21.422517696463299</c:v>
                </c:pt>
                <c:pt idx="9">
                  <c:v>18.427972212011401</c:v>
                </c:pt>
                <c:pt idx="10">
                  <c:v>19.927923438570499</c:v>
                </c:pt>
                <c:pt idx="11">
                  <c:v>21.422517696463299</c:v>
                </c:pt>
                <c:pt idx="12">
                  <c:v>29.574028669780901</c:v>
                </c:pt>
                <c:pt idx="13">
                  <c:v>31.981217049879302</c:v>
                </c:pt>
                <c:pt idx="14">
                  <c:v>34.3798083286203</c:v>
                </c:pt>
                <c:pt idx="15">
                  <c:v>45.561322032666702</c:v>
                </c:pt>
                <c:pt idx="16">
                  <c:v>49.269801733000101</c:v>
                </c:pt>
                <c:pt idx="17">
                  <c:v>52.965036862974998</c:v>
                </c:pt>
                <c:pt idx="18">
                  <c:v>32.561304292991103</c:v>
                </c:pt>
                <c:pt idx="19">
                  <c:v>35.211643014513598</c:v>
                </c:pt>
                <c:pt idx="20">
                  <c:v>37.8525162406021</c:v>
                </c:pt>
                <c:pt idx="21">
                  <c:v>0</c:v>
                </c:pt>
                <c:pt idx="22">
                  <c:v>0</c:v>
                </c:pt>
                <c:pt idx="23">
                  <c:v>0</c:v>
                </c:pt>
                <c:pt idx="24">
                  <c:v>266.16625802802798</c:v>
                </c:pt>
                <c:pt idx="25">
                  <c:v>287.83095344891399</c:v>
                </c:pt>
                <c:pt idx="26">
                  <c:v>309.41827495758298</c:v>
                </c:pt>
              </c:numCache>
            </c:numRef>
          </c:val>
          <c:extLst xmlns:c15="http://schemas.microsoft.com/office/drawing/2012/chart">
            <c:ext xmlns:c16="http://schemas.microsoft.com/office/drawing/2014/chart" uri="{C3380CC4-5D6E-409C-BE32-E72D297353CC}">
              <c16:uniqueId val="{00000001-C41E-4CE4-8B4C-36EABE1E4287}"/>
            </c:ext>
          </c:extLst>
        </c:ser>
        <c:ser>
          <c:idx val="5"/>
          <c:order val="5"/>
          <c:tx>
            <c:strRef>
              <c:f>GWP!$D$30</c:f>
              <c:strCache>
                <c:ptCount val="1"/>
                <c:pt idx="0">
                  <c:v>EoL - Wasted Food</c:v>
                </c:pt>
              </c:strCache>
            </c:strRef>
          </c:tx>
          <c:spPr>
            <a:solidFill>
              <a:schemeClr val="accent2"/>
            </a:solidFill>
            <a:ln>
              <a:noFill/>
            </a:ln>
            <a:effectLst/>
          </c:spPr>
          <c:invertIfNegative val="0"/>
          <c:cat>
            <c:strRef>
              <c:f>GWP!$A$31:$A$57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GWP!$D$31:$D$57</c:f>
              <c:numCache>
                <c:formatCode>General</c:formatCode>
                <c:ptCount val="27"/>
                <c:pt idx="0">
                  <c:v>18.631638061962001</c:v>
                </c:pt>
                <c:pt idx="1">
                  <c:v>40.296333482847999</c:v>
                </c:pt>
                <c:pt idx="2">
                  <c:v>61.883654991516501</c:v>
                </c:pt>
                <c:pt idx="3">
                  <c:v>18.631638061962001</c:v>
                </c:pt>
                <c:pt idx="4">
                  <c:v>40.296333482847999</c:v>
                </c:pt>
                <c:pt idx="5">
                  <c:v>61.883654991516501</c:v>
                </c:pt>
                <c:pt idx="6">
                  <c:v>18.631638061962001</c:v>
                </c:pt>
                <c:pt idx="7">
                  <c:v>40.296333482847999</c:v>
                </c:pt>
                <c:pt idx="8">
                  <c:v>61.883654991516501</c:v>
                </c:pt>
                <c:pt idx="9">
                  <c:v>18.631638061962001</c:v>
                </c:pt>
                <c:pt idx="10">
                  <c:v>40.296333482847999</c:v>
                </c:pt>
                <c:pt idx="11">
                  <c:v>61.883654991516501</c:v>
                </c:pt>
                <c:pt idx="12">
                  <c:v>18.631638061962001</c:v>
                </c:pt>
                <c:pt idx="13">
                  <c:v>40.296333482847999</c:v>
                </c:pt>
                <c:pt idx="14">
                  <c:v>61.883654991516501</c:v>
                </c:pt>
                <c:pt idx="15">
                  <c:v>18.631638061962001</c:v>
                </c:pt>
                <c:pt idx="16">
                  <c:v>40.296333482847999</c:v>
                </c:pt>
                <c:pt idx="17">
                  <c:v>61.883654991516501</c:v>
                </c:pt>
                <c:pt idx="18">
                  <c:v>18.631638061962001</c:v>
                </c:pt>
                <c:pt idx="19">
                  <c:v>40.296333482847999</c:v>
                </c:pt>
                <c:pt idx="20">
                  <c:v>61.883654991516501</c:v>
                </c:pt>
                <c:pt idx="21">
                  <c:v>18.631638061962001</c:v>
                </c:pt>
                <c:pt idx="22">
                  <c:v>40.296333482847999</c:v>
                </c:pt>
                <c:pt idx="23">
                  <c:v>61.883654991516501</c:v>
                </c:pt>
                <c:pt idx="24">
                  <c:v>18.631638061962001</c:v>
                </c:pt>
                <c:pt idx="25">
                  <c:v>40.296333482847999</c:v>
                </c:pt>
                <c:pt idx="26">
                  <c:v>61.883654991516501</c:v>
                </c:pt>
              </c:numCache>
            </c:numRef>
          </c:val>
          <c:extLst>
            <c:ext xmlns:c16="http://schemas.microsoft.com/office/drawing/2014/chart" uri="{C3380CC4-5D6E-409C-BE32-E72D297353CC}">
              <c16:uniqueId val="{00000002-C41E-4CE4-8B4C-36EABE1E4287}"/>
            </c:ext>
          </c:extLst>
        </c:ser>
        <c:ser>
          <c:idx val="0"/>
          <c:order val="6"/>
          <c:tx>
            <c:strRef>
              <c:f>GWP!$B$30</c:f>
              <c:strCache>
                <c:ptCount val="1"/>
                <c:pt idx="0">
                  <c:v>Avoided Disposal</c:v>
                </c:pt>
              </c:strCache>
            </c:strRef>
          </c:tx>
          <c:spPr>
            <a:solidFill>
              <a:schemeClr val="accent1"/>
            </a:solidFill>
            <a:ln>
              <a:noFill/>
            </a:ln>
            <a:effectLst/>
          </c:spPr>
          <c:invertIfNegative val="0"/>
          <c:cat>
            <c:strRef>
              <c:f>GWP!$A$31:$A$57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GWP!$B$31:$B$57</c:f>
              <c:numCache>
                <c:formatCode>General</c:formatCode>
                <c:ptCount val="27"/>
                <c:pt idx="0">
                  <c:v>-244.042507759361</c:v>
                </c:pt>
                <c:pt idx="1">
                  <c:v>-244.042507759361</c:v>
                </c:pt>
                <c:pt idx="2">
                  <c:v>-244.042507759361</c:v>
                </c:pt>
                <c:pt idx="3">
                  <c:v>-244.042507759361</c:v>
                </c:pt>
                <c:pt idx="4">
                  <c:v>-244.042507759361</c:v>
                </c:pt>
                <c:pt idx="5">
                  <c:v>-244.042507759361</c:v>
                </c:pt>
                <c:pt idx="6">
                  <c:v>-244.042507759361</c:v>
                </c:pt>
                <c:pt idx="7">
                  <c:v>-244.042507759361</c:v>
                </c:pt>
                <c:pt idx="8">
                  <c:v>-244.042507759361</c:v>
                </c:pt>
                <c:pt idx="9">
                  <c:v>-244.042507759361</c:v>
                </c:pt>
                <c:pt idx="10">
                  <c:v>-244.042507759361</c:v>
                </c:pt>
                <c:pt idx="11">
                  <c:v>-244.042507759361</c:v>
                </c:pt>
                <c:pt idx="12">
                  <c:v>-244.042507759361</c:v>
                </c:pt>
                <c:pt idx="13">
                  <c:v>-244.042507759361</c:v>
                </c:pt>
                <c:pt idx="14">
                  <c:v>-244.042507759361</c:v>
                </c:pt>
                <c:pt idx="15">
                  <c:v>-244.042507759361</c:v>
                </c:pt>
                <c:pt idx="16">
                  <c:v>-244.042507759361</c:v>
                </c:pt>
                <c:pt idx="17">
                  <c:v>-244.042507759361</c:v>
                </c:pt>
                <c:pt idx="18">
                  <c:v>-244.042507759361</c:v>
                </c:pt>
                <c:pt idx="19">
                  <c:v>-244.042507759361</c:v>
                </c:pt>
                <c:pt idx="20">
                  <c:v>-244.042507759361</c:v>
                </c:pt>
                <c:pt idx="21">
                  <c:v>-244.042507759361</c:v>
                </c:pt>
                <c:pt idx="22">
                  <c:v>-244.042507759361</c:v>
                </c:pt>
                <c:pt idx="23">
                  <c:v>-244.042507759361</c:v>
                </c:pt>
                <c:pt idx="24">
                  <c:v>-244.042507759361</c:v>
                </c:pt>
                <c:pt idx="25">
                  <c:v>-244.042507759361</c:v>
                </c:pt>
                <c:pt idx="26">
                  <c:v>-244.042507759361</c:v>
                </c:pt>
              </c:numCache>
            </c:numRef>
          </c:val>
          <c:extLst>
            <c:ext xmlns:c16="http://schemas.microsoft.com/office/drawing/2014/chart" uri="{C3380CC4-5D6E-409C-BE32-E72D297353CC}">
              <c16:uniqueId val="{00000000-C41E-4CE4-8B4C-36EABE1E4287}"/>
            </c:ext>
          </c:extLst>
        </c:ser>
        <c:dLbls>
          <c:showLegendKey val="0"/>
          <c:showVal val="0"/>
          <c:showCatName val="0"/>
          <c:showSerName val="0"/>
          <c:showPercent val="0"/>
          <c:showBubbleSize val="0"/>
        </c:dLbls>
        <c:gapWidth val="150"/>
        <c:overlap val="100"/>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max val="8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kg CO2 eq.</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4"/>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6"/>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a:t>
            </a:r>
            <a:r>
              <a:rPr lang="en-US" baseline="0"/>
              <a:t> </a:t>
            </a:r>
            <a:r>
              <a:rPr lang="en-US"/>
              <a:t>PERNRT of Food Rescue (incl. Milk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PERNRT!$I$30</c:f>
              <c:strCache>
                <c:ptCount val="1"/>
                <c:pt idx="0">
                  <c:v>Net</c:v>
                </c:pt>
              </c:strCache>
            </c:strRef>
          </c:tx>
          <c:spPr>
            <a:solidFill>
              <a:schemeClr val="accent4"/>
            </a:solidFill>
            <a:ln>
              <a:noFill/>
            </a:ln>
            <a:effectLst/>
          </c:spPr>
          <c:invertIfNegative val="0"/>
          <c:cat>
            <c:strRef>
              <c:f>PERNRT!$A$31:$A$57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PERNRT!$I$31:$I$57</c:f>
              <c:numCache>
                <c:formatCode>General</c:formatCode>
                <c:ptCount val="27"/>
                <c:pt idx="0">
                  <c:v>35048.038548852695</c:v>
                </c:pt>
                <c:pt idx="1">
                  <c:v>37931.516997028186</c:v>
                </c:pt>
                <c:pt idx="2">
                  <c:v>40804.697307888833</c:v>
                </c:pt>
                <c:pt idx="3">
                  <c:v>30805.058227236692</c:v>
                </c:pt>
                <c:pt idx="4">
                  <c:v>33343.17781202482</c:v>
                </c:pt>
                <c:pt idx="5">
                  <c:v>35872.232684010247</c:v>
                </c:pt>
                <c:pt idx="6">
                  <c:v>38832.355688711752</c:v>
                </c:pt>
                <c:pt idx="7">
                  <c:v>42077.860302579298</c:v>
                </c:pt>
                <c:pt idx="8">
                  <c:v>45311.773828540354</c:v>
                </c:pt>
                <c:pt idx="9">
                  <c:v>33367.061431812144</c:v>
                </c:pt>
                <c:pt idx="10">
                  <c:v>36167.716513141364</c:v>
                </c:pt>
                <c:pt idx="11">
                  <c:v>38958.369254894562</c:v>
                </c:pt>
                <c:pt idx="12">
                  <c:v>34699.737107457819</c:v>
                </c:pt>
                <c:pt idx="13">
                  <c:v>37608.865790293188</c:v>
                </c:pt>
                <c:pt idx="14">
                  <c:v>40507.604727832717</c:v>
                </c:pt>
                <c:pt idx="15">
                  <c:v>38703.64644306813</c:v>
                </c:pt>
                <c:pt idx="16">
                  <c:v>41938.674722988049</c:v>
                </c:pt>
                <c:pt idx="17">
                  <c:v>45162.149330479631</c:v>
                </c:pt>
                <c:pt idx="18">
                  <c:v>35120.216948512185</c:v>
                </c:pt>
                <c:pt idx="19">
                  <c:v>38063.570734689165</c:v>
                </c:pt>
                <c:pt idx="20">
                  <c:v>40996.412543058315</c:v>
                </c:pt>
                <c:pt idx="21">
                  <c:v>31332.955111556894</c:v>
                </c:pt>
                <c:pt idx="22">
                  <c:v>33968.043399376984</c:v>
                </c:pt>
                <c:pt idx="23">
                  <c:v>36593.720657597813</c:v>
                </c:pt>
                <c:pt idx="24">
                  <c:v>70917.854247434647</c:v>
                </c:pt>
                <c:pt idx="25">
                  <c:v>76774.969209105242</c:v>
                </c:pt>
                <c:pt idx="26">
                  <c:v>82611.165903055764</c:v>
                </c:pt>
              </c:numCache>
            </c:numRef>
          </c:val>
          <c:extLst xmlns:c15="http://schemas.microsoft.com/office/drawing/2012/chart">
            <c:ext xmlns:c16="http://schemas.microsoft.com/office/drawing/2014/chart" uri="{C3380CC4-5D6E-409C-BE32-E72D297353CC}">
              <c16:uniqueId val="{00000001-9F36-477F-9B94-5338A5961D94}"/>
            </c:ext>
          </c:extLst>
        </c:ser>
        <c:dLbls>
          <c:showLegendKey val="0"/>
          <c:showVal val="0"/>
          <c:showCatName val="0"/>
          <c:showSerName val="0"/>
          <c:showPercent val="0"/>
          <c:showBubbleSize val="0"/>
        </c:dLbls>
        <c:gapWidth val="86"/>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max val="10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MJ - LHV</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ZW"/>
              <a:t>GWP of Food Rescue by Life Cycle Stage (incl. Apple Production and Sunk Costs)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9"/>
          <c:order val="0"/>
          <c:tx>
            <c:strRef>
              <c:f>GWP!$F$58</c:f>
              <c:strCache>
                <c:ptCount val="1"/>
                <c:pt idx="0">
                  <c:v>Apple Production</c:v>
                </c:pt>
              </c:strCache>
            </c:strRef>
          </c:tx>
          <c:spPr>
            <a:solidFill>
              <a:schemeClr val="accent4"/>
            </a:solidFill>
            <a:ln>
              <a:noFill/>
            </a:ln>
            <a:effectLst/>
          </c:spPr>
          <c:invertIfNegative val="0"/>
          <c:cat>
            <c:strRef>
              <c:f>GWP!$A$59:$A$85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GWP!$F$59:$F$85</c:f>
              <c:numCache>
                <c:formatCode>General</c:formatCode>
                <c:ptCount val="27"/>
                <c:pt idx="0">
                  <c:v>280.74632269884103</c:v>
                </c:pt>
                <c:pt idx="1">
                  <c:v>303.59776756967699</c:v>
                </c:pt>
                <c:pt idx="2">
                  <c:v>326.36760013740297</c:v>
                </c:pt>
                <c:pt idx="3">
                  <c:v>262.567509203729</c:v>
                </c:pt>
                <c:pt idx="4">
                  <c:v>283.93928320868298</c:v>
                </c:pt>
                <c:pt idx="5">
                  <c:v>305.23472944933502</c:v>
                </c:pt>
                <c:pt idx="6">
                  <c:v>262.693414749802</c:v>
                </c:pt>
                <c:pt idx="7">
                  <c:v>284.075436880599</c:v>
                </c:pt>
                <c:pt idx="8">
                  <c:v>305.38109464664399</c:v>
                </c:pt>
                <c:pt idx="9">
                  <c:v>262.693414749802</c:v>
                </c:pt>
                <c:pt idx="10">
                  <c:v>284.075436880599</c:v>
                </c:pt>
                <c:pt idx="11">
                  <c:v>305.38109464664399</c:v>
                </c:pt>
                <c:pt idx="12">
                  <c:v>273.35756118443101</c:v>
                </c:pt>
                <c:pt idx="13">
                  <c:v>295.60759523432603</c:v>
                </c:pt>
                <c:pt idx="14">
                  <c:v>317.77816487690097</c:v>
                </c:pt>
                <c:pt idx="15">
                  <c:v>303.16766117595802</c:v>
                </c:pt>
                <c:pt idx="16">
                  <c:v>327.84409871353603</c:v>
                </c:pt>
                <c:pt idx="17">
                  <c:v>352.43240611705102</c:v>
                </c:pt>
                <c:pt idx="18">
                  <c:v>275.73912289017397</c:v>
                </c:pt>
                <c:pt idx="19">
                  <c:v>298.18300498588502</c:v>
                </c:pt>
                <c:pt idx="20">
                  <c:v>320.546730359827</c:v>
                </c:pt>
                <c:pt idx="21">
                  <c:v>246.139776668059</c:v>
                </c:pt>
                <c:pt idx="22">
                  <c:v>266.17440965266798</c:v>
                </c:pt>
                <c:pt idx="23">
                  <c:v>286.13749037661898</c:v>
                </c:pt>
                <c:pt idx="24">
                  <c:v>492.04361013197502</c:v>
                </c:pt>
                <c:pt idx="25">
                  <c:v>532.09367142178803</c:v>
                </c:pt>
                <c:pt idx="26">
                  <c:v>572.00069677842203</c:v>
                </c:pt>
              </c:numCache>
            </c:numRef>
          </c:val>
          <c:extLst>
            <c:ext xmlns:c16="http://schemas.microsoft.com/office/drawing/2014/chart" uri="{C3380CC4-5D6E-409C-BE32-E72D297353CC}">
              <c16:uniqueId val="{00000004-25DC-4670-A066-5D65D0BA982C}"/>
            </c:ext>
          </c:extLst>
        </c:ser>
        <c:ser>
          <c:idx val="6"/>
          <c:order val="1"/>
          <c:tx>
            <c:strRef>
              <c:f>GWP!$H$58</c:f>
              <c:strCache>
                <c:ptCount val="1"/>
                <c:pt idx="0">
                  <c:v>Sunk Costs</c:v>
                </c:pt>
              </c:strCache>
            </c:strRef>
          </c:tx>
          <c:spPr>
            <a:solidFill>
              <a:schemeClr val="accent4">
                <a:lumMod val="40000"/>
                <a:lumOff val="60000"/>
              </a:schemeClr>
            </a:solidFill>
            <a:ln>
              <a:noFill/>
            </a:ln>
            <a:effectLst/>
          </c:spPr>
          <c:invertIfNegative val="0"/>
          <c:cat>
            <c:strRef>
              <c:f>GWP!$A$59:$A$85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GWP!$H$59:$H$85</c:f>
              <c:numCache>
                <c:formatCode>General</c:formatCode>
                <c:ptCount val="27"/>
                <c:pt idx="0">
                  <c:v>0</c:v>
                </c:pt>
                <c:pt idx="1">
                  <c:v>0</c:v>
                </c:pt>
                <c:pt idx="2">
                  <c:v>0</c:v>
                </c:pt>
                <c:pt idx="3">
                  <c:v>0</c:v>
                </c:pt>
                <c:pt idx="4">
                  <c:v>0</c:v>
                </c:pt>
                <c:pt idx="5">
                  <c:v>0</c:v>
                </c:pt>
                <c:pt idx="6">
                  <c:v>184.208912950014</c:v>
                </c:pt>
                <c:pt idx="7">
                  <c:v>202.895035781236</c:v>
                </c:pt>
                <c:pt idx="8">
                  <c:v>221.514422459489</c:v>
                </c:pt>
                <c:pt idx="9">
                  <c:v>184.208912950014</c:v>
                </c:pt>
                <c:pt idx="10">
                  <c:v>202.895035781236</c:v>
                </c:pt>
                <c:pt idx="11">
                  <c:v>221.514422459489</c:v>
                </c:pt>
                <c:pt idx="12">
                  <c:v>203.33755855183691</c:v>
                </c:pt>
                <c:pt idx="13">
                  <c:v>223.58066416460269</c:v>
                </c:pt>
                <c:pt idx="14">
                  <c:v>243.75147297160819</c:v>
                </c:pt>
                <c:pt idx="15">
                  <c:v>203.33755855183691</c:v>
                </c:pt>
                <c:pt idx="16">
                  <c:v>223.58066416460269</c:v>
                </c:pt>
                <c:pt idx="17">
                  <c:v>243.75147297160819</c:v>
                </c:pt>
                <c:pt idx="18">
                  <c:v>203.33755855183691</c:v>
                </c:pt>
                <c:pt idx="19">
                  <c:v>223.58066416460269</c:v>
                </c:pt>
                <c:pt idx="20">
                  <c:v>243.75147297160819</c:v>
                </c:pt>
                <c:pt idx="21">
                  <c:v>203.33755855183691</c:v>
                </c:pt>
                <c:pt idx="22">
                  <c:v>223.58066416460269</c:v>
                </c:pt>
                <c:pt idx="23">
                  <c:v>243.75147297160819</c:v>
                </c:pt>
                <c:pt idx="24">
                  <c:v>203.33755855183691</c:v>
                </c:pt>
                <c:pt idx="25">
                  <c:v>223.58066416460269</c:v>
                </c:pt>
                <c:pt idx="26">
                  <c:v>243.75147297160819</c:v>
                </c:pt>
              </c:numCache>
            </c:numRef>
          </c:val>
          <c:extLst xmlns:c15="http://schemas.microsoft.com/office/drawing/2012/chart">
            <c:ext xmlns:c16="http://schemas.microsoft.com/office/drawing/2014/chart" uri="{C3380CC4-5D6E-409C-BE32-E72D297353CC}">
              <c16:uniqueId val="{0000000A-25DC-4670-A066-5D65D0BA982C}"/>
            </c:ext>
          </c:extLst>
        </c:ser>
        <c:ser>
          <c:idx val="8"/>
          <c:order val="2"/>
          <c:tx>
            <c:strRef>
              <c:f>GWP!$G$58</c:f>
              <c:strCache>
                <c:ptCount val="1"/>
                <c:pt idx="0">
                  <c:v>Transportation</c:v>
                </c:pt>
              </c:strCache>
            </c:strRef>
          </c:tx>
          <c:spPr>
            <a:solidFill>
              <a:schemeClr val="accent6"/>
            </a:solidFill>
            <a:ln>
              <a:noFill/>
            </a:ln>
            <a:effectLst/>
          </c:spPr>
          <c:invertIfNegative val="0"/>
          <c:cat>
            <c:strRef>
              <c:f>GWP!$A$59:$A$85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GWP!$G$59:$G$85</c:f>
              <c:numCache>
                <c:formatCode>General</c:formatCode>
                <c:ptCount val="27"/>
                <c:pt idx="0">
                  <c:v>184.208912950014</c:v>
                </c:pt>
                <c:pt idx="1">
                  <c:v>202.895035781236</c:v>
                </c:pt>
                <c:pt idx="2">
                  <c:v>221.514422459489</c:v>
                </c:pt>
                <c:pt idx="3">
                  <c:v>26.741246751127399</c:v>
                </c:pt>
                <c:pt idx="4">
                  <c:v>32.610233961509202</c:v>
                </c:pt>
                <c:pt idx="5">
                  <c:v>38.458260503282503</c:v>
                </c:pt>
                <c:pt idx="6">
                  <c:v>438.19314539642698</c:v>
                </c:pt>
                <c:pt idx="7">
                  <c:v>477.55240342677502</c:v>
                </c:pt>
                <c:pt idx="8">
                  <c:v>516.77109267844298</c:v>
                </c:pt>
                <c:pt idx="9">
                  <c:v>26.772697001876299</c:v>
                </c:pt>
                <c:pt idx="10">
                  <c:v>32.644244116388897</c:v>
                </c:pt>
                <c:pt idx="11">
                  <c:v>38.494821419778198</c:v>
                </c:pt>
                <c:pt idx="12">
                  <c:v>12.1363538254713</c:v>
                </c:pt>
                <c:pt idx="13">
                  <c:v>16.816570681439199</c:v>
                </c:pt>
                <c:pt idx="14">
                  <c:v>21.480072477207301</c:v>
                </c:pt>
                <c:pt idx="15">
                  <c:v>41.114320375272698</c:v>
                </c:pt>
                <c:pt idx="16">
                  <c:v>48.153208927154701</c:v>
                </c:pt>
                <c:pt idx="17">
                  <c:v>55.166958591351403</c:v>
                </c:pt>
                <c:pt idx="18">
                  <c:v>12.712574114898</c:v>
                </c:pt>
                <c:pt idx="19">
                  <c:v>17.439692622330899</c:v>
                </c:pt>
                <c:pt idx="20">
                  <c:v>22.149928563665899</c:v>
                </c:pt>
                <c:pt idx="21">
                  <c:v>3.4144534713435002</c:v>
                </c:pt>
                <c:pt idx="22">
                  <c:v>7.3847482054638496</c:v>
                </c:pt>
                <c:pt idx="23">
                  <c:v>11.340863315533801</c:v>
                </c:pt>
                <c:pt idx="24">
                  <c:v>860.23843329216697</c:v>
                </c:pt>
                <c:pt idx="25">
                  <c:v>933.95021475588896</c:v>
                </c:pt>
                <c:pt idx="26">
                  <c:v>1007.39873985724</c:v>
                </c:pt>
              </c:numCache>
            </c:numRef>
          </c:val>
          <c:extLst>
            <c:ext xmlns:c16="http://schemas.microsoft.com/office/drawing/2014/chart" uri="{C3380CC4-5D6E-409C-BE32-E72D297353CC}">
              <c16:uniqueId val="{00000005-25DC-4670-A066-5D65D0BA982C}"/>
            </c:ext>
          </c:extLst>
        </c:ser>
        <c:ser>
          <c:idx val="1"/>
          <c:order val="3"/>
          <c:tx>
            <c:strRef>
              <c:f>GWP!$E$58</c:f>
              <c:strCache>
                <c:ptCount val="1"/>
                <c:pt idx="0">
                  <c:v>Facilities and Operations</c:v>
                </c:pt>
              </c:strCache>
            </c:strRef>
          </c:tx>
          <c:spPr>
            <a:solidFill>
              <a:schemeClr val="accent6">
                <a:lumMod val="40000"/>
                <a:lumOff val="60000"/>
              </a:schemeClr>
            </a:solidFill>
            <a:ln>
              <a:noFill/>
            </a:ln>
            <a:effectLst/>
          </c:spPr>
          <c:invertIfNegative val="0"/>
          <c:cat>
            <c:strRef>
              <c:f>GWP!$A$59:$A$85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GWP!$E$59:$E$85</c:f>
              <c:numCache>
                <c:formatCode>General</c:formatCode>
                <c:ptCount val="27"/>
                <c:pt idx="0">
                  <c:v>19.1286456018229</c:v>
                </c:pt>
                <c:pt idx="1">
                  <c:v>20.685628383366701</c:v>
                </c:pt>
                <c:pt idx="2">
                  <c:v>22.2370505121192</c:v>
                </c:pt>
                <c:pt idx="3">
                  <c:v>18.339831989502301</c:v>
                </c:pt>
                <c:pt idx="4">
                  <c:v>19.8326090119036</c:v>
                </c:pt>
                <c:pt idx="5">
                  <c:v>21.3200546877964</c:v>
                </c:pt>
                <c:pt idx="6">
                  <c:v>11.3987715137383</c:v>
                </c:pt>
                <c:pt idx="7">
                  <c:v>12.3265784974146</c:v>
                </c:pt>
                <c:pt idx="8">
                  <c:v>13.2510718847207</c:v>
                </c:pt>
                <c:pt idx="9">
                  <c:v>11.3987715137383</c:v>
                </c:pt>
                <c:pt idx="10">
                  <c:v>12.3265784974146</c:v>
                </c:pt>
                <c:pt idx="11">
                  <c:v>13.2510718847207</c:v>
                </c:pt>
                <c:pt idx="12">
                  <c:v>7.2185824931620504</c:v>
                </c:pt>
                <c:pt idx="13">
                  <c:v>7.8061415333031396</c:v>
                </c:pt>
                <c:pt idx="14">
                  <c:v>8.3916021483008798</c:v>
                </c:pt>
                <c:pt idx="15">
                  <c:v>20.373609250838999</c:v>
                </c:pt>
                <c:pt idx="16">
                  <c:v>22.031926282884001</c:v>
                </c:pt>
                <c:pt idx="17">
                  <c:v>23.684320754100298</c:v>
                </c:pt>
                <c:pt idx="18">
                  <c:v>11.9648498315699</c:v>
                </c:pt>
                <c:pt idx="19">
                  <c:v>12.9387329573954</c:v>
                </c:pt>
                <c:pt idx="20">
                  <c:v>13.9091379292</c:v>
                </c:pt>
                <c:pt idx="21">
                  <c:v>0</c:v>
                </c:pt>
                <c:pt idx="22">
                  <c:v>0</c:v>
                </c:pt>
                <c:pt idx="23">
                  <c:v>0</c:v>
                </c:pt>
                <c:pt idx="24">
                  <c:v>12.993448487691699</c:v>
                </c:pt>
                <c:pt idx="25">
                  <c:v>14.0510547599457</c:v>
                </c:pt>
                <c:pt idx="26">
                  <c:v>15.1048838669416</c:v>
                </c:pt>
              </c:numCache>
            </c:numRef>
          </c:val>
          <c:extLst>
            <c:ext xmlns:c16="http://schemas.microsoft.com/office/drawing/2014/chart" uri="{C3380CC4-5D6E-409C-BE32-E72D297353CC}">
              <c16:uniqueId val="{00000003-25DC-4670-A066-5D65D0BA982C}"/>
            </c:ext>
          </c:extLst>
        </c:ser>
        <c:ser>
          <c:idx val="2"/>
          <c:order val="4"/>
          <c:tx>
            <c:strRef>
              <c:f>GWP!$C$58</c:f>
              <c:strCache>
                <c:ptCount val="1"/>
                <c:pt idx="0">
                  <c:v>EoL -  Food Loss</c:v>
                </c:pt>
              </c:strCache>
            </c:strRef>
          </c:tx>
          <c:spPr>
            <a:solidFill>
              <a:schemeClr val="accent2">
                <a:lumMod val="40000"/>
                <a:lumOff val="60000"/>
              </a:schemeClr>
            </a:solidFill>
            <a:ln>
              <a:noFill/>
            </a:ln>
            <a:effectLst/>
          </c:spPr>
          <c:invertIfNegative val="0"/>
          <c:cat>
            <c:strRef>
              <c:f>GWP!$A$59:$A$85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GWP!$C$59:$C$85</c:f>
              <c:numCache>
                <c:formatCode>General</c:formatCode>
                <c:ptCount val="27"/>
                <c:pt idx="0">
                  <c:v>18.556451046166899</c:v>
                </c:pt>
                <c:pt idx="1">
                  <c:v>20.0668598522502</c:v>
                </c:pt>
                <c:pt idx="2">
                  <c:v>21.571874341169</c:v>
                </c:pt>
                <c:pt idx="3">
                  <c:v>18.427972212011401</c:v>
                </c:pt>
                <c:pt idx="4">
                  <c:v>19.927923438570499</c:v>
                </c:pt>
                <c:pt idx="5">
                  <c:v>21.422517696463299</c:v>
                </c:pt>
                <c:pt idx="6">
                  <c:v>18.427972212011401</c:v>
                </c:pt>
                <c:pt idx="7">
                  <c:v>19.927923438570499</c:v>
                </c:pt>
                <c:pt idx="8">
                  <c:v>21.422517696463299</c:v>
                </c:pt>
                <c:pt idx="9">
                  <c:v>18.427972212011401</c:v>
                </c:pt>
                <c:pt idx="10">
                  <c:v>19.927923438570499</c:v>
                </c:pt>
                <c:pt idx="11">
                  <c:v>21.422517696463299</c:v>
                </c:pt>
                <c:pt idx="12">
                  <c:v>29.574028669780901</c:v>
                </c:pt>
                <c:pt idx="13">
                  <c:v>31.981217049879302</c:v>
                </c:pt>
                <c:pt idx="14">
                  <c:v>34.3798083286203</c:v>
                </c:pt>
                <c:pt idx="15">
                  <c:v>45.561322032666702</c:v>
                </c:pt>
                <c:pt idx="16">
                  <c:v>49.269801733000101</c:v>
                </c:pt>
                <c:pt idx="17">
                  <c:v>52.965036862974998</c:v>
                </c:pt>
                <c:pt idx="18">
                  <c:v>32.561304292991103</c:v>
                </c:pt>
                <c:pt idx="19">
                  <c:v>35.211643014513598</c:v>
                </c:pt>
                <c:pt idx="20">
                  <c:v>37.8525162406021</c:v>
                </c:pt>
                <c:pt idx="21">
                  <c:v>0</c:v>
                </c:pt>
                <c:pt idx="22">
                  <c:v>0</c:v>
                </c:pt>
                <c:pt idx="23">
                  <c:v>0</c:v>
                </c:pt>
                <c:pt idx="24">
                  <c:v>266.16625802802798</c:v>
                </c:pt>
                <c:pt idx="25">
                  <c:v>287.83095344891399</c:v>
                </c:pt>
                <c:pt idx="26">
                  <c:v>309.41827495758298</c:v>
                </c:pt>
              </c:numCache>
            </c:numRef>
          </c:val>
          <c:extLst xmlns:c15="http://schemas.microsoft.com/office/drawing/2012/chart">
            <c:ext xmlns:c16="http://schemas.microsoft.com/office/drawing/2014/chart" uri="{C3380CC4-5D6E-409C-BE32-E72D297353CC}">
              <c16:uniqueId val="{00000001-25DC-4670-A066-5D65D0BA982C}"/>
            </c:ext>
          </c:extLst>
        </c:ser>
        <c:ser>
          <c:idx val="5"/>
          <c:order val="5"/>
          <c:tx>
            <c:strRef>
              <c:f>GWP!$D$58</c:f>
              <c:strCache>
                <c:ptCount val="1"/>
                <c:pt idx="0">
                  <c:v>EoL - Wasted Food</c:v>
                </c:pt>
              </c:strCache>
            </c:strRef>
          </c:tx>
          <c:spPr>
            <a:solidFill>
              <a:schemeClr val="accent2"/>
            </a:solidFill>
            <a:ln>
              <a:noFill/>
            </a:ln>
            <a:effectLst/>
          </c:spPr>
          <c:invertIfNegative val="0"/>
          <c:cat>
            <c:strRef>
              <c:f>GWP!$A$59:$A$85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GWP!$D$59:$D$85</c:f>
              <c:numCache>
                <c:formatCode>General</c:formatCode>
                <c:ptCount val="27"/>
                <c:pt idx="0">
                  <c:v>18.631638061962001</c:v>
                </c:pt>
                <c:pt idx="1">
                  <c:v>40.296333482847999</c:v>
                </c:pt>
                <c:pt idx="2">
                  <c:v>61.883654991516501</c:v>
                </c:pt>
                <c:pt idx="3">
                  <c:v>18.631638061962001</c:v>
                </c:pt>
                <c:pt idx="4">
                  <c:v>40.296333482847999</c:v>
                </c:pt>
                <c:pt idx="5">
                  <c:v>61.883654991516501</c:v>
                </c:pt>
                <c:pt idx="6">
                  <c:v>18.631638061962001</c:v>
                </c:pt>
                <c:pt idx="7">
                  <c:v>40.296333482847999</c:v>
                </c:pt>
                <c:pt idx="8">
                  <c:v>61.883654991516501</c:v>
                </c:pt>
                <c:pt idx="9">
                  <c:v>18.631638061962001</c:v>
                </c:pt>
                <c:pt idx="10">
                  <c:v>40.296333482847999</c:v>
                </c:pt>
                <c:pt idx="11">
                  <c:v>61.883654991516501</c:v>
                </c:pt>
                <c:pt idx="12">
                  <c:v>18.631638061962001</c:v>
                </c:pt>
                <c:pt idx="13">
                  <c:v>40.296333482847999</c:v>
                </c:pt>
                <c:pt idx="14">
                  <c:v>61.883654991516501</c:v>
                </c:pt>
                <c:pt idx="15">
                  <c:v>18.631638061962001</c:v>
                </c:pt>
                <c:pt idx="16">
                  <c:v>40.296333482847999</c:v>
                </c:pt>
                <c:pt idx="17">
                  <c:v>61.883654991516501</c:v>
                </c:pt>
                <c:pt idx="18">
                  <c:v>18.631638061962001</c:v>
                </c:pt>
                <c:pt idx="19">
                  <c:v>40.296333482847999</c:v>
                </c:pt>
                <c:pt idx="20">
                  <c:v>61.883654991516501</c:v>
                </c:pt>
                <c:pt idx="21">
                  <c:v>18.631638061962001</c:v>
                </c:pt>
                <c:pt idx="22">
                  <c:v>40.296333482847999</c:v>
                </c:pt>
                <c:pt idx="23">
                  <c:v>61.883654991516501</c:v>
                </c:pt>
                <c:pt idx="24">
                  <c:v>18.631638061962001</c:v>
                </c:pt>
                <c:pt idx="25">
                  <c:v>40.296333482847999</c:v>
                </c:pt>
                <c:pt idx="26">
                  <c:v>61.883654991516501</c:v>
                </c:pt>
              </c:numCache>
            </c:numRef>
          </c:val>
          <c:extLst>
            <c:ext xmlns:c16="http://schemas.microsoft.com/office/drawing/2014/chart" uri="{C3380CC4-5D6E-409C-BE32-E72D297353CC}">
              <c16:uniqueId val="{00000002-25DC-4670-A066-5D65D0BA982C}"/>
            </c:ext>
          </c:extLst>
        </c:ser>
        <c:ser>
          <c:idx val="0"/>
          <c:order val="6"/>
          <c:tx>
            <c:strRef>
              <c:f>GWP!$B$58</c:f>
              <c:strCache>
                <c:ptCount val="1"/>
                <c:pt idx="0">
                  <c:v>Avoided Disposal</c:v>
                </c:pt>
              </c:strCache>
            </c:strRef>
          </c:tx>
          <c:spPr>
            <a:solidFill>
              <a:schemeClr val="accent1"/>
            </a:solidFill>
            <a:ln>
              <a:noFill/>
            </a:ln>
            <a:effectLst/>
          </c:spPr>
          <c:invertIfNegative val="0"/>
          <c:cat>
            <c:strRef>
              <c:f>GWP!$A$59:$A$85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GWP!$B$59:$B$85</c:f>
              <c:numCache>
                <c:formatCode>General</c:formatCode>
                <c:ptCount val="27"/>
                <c:pt idx="0">
                  <c:v>-244.042507759361</c:v>
                </c:pt>
                <c:pt idx="1">
                  <c:v>-244.042507759361</c:v>
                </c:pt>
                <c:pt idx="2">
                  <c:v>-244.042507759361</c:v>
                </c:pt>
                <c:pt idx="3">
                  <c:v>-244.042507759361</c:v>
                </c:pt>
                <c:pt idx="4">
                  <c:v>-244.042507759361</c:v>
                </c:pt>
                <c:pt idx="5">
                  <c:v>-244.042507759361</c:v>
                </c:pt>
                <c:pt idx="6">
                  <c:v>-244.042507759361</c:v>
                </c:pt>
                <c:pt idx="7">
                  <c:v>-244.042507759361</c:v>
                </c:pt>
                <c:pt idx="8">
                  <c:v>-244.042507759361</c:v>
                </c:pt>
                <c:pt idx="9">
                  <c:v>-244.042507759361</c:v>
                </c:pt>
                <c:pt idx="10">
                  <c:v>-244.042507759361</c:v>
                </c:pt>
                <c:pt idx="11">
                  <c:v>-244.042507759361</c:v>
                </c:pt>
                <c:pt idx="12">
                  <c:v>-244.042507759361</c:v>
                </c:pt>
                <c:pt idx="13">
                  <c:v>-244.042507759361</c:v>
                </c:pt>
                <c:pt idx="14">
                  <c:v>-244.042507759361</c:v>
                </c:pt>
                <c:pt idx="15">
                  <c:v>-244.042507759361</c:v>
                </c:pt>
                <c:pt idx="16">
                  <c:v>-244.042507759361</c:v>
                </c:pt>
                <c:pt idx="17">
                  <c:v>-244.042507759361</c:v>
                </c:pt>
                <c:pt idx="18">
                  <c:v>-244.042507759361</c:v>
                </c:pt>
                <c:pt idx="19">
                  <c:v>-244.042507759361</c:v>
                </c:pt>
                <c:pt idx="20">
                  <c:v>-244.042507759361</c:v>
                </c:pt>
                <c:pt idx="21">
                  <c:v>-244.042507759361</c:v>
                </c:pt>
                <c:pt idx="22">
                  <c:v>-244.042507759361</c:v>
                </c:pt>
                <c:pt idx="23">
                  <c:v>-244.042507759361</c:v>
                </c:pt>
                <c:pt idx="24">
                  <c:v>-244.042507759361</c:v>
                </c:pt>
                <c:pt idx="25">
                  <c:v>-244.042507759361</c:v>
                </c:pt>
                <c:pt idx="26">
                  <c:v>-244.042507759361</c:v>
                </c:pt>
              </c:numCache>
            </c:numRef>
          </c:val>
          <c:extLst>
            <c:ext xmlns:c16="http://schemas.microsoft.com/office/drawing/2014/chart" uri="{C3380CC4-5D6E-409C-BE32-E72D297353CC}">
              <c16:uniqueId val="{00000000-25DC-4670-A066-5D65D0BA982C}"/>
            </c:ext>
          </c:extLst>
        </c:ser>
        <c:dLbls>
          <c:showLegendKey val="0"/>
          <c:showVal val="0"/>
          <c:showCatName val="0"/>
          <c:showSerName val="0"/>
          <c:showPercent val="0"/>
          <c:showBubbleSize val="0"/>
        </c:dLbls>
        <c:gapWidth val="150"/>
        <c:overlap val="100"/>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max val="8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kg CO2 eq.</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4"/>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6"/>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ZW"/>
              <a:t>Net GWP of Food Rescue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GWP!$M$2</c:f>
              <c:strCache>
                <c:ptCount val="1"/>
                <c:pt idx="0">
                  <c:v>Net (rescue only)</c:v>
                </c:pt>
              </c:strCache>
            </c:strRef>
          </c:tx>
          <c:spPr>
            <a:solidFill>
              <a:schemeClr val="accent1"/>
            </a:solidFill>
            <a:ln>
              <a:noFill/>
            </a:ln>
            <a:effectLst/>
          </c:spPr>
          <c:invertIfNegative val="0"/>
          <c:cat>
            <c:strRef>
              <c:f>GWP!$A$3:$A$29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GWP!$M$3:$M$29</c:f>
              <c:numCache>
                <c:formatCode>General</c:formatCode>
                <c:ptCount val="27"/>
                <c:pt idx="0">
                  <c:v>-3.5168600993951884</c:v>
                </c:pt>
                <c:pt idx="1">
                  <c:v>39.901349740339867</c:v>
                </c:pt>
                <c:pt idx="2">
                  <c:v>83.164494544932694</c:v>
                </c:pt>
                <c:pt idx="3">
                  <c:v>-161.90181874475789</c:v>
                </c:pt>
                <c:pt idx="4">
                  <c:v>-131.37540786452971</c:v>
                </c:pt>
                <c:pt idx="5">
                  <c:v>-100.95801988030232</c:v>
                </c:pt>
                <c:pt idx="6">
                  <c:v>242.6090194247777</c:v>
                </c:pt>
                <c:pt idx="7">
                  <c:v>306.06073108624707</c:v>
                </c:pt>
                <c:pt idx="8">
                  <c:v>369.28582949178247</c:v>
                </c:pt>
                <c:pt idx="9">
                  <c:v>-168.81142896977298</c:v>
                </c:pt>
                <c:pt idx="10">
                  <c:v>-138.84742822413901</c:v>
                </c:pt>
                <c:pt idx="11">
                  <c:v>-108.99044176688233</c:v>
                </c:pt>
                <c:pt idx="12">
                  <c:v>-176.48190470898476</c:v>
                </c:pt>
                <c:pt idx="13">
                  <c:v>-147.14224501189139</c:v>
                </c:pt>
                <c:pt idx="14">
                  <c:v>-117.90736981371603</c:v>
                </c:pt>
                <c:pt idx="15">
                  <c:v>-118.36161803862059</c:v>
                </c:pt>
                <c:pt idx="16">
                  <c:v>-84.291237333474214</c:v>
                </c:pt>
                <c:pt idx="17">
                  <c:v>-50.342536559417795</c:v>
                </c:pt>
                <c:pt idx="18">
                  <c:v>-168.17214145794</c:v>
                </c:pt>
                <c:pt idx="19">
                  <c:v>-138.15610568227311</c:v>
                </c:pt>
                <c:pt idx="20">
                  <c:v>-108.24727003437653</c:v>
                </c:pt>
                <c:pt idx="21">
                  <c:v>-221.99641622605549</c:v>
                </c:pt>
                <c:pt idx="22">
                  <c:v>-196.36142607104915</c:v>
                </c:pt>
                <c:pt idx="23">
                  <c:v>-170.81798945231071</c:v>
                </c:pt>
                <c:pt idx="24">
                  <c:v>913.98727011048766</c:v>
                </c:pt>
                <c:pt idx="25">
                  <c:v>1032.0860486882357</c:v>
                </c:pt>
                <c:pt idx="26">
                  <c:v>1149.76304591392</c:v>
                </c:pt>
              </c:numCache>
            </c:numRef>
          </c:val>
          <c:extLst>
            <c:ext xmlns:c16="http://schemas.microsoft.com/office/drawing/2014/chart" uri="{C3380CC4-5D6E-409C-BE32-E72D297353CC}">
              <c16:uniqueId val="{00000000-0767-4522-B7FE-07B3F1961518}"/>
            </c:ext>
          </c:extLst>
        </c:ser>
        <c:dLbls>
          <c:showLegendKey val="0"/>
          <c:showVal val="0"/>
          <c:showCatName val="0"/>
          <c:showSerName val="0"/>
          <c:showPercent val="0"/>
          <c:showBubbleSize val="0"/>
        </c:dLbls>
        <c:gapWidth val="150"/>
        <c:overlap val="100"/>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CO2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ZW"/>
              <a:t>Net GWP of Food Rescue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GWP!$Q$1</c:f>
              <c:strCache>
                <c:ptCount val="1"/>
                <c:pt idx="0">
                  <c:v>7</c:v>
                </c:pt>
              </c:strCache>
            </c:strRef>
          </c:tx>
          <c:spPr>
            <a:ln w="28575" cap="rnd">
              <a:noFill/>
              <a:round/>
            </a:ln>
            <a:effectLst/>
          </c:spPr>
          <c:marker>
            <c:symbol val="none"/>
          </c:marker>
          <c:errBars>
            <c:errDir val="y"/>
            <c:errBarType val="both"/>
            <c:errValType val="cust"/>
            <c:noEndCap val="1"/>
            <c:plus>
              <c:numRef>
                <c:f>GWP!$T$2:$T$10</c:f>
                <c:numCache>
                  <c:formatCode>General</c:formatCode>
                  <c:ptCount val="9"/>
                  <c:pt idx="0">
                    <c:v>86.681354644327882</c:v>
                  </c:pt>
                  <c:pt idx="1">
                    <c:v>60.943798864455573</c:v>
                  </c:pt>
                  <c:pt idx="2">
                    <c:v>126.67681006700477</c:v>
                  </c:pt>
                  <c:pt idx="3">
                    <c:v>59.820987202890649</c:v>
                  </c:pt>
                  <c:pt idx="4">
                    <c:v>58.574534895268727</c:v>
                  </c:pt>
                  <c:pt idx="5">
                    <c:v>68.019081479202796</c:v>
                  </c:pt>
                  <c:pt idx="6">
                    <c:v>59.924871423563474</c:v>
                  </c:pt>
                  <c:pt idx="7">
                    <c:v>51.178426773744775</c:v>
                  </c:pt>
                  <c:pt idx="8">
                    <c:v>235.77577580343234</c:v>
                  </c:pt>
                </c:numCache>
              </c:numRef>
            </c:plus>
            <c:minus>
              <c:numLit>
                <c:formatCode>General</c:formatCode>
                <c:ptCount val="1"/>
                <c:pt idx="0">
                  <c:v>0</c:v>
                </c:pt>
              </c:numLit>
            </c:minus>
            <c:spPr>
              <a:noFill/>
              <a:ln w="203200" cap="flat" cmpd="sng" algn="ctr">
                <a:solidFill>
                  <a:schemeClr val="accent1"/>
                </a:solidFill>
                <a:round/>
              </a:ln>
              <a:effectLst/>
            </c:spPr>
          </c:errBars>
          <c:cat>
            <c:strRef>
              <c:f>GWP!$P$2:$P$10</c:f>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f>GWP!$Q$2:$Q$10</c:f>
              <c:numCache>
                <c:formatCode>General</c:formatCode>
                <c:ptCount val="9"/>
                <c:pt idx="0">
                  <c:v>-3.5168600993951884</c:v>
                </c:pt>
                <c:pt idx="1">
                  <c:v>-161.90181874475789</c:v>
                </c:pt>
                <c:pt idx="2">
                  <c:v>242.6090194247777</c:v>
                </c:pt>
                <c:pt idx="3">
                  <c:v>-168.81142896977298</c:v>
                </c:pt>
                <c:pt idx="4">
                  <c:v>-176.48190470898476</c:v>
                </c:pt>
                <c:pt idx="5">
                  <c:v>-118.36161803862059</c:v>
                </c:pt>
                <c:pt idx="6">
                  <c:v>-168.17214145794</c:v>
                </c:pt>
                <c:pt idx="7">
                  <c:v>-221.99641622605549</c:v>
                </c:pt>
                <c:pt idx="8">
                  <c:v>913.98727011048766</c:v>
                </c:pt>
              </c:numCache>
            </c:numRef>
          </c:val>
          <c:smooth val="0"/>
          <c:extLst>
            <c:ext xmlns:c16="http://schemas.microsoft.com/office/drawing/2014/chart" uri="{C3380CC4-5D6E-409C-BE32-E72D297353CC}">
              <c16:uniqueId val="{00000000-50F5-4BC1-BB8D-84CAB52935B3}"/>
            </c:ext>
          </c:extLst>
        </c:ser>
        <c:dLbls>
          <c:showLegendKey val="0"/>
          <c:showVal val="0"/>
          <c:showCatName val="0"/>
          <c:showSerName val="0"/>
          <c:showPercent val="0"/>
          <c:showBubbleSize val="0"/>
        </c:dLbls>
        <c:smooth val="0"/>
        <c:axId val="471135672"/>
        <c:axId val="471138296"/>
      </c:line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CO2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PM 2.5 of Food Rescue by Life Cycle Stage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5"/>
          <c:order val="0"/>
          <c:tx>
            <c:strRef>
              <c:f>'PM2.5'!$G$2</c:f>
              <c:strCache>
                <c:ptCount val="1"/>
                <c:pt idx="0">
                  <c:v>Transportation</c:v>
                </c:pt>
              </c:strCache>
            </c:strRef>
          </c:tx>
          <c:spPr>
            <a:solidFill>
              <a:schemeClr val="accent6"/>
            </a:solidFill>
            <a:ln>
              <a:noFill/>
            </a:ln>
            <a:effectLst/>
          </c:spPr>
          <c:invertIfNegative val="0"/>
          <c:cat>
            <c:strRef>
              <c:f>'PM2.5'!$A$3:$A$29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'PM2.5'!$G$3:$G$29</c:f>
              <c:numCache>
                <c:formatCode>General</c:formatCode>
                <c:ptCount val="27"/>
                <c:pt idx="0">
                  <c:v>8.9944536897344995E-2</c:v>
                </c:pt>
                <c:pt idx="1">
                  <c:v>9.8622634530292103E-2</c:v>
                </c:pt>
                <c:pt idx="2">
                  <c:v>0.107269738957407</c:v>
                </c:pt>
                <c:pt idx="3">
                  <c:v>1.42720774918232E-2</c:v>
                </c:pt>
                <c:pt idx="4">
                  <c:v>1.67907888940882E-2</c:v>
                </c:pt>
                <c:pt idx="5">
                  <c:v>1.9300504898488099E-2</c:v>
                </c:pt>
                <c:pt idx="6">
                  <c:v>7.0768128087688398E-2</c:v>
                </c:pt>
                <c:pt idx="7">
                  <c:v>7.7885355236128606E-2</c:v>
                </c:pt>
                <c:pt idx="8">
                  <c:v>8.49771637161814E-2</c:v>
                </c:pt>
                <c:pt idx="9">
                  <c:v>2.0158969055706299E-2</c:v>
                </c:pt>
                <c:pt idx="10">
                  <c:v>2.31568460503804E-2</c:v>
                </c:pt>
                <c:pt idx="11">
                  <c:v>2.6144016341502201E-2</c:v>
                </c:pt>
                <c:pt idx="12">
                  <c:v>6.0322829147545099E-3</c:v>
                </c:pt>
                <c:pt idx="13">
                  <c:v>7.8803133630721296E-3</c:v>
                </c:pt>
                <c:pt idx="14">
                  <c:v>9.7217437026457694E-3</c:v>
                </c:pt>
                <c:pt idx="15">
                  <c:v>1.44000260353928E-2</c:v>
                </c:pt>
                <c:pt idx="16">
                  <c:v>1.6929151853994899E-2</c:v>
                </c:pt>
                <c:pt idx="17">
                  <c:v>1.94492450803877E-2</c:v>
                </c:pt>
                <c:pt idx="18">
                  <c:v>6.2577516480893701E-3</c:v>
                </c:pt>
                <c:pt idx="19">
                  <c:v>8.1241342026086693E-3</c:v>
                </c:pt>
                <c:pt idx="20">
                  <c:v>9.9838511051475402E-3</c:v>
                </c:pt>
                <c:pt idx="21">
                  <c:v>1.25488858227994E-3</c:v>
                </c:pt>
                <c:pt idx="22">
                  <c:v>2.7140613523728898E-3</c:v>
                </c:pt>
                <c:pt idx="23">
                  <c:v>4.1680227911440803E-3</c:v>
                </c:pt>
                <c:pt idx="24">
                  <c:v>0.14706034982542901</c:v>
                </c:pt>
                <c:pt idx="25">
                  <c:v>0.16038740897577899</c:v>
                </c:pt>
                <c:pt idx="26">
                  <c:v>0.173666871486305</c:v>
                </c:pt>
              </c:numCache>
            </c:numRef>
          </c:val>
          <c:extLst>
            <c:ext xmlns:c16="http://schemas.microsoft.com/office/drawing/2014/chart" uri="{C3380CC4-5D6E-409C-BE32-E72D297353CC}">
              <c16:uniqueId val="{00000004-39CB-407B-881B-61342B9718C4}"/>
            </c:ext>
          </c:extLst>
        </c:ser>
        <c:ser>
          <c:idx val="3"/>
          <c:order val="1"/>
          <c:tx>
            <c:strRef>
              <c:f>'PM2.5'!$E$2</c:f>
              <c:strCache>
                <c:ptCount val="1"/>
                <c:pt idx="0">
                  <c:v>Facilities and Operations</c:v>
                </c:pt>
              </c:strCache>
            </c:strRef>
          </c:tx>
          <c:spPr>
            <a:solidFill>
              <a:schemeClr val="accent6">
                <a:lumMod val="40000"/>
                <a:lumOff val="60000"/>
              </a:schemeClr>
            </a:solidFill>
            <a:ln>
              <a:noFill/>
            </a:ln>
            <a:effectLst/>
          </c:spPr>
          <c:invertIfNegative val="0"/>
          <c:cat>
            <c:strRef>
              <c:f>'PM2.5'!$A$3:$A$29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'PM2.5'!$E$3:$E$29</c:f>
              <c:numCache>
                <c:formatCode>General</c:formatCode>
                <c:ptCount val="27"/>
                <c:pt idx="0">
                  <c:v>2.3758957236139199E-3</c:v>
                </c:pt>
                <c:pt idx="1">
                  <c:v>2.5692825848383002E-3</c:v>
                </c:pt>
                <c:pt idx="2">
                  <c:v>2.7619787787011799E-3</c:v>
                </c:pt>
                <c:pt idx="3">
                  <c:v>2.2792471796095298E-3</c:v>
                </c:pt>
                <c:pt idx="4">
                  <c:v>2.4647672988800701E-3</c:v>
                </c:pt>
                <c:pt idx="5">
                  <c:v>2.6496248462960798E-3</c:v>
                </c:pt>
                <c:pt idx="6">
                  <c:v>1.3966222857138E-3</c:v>
                </c:pt>
                <c:pt idx="7">
                  <c:v>1.5103008438533E-3</c:v>
                </c:pt>
                <c:pt idx="8">
                  <c:v>1.6235734071422901E-3</c:v>
                </c:pt>
                <c:pt idx="9">
                  <c:v>1.3966222857138E-3</c:v>
                </c:pt>
                <c:pt idx="10">
                  <c:v>1.5103008438533E-3</c:v>
                </c:pt>
                <c:pt idx="11">
                  <c:v>1.6235734071422901E-3</c:v>
                </c:pt>
                <c:pt idx="12">
                  <c:v>9.1788825954418395E-4</c:v>
                </c:pt>
                <c:pt idx="13">
                  <c:v>9.9260009462336205E-4</c:v>
                </c:pt>
                <c:pt idx="14">
                  <c:v>1.06704510172011E-3</c:v>
                </c:pt>
                <c:pt idx="15">
                  <c:v>2.5296938402411501E-3</c:v>
                </c:pt>
                <c:pt idx="16">
                  <c:v>2.7355991528189199E-3</c:v>
                </c:pt>
                <c:pt idx="17">
                  <c:v>2.9407690892803398E-3</c:v>
                </c:pt>
                <c:pt idx="18">
                  <c:v>1.46598042603534E-3</c:v>
                </c:pt>
                <c:pt idx="19">
                  <c:v>1.5853044142010099E-3</c:v>
                </c:pt>
                <c:pt idx="20">
                  <c:v>1.7042022452660899E-3</c:v>
                </c:pt>
                <c:pt idx="21">
                  <c:v>0</c:v>
                </c:pt>
                <c:pt idx="22">
                  <c:v>0</c:v>
                </c:pt>
                <c:pt idx="23">
                  <c:v>0</c:v>
                </c:pt>
                <c:pt idx="24">
                  <c:v>1.6521988671795299E-3</c:v>
                </c:pt>
                <c:pt idx="25">
                  <c:v>1.78668017032205E-3</c:v>
                </c:pt>
                <c:pt idx="26">
                  <c:v>1.9206811830962101E-3</c:v>
                </c:pt>
              </c:numCache>
            </c:numRef>
          </c:val>
          <c:extLst>
            <c:ext xmlns:c16="http://schemas.microsoft.com/office/drawing/2014/chart" uri="{C3380CC4-5D6E-409C-BE32-E72D297353CC}">
              <c16:uniqueId val="{00000003-39CB-407B-881B-61342B9718C4}"/>
            </c:ext>
          </c:extLst>
        </c:ser>
        <c:ser>
          <c:idx val="1"/>
          <c:order val="2"/>
          <c:tx>
            <c:strRef>
              <c:f>'PM2.5'!$C$2</c:f>
              <c:strCache>
                <c:ptCount val="1"/>
                <c:pt idx="0">
                  <c:v>EoL -  Food Loss</c:v>
                </c:pt>
              </c:strCache>
            </c:strRef>
          </c:tx>
          <c:spPr>
            <a:solidFill>
              <a:schemeClr val="accent2">
                <a:lumMod val="40000"/>
                <a:lumOff val="60000"/>
              </a:schemeClr>
            </a:solidFill>
            <a:ln>
              <a:noFill/>
            </a:ln>
            <a:effectLst/>
          </c:spPr>
          <c:invertIfNegative val="0"/>
          <c:cat>
            <c:strRef>
              <c:f>'PM2.5'!$A$3:$A$29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'PM2.5'!$C$3:$C$29</c:f>
              <c:numCache>
                <c:formatCode>General</c:formatCode>
                <c:ptCount val="27"/>
                <c:pt idx="0">
                  <c:v>-5.5853617409923001E-3</c:v>
                </c:pt>
                <c:pt idx="1">
                  <c:v>-6.0399842082823696E-3</c:v>
                </c:pt>
                <c:pt idx="2">
                  <c:v>-6.4929830239035397E-3</c:v>
                </c:pt>
                <c:pt idx="3">
                  <c:v>2.23011498793394E-3</c:v>
                </c:pt>
                <c:pt idx="4">
                  <c:v>2.4116359753239098E-3</c:v>
                </c:pt>
                <c:pt idx="5">
                  <c:v>2.5925086734732098E-3</c:v>
                </c:pt>
                <c:pt idx="6">
                  <c:v>2.23011498793394E-3</c:v>
                </c:pt>
                <c:pt idx="7">
                  <c:v>2.4116359753239098E-3</c:v>
                </c:pt>
                <c:pt idx="8">
                  <c:v>2.5925086734732098E-3</c:v>
                </c:pt>
                <c:pt idx="9">
                  <c:v>2.23011498793394E-3</c:v>
                </c:pt>
                <c:pt idx="10">
                  <c:v>2.4116359753239098E-3</c:v>
                </c:pt>
                <c:pt idx="11">
                  <c:v>2.5925086734732098E-3</c:v>
                </c:pt>
                <c:pt idx="12">
                  <c:v>3.5789876298531502E-3</c:v>
                </c:pt>
                <c:pt idx="13">
                  <c:v>3.87030057646911E-3</c:v>
                </c:pt>
                <c:pt idx="14">
                  <c:v>4.1605731197042898E-3</c:v>
                </c:pt>
                <c:pt idx="15">
                  <c:v>-1.2330756504004101E-3</c:v>
                </c:pt>
                <c:pt idx="16">
                  <c:v>-1.3334422731074199E-3</c:v>
                </c:pt>
                <c:pt idx="17">
                  <c:v>-1.4334504435904801E-3</c:v>
                </c:pt>
                <c:pt idx="18">
                  <c:v>3.9405015318585198E-3</c:v>
                </c:pt>
                <c:pt idx="19">
                  <c:v>4.2612400286377002E-3</c:v>
                </c:pt>
                <c:pt idx="20">
                  <c:v>4.5808330307855298E-3</c:v>
                </c:pt>
                <c:pt idx="21">
                  <c:v>0</c:v>
                </c:pt>
                <c:pt idx="22">
                  <c:v>0</c:v>
                </c:pt>
                <c:pt idx="23">
                  <c:v>0</c:v>
                </c:pt>
                <c:pt idx="24">
                  <c:v>3.2210888668678397E-2</c:v>
                </c:pt>
                <c:pt idx="25">
                  <c:v>3.4832705188221999E-2</c:v>
                </c:pt>
                <c:pt idx="26">
                  <c:v>3.74451580773386E-2</c:v>
                </c:pt>
              </c:numCache>
            </c:numRef>
          </c:val>
          <c:extLst>
            <c:ext xmlns:c16="http://schemas.microsoft.com/office/drawing/2014/chart" uri="{C3380CC4-5D6E-409C-BE32-E72D297353CC}">
              <c16:uniqueId val="{00000001-39CB-407B-881B-61342B9718C4}"/>
            </c:ext>
          </c:extLst>
        </c:ser>
        <c:ser>
          <c:idx val="2"/>
          <c:order val="3"/>
          <c:tx>
            <c:strRef>
              <c:f>'PM2.5'!$D$2</c:f>
              <c:strCache>
                <c:ptCount val="1"/>
                <c:pt idx="0">
                  <c:v>EoL - Wasted Food</c:v>
                </c:pt>
              </c:strCache>
            </c:strRef>
          </c:tx>
          <c:spPr>
            <a:solidFill>
              <a:schemeClr val="accent2"/>
            </a:solidFill>
            <a:ln>
              <a:noFill/>
            </a:ln>
            <a:effectLst/>
          </c:spPr>
          <c:invertIfNegative val="0"/>
          <c:cat>
            <c:strRef>
              <c:f>'PM2.5'!$A$3:$A$29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'PM2.5'!$D$3:$D$29</c:f>
              <c:numCache>
                <c:formatCode>General</c:formatCode>
                <c:ptCount val="27"/>
                <c:pt idx="0">
                  <c:v>2.25476220680749E-3</c:v>
                </c:pt>
                <c:pt idx="1">
                  <c:v>4.8765787263510699E-3</c:v>
                </c:pt>
                <c:pt idx="2">
                  <c:v>7.4890316154677204E-3</c:v>
                </c:pt>
                <c:pt idx="3">
                  <c:v>2.25476220680749E-3</c:v>
                </c:pt>
                <c:pt idx="4">
                  <c:v>4.8765787263510699E-3</c:v>
                </c:pt>
                <c:pt idx="5">
                  <c:v>7.4890316154677204E-3</c:v>
                </c:pt>
                <c:pt idx="6">
                  <c:v>2.25476220680749E-3</c:v>
                </c:pt>
                <c:pt idx="7">
                  <c:v>4.8765787263510699E-3</c:v>
                </c:pt>
                <c:pt idx="8">
                  <c:v>7.4890316154677204E-3</c:v>
                </c:pt>
                <c:pt idx="9">
                  <c:v>2.25476220680749E-3</c:v>
                </c:pt>
                <c:pt idx="10">
                  <c:v>4.8765787263510699E-3</c:v>
                </c:pt>
                <c:pt idx="11">
                  <c:v>7.4890316154677204E-3</c:v>
                </c:pt>
                <c:pt idx="12">
                  <c:v>2.25476220680749E-3</c:v>
                </c:pt>
                <c:pt idx="13">
                  <c:v>4.8765787263510699E-3</c:v>
                </c:pt>
                <c:pt idx="14">
                  <c:v>7.4890316154677204E-3</c:v>
                </c:pt>
                <c:pt idx="15">
                  <c:v>2.25476220680749E-3</c:v>
                </c:pt>
                <c:pt idx="16">
                  <c:v>4.8765787263510699E-3</c:v>
                </c:pt>
                <c:pt idx="17">
                  <c:v>7.4890316154677204E-3</c:v>
                </c:pt>
                <c:pt idx="18">
                  <c:v>2.25476220680749E-3</c:v>
                </c:pt>
                <c:pt idx="19">
                  <c:v>4.8765787263510699E-3</c:v>
                </c:pt>
                <c:pt idx="20">
                  <c:v>7.4890316154677204E-3</c:v>
                </c:pt>
                <c:pt idx="21">
                  <c:v>2.25476220680749E-3</c:v>
                </c:pt>
                <c:pt idx="22">
                  <c:v>4.8765787263510699E-3</c:v>
                </c:pt>
                <c:pt idx="23">
                  <c:v>7.4890316154677204E-3</c:v>
                </c:pt>
                <c:pt idx="24">
                  <c:v>2.25476220680749E-3</c:v>
                </c:pt>
                <c:pt idx="25">
                  <c:v>4.8765787263510699E-3</c:v>
                </c:pt>
                <c:pt idx="26">
                  <c:v>7.4890316154677204E-3</c:v>
                </c:pt>
              </c:numCache>
            </c:numRef>
          </c:val>
          <c:extLst>
            <c:ext xmlns:c16="http://schemas.microsoft.com/office/drawing/2014/chart" uri="{C3380CC4-5D6E-409C-BE32-E72D297353CC}">
              <c16:uniqueId val="{00000002-39CB-407B-881B-61342B9718C4}"/>
            </c:ext>
          </c:extLst>
        </c:ser>
        <c:ser>
          <c:idx val="0"/>
          <c:order val="4"/>
          <c:tx>
            <c:strRef>
              <c:f>'PM2.5'!$B$2</c:f>
              <c:strCache>
                <c:ptCount val="1"/>
                <c:pt idx="0">
                  <c:v>Avoided Disposal</c:v>
                </c:pt>
              </c:strCache>
            </c:strRef>
          </c:tx>
          <c:spPr>
            <a:solidFill>
              <a:schemeClr val="accent1"/>
            </a:solidFill>
            <a:ln>
              <a:noFill/>
            </a:ln>
            <a:effectLst/>
          </c:spPr>
          <c:invertIfNegative val="0"/>
          <c:cat>
            <c:strRef>
              <c:f>'PM2.5'!$A$3:$A$29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'PM2.5'!$B$3:$B$29</c:f>
              <c:numCache>
                <c:formatCode>General</c:formatCode>
                <c:ptCount val="27"/>
                <c:pt idx="0">
                  <c:v>-2.02855463680892E-2</c:v>
                </c:pt>
                <c:pt idx="1">
                  <c:v>-2.02855463680892E-2</c:v>
                </c:pt>
                <c:pt idx="2">
                  <c:v>-2.02855463680892E-2</c:v>
                </c:pt>
                <c:pt idx="3">
                  <c:v>-2.02855463680892E-2</c:v>
                </c:pt>
                <c:pt idx="4">
                  <c:v>-2.02855463680892E-2</c:v>
                </c:pt>
                <c:pt idx="5">
                  <c:v>-2.02855463680892E-2</c:v>
                </c:pt>
                <c:pt idx="6">
                  <c:v>-2.02855463680892E-2</c:v>
                </c:pt>
                <c:pt idx="7">
                  <c:v>-2.02855463680892E-2</c:v>
                </c:pt>
                <c:pt idx="8">
                  <c:v>-2.02855463680892E-2</c:v>
                </c:pt>
                <c:pt idx="9">
                  <c:v>-2.02855463680892E-2</c:v>
                </c:pt>
                <c:pt idx="10">
                  <c:v>-2.02855463680892E-2</c:v>
                </c:pt>
                <c:pt idx="11">
                  <c:v>-2.02855463680892E-2</c:v>
                </c:pt>
                <c:pt idx="12">
                  <c:v>-2.02855463680892E-2</c:v>
                </c:pt>
                <c:pt idx="13">
                  <c:v>-2.02855463680892E-2</c:v>
                </c:pt>
                <c:pt idx="14">
                  <c:v>-2.02855463680892E-2</c:v>
                </c:pt>
                <c:pt idx="15">
                  <c:v>-2.02855463680892E-2</c:v>
                </c:pt>
                <c:pt idx="16">
                  <c:v>-2.02855463680892E-2</c:v>
                </c:pt>
                <c:pt idx="17">
                  <c:v>-2.02855463680892E-2</c:v>
                </c:pt>
                <c:pt idx="18">
                  <c:v>-2.02855463680892E-2</c:v>
                </c:pt>
                <c:pt idx="19">
                  <c:v>-2.02855463680892E-2</c:v>
                </c:pt>
                <c:pt idx="20">
                  <c:v>-2.02855463680892E-2</c:v>
                </c:pt>
                <c:pt idx="21">
                  <c:v>-2.02855463680892E-2</c:v>
                </c:pt>
                <c:pt idx="22">
                  <c:v>-2.02855463680892E-2</c:v>
                </c:pt>
                <c:pt idx="23">
                  <c:v>-2.02855463680892E-2</c:v>
                </c:pt>
                <c:pt idx="24">
                  <c:v>-2.02855463680892E-2</c:v>
                </c:pt>
                <c:pt idx="25">
                  <c:v>-2.02855463680892E-2</c:v>
                </c:pt>
                <c:pt idx="26">
                  <c:v>-2.02855463680892E-2</c:v>
                </c:pt>
              </c:numCache>
            </c:numRef>
          </c:val>
          <c:extLst>
            <c:ext xmlns:c16="http://schemas.microsoft.com/office/drawing/2014/chart" uri="{C3380CC4-5D6E-409C-BE32-E72D297353CC}">
              <c16:uniqueId val="{00000000-39CB-407B-881B-61342B9718C4}"/>
            </c:ext>
          </c:extLst>
        </c:ser>
        <c:dLbls>
          <c:showLegendKey val="0"/>
          <c:showVal val="0"/>
          <c:showCatName val="0"/>
          <c:showSerName val="0"/>
          <c:showPercent val="0"/>
          <c:showBubbleSize val="0"/>
        </c:dLbls>
        <c:gapWidth val="150"/>
        <c:overlap val="100"/>
        <c:axId val="471135672"/>
        <c:axId val="471138296"/>
        <c:extLst>
          <c:ext xmlns:c15="http://schemas.microsoft.com/office/drawing/2012/chart" uri="{02D57815-91ED-43cb-92C2-25804820EDAC}">
            <c15:filteredBarSeries>
              <c15:ser>
                <c:idx val="4"/>
                <c:order val="5"/>
                <c:tx>
                  <c:strRef>
                    <c:extLst>
                      <c:ext uri="{02D57815-91ED-43cb-92C2-25804820EDAC}">
                        <c15:formulaRef>
                          <c15:sqref>'PM2.5'!$F$2</c15:sqref>
                        </c15:formulaRef>
                      </c:ext>
                    </c:extLst>
                    <c:strCache>
                      <c:ptCount val="1"/>
                      <c:pt idx="0">
                        <c:v>Chicken Production</c:v>
                      </c:pt>
                    </c:strCache>
                  </c:strRef>
                </c:tx>
                <c:spPr>
                  <a:solidFill>
                    <a:schemeClr val="accent5"/>
                  </a:solidFill>
                  <a:ln>
                    <a:noFill/>
                  </a:ln>
                  <a:effectLst/>
                </c:spPr>
                <c:invertIfNegative val="0"/>
                <c:cat>
                  <c:strRef>
                    <c:extLst>
                      <c:ext uri="{02D57815-91ED-43cb-92C2-25804820EDAC}">
                        <c15:formulaRef>
                          <c15:sqref>'PM2.5'!$A$3:$A$29</c15:sqref>
                        </c15:formulaRef>
                      </c:ext>
                    </c:extLst>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extLst>
                      <c:ext uri="{02D57815-91ED-43cb-92C2-25804820EDAC}">
                        <c15:formulaRef>
                          <c15:sqref>'PM2.5'!$F$3:$F$29</c15:sqref>
                        </c15:formulaRef>
                      </c:ext>
                    </c:extLst>
                    <c:numCache>
                      <c:formatCode>General</c:formatCode>
                      <c:ptCount val="27"/>
                      <c:pt idx="0">
                        <c:v>6.0221422223807997</c:v>
                      </c:pt>
                      <c:pt idx="1">
                        <c:v>6.5123165893187798</c:v>
                      </c:pt>
                      <c:pt idx="2">
                        <c:v>7.0007403335176797</c:v>
                      </c:pt>
                      <c:pt idx="3">
                        <c:v>5.6321980220461301</c:v>
                      </c:pt>
                      <c:pt idx="4">
                        <c:v>6.0906327447708097</c:v>
                      </c:pt>
                      <c:pt idx="5">
                        <c:v>6.5474302006286198</c:v>
                      </c:pt>
                      <c:pt idx="6">
                        <c:v>5.6348987559248398</c:v>
                      </c:pt>
                      <c:pt idx="7">
                        <c:v>6.0935533058256901</c:v>
                      </c:pt>
                      <c:pt idx="8">
                        <c:v>6.5505698037626203</c:v>
                      </c:pt>
                      <c:pt idx="9">
                        <c:v>5.6348987559248398</c:v>
                      </c:pt>
                      <c:pt idx="10">
                        <c:v>6.0935533058256901</c:v>
                      </c:pt>
                      <c:pt idx="11">
                        <c:v>6.5505698037626203</c:v>
                      </c:pt>
                      <c:pt idx="12">
                        <c:v>5.8636497717610201</c:v>
                      </c:pt>
                      <c:pt idx="13">
                        <c:v>6.3409235903927303</c:v>
                      </c:pt>
                      <c:pt idx="14">
                        <c:v>6.8164928596721897</c:v>
                      </c:pt>
                      <c:pt idx="15">
                        <c:v>6.5030906024961102</c:v>
                      </c:pt>
                      <c:pt idx="16">
                        <c:v>7.0324119306062602</c:v>
                      </c:pt>
                      <c:pt idx="17">
                        <c:v>7.5598428254017298</c:v>
                      </c:pt>
                      <c:pt idx="18">
                        <c:v>5.91473540367772</c:v>
                      </c:pt>
                      <c:pt idx="19">
                        <c:v>6.3961673551398599</c:v>
                      </c:pt>
                      <c:pt idx="20">
                        <c:v>6.8758799067753396</c:v>
                      </c:pt>
                      <c:pt idx="21">
                        <c:v>5.2798153415892202</c:v>
                      </c:pt>
                      <c:pt idx="22">
                        <c:v>5.7095677531139302</c:v>
                      </c:pt>
                      <c:pt idx="23">
                        <c:v>6.1377853345974698</c:v>
                      </c:pt>
                      <c:pt idx="24">
                        <c:v>10.5545695891698</c:v>
                      </c:pt>
                      <c:pt idx="25">
                        <c:v>11.413662462706901</c:v>
                      </c:pt>
                      <c:pt idx="26">
                        <c:v>12.269687147409901</c:v>
                      </c:pt>
                    </c:numCache>
                  </c:numRef>
                </c:val>
                <c:extLst>
                  <c:ext xmlns:c16="http://schemas.microsoft.com/office/drawing/2014/chart" uri="{C3380CC4-5D6E-409C-BE32-E72D297353CC}">
                    <c16:uniqueId val="{00000005-39CB-407B-881B-61342B9718C4}"/>
                  </c:ext>
                </c:extLst>
              </c15:ser>
            </c15:filteredBarSeries>
          </c:ext>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PM2.5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PM 2.5 of Food Rescue by Life Cycle Stage (incl. Chicken Production and Sunk Costs)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9"/>
          <c:order val="0"/>
          <c:tx>
            <c:strRef>
              <c:f>'PM2.5'!$F$2</c:f>
              <c:strCache>
                <c:ptCount val="1"/>
                <c:pt idx="0">
                  <c:v>Chicken Production</c:v>
                </c:pt>
              </c:strCache>
            </c:strRef>
          </c:tx>
          <c:spPr>
            <a:solidFill>
              <a:schemeClr val="accent4"/>
            </a:solidFill>
            <a:ln>
              <a:noFill/>
            </a:ln>
            <a:effectLst/>
          </c:spPr>
          <c:invertIfNegative val="0"/>
          <c:cat>
            <c:strRef>
              <c:f>'PM2.5'!$A$3:$A$29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'PM2.5'!$F$3:$F$29</c:f>
              <c:numCache>
                <c:formatCode>General</c:formatCode>
                <c:ptCount val="27"/>
                <c:pt idx="0">
                  <c:v>6.0221422223807997</c:v>
                </c:pt>
                <c:pt idx="1">
                  <c:v>6.5123165893187798</c:v>
                </c:pt>
                <c:pt idx="2">
                  <c:v>7.0007403335176797</c:v>
                </c:pt>
                <c:pt idx="3">
                  <c:v>5.6321980220461301</c:v>
                </c:pt>
                <c:pt idx="4">
                  <c:v>6.0906327447708097</c:v>
                </c:pt>
                <c:pt idx="5">
                  <c:v>6.5474302006286198</c:v>
                </c:pt>
                <c:pt idx="6">
                  <c:v>5.6348987559248398</c:v>
                </c:pt>
                <c:pt idx="7">
                  <c:v>6.0935533058256901</c:v>
                </c:pt>
                <c:pt idx="8">
                  <c:v>6.5505698037626203</c:v>
                </c:pt>
                <c:pt idx="9">
                  <c:v>5.6348987559248398</c:v>
                </c:pt>
                <c:pt idx="10">
                  <c:v>6.0935533058256901</c:v>
                </c:pt>
                <c:pt idx="11">
                  <c:v>6.5505698037626203</c:v>
                </c:pt>
                <c:pt idx="12">
                  <c:v>5.8636497717610201</c:v>
                </c:pt>
                <c:pt idx="13">
                  <c:v>6.3409235903927303</c:v>
                </c:pt>
                <c:pt idx="14">
                  <c:v>6.8164928596721897</c:v>
                </c:pt>
                <c:pt idx="15">
                  <c:v>6.5030906024961102</c:v>
                </c:pt>
                <c:pt idx="16">
                  <c:v>7.0324119306062602</c:v>
                </c:pt>
                <c:pt idx="17">
                  <c:v>7.5598428254017298</c:v>
                </c:pt>
                <c:pt idx="18">
                  <c:v>5.91473540367772</c:v>
                </c:pt>
                <c:pt idx="19">
                  <c:v>6.3961673551398599</c:v>
                </c:pt>
                <c:pt idx="20">
                  <c:v>6.8758799067753396</c:v>
                </c:pt>
                <c:pt idx="21">
                  <c:v>5.2798153415892202</c:v>
                </c:pt>
                <c:pt idx="22">
                  <c:v>5.7095677531139302</c:v>
                </c:pt>
                <c:pt idx="23">
                  <c:v>6.1377853345974698</c:v>
                </c:pt>
                <c:pt idx="24">
                  <c:v>10.5545695891698</c:v>
                </c:pt>
                <c:pt idx="25">
                  <c:v>11.413662462706901</c:v>
                </c:pt>
                <c:pt idx="26">
                  <c:v>12.269687147409901</c:v>
                </c:pt>
              </c:numCache>
            </c:numRef>
          </c:val>
          <c:extLst>
            <c:ext xmlns:c16="http://schemas.microsoft.com/office/drawing/2014/chart" uri="{C3380CC4-5D6E-409C-BE32-E72D297353CC}">
              <c16:uniqueId val="{00000004-E8CF-48B3-BA7B-CE0219D96B83}"/>
            </c:ext>
          </c:extLst>
        </c:ser>
        <c:ser>
          <c:idx val="6"/>
          <c:order val="1"/>
          <c:tx>
            <c:strRef>
              <c:f>'PM2.5'!$H$2</c:f>
              <c:strCache>
                <c:ptCount val="1"/>
                <c:pt idx="0">
                  <c:v>Sunk Costs</c:v>
                </c:pt>
              </c:strCache>
            </c:strRef>
          </c:tx>
          <c:spPr>
            <a:solidFill>
              <a:schemeClr val="accent4">
                <a:lumMod val="40000"/>
                <a:lumOff val="60000"/>
              </a:schemeClr>
            </a:solidFill>
            <a:ln>
              <a:noFill/>
            </a:ln>
            <a:effectLst/>
          </c:spPr>
          <c:invertIfNegative val="0"/>
          <c:cat>
            <c:strRef>
              <c:f>'PM2.5'!$A$3:$A$29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'PM2.5'!$H$3:$H$29</c:f>
              <c:numCache>
                <c:formatCode>General</c:formatCode>
                <c:ptCount val="27"/>
                <c:pt idx="0">
                  <c:v>0</c:v>
                </c:pt>
                <c:pt idx="1">
                  <c:v>0</c:v>
                </c:pt>
                <c:pt idx="2">
                  <c:v>0</c:v>
                </c:pt>
                <c:pt idx="3">
                  <c:v>0</c:v>
                </c:pt>
                <c:pt idx="4">
                  <c:v>0</c:v>
                </c:pt>
                <c:pt idx="5">
                  <c:v>0</c:v>
                </c:pt>
                <c:pt idx="6">
                  <c:v>8.9944536897344995E-2</c:v>
                </c:pt>
                <c:pt idx="7">
                  <c:v>9.8622634530292103E-2</c:v>
                </c:pt>
                <c:pt idx="8">
                  <c:v>0.107269738957407</c:v>
                </c:pt>
                <c:pt idx="9">
                  <c:v>8.9944536897344995E-2</c:v>
                </c:pt>
                <c:pt idx="10">
                  <c:v>9.8622634530292103E-2</c:v>
                </c:pt>
                <c:pt idx="11">
                  <c:v>0.107269738957407</c:v>
                </c:pt>
                <c:pt idx="12">
                  <c:v>9.2320432620958917E-2</c:v>
                </c:pt>
                <c:pt idx="13">
                  <c:v>0.1011919171151304</c:v>
                </c:pt>
                <c:pt idx="14">
                  <c:v>0.11003171773610819</c:v>
                </c:pt>
                <c:pt idx="15">
                  <c:v>9.2320432620958917E-2</c:v>
                </c:pt>
                <c:pt idx="16">
                  <c:v>0.1011919171151304</c:v>
                </c:pt>
                <c:pt idx="17">
                  <c:v>0.11003171773610819</c:v>
                </c:pt>
                <c:pt idx="18">
                  <c:v>9.2320432620958917E-2</c:v>
                </c:pt>
                <c:pt idx="19">
                  <c:v>0.1011919171151304</c:v>
                </c:pt>
                <c:pt idx="20">
                  <c:v>0.11003171773610819</c:v>
                </c:pt>
                <c:pt idx="21">
                  <c:v>9.2320432620958917E-2</c:v>
                </c:pt>
                <c:pt idx="22">
                  <c:v>0.1011919171151304</c:v>
                </c:pt>
                <c:pt idx="23">
                  <c:v>0.11003171773610819</c:v>
                </c:pt>
                <c:pt idx="24">
                  <c:v>9.2320432620958917E-2</c:v>
                </c:pt>
                <c:pt idx="25">
                  <c:v>0.1011919171151304</c:v>
                </c:pt>
                <c:pt idx="26">
                  <c:v>0.11003171773610819</c:v>
                </c:pt>
              </c:numCache>
            </c:numRef>
          </c:val>
          <c:extLst xmlns:c15="http://schemas.microsoft.com/office/drawing/2012/chart">
            <c:ext xmlns:c16="http://schemas.microsoft.com/office/drawing/2014/chart" uri="{C3380CC4-5D6E-409C-BE32-E72D297353CC}">
              <c16:uniqueId val="{0000000A-E8CF-48B3-BA7B-CE0219D96B83}"/>
            </c:ext>
          </c:extLst>
        </c:ser>
        <c:ser>
          <c:idx val="8"/>
          <c:order val="2"/>
          <c:tx>
            <c:strRef>
              <c:f>'PM2.5'!$G$2</c:f>
              <c:strCache>
                <c:ptCount val="1"/>
                <c:pt idx="0">
                  <c:v>Transportation</c:v>
                </c:pt>
              </c:strCache>
            </c:strRef>
          </c:tx>
          <c:spPr>
            <a:solidFill>
              <a:schemeClr val="accent6"/>
            </a:solidFill>
            <a:ln>
              <a:noFill/>
            </a:ln>
            <a:effectLst/>
          </c:spPr>
          <c:invertIfNegative val="0"/>
          <c:cat>
            <c:strRef>
              <c:f>'PM2.5'!$A$3:$A$29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'PM2.5'!$G$3:$G$29</c:f>
              <c:numCache>
                <c:formatCode>General</c:formatCode>
                <c:ptCount val="27"/>
                <c:pt idx="0">
                  <c:v>8.9944536897344995E-2</c:v>
                </c:pt>
                <c:pt idx="1">
                  <c:v>9.8622634530292103E-2</c:v>
                </c:pt>
                <c:pt idx="2">
                  <c:v>0.107269738957407</c:v>
                </c:pt>
                <c:pt idx="3">
                  <c:v>1.42720774918232E-2</c:v>
                </c:pt>
                <c:pt idx="4">
                  <c:v>1.67907888940882E-2</c:v>
                </c:pt>
                <c:pt idx="5">
                  <c:v>1.9300504898488099E-2</c:v>
                </c:pt>
                <c:pt idx="6">
                  <c:v>7.0768128087688398E-2</c:v>
                </c:pt>
                <c:pt idx="7">
                  <c:v>7.7885355236128606E-2</c:v>
                </c:pt>
                <c:pt idx="8">
                  <c:v>8.49771637161814E-2</c:v>
                </c:pt>
                <c:pt idx="9">
                  <c:v>2.0158969055706299E-2</c:v>
                </c:pt>
                <c:pt idx="10">
                  <c:v>2.31568460503804E-2</c:v>
                </c:pt>
                <c:pt idx="11">
                  <c:v>2.6144016341502201E-2</c:v>
                </c:pt>
                <c:pt idx="12">
                  <c:v>6.0322829147545099E-3</c:v>
                </c:pt>
                <c:pt idx="13">
                  <c:v>7.8803133630721296E-3</c:v>
                </c:pt>
                <c:pt idx="14">
                  <c:v>9.7217437026457694E-3</c:v>
                </c:pt>
                <c:pt idx="15">
                  <c:v>1.44000260353928E-2</c:v>
                </c:pt>
                <c:pt idx="16">
                  <c:v>1.6929151853994899E-2</c:v>
                </c:pt>
                <c:pt idx="17">
                  <c:v>1.94492450803877E-2</c:v>
                </c:pt>
                <c:pt idx="18">
                  <c:v>6.2577516480893701E-3</c:v>
                </c:pt>
                <c:pt idx="19">
                  <c:v>8.1241342026086693E-3</c:v>
                </c:pt>
                <c:pt idx="20">
                  <c:v>9.9838511051475402E-3</c:v>
                </c:pt>
                <c:pt idx="21">
                  <c:v>1.25488858227994E-3</c:v>
                </c:pt>
                <c:pt idx="22">
                  <c:v>2.7140613523728898E-3</c:v>
                </c:pt>
                <c:pt idx="23">
                  <c:v>4.1680227911440803E-3</c:v>
                </c:pt>
                <c:pt idx="24">
                  <c:v>0.14706034982542901</c:v>
                </c:pt>
                <c:pt idx="25">
                  <c:v>0.16038740897577899</c:v>
                </c:pt>
                <c:pt idx="26">
                  <c:v>0.173666871486305</c:v>
                </c:pt>
              </c:numCache>
            </c:numRef>
          </c:val>
          <c:extLst>
            <c:ext xmlns:c16="http://schemas.microsoft.com/office/drawing/2014/chart" uri="{C3380CC4-5D6E-409C-BE32-E72D297353CC}">
              <c16:uniqueId val="{00000005-E8CF-48B3-BA7B-CE0219D96B83}"/>
            </c:ext>
          </c:extLst>
        </c:ser>
        <c:ser>
          <c:idx val="1"/>
          <c:order val="3"/>
          <c:tx>
            <c:strRef>
              <c:f>'PM2.5'!$E$2</c:f>
              <c:strCache>
                <c:ptCount val="1"/>
                <c:pt idx="0">
                  <c:v>Facilities and Operations</c:v>
                </c:pt>
              </c:strCache>
            </c:strRef>
          </c:tx>
          <c:spPr>
            <a:solidFill>
              <a:schemeClr val="accent6">
                <a:lumMod val="40000"/>
                <a:lumOff val="60000"/>
              </a:schemeClr>
            </a:solidFill>
            <a:ln>
              <a:noFill/>
            </a:ln>
            <a:effectLst/>
          </c:spPr>
          <c:invertIfNegative val="0"/>
          <c:cat>
            <c:strRef>
              <c:f>'PM2.5'!$A$3:$A$29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'PM2.5'!$E$3:$E$29</c:f>
              <c:numCache>
                <c:formatCode>General</c:formatCode>
                <c:ptCount val="27"/>
                <c:pt idx="0">
                  <c:v>2.3758957236139199E-3</c:v>
                </c:pt>
                <c:pt idx="1">
                  <c:v>2.5692825848383002E-3</c:v>
                </c:pt>
                <c:pt idx="2">
                  <c:v>2.7619787787011799E-3</c:v>
                </c:pt>
                <c:pt idx="3">
                  <c:v>2.2792471796095298E-3</c:v>
                </c:pt>
                <c:pt idx="4">
                  <c:v>2.4647672988800701E-3</c:v>
                </c:pt>
                <c:pt idx="5">
                  <c:v>2.6496248462960798E-3</c:v>
                </c:pt>
                <c:pt idx="6">
                  <c:v>1.3966222857138E-3</c:v>
                </c:pt>
                <c:pt idx="7">
                  <c:v>1.5103008438533E-3</c:v>
                </c:pt>
                <c:pt idx="8">
                  <c:v>1.6235734071422901E-3</c:v>
                </c:pt>
                <c:pt idx="9">
                  <c:v>1.3966222857138E-3</c:v>
                </c:pt>
                <c:pt idx="10">
                  <c:v>1.5103008438533E-3</c:v>
                </c:pt>
                <c:pt idx="11">
                  <c:v>1.6235734071422901E-3</c:v>
                </c:pt>
                <c:pt idx="12">
                  <c:v>9.1788825954418395E-4</c:v>
                </c:pt>
                <c:pt idx="13">
                  <c:v>9.9260009462336205E-4</c:v>
                </c:pt>
                <c:pt idx="14">
                  <c:v>1.06704510172011E-3</c:v>
                </c:pt>
                <c:pt idx="15">
                  <c:v>2.5296938402411501E-3</c:v>
                </c:pt>
                <c:pt idx="16">
                  <c:v>2.7355991528189199E-3</c:v>
                </c:pt>
                <c:pt idx="17">
                  <c:v>2.9407690892803398E-3</c:v>
                </c:pt>
                <c:pt idx="18">
                  <c:v>1.46598042603534E-3</c:v>
                </c:pt>
                <c:pt idx="19">
                  <c:v>1.5853044142010099E-3</c:v>
                </c:pt>
                <c:pt idx="20">
                  <c:v>1.7042022452660899E-3</c:v>
                </c:pt>
                <c:pt idx="21">
                  <c:v>0</c:v>
                </c:pt>
                <c:pt idx="22">
                  <c:v>0</c:v>
                </c:pt>
                <c:pt idx="23">
                  <c:v>0</c:v>
                </c:pt>
                <c:pt idx="24">
                  <c:v>1.6521988671795299E-3</c:v>
                </c:pt>
                <c:pt idx="25">
                  <c:v>1.78668017032205E-3</c:v>
                </c:pt>
                <c:pt idx="26">
                  <c:v>1.9206811830962101E-3</c:v>
                </c:pt>
              </c:numCache>
            </c:numRef>
          </c:val>
          <c:extLst>
            <c:ext xmlns:c16="http://schemas.microsoft.com/office/drawing/2014/chart" uri="{C3380CC4-5D6E-409C-BE32-E72D297353CC}">
              <c16:uniqueId val="{00000003-E8CF-48B3-BA7B-CE0219D96B83}"/>
            </c:ext>
          </c:extLst>
        </c:ser>
        <c:ser>
          <c:idx val="2"/>
          <c:order val="4"/>
          <c:tx>
            <c:strRef>
              <c:f>'PM2.5'!$C$2</c:f>
              <c:strCache>
                <c:ptCount val="1"/>
                <c:pt idx="0">
                  <c:v>EoL -  Food Loss</c:v>
                </c:pt>
              </c:strCache>
            </c:strRef>
          </c:tx>
          <c:spPr>
            <a:solidFill>
              <a:schemeClr val="accent2">
                <a:lumMod val="40000"/>
                <a:lumOff val="60000"/>
              </a:schemeClr>
            </a:solidFill>
            <a:ln>
              <a:noFill/>
            </a:ln>
            <a:effectLst/>
          </c:spPr>
          <c:invertIfNegative val="0"/>
          <c:cat>
            <c:strRef>
              <c:f>'PM2.5'!$A$3:$A$29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'PM2.5'!$C$3:$C$29</c:f>
              <c:numCache>
                <c:formatCode>General</c:formatCode>
                <c:ptCount val="27"/>
                <c:pt idx="0">
                  <c:v>-5.5853617409923001E-3</c:v>
                </c:pt>
                <c:pt idx="1">
                  <c:v>-6.0399842082823696E-3</c:v>
                </c:pt>
                <c:pt idx="2">
                  <c:v>-6.4929830239035397E-3</c:v>
                </c:pt>
                <c:pt idx="3">
                  <c:v>2.23011498793394E-3</c:v>
                </c:pt>
                <c:pt idx="4">
                  <c:v>2.4116359753239098E-3</c:v>
                </c:pt>
                <c:pt idx="5">
                  <c:v>2.5925086734732098E-3</c:v>
                </c:pt>
                <c:pt idx="6">
                  <c:v>2.23011498793394E-3</c:v>
                </c:pt>
                <c:pt idx="7">
                  <c:v>2.4116359753239098E-3</c:v>
                </c:pt>
                <c:pt idx="8">
                  <c:v>2.5925086734732098E-3</c:v>
                </c:pt>
                <c:pt idx="9">
                  <c:v>2.23011498793394E-3</c:v>
                </c:pt>
                <c:pt idx="10">
                  <c:v>2.4116359753239098E-3</c:v>
                </c:pt>
                <c:pt idx="11">
                  <c:v>2.5925086734732098E-3</c:v>
                </c:pt>
                <c:pt idx="12">
                  <c:v>3.5789876298531502E-3</c:v>
                </c:pt>
                <c:pt idx="13">
                  <c:v>3.87030057646911E-3</c:v>
                </c:pt>
                <c:pt idx="14">
                  <c:v>4.1605731197042898E-3</c:v>
                </c:pt>
                <c:pt idx="15">
                  <c:v>-1.2330756504004101E-3</c:v>
                </c:pt>
                <c:pt idx="16">
                  <c:v>-1.3334422731074199E-3</c:v>
                </c:pt>
                <c:pt idx="17">
                  <c:v>-1.4334504435904801E-3</c:v>
                </c:pt>
                <c:pt idx="18">
                  <c:v>3.9405015318585198E-3</c:v>
                </c:pt>
                <c:pt idx="19">
                  <c:v>4.2612400286377002E-3</c:v>
                </c:pt>
                <c:pt idx="20">
                  <c:v>4.5808330307855298E-3</c:v>
                </c:pt>
                <c:pt idx="21">
                  <c:v>0</c:v>
                </c:pt>
                <c:pt idx="22">
                  <c:v>0</c:v>
                </c:pt>
                <c:pt idx="23">
                  <c:v>0</c:v>
                </c:pt>
                <c:pt idx="24">
                  <c:v>3.2210888668678397E-2</c:v>
                </c:pt>
                <c:pt idx="25">
                  <c:v>3.4832705188221999E-2</c:v>
                </c:pt>
                <c:pt idx="26">
                  <c:v>3.74451580773386E-2</c:v>
                </c:pt>
              </c:numCache>
            </c:numRef>
          </c:val>
          <c:extLst xmlns:c15="http://schemas.microsoft.com/office/drawing/2012/chart">
            <c:ext xmlns:c16="http://schemas.microsoft.com/office/drawing/2014/chart" uri="{C3380CC4-5D6E-409C-BE32-E72D297353CC}">
              <c16:uniqueId val="{00000001-E8CF-48B3-BA7B-CE0219D96B83}"/>
            </c:ext>
          </c:extLst>
        </c:ser>
        <c:ser>
          <c:idx val="5"/>
          <c:order val="5"/>
          <c:tx>
            <c:strRef>
              <c:f>'PM2.5'!$D$2</c:f>
              <c:strCache>
                <c:ptCount val="1"/>
                <c:pt idx="0">
                  <c:v>EoL - Wasted Food</c:v>
                </c:pt>
              </c:strCache>
            </c:strRef>
          </c:tx>
          <c:spPr>
            <a:solidFill>
              <a:schemeClr val="accent2"/>
            </a:solidFill>
            <a:ln>
              <a:noFill/>
            </a:ln>
            <a:effectLst/>
          </c:spPr>
          <c:invertIfNegative val="0"/>
          <c:cat>
            <c:strRef>
              <c:f>'PM2.5'!$A$3:$A$29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'PM2.5'!$D$3:$D$29</c:f>
              <c:numCache>
                <c:formatCode>General</c:formatCode>
                <c:ptCount val="27"/>
                <c:pt idx="0">
                  <c:v>2.25476220680749E-3</c:v>
                </c:pt>
                <c:pt idx="1">
                  <c:v>4.8765787263510699E-3</c:v>
                </c:pt>
                <c:pt idx="2">
                  <c:v>7.4890316154677204E-3</c:v>
                </c:pt>
                <c:pt idx="3">
                  <c:v>2.25476220680749E-3</c:v>
                </c:pt>
                <c:pt idx="4">
                  <c:v>4.8765787263510699E-3</c:v>
                </c:pt>
                <c:pt idx="5">
                  <c:v>7.4890316154677204E-3</c:v>
                </c:pt>
                <c:pt idx="6">
                  <c:v>2.25476220680749E-3</c:v>
                </c:pt>
                <c:pt idx="7">
                  <c:v>4.8765787263510699E-3</c:v>
                </c:pt>
                <c:pt idx="8">
                  <c:v>7.4890316154677204E-3</c:v>
                </c:pt>
                <c:pt idx="9">
                  <c:v>2.25476220680749E-3</c:v>
                </c:pt>
                <c:pt idx="10">
                  <c:v>4.8765787263510699E-3</c:v>
                </c:pt>
                <c:pt idx="11">
                  <c:v>7.4890316154677204E-3</c:v>
                </c:pt>
                <c:pt idx="12">
                  <c:v>2.25476220680749E-3</c:v>
                </c:pt>
                <c:pt idx="13">
                  <c:v>4.8765787263510699E-3</c:v>
                </c:pt>
                <c:pt idx="14">
                  <c:v>7.4890316154677204E-3</c:v>
                </c:pt>
                <c:pt idx="15">
                  <c:v>2.25476220680749E-3</c:v>
                </c:pt>
                <c:pt idx="16">
                  <c:v>4.8765787263510699E-3</c:v>
                </c:pt>
                <c:pt idx="17">
                  <c:v>7.4890316154677204E-3</c:v>
                </c:pt>
                <c:pt idx="18">
                  <c:v>2.25476220680749E-3</c:v>
                </c:pt>
                <c:pt idx="19">
                  <c:v>4.8765787263510699E-3</c:v>
                </c:pt>
                <c:pt idx="20">
                  <c:v>7.4890316154677204E-3</c:v>
                </c:pt>
                <c:pt idx="21">
                  <c:v>2.25476220680749E-3</c:v>
                </c:pt>
                <c:pt idx="22">
                  <c:v>4.8765787263510699E-3</c:v>
                </c:pt>
                <c:pt idx="23">
                  <c:v>7.4890316154677204E-3</c:v>
                </c:pt>
                <c:pt idx="24">
                  <c:v>2.25476220680749E-3</c:v>
                </c:pt>
                <c:pt idx="25">
                  <c:v>4.8765787263510699E-3</c:v>
                </c:pt>
                <c:pt idx="26">
                  <c:v>7.4890316154677204E-3</c:v>
                </c:pt>
              </c:numCache>
            </c:numRef>
          </c:val>
          <c:extLst>
            <c:ext xmlns:c16="http://schemas.microsoft.com/office/drawing/2014/chart" uri="{C3380CC4-5D6E-409C-BE32-E72D297353CC}">
              <c16:uniqueId val="{00000002-E8CF-48B3-BA7B-CE0219D96B83}"/>
            </c:ext>
          </c:extLst>
        </c:ser>
        <c:ser>
          <c:idx val="0"/>
          <c:order val="6"/>
          <c:tx>
            <c:strRef>
              <c:f>'PM2.5'!$B$2</c:f>
              <c:strCache>
                <c:ptCount val="1"/>
                <c:pt idx="0">
                  <c:v>Avoided Disposal</c:v>
                </c:pt>
              </c:strCache>
            </c:strRef>
          </c:tx>
          <c:spPr>
            <a:solidFill>
              <a:schemeClr val="accent1"/>
            </a:solidFill>
            <a:ln>
              <a:noFill/>
            </a:ln>
            <a:effectLst/>
          </c:spPr>
          <c:invertIfNegative val="0"/>
          <c:cat>
            <c:strRef>
              <c:f>'PM2.5'!$A$3:$A$29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'PM2.5'!$B$3:$B$29</c:f>
              <c:numCache>
                <c:formatCode>General</c:formatCode>
                <c:ptCount val="27"/>
                <c:pt idx="0">
                  <c:v>-2.02855463680892E-2</c:v>
                </c:pt>
                <c:pt idx="1">
                  <c:v>-2.02855463680892E-2</c:v>
                </c:pt>
                <c:pt idx="2">
                  <c:v>-2.02855463680892E-2</c:v>
                </c:pt>
                <c:pt idx="3">
                  <c:v>-2.02855463680892E-2</c:v>
                </c:pt>
                <c:pt idx="4">
                  <c:v>-2.02855463680892E-2</c:v>
                </c:pt>
                <c:pt idx="5">
                  <c:v>-2.02855463680892E-2</c:v>
                </c:pt>
                <c:pt idx="6">
                  <c:v>-2.02855463680892E-2</c:v>
                </c:pt>
                <c:pt idx="7">
                  <c:v>-2.02855463680892E-2</c:v>
                </c:pt>
                <c:pt idx="8">
                  <c:v>-2.02855463680892E-2</c:v>
                </c:pt>
                <c:pt idx="9">
                  <c:v>-2.02855463680892E-2</c:v>
                </c:pt>
                <c:pt idx="10">
                  <c:v>-2.02855463680892E-2</c:v>
                </c:pt>
                <c:pt idx="11">
                  <c:v>-2.02855463680892E-2</c:v>
                </c:pt>
                <c:pt idx="12">
                  <c:v>-2.02855463680892E-2</c:v>
                </c:pt>
                <c:pt idx="13">
                  <c:v>-2.02855463680892E-2</c:v>
                </c:pt>
                <c:pt idx="14">
                  <c:v>-2.02855463680892E-2</c:v>
                </c:pt>
                <c:pt idx="15">
                  <c:v>-2.02855463680892E-2</c:v>
                </c:pt>
                <c:pt idx="16">
                  <c:v>-2.02855463680892E-2</c:v>
                </c:pt>
                <c:pt idx="17">
                  <c:v>-2.02855463680892E-2</c:v>
                </c:pt>
                <c:pt idx="18">
                  <c:v>-2.02855463680892E-2</c:v>
                </c:pt>
                <c:pt idx="19">
                  <c:v>-2.02855463680892E-2</c:v>
                </c:pt>
                <c:pt idx="20">
                  <c:v>-2.02855463680892E-2</c:v>
                </c:pt>
                <c:pt idx="21">
                  <c:v>-2.02855463680892E-2</c:v>
                </c:pt>
                <c:pt idx="22">
                  <c:v>-2.02855463680892E-2</c:v>
                </c:pt>
                <c:pt idx="23">
                  <c:v>-2.02855463680892E-2</c:v>
                </c:pt>
                <c:pt idx="24">
                  <c:v>-2.02855463680892E-2</c:v>
                </c:pt>
                <c:pt idx="25">
                  <c:v>-2.02855463680892E-2</c:v>
                </c:pt>
                <c:pt idx="26">
                  <c:v>-2.02855463680892E-2</c:v>
                </c:pt>
              </c:numCache>
            </c:numRef>
          </c:val>
          <c:extLst>
            <c:ext xmlns:c16="http://schemas.microsoft.com/office/drawing/2014/chart" uri="{C3380CC4-5D6E-409C-BE32-E72D297353CC}">
              <c16:uniqueId val="{00000000-E8CF-48B3-BA7B-CE0219D96B83}"/>
            </c:ext>
          </c:extLst>
        </c:ser>
        <c:dLbls>
          <c:showLegendKey val="0"/>
          <c:showVal val="0"/>
          <c:showCatName val="0"/>
          <c:showSerName val="0"/>
          <c:showPercent val="0"/>
          <c:showBubbleSize val="0"/>
        </c:dLbls>
        <c:gapWidth val="60"/>
        <c:overlap val="100"/>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kg PM2.5 eq.</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4"/>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6"/>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PM 2.5 of Food Rescue (incl. Chicken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'PM2.5'!$I$2</c:f>
              <c:strCache>
                <c:ptCount val="1"/>
                <c:pt idx="0">
                  <c:v>Net</c:v>
                </c:pt>
              </c:strCache>
            </c:strRef>
          </c:tx>
          <c:spPr>
            <a:solidFill>
              <a:schemeClr val="bg1">
                <a:lumMod val="65000"/>
              </a:schemeClr>
            </a:solidFill>
            <a:ln>
              <a:noFill/>
            </a:ln>
            <a:effectLst/>
          </c:spPr>
          <c:invertIfNegative val="0"/>
          <c:cat>
            <c:strRef>
              <c:f>'PM2.5'!$A$3:$A$29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'PM2.5'!$I$3:$I$29</c:f>
              <c:numCache>
                <c:formatCode>General</c:formatCode>
                <c:ptCount val="27"/>
                <c:pt idx="0">
                  <c:v>6.0908465090994852</c:v>
                </c:pt>
                <c:pt idx="1">
                  <c:v>6.5920595545838898</c:v>
                </c:pt>
                <c:pt idx="2">
                  <c:v>7.0914825534772623</c:v>
                </c:pt>
                <c:pt idx="3">
                  <c:v>5.6329486775442144</c:v>
                </c:pt>
                <c:pt idx="4">
                  <c:v>6.0968909692973634</c:v>
                </c:pt>
                <c:pt idx="5">
                  <c:v>6.5591763242942553</c:v>
                </c:pt>
                <c:pt idx="6">
                  <c:v>5.7812073740222392</c:v>
                </c:pt>
                <c:pt idx="7">
                  <c:v>6.2585742647695497</c:v>
                </c:pt>
                <c:pt idx="8">
                  <c:v>6.7342362737642025</c:v>
                </c:pt>
                <c:pt idx="9">
                  <c:v>5.7305982149902572</c:v>
                </c:pt>
                <c:pt idx="10">
                  <c:v>6.2038457555838011</c:v>
                </c:pt>
                <c:pt idx="11">
                  <c:v>6.675403126389523</c:v>
                </c:pt>
                <c:pt idx="12">
                  <c:v>5.9484685790248486</c:v>
                </c:pt>
                <c:pt idx="13">
                  <c:v>6.4394497539002877</c:v>
                </c:pt>
                <c:pt idx="14">
                  <c:v>6.9286774245797469</c:v>
                </c:pt>
                <c:pt idx="15">
                  <c:v>6.5930768951810208</c:v>
                </c:pt>
                <c:pt idx="16">
                  <c:v>7.1365261888133587</c:v>
                </c:pt>
                <c:pt idx="17">
                  <c:v>7.6780345921112945</c:v>
                </c:pt>
                <c:pt idx="18">
                  <c:v>6.0006892857433796</c:v>
                </c:pt>
                <c:pt idx="19">
                  <c:v>6.4959209832586993</c:v>
                </c:pt>
                <c:pt idx="20">
                  <c:v>6.9893839961400248</c:v>
                </c:pt>
                <c:pt idx="21">
                  <c:v>5.3553598786311767</c:v>
                </c:pt>
                <c:pt idx="22">
                  <c:v>5.7980647639396956</c:v>
                </c:pt>
                <c:pt idx="23">
                  <c:v>6.2391885603721002</c:v>
                </c:pt>
                <c:pt idx="24">
                  <c:v>10.809782674990764</c:v>
                </c:pt>
                <c:pt idx="25">
                  <c:v>11.696452206514616</c:v>
                </c:pt>
                <c:pt idx="26">
                  <c:v>12.579955061140126</c:v>
                </c:pt>
              </c:numCache>
            </c:numRef>
          </c:val>
          <c:extLst xmlns:c15="http://schemas.microsoft.com/office/drawing/2012/chart">
            <c:ext xmlns:c16="http://schemas.microsoft.com/office/drawing/2014/chart" uri="{C3380CC4-5D6E-409C-BE32-E72D297353CC}">
              <c16:uniqueId val="{00000001-B332-4148-BE77-D105F58C6CAB}"/>
            </c:ext>
          </c:extLst>
        </c:ser>
        <c:dLbls>
          <c:showLegendKey val="0"/>
          <c:showVal val="0"/>
          <c:showCatName val="0"/>
          <c:showSerName val="0"/>
          <c:showPercent val="0"/>
          <c:showBubbleSize val="0"/>
        </c:dLbls>
        <c:gapWidth val="86"/>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PM2.5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PM 2.5 of Food Rescue (Incl. Chicken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'PM2.5'!$AQ$1</c:f>
              <c:strCache>
                <c:ptCount val="1"/>
                <c:pt idx="0">
                  <c:v>Min</c:v>
                </c:pt>
              </c:strCache>
            </c:strRef>
          </c:tx>
          <c:spPr>
            <a:ln w="25400" cap="rnd">
              <a:noFill/>
              <a:round/>
            </a:ln>
            <a:effectLst/>
          </c:spPr>
          <c:marker>
            <c:symbol val="none"/>
          </c:marker>
          <c:errBars>
            <c:errDir val="y"/>
            <c:errBarType val="both"/>
            <c:errValType val="cust"/>
            <c:noEndCap val="1"/>
            <c:plus>
              <c:numRef>
                <c:f>'PM2.5'!$AT$2:$AT$10</c:f>
                <c:numCache>
                  <c:formatCode>General</c:formatCode>
                  <c:ptCount val="9"/>
                  <c:pt idx="0">
                    <c:v>1.0006360443777771</c:v>
                  </c:pt>
                  <c:pt idx="1">
                    <c:v>0.92622764675004099</c:v>
                  </c:pt>
                  <c:pt idx="2">
                    <c:v>0.95302889974196336</c:v>
                  </c:pt>
                  <c:pt idx="3">
                    <c:v>0.94480491139926581</c:v>
                  </c:pt>
                  <c:pt idx="4">
                    <c:v>0.98020884555489829</c:v>
                  </c:pt>
                  <c:pt idx="5">
                    <c:v>1.0849576969302737</c:v>
                  </c:pt>
                  <c:pt idx="6">
                    <c:v>0.98869471039664525</c:v>
                  </c:pt>
                  <c:pt idx="7">
                    <c:v>0.88382868174092355</c:v>
                  </c:pt>
                  <c:pt idx="8">
                    <c:v>1.7701723861493619</c:v>
                  </c:pt>
                </c:numCache>
              </c:numRef>
            </c:plus>
            <c:minus>
              <c:numLit>
                <c:formatCode>General</c:formatCode>
                <c:ptCount val="1"/>
                <c:pt idx="0">
                  <c:v>0</c:v>
                </c:pt>
              </c:numLit>
            </c:minus>
            <c:spPr>
              <a:noFill/>
              <a:ln w="203200" cap="flat" cmpd="sng" algn="ctr">
                <a:solidFill>
                  <a:schemeClr val="accent3"/>
                </a:solidFill>
                <a:round/>
              </a:ln>
              <a:effectLst/>
            </c:spPr>
          </c:errBars>
          <c:cat>
            <c:strRef>
              <c:f>'PM2.5'!$AP$2:$AP$10</c:f>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f>'PM2.5'!$AQ$2:$AQ$10</c:f>
              <c:numCache>
                <c:formatCode>General</c:formatCode>
                <c:ptCount val="9"/>
                <c:pt idx="0">
                  <c:v>6.0908465090994852</c:v>
                </c:pt>
                <c:pt idx="1">
                  <c:v>5.6329486775442144</c:v>
                </c:pt>
                <c:pt idx="2">
                  <c:v>5.7812073740222392</c:v>
                </c:pt>
                <c:pt idx="3">
                  <c:v>5.7305982149902572</c:v>
                </c:pt>
                <c:pt idx="4">
                  <c:v>5.9484685790248486</c:v>
                </c:pt>
                <c:pt idx="5">
                  <c:v>6.5930768951810208</c:v>
                </c:pt>
                <c:pt idx="6">
                  <c:v>6.0006892857433796</c:v>
                </c:pt>
                <c:pt idx="7">
                  <c:v>5.3553598786311767</c:v>
                </c:pt>
                <c:pt idx="8">
                  <c:v>10.809782674990764</c:v>
                </c:pt>
              </c:numCache>
            </c:numRef>
          </c:val>
          <c:smooth val="0"/>
          <c:extLst>
            <c:ext xmlns:c16="http://schemas.microsoft.com/office/drawing/2014/chart" uri="{C3380CC4-5D6E-409C-BE32-E72D297353CC}">
              <c16:uniqueId val="{00000000-9015-4D13-B06D-AE79F8C6A95D}"/>
            </c:ext>
          </c:extLst>
        </c:ser>
        <c:ser>
          <c:idx val="1"/>
          <c:order val="1"/>
          <c:tx>
            <c:strRef>
              <c:f>'PM2.5'!$AR$1</c:f>
              <c:strCache>
                <c:ptCount val="1"/>
                <c:pt idx="0">
                  <c:v>Mid</c:v>
                </c:pt>
              </c:strCache>
            </c:strRef>
          </c:tx>
          <c:spPr>
            <a:ln w="25400" cap="rnd">
              <a:noFill/>
              <a:round/>
            </a:ln>
            <a:effectLst/>
          </c:spPr>
          <c:marker>
            <c:symbol val="none"/>
          </c:marker>
          <c:cat>
            <c:strRef>
              <c:f>'PM2.5'!$AP$2:$AP$10</c:f>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f>'PM2.5'!$AR$2:$AR$10</c:f>
              <c:numCache>
                <c:formatCode>General</c:formatCode>
                <c:ptCount val="9"/>
                <c:pt idx="0">
                  <c:v>6.5920595545838898</c:v>
                </c:pt>
                <c:pt idx="1">
                  <c:v>6.0968909692973634</c:v>
                </c:pt>
                <c:pt idx="2">
                  <c:v>6.2585742647695497</c:v>
                </c:pt>
                <c:pt idx="3">
                  <c:v>6.2038457555838011</c:v>
                </c:pt>
                <c:pt idx="4">
                  <c:v>6.4394497539002877</c:v>
                </c:pt>
                <c:pt idx="5">
                  <c:v>7.1365261888133587</c:v>
                </c:pt>
                <c:pt idx="6">
                  <c:v>6.4959209832586993</c:v>
                </c:pt>
                <c:pt idx="7">
                  <c:v>5.7980647639396956</c:v>
                </c:pt>
                <c:pt idx="8">
                  <c:v>11.696452206514616</c:v>
                </c:pt>
              </c:numCache>
            </c:numRef>
          </c:val>
          <c:smooth val="0"/>
          <c:extLst xmlns:c15="http://schemas.microsoft.com/office/drawing/2012/chart">
            <c:ext xmlns:c16="http://schemas.microsoft.com/office/drawing/2014/chart" uri="{C3380CC4-5D6E-409C-BE32-E72D297353CC}">
              <c16:uniqueId val="{00000001-9015-4D13-B06D-AE79F8C6A95D}"/>
            </c:ext>
          </c:extLst>
        </c:ser>
        <c:ser>
          <c:idx val="2"/>
          <c:order val="2"/>
          <c:tx>
            <c:strRef>
              <c:f>'PM2.5'!$AS$1</c:f>
              <c:strCache>
                <c:ptCount val="1"/>
                <c:pt idx="0">
                  <c:v>Max</c:v>
                </c:pt>
              </c:strCache>
            </c:strRef>
          </c:tx>
          <c:spPr>
            <a:ln w="25400" cap="rnd">
              <a:noFill/>
              <a:round/>
            </a:ln>
            <a:effectLst/>
          </c:spPr>
          <c:marker>
            <c:symbol val="none"/>
          </c:marker>
          <c:cat>
            <c:strRef>
              <c:f>'PM2.5'!$AP$2:$AP$10</c:f>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f>'PM2.5'!$AS$2:$AS$10</c:f>
              <c:numCache>
                <c:formatCode>General</c:formatCode>
                <c:ptCount val="9"/>
                <c:pt idx="0">
                  <c:v>7.0914825534772623</c:v>
                </c:pt>
                <c:pt idx="1">
                  <c:v>6.5591763242942553</c:v>
                </c:pt>
                <c:pt idx="2">
                  <c:v>6.7342362737642025</c:v>
                </c:pt>
                <c:pt idx="3">
                  <c:v>6.675403126389523</c:v>
                </c:pt>
                <c:pt idx="4">
                  <c:v>6.9286774245797469</c:v>
                </c:pt>
                <c:pt idx="5">
                  <c:v>7.6780345921112945</c:v>
                </c:pt>
                <c:pt idx="6">
                  <c:v>6.9893839961400248</c:v>
                </c:pt>
                <c:pt idx="7">
                  <c:v>6.2391885603721002</c:v>
                </c:pt>
                <c:pt idx="8">
                  <c:v>12.579955061140126</c:v>
                </c:pt>
              </c:numCache>
            </c:numRef>
          </c:val>
          <c:smooth val="0"/>
          <c:extLst xmlns:c15="http://schemas.microsoft.com/office/drawing/2012/chart">
            <c:ext xmlns:c16="http://schemas.microsoft.com/office/drawing/2014/chart" uri="{C3380CC4-5D6E-409C-BE32-E72D297353CC}">
              <c16:uniqueId val="{00000002-9015-4D13-B06D-AE79F8C6A95D}"/>
            </c:ext>
          </c:extLst>
        </c:ser>
        <c:dLbls>
          <c:showLegendKey val="0"/>
          <c:showVal val="0"/>
          <c:showCatName val="0"/>
          <c:showSerName val="0"/>
          <c:showPercent val="0"/>
          <c:showBubbleSize val="0"/>
        </c:dLbls>
        <c:smooth val="0"/>
        <c:axId val="405009640"/>
        <c:axId val="405007672"/>
        <c:extLst/>
      </c:lineChart>
      <c:catAx>
        <c:axId val="40500964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7672"/>
        <c:crosses val="autoZero"/>
        <c:auto val="1"/>
        <c:lblAlgn val="ctr"/>
        <c:lblOffset val="100"/>
        <c:noMultiLvlLbl val="0"/>
      </c:catAx>
      <c:valAx>
        <c:axId val="4050076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PM2.5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9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PM 2.5 of Food Rescue (Incl. Milk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'PM2.5'!$AQ$1</c:f>
              <c:strCache>
                <c:ptCount val="1"/>
                <c:pt idx="0">
                  <c:v>Min</c:v>
                </c:pt>
              </c:strCache>
            </c:strRef>
          </c:tx>
          <c:spPr>
            <a:ln w="25400" cap="rnd">
              <a:noFill/>
              <a:round/>
            </a:ln>
            <a:effectLst/>
          </c:spPr>
          <c:marker>
            <c:symbol val="none"/>
          </c:marker>
          <c:errBars>
            <c:errDir val="y"/>
            <c:errBarType val="both"/>
            <c:errValType val="cust"/>
            <c:noEndCap val="1"/>
            <c:plus>
              <c:numRef>
                <c:f>'PM2.5'!$AT$12:$AT$20</c:f>
                <c:numCache>
                  <c:formatCode>General</c:formatCode>
                  <c:ptCount val="9"/>
                  <c:pt idx="0">
                    <c:v>0.38588759617237844</c:v>
                  </c:pt>
                  <c:pt idx="1">
                    <c:v>0.35128523154591118</c:v>
                  </c:pt>
                  <c:pt idx="2">
                    <c:v>0.37781078995945316</c:v>
                  </c:pt>
                  <c:pt idx="3">
                    <c:v>0.3695868016167565</c:v>
                  </c:pt>
                  <c:pt idx="4">
                    <c:v>0.38163952173294691</c:v>
                  </c:pt>
                  <c:pt idx="5">
                    <c:v>0.42111338558766365</c:v>
                  </c:pt>
                  <c:pt idx="6">
                    <c:v>0.38491049596159499</c:v>
                  </c:pt>
                  <c:pt idx="7">
                    <c:v>0.34485796862982365</c:v>
                  </c:pt>
                  <c:pt idx="8">
                    <c:v>0.69274760326986229</c:v>
                  </c:pt>
                </c:numCache>
              </c:numRef>
            </c:plus>
            <c:minus>
              <c:numLit>
                <c:formatCode>General</c:formatCode>
                <c:ptCount val="1"/>
                <c:pt idx="0">
                  <c:v>0</c:v>
                </c:pt>
              </c:numLit>
            </c:minus>
            <c:spPr>
              <a:noFill/>
              <a:ln w="203200" cap="flat" cmpd="sng" algn="ctr">
                <a:solidFill>
                  <a:schemeClr val="accent4"/>
                </a:solidFill>
                <a:round/>
              </a:ln>
              <a:effectLst/>
            </c:spPr>
          </c:errBars>
          <c:cat>
            <c:strRef>
              <c:f>'PM2.5'!$AP$12:$AP$20</c:f>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f>'PM2.5'!$AQ$12:$AQ$20</c:f>
              <c:numCache>
                <c:formatCode>General</c:formatCode>
                <c:ptCount val="9"/>
                <c:pt idx="0">
                  <c:v>2.3077791355278046</c:v>
                </c:pt>
                <c:pt idx="1">
                  <c:v>2.094841507057275</c:v>
                </c:pt>
                <c:pt idx="2">
                  <c:v>2.2414036215144892</c:v>
                </c:pt>
                <c:pt idx="3">
                  <c:v>2.1907944624825069</c:v>
                </c:pt>
                <c:pt idx="4">
                  <c:v>2.2649650478129195</c:v>
                </c:pt>
                <c:pt idx="5">
                  <c:v>2.5078811330727007</c:v>
                </c:pt>
                <c:pt idx="6">
                  <c:v>2.2850941199891506</c:v>
                </c:pt>
                <c:pt idx="7">
                  <c:v>2.0386170287167369</c:v>
                </c:pt>
                <c:pt idx="8">
                  <c:v>4.179476318809324</c:v>
                </c:pt>
              </c:numCache>
            </c:numRef>
          </c:val>
          <c:smooth val="0"/>
          <c:extLst>
            <c:ext xmlns:c16="http://schemas.microsoft.com/office/drawing/2014/chart" uri="{C3380CC4-5D6E-409C-BE32-E72D297353CC}">
              <c16:uniqueId val="{00000000-DA5F-4C25-99B4-4E84C56436FE}"/>
            </c:ext>
          </c:extLst>
        </c:ser>
        <c:dLbls>
          <c:showLegendKey val="0"/>
          <c:showVal val="0"/>
          <c:showCatName val="0"/>
          <c:showSerName val="0"/>
          <c:showPercent val="0"/>
          <c:showBubbleSize val="0"/>
        </c:dLbls>
        <c:smooth val="0"/>
        <c:axId val="405009640"/>
        <c:axId val="405007672"/>
        <c:extLst/>
      </c:lineChart>
      <c:catAx>
        <c:axId val="40500964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7672"/>
        <c:crosses val="autoZero"/>
        <c:auto val="1"/>
        <c:lblAlgn val="ctr"/>
        <c:lblOffset val="100"/>
        <c:noMultiLvlLbl val="0"/>
      </c:catAx>
      <c:valAx>
        <c:axId val="405007672"/>
        <c:scaling>
          <c:orientation val="minMax"/>
          <c:max val="8"/>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PM2.5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9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PM 2.5 of Food Rescue (Incl. Apple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'PM2.5'!$AQ$1</c:f>
              <c:strCache>
                <c:ptCount val="1"/>
                <c:pt idx="0">
                  <c:v>Min</c:v>
                </c:pt>
              </c:strCache>
            </c:strRef>
          </c:tx>
          <c:spPr>
            <a:ln w="25400" cap="rnd">
              <a:noFill/>
              <a:round/>
            </a:ln>
            <a:effectLst/>
          </c:spPr>
          <c:marker>
            <c:symbol val="none"/>
          </c:marker>
          <c:errBars>
            <c:errDir val="y"/>
            <c:errBarType val="both"/>
            <c:errValType val="cust"/>
            <c:noEndCap val="1"/>
            <c:plus>
              <c:numRef>
                <c:f>'PM2.5'!$AT$22:$AT$30</c:f>
                <c:numCache>
                  <c:formatCode>General</c:formatCode>
                  <c:ptCount val="9"/>
                  <c:pt idx="0">
                    <c:v>7.8156737171501234E-2</c:v>
                  </c:pt>
                  <c:pt idx="1">
                    <c:v>6.3480481776642006E-2</c:v>
                  </c:pt>
                  <c:pt idx="2">
                    <c:v>8.9868032961899991E-2</c:v>
                  </c:pt>
                  <c:pt idx="3">
                    <c:v>8.1644044619202938E-2</c:v>
                  </c:pt>
                  <c:pt idx="4">
                    <c:v>8.200761094241793E-2</c:v>
                  </c:pt>
                  <c:pt idx="5">
                    <c:v>8.8806112964752493E-2</c:v>
                  </c:pt>
                  <c:pt idx="6">
                    <c:v>8.2668114542530369E-2</c:v>
                  </c:pt>
                  <c:pt idx="7">
                    <c:v>7.5059938222144684E-2</c:v>
                  </c:pt>
                  <c:pt idx="8">
                    <c:v>0.15341016384690531</c:v>
                  </c:pt>
                </c:numCache>
              </c:numRef>
            </c:plus>
            <c:minus>
              <c:numLit>
                <c:formatCode>General</c:formatCode>
                <c:ptCount val="1"/>
                <c:pt idx="0">
                  <c:v>0</c:v>
                </c:pt>
              </c:numLit>
            </c:minus>
            <c:spPr>
              <a:noFill/>
              <a:ln w="203200" cap="flat" cmpd="sng" algn="ctr">
                <a:solidFill>
                  <a:schemeClr val="accent5"/>
                </a:solidFill>
                <a:round/>
              </a:ln>
              <a:effectLst/>
            </c:spPr>
          </c:errBars>
          <c:cat>
            <c:strRef>
              <c:f>'PM2.5'!$AP$22:$AP$30</c:f>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f>'PM2.5'!$AQ$22:$AQ$30</c:f>
              <c:numCache>
                <c:formatCode>General</c:formatCode>
                <c:ptCount val="9"/>
                <c:pt idx="0">
                  <c:v>0.41405077244546989</c:v>
                </c:pt>
                <c:pt idx="1">
                  <c:v>0.32373535463094893</c:v>
                </c:pt>
                <c:pt idx="2">
                  <c:v>0.46944819383720143</c:v>
                </c:pt>
                <c:pt idx="3">
                  <c:v>0.41883903480521933</c:v>
                </c:pt>
                <c:pt idx="4">
                  <c:v>0.42107636602499898</c:v>
                </c:pt>
                <c:pt idx="5">
                  <c:v>0.46291330154705779</c:v>
                </c:pt>
                <c:pt idx="6">
                  <c:v>0.42514100356415646</c:v>
                </c:pt>
                <c:pt idx="7">
                  <c:v>0.37832145697716113</c:v>
                </c:pt>
                <c:pt idx="8">
                  <c:v>0.8604766915910701</c:v>
                </c:pt>
              </c:numCache>
            </c:numRef>
          </c:val>
          <c:smooth val="0"/>
          <c:extLst>
            <c:ext xmlns:c16="http://schemas.microsoft.com/office/drawing/2014/chart" uri="{C3380CC4-5D6E-409C-BE32-E72D297353CC}">
              <c16:uniqueId val="{00000000-F134-4626-9F04-1C4DAFF6DDA5}"/>
            </c:ext>
          </c:extLst>
        </c:ser>
        <c:dLbls>
          <c:showLegendKey val="0"/>
          <c:showVal val="0"/>
          <c:showCatName val="0"/>
          <c:showSerName val="0"/>
          <c:showPercent val="0"/>
          <c:showBubbleSize val="0"/>
        </c:dLbls>
        <c:smooth val="0"/>
        <c:axId val="405009640"/>
        <c:axId val="405007672"/>
        <c:extLst/>
      </c:lineChart>
      <c:catAx>
        <c:axId val="40500964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7672"/>
        <c:crosses val="autoZero"/>
        <c:auto val="1"/>
        <c:lblAlgn val="ctr"/>
        <c:lblOffset val="100"/>
        <c:noMultiLvlLbl val="0"/>
      </c:catAx>
      <c:valAx>
        <c:axId val="405007672"/>
        <c:scaling>
          <c:orientation val="minMax"/>
          <c:max val="8"/>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PM2.5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9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PM 2.5 of Food Rescue (incl. Milk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'PM2.5'!$I$30</c:f>
              <c:strCache>
                <c:ptCount val="1"/>
                <c:pt idx="0">
                  <c:v>Net</c:v>
                </c:pt>
              </c:strCache>
            </c:strRef>
          </c:tx>
          <c:spPr>
            <a:solidFill>
              <a:schemeClr val="accent4"/>
            </a:solidFill>
            <a:ln>
              <a:noFill/>
            </a:ln>
            <a:effectLst/>
          </c:spPr>
          <c:invertIfNegative val="0"/>
          <c:cat>
            <c:strRef>
              <c:f>'PM2.5'!$A$31:$A$57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'PM2.5'!$I$31:$I$57</c:f>
              <c:numCache>
                <c:formatCode>General</c:formatCode>
                <c:ptCount val="27"/>
                <c:pt idx="0">
                  <c:v>2.3077791355278046</c:v>
                </c:pt>
                <c:pt idx="1">
                  <c:v>2.5010680924656699</c:v>
                </c:pt>
                <c:pt idx="2">
                  <c:v>2.693666731700183</c:v>
                </c:pt>
                <c:pt idx="3">
                  <c:v>2.094841507057275</c:v>
                </c:pt>
                <c:pt idx="4">
                  <c:v>2.270798331445214</c:v>
                </c:pt>
                <c:pt idx="5">
                  <c:v>2.4461267386031862</c:v>
                </c:pt>
                <c:pt idx="6">
                  <c:v>2.2414036215144892</c:v>
                </c:pt>
                <c:pt idx="7">
                  <c:v>2.4306469510111799</c:v>
                </c:pt>
                <c:pt idx="8">
                  <c:v>2.6192144114739424</c:v>
                </c:pt>
                <c:pt idx="9">
                  <c:v>2.1907944624825069</c:v>
                </c:pt>
                <c:pt idx="10">
                  <c:v>2.3759184418254318</c:v>
                </c:pt>
                <c:pt idx="11">
                  <c:v>2.5603812640992634</c:v>
                </c:pt>
                <c:pt idx="12">
                  <c:v>2.2649650478129195</c:v>
                </c:pt>
                <c:pt idx="13">
                  <c:v>2.456126167822267</c:v>
                </c:pt>
                <c:pt idx="14">
                  <c:v>2.6466045695458664</c:v>
                </c:pt>
                <c:pt idx="15">
                  <c:v>2.5078811330727007</c:v>
                </c:pt>
                <c:pt idx="16">
                  <c:v>2.7188144925799387</c:v>
                </c:pt>
                <c:pt idx="17">
                  <c:v>2.9289945186603643</c:v>
                </c:pt>
                <c:pt idx="18">
                  <c:v>2.2850941199891506</c:v>
                </c:pt>
                <c:pt idx="19">
                  <c:v>2.4778936528500597</c:v>
                </c:pt>
                <c:pt idx="20">
                  <c:v>2.6700046159507456</c:v>
                </c:pt>
                <c:pt idx="21">
                  <c:v>2.0386170287167369</c:v>
                </c:pt>
                <c:pt idx="22">
                  <c:v>2.2113544727531353</c:v>
                </c:pt>
                <c:pt idx="23">
                  <c:v>2.3834749973465605</c:v>
                </c:pt>
                <c:pt idx="24">
                  <c:v>4.179476318809324</c:v>
                </c:pt>
                <c:pt idx="25">
                  <c:v>4.5264697515741954</c:v>
                </c:pt>
                <c:pt idx="26">
                  <c:v>4.8722239220791863</c:v>
                </c:pt>
              </c:numCache>
            </c:numRef>
          </c:val>
          <c:extLst xmlns:c15="http://schemas.microsoft.com/office/drawing/2012/chart">
            <c:ext xmlns:c16="http://schemas.microsoft.com/office/drawing/2014/chart" uri="{C3380CC4-5D6E-409C-BE32-E72D297353CC}">
              <c16:uniqueId val="{00000001-C97B-4CCA-90F5-0DDF7FBD073D}"/>
            </c:ext>
          </c:extLst>
        </c:ser>
        <c:dLbls>
          <c:showLegendKey val="0"/>
          <c:showVal val="0"/>
          <c:showCatName val="0"/>
          <c:showSerName val="0"/>
          <c:showPercent val="0"/>
          <c:showBubbleSize val="0"/>
        </c:dLbls>
        <c:gapWidth val="86"/>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max val="8"/>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PM2.5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PERNRT of Food Rescue (incl. Apple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PERNRT!$I$58</c:f>
              <c:strCache>
                <c:ptCount val="1"/>
                <c:pt idx="0">
                  <c:v>Net</c:v>
                </c:pt>
              </c:strCache>
            </c:strRef>
          </c:tx>
          <c:spPr>
            <a:solidFill>
              <a:schemeClr val="accent5"/>
            </a:solidFill>
            <a:ln>
              <a:noFill/>
            </a:ln>
            <a:effectLst/>
          </c:spPr>
          <c:invertIfNegative val="0"/>
          <c:cat>
            <c:strRef>
              <c:f>PERNRT!$A$59:$A$85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PERNRT!$I$59:$I$85</c:f>
              <c:numCache>
                <c:formatCode>General</c:formatCode>
                <c:ptCount val="27"/>
                <c:pt idx="0">
                  <c:v>10737.089700242119</c:v>
                </c:pt>
                <c:pt idx="1">
                  <c:v>11641.769986321418</c:v>
                </c:pt>
                <c:pt idx="2">
                  <c:v>12543.219271378999</c:v>
                </c:pt>
                <c:pt idx="3">
                  <c:v>8068.2856697335428</c:v>
                </c:pt>
                <c:pt idx="4">
                  <c:v>8755.737720771438</c:v>
                </c:pt>
                <c:pt idx="5">
                  <c:v>9440.7345859127654</c:v>
                </c:pt>
                <c:pt idx="6">
                  <c:v>16084.680465553303</c:v>
                </c:pt>
                <c:pt idx="7">
                  <c:v>17478.630119396392</c:v>
                </c:pt>
                <c:pt idx="8">
                  <c:v>18867.601381618639</c:v>
                </c:pt>
                <c:pt idx="9">
                  <c:v>10619.386208653694</c:v>
                </c:pt>
                <c:pt idx="10">
                  <c:v>11568.486329958452</c:v>
                </c:pt>
                <c:pt idx="11">
                  <c:v>12514.196807972841</c:v>
                </c:pt>
                <c:pt idx="12">
                  <c:v>11028.610720294415</c:v>
                </c:pt>
                <c:pt idx="13">
                  <c:v>12011.019813476911</c:v>
                </c:pt>
                <c:pt idx="14">
                  <c:v>12989.92030275519</c:v>
                </c:pt>
                <c:pt idx="15">
                  <c:v>12451.144068147332</c:v>
                </c:pt>
                <c:pt idx="16">
                  <c:v>13549.340759410878</c:v>
                </c:pt>
                <c:pt idx="17">
                  <c:v>14643.615319634197</c:v>
                </c:pt>
                <c:pt idx="18">
                  <c:v>11242.861591894962</c:v>
                </c:pt>
                <c:pt idx="19">
                  <c:v>12242.709709510051</c:v>
                </c:pt>
                <c:pt idx="20">
                  <c:v>13238.986940990811</c:v>
                </c:pt>
                <c:pt idx="21">
                  <c:v>10018.725729451709</c:v>
                </c:pt>
                <c:pt idx="22">
                  <c:v>10918.934881519097</c:v>
                </c:pt>
                <c:pt idx="23">
                  <c:v>11815.929000900538</c:v>
                </c:pt>
                <c:pt idx="24">
                  <c:v>28309.826750540455</c:v>
                </c:pt>
                <c:pt idx="25">
                  <c:v>30698.84645083595</c:v>
                </c:pt>
                <c:pt idx="26">
                  <c:v>33079.333937916272</c:v>
                </c:pt>
              </c:numCache>
            </c:numRef>
          </c:val>
          <c:extLst xmlns:c15="http://schemas.microsoft.com/office/drawing/2012/chart">
            <c:ext xmlns:c16="http://schemas.microsoft.com/office/drawing/2014/chart" uri="{C3380CC4-5D6E-409C-BE32-E72D297353CC}">
              <c16:uniqueId val="{00000001-1078-43DD-94C6-E5B15D285850}"/>
            </c:ext>
          </c:extLst>
        </c:ser>
        <c:dLbls>
          <c:showLegendKey val="0"/>
          <c:showVal val="0"/>
          <c:showCatName val="0"/>
          <c:showSerName val="0"/>
          <c:showPercent val="0"/>
          <c:showBubbleSize val="0"/>
        </c:dLbls>
        <c:gapWidth val="86"/>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max val="10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MJ - LHV</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PM 2.5 of Food Rescue (incl. Apple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'PM2.5'!$I$58</c:f>
              <c:strCache>
                <c:ptCount val="1"/>
                <c:pt idx="0">
                  <c:v>Net</c:v>
                </c:pt>
              </c:strCache>
            </c:strRef>
          </c:tx>
          <c:spPr>
            <a:solidFill>
              <a:schemeClr val="accent1"/>
            </a:solidFill>
            <a:ln>
              <a:noFill/>
            </a:ln>
            <a:effectLst/>
          </c:spPr>
          <c:invertIfNegative val="0"/>
          <c:cat>
            <c:strRef>
              <c:f>'PM2.5'!$A$59:$A$85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'PM2.5'!$I$59:$I$85</c:f>
              <c:numCache>
                <c:formatCode>General</c:formatCode>
                <c:ptCount val="27"/>
                <c:pt idx="0">
                  <c:v>0.41405077244546989</c:v>
                </c:pt>
                <c:pt idx="1">
                  <c:v>0.45319904866733196</c:v>
                </c:pt>
                <c:pt idx="2">
                  <c:v>0.49220750961697113</c:v>
                </c:pt>
                <c:pt idx="3">
                  <c:v>0.32373535463094893</c:v>
                </c:pt>
                <c:pt idx="4">
                  <c:v>0.35553237591441905</c:v>
                </c:pt>
                <c:pt idx="5">
                  <c:v>0.38721583640759094</c:v>
                </c:pt>
                <c:pt idx="6">
                  <c:v>0.46944819383720143</c:v>
                </c:pt>
                <c:pt idx="7">
                  <c:v>0.5144625931741108</c:v>
                </c:pt>
                <c:pt idx="8">
                  <c:v>0.55931622679910142</c:v>
                </c:pt>
                <c:pt idx="9">
                  <c:v>0.41883903480521933</c:v>
                </c:pt>
                <c:pt idx="10">
                  <c:v>0.45973408398836257</c:v>
                </c:pt>
                <c:pt idx="11">
                  <c:v>0.50048307942442227</c:v>
                </c:pt>
                <c:pt idx="12">
                  <c:v>0.42107636602499898</c:v>
                </c:pt>
                <c:pt idx="13">
                  <c:v>0.46215352356324091</c:v>
                </c:pt>
                <c:pt idx="14">
                  <c:v>0.50308397696741691</c:v>
                </c:pt>
                <c:pt idx="15">
                  <c:v>0.46291330154705779</c:v>
                </c:pt>
                <c:pt idx="16">
                  <c:v>0.50739579104639665</c:v>
                </c:pt>
                <c:pt idx="17">
                  <c:v>0.55171941451181028</c:v>
                </c:pt>
                <c:pt idx="18">
                  <c:v>0.42514100356415646</c:v>
                </c:pt>
                <c:pt idx="19">
                  <c:v>0.46654900369279462</c:v>
                </c:pt>
                <c:pt idx="20">
                  <c:v>0.50780911810668683</c:v>
                </c:pt>
                <c:pt idx="21">
                  <c:v>0.37832145697716113</c:v>
                </c:pt>
                <c:pt idx="22">
                  <c:v>0.41591856377895109</c:v>
                </c:pt>
                <c:pt idx="23">
                  <c:v>0.45338139519930581</c:v>
                </c:pt>
                <c:pt idx="24">
                  <c:v>0.8604766915910701</c:v>
                </c:pt>
                <c:pt idx="25">
                  <c:v>0.93731899190794732</c:v>
                </c:pt>
                <c:pt idx="26">
                  <c:v>1.0138868554379754</c:v>
                </c:pt>
              </c:numCache>
            </c:numRef>
          </c:val>
          <c:extLst xmlns:c15="http://schemas.microsoft.com/office/drawing/2012/chart">
            <c:ext xmlns:c16="http://schemas.microsoft.com/office/drawing/2014/chart" uri="{C3380CC4-5D6E-409C-BE32-E72D297353CC}">
              <c16:uniqueId val="{00000001-D99F-4EF4-B08B-9A2E69DF5C31}"/>
            </c:ext>
          </c:extLst>
        </c:ser>
        <c:dLbls>
          <c:showLegendKey val="0"/>
          <c:showVal val="0"/>
          <c:showCatName val="0"/>
          <c:showSerName val="0"/>
          <c:showPercent val="0"/>
          <c:showBubbleSize val="0"/>
        </c:dLbls>
        <c:gapWidth val="86"/>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max val="8"/>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PM2.5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PM 2.5 of Food Rescue by Life Cycle Stage (incl. Milk Production and Sunk Costs)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9"/>
          <c:order val="0"/>
          <c:tx>
            <c:strRef>
              <c:f>'PM2.5'!$F$30</c:f>
              <c:strCache>
                <c:ptCount val="1"/>
                <c:pt idx="0">
                  <c:v>Milk Production</c:v>
                </c:pt>
              </c:strCache>
            </c:strRef>
          </c:tx>
          <c:spPr>
            <a:solidFill>
              <a:schemeClr val="accent4"/>
            </a:solidFill>
            <a:ln>
              <a:noFill/>
            </a:ln>
            <a:effectLst/>
          </c:spPr>
          <c:invertIfNegative val="0"/>
          <c:cat>
            <c:strRef>
              <c:f>'PM2.5'!$A$31:$A$57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'PM2.5'!$F$31:$F$57</c:f>
              <c:numCache>
                <c:formatCode>General</c:formatCode>
                <c:ptCount val="27"/>
                <c:pt idx="0">
                  <c:v>2.2390748488091199</c:v>
                </c:pt>
                <c:pt idx="1">
                  <c:v>2.4213251272005598</c:v>
                </c:pt>
                <c:pt idx="2">
                  <c:v>2.6029245117405999</c:v>
                </c:pt>
                <c:pt idx="3">
                  <c:v>2.0940908515591898</c:v>
                </c:pt>
                <c:pt idx="4">
                  <c:v>2.2645401069186599</c:v>
                </c:pt>
                <c:pt idx="5">
                  <c:v>2.4343806149375502</c:v>
                </c:pt>
                <c:pt idx="6">
                  <c:v>2.0950950034170899</c:v>
                </c:pt>
                <c:pt idx="7">
                  <c:v>2.2656259920673198</c:v>
                </c:pt>
                <c:pt idx="8">
                  <c:v>2.4355479414723602</c:v>
                </c:pt>
                <c:pt idx="9">
                  <c:v>2.0950950034170899</c:v>
                </c:pt>
                <c:pt idx="10">
                  <c:v>2.2656259920673198</c:v>
                </c:pt>
                <c:pt idx="11">
                  <c:v>2.4355479414723602</c:v>
                </c:pt>
                <c:pt idx="12">
                  <c:v>2.1801462405490901</c:v>
                </c:pt>
                <c:pt idx="13">
                  <c:v>2.3576000043147101</c:v>
                </c:pt>
                <c:pt idx="14">
                  <c:v>2.5344200046383101</c:v>
                </c:pt>
                <c:pt idx="15">
                  <c:v>2.41789484038779</c:v>
                </c:pt>
                <c:pt idx="16">
                  <c:v>2.6147002343728398</c:v>
                </c:pt>
                <c:pt idx="17">
                  <c:v>2.8108027519508001</c:v>
                </c:pt>
                <c:pt idx="18">
                  <c:v>2.1991402379234901</c:v>
                </c:pt>
                <c:pt idx="19">
                  <c:v>2.3781400247312199</c:v>
                </c:pt>
                <c:pt idx="20">
                  <c:v>2.5565005265860599</c:v>
                </c:pt>
                <c:pt idx="21">
                  <c:v>1.9630724916747799</c:v>
                </c:pt>
                <c:pt idx="22">
                  <c:v>2.1228574619273699</c:v>
                </c:pt>
                <c:pt idx="23">
                  <c:v>2.2820717715719301</c:v>
                </c:pt>
                <c:pt idx="24">
                  <c:v>3.92426323298836</c:v>
                </c:pt>
                <c:pt idx="25">
                  <c:v>4.2436800077664802</c:v>
                </c:pt>
                <c:pt idx="26">
                  <c:v>4.5619560083489601</c:v>
                </c:pt>
              </c:numCache>
            </c:numRef>
          </c:val>
          <c:extLst>
            <c:ext xmlns:c16="http://schemas.microsoft.com/office/drawing/2014/chart" uri="{C3380CC4-5D6E-409C-BE32-E72D297353CC}">
              <c16:uniqueId val="{00000004-208D-4521-AE2D-5F49D8B6AE8E}"/>
            </c:ext>
          </c:extLst>
        </c:ser>
        <c:ser>
          <c:idx val="6"/>
          <c:order val="1"/>
          <c:tx>
            <c:strRef>
              <c:f>'PM2.5'!$H$30</c:f>
              <c:strCache>
                <c:ptCount val="1"/>
                <c:pt idx="0">
                  <c:v>Sunk Costs</c:v>
                </c:pt>
              </c:strCache>
            </c:strRef>
          </c:tx>
          <c:spPr>
            <a:solidFill>
              <a:schemeClr val="accent4">
                <a:lumMod val="40000"/>
                <a:lumOff val="60000"/>
              </a:schemeClr>
            </a:solidFill>
            <a:ln>
              <a:noFill/>
            </a:ln>
            <a:effectLst/>
          </c:spPr>
          <c:invertIfNegative val="0"/>
          <c:cat>
            <c:strRef>
              <c:f>'PM2.5'!$A$31:$A$57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'PM2.5'!$H$31:$H$57</c:f>
              <c:numCache>
                <c:formatCode>General</c:formatCode>
                <c:ptCount val="27"/>
                <c:pt idx="0">
                  <c:v>0</c:v>
                </c:pt>
                <c:pt idx="1">
                  <c:v>0</c:v>
                </c:pt>
                <c:pt idx="2">
                  <c:v>0</c:v>
                </c:pt>
                <c:pt idx="3">
                  <c:v>0</c:v>
                </c:pt>
                <c:pt idx="4">
                  <c:v>0</c:v>
                </c:pt>
                <c:pt idx="5">
                  <c:v>0</c:v>
                </c:pt>
                <c:pt idx="6">
                  <c:v>8.9944536897344995E-2</c:v>
                </c:pt>
                <c:pt idx="7">
                  <c:v>9.8622634530292103E-2</c:v>
                </c:pt>
                <c:pt idx="8">
                  <c:v>0.107269738957407</c:v>
                </c:pt>
                <c:pt idx="9">
                  <c:v>8.9944536897344995E-2</c:v>
                </c:pt>
                <c:pt idx="10">
                  <c:v>9.8622634530292103E-2</c:v>
                </c:pt>
                <c:pt idx="11">
                  <c:v>0.107269738957407</c:v>
                </c:pt>
                <c:pt idx="12">
                  <c:v>9.2320432620958917E-2</c:v>
                </c:pt>
                <c:pt idx="13">
                  <c:v>0.1011919171151304</c:v>
                </c:pt>
                <c:pt idx="14">
                  <c:v>0.11003171773610819</c:v>
                </c:pt>
                <c:pt idx="15">
                  <c:v>9.2320432620958917E-2</c:v>
                </c:pt>
                <c:pt idx="16">
                  <c:v>0.1011919171151304</c:v>
                </c:pt>
                <c:pt idx="17">
                  <c:v>0.11003171773610819</c:v>
                </c:pt>
                <c:pt idx="18">
                  <c:v>9.2320432620958917E-2</c:v>
                </c:pt>
                <c:pt idx="19">
                  <c:v>0.1011919171151304</c:v>
                </c:pt>
                <c:pt idx="20">
                  <c:v>0.11003171773610819</c:v>
                </c:pt>
                <c:pt idx="21">
                  <c:v>9.2320432620958917E-2</c:v>
                </c:pt>
                <c:pt idx="22">
                  <c:v>0.1011919171151304</c:v>
                </c:pt>
                <c:pt idx="23">
                  <c:v>0.11003171773610819</c:v>
                </c:pt>
                <c:pt idx="24">
                  <c:v>9.2320432620958917E-2</c:v>
                </c:pt>
                <c:pt idx="25">
                  <c:v>0.1011919171151304</c:v>
                </c:pt>
                <c:pt idx="26">
                  <c:v>0.11003171773610819</c:v>
                </c:pt>
              </c:numCache>
            </c:numRef>
          </c:val>
          <c:extLst xmlns:c15="http://schemas.microsoft.com/office/drawing/2012/chart">
            <c:ext xmlns:c16="http://schemas.microsoft.com/office/drawing/2014/chart" uri="{C3380CC4-5D6E-409C-BE32-E72D297353CC}">
              <c16:uniqueId val="{0000000A-208D-4521-AE2D-5F49D8B6AE8E}"/>
            </c:ext>
          </c:extLst>
        </c:ser>
        <c:ser>
          <c:idx val="8"/>
          <c:order val="2"/>
          <c:tx>
            <c:strRef>
              <c:f>'PM2.5'!$G$30</c:f>
              <c:strCache>
                <c:ptCount val="1"/>
                <c:pt idx="0">
                  <c:v>Transportation</c:v>
                </c:pt>
              </c:strCache>
            </c:strRef>
          </c:tx>
          <c:spPr>
            <a:solidFill>
              <a:schemeClr val="accent6"/>
            </a:solidFill>
            <a:ln>
              <a:noFill/>
            </a:ln>
            <a:effectLst/>
          </c:spPr>
          <c:invertIfNegative val="0"/>
          <c:cat>
            <c:strRef>
              <c:f>'PM2.5'!$A$31:$A$57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'PM2.5'!$G$31:$G$57</c:f>
              <c:numCache>
                <c:formatCode>General</c:formatCode>
                <c:ptCount val="27"/>
                <c:pt idx="0">
                  <c:v>8.9944536897344995E-2</c:v>
                </c:pt>
                <c:pt idx="1">
                  <c:v>9.8622634530292103E-2</c:v>
                </c:pt>
                <c:pt idx="2">
                  <c:v>0.107269738957407</c:v>
                </c:pt>
                <c:pt idx="3">
                  <c:v>1.42720774918232E-2</c:v>
                </c:pt>
                <c:pt idx="4">
                  <c:v>1.67907888940882E-2</c:v>
                </c:pt>
                <c:pt idx="5">
                  <c:v>1.9300504898488099E-2</c:v>
                </c:pt>
                <c:pt idx="6">
                  <c:v>7.0768128087688398E-2</c:v>
                </c:pt>
                <c:pt idx="7">
                  <c:v>7.7885355236128606E-2</c:v>
                </c:pt>
                <c:pt idx="8">
                  <c:v>8.49771637161814E-2</c:v>
                </c:pt>
                <c:pt idx="9">
                  <c:v>2.0158969055706299E-2</c:v>
                </c:pt>
                <c:pt idx="10">
                  <c:v>2.31568460503804E-2</c:v>
                </c:pt>
                <c:pt idx="11">
                  <c:v>2.6144016341502201E-2</c:v>
                </c:pt>
                <c:pt idx="12">
                  <c:v>6.0322829147545099E-3</c:v>
                </c:pt>
                <c:pt idx="13">
                  <c:v>7.8803133630721296E-3</c:v>
                </c:pt>
                <c:pt idx="14">
                  <c:v>9.7217437026457694E-3</c:v>
                </c:pt>
                <c:pt idx="15">
                  <c:v>1.44000260353928E-2</c:v>
                </c:pt>
                <c:pt idx="16">
                  <c:v>1.6929151853994899E-2</c:v>
                </c:pt>
                <c:pt idx="17">
                  <c:v>1.94492450803877E-2</c:v>
                </c:pt>
                <c:pt idx="18">
                  <c:v>6.2577516480893701E-3</c:v>
                </c:pt>
                <c:pt idx="19">
                  <c:v>8.1241342026086693E-3</c:v>
                </c:pt>
                <c:pt idx="20">
                  <c:v>9.9838511051475402E-3</c:v>
                </c:pt>
                <c:pt idx="21">
                  <c:v>1.25488858227994E-3</c:v>
                </c:pt>
                <c:pt idx="22">
                  <c:v>2.7140613523728898E-3</c:v>
                </c:pt>
                <c:pt idx="23">
                  <c:v>4.1680227911440803E-3</c:v>
                </c:pt>
                <c:pt idx="24">
                  <c:v>0.14706034982542901</c:v>
                </c:pt>
                <c:pt idx="25">
                  <c:v>0.16038740897577899</c:v>
                </c:pt>
                <c:pt idx="26">
                  <c:v>0.173666871486305</c:v>
                </c:pt>
              </c:numCache>
            </c:numRef>
          </c:val>
          <c:extLst>
            <c:ext xmlns:c16="http://schemas.microsoft.com/office/drawing/2014/chart" uri="{C3380CC4-5D6E-409C-BE32-E72D297353CC}">
              <c16:uniqueId val="{00000005-208D-4521-AE2D-5F49D8B6AE8E}"/>
            </c:ext>
          </c:extLst>
        </c:ser>
        <c:ser>
          <c:idx val="1"/>
          <c:order val="3"/>
          <c:tx>
            <c:strRef>
              <c:f>'PM2.5'!$E$30</c:f>
              <c:strCache>
                <c:ptCount val="1"/>
                <c:pt idx="0">
                  <c:v>Facilities and Operations</c:v>
                </c:pt>
              </c:strCache>
            </c:strRef>
          </c:tx>
          <c:spPr>
            <a:solidFill>
              <a:schemeClr val="accent6">
                <a:lumMod val="40000"/>
                <a:lumOff val="60000"/>
              </a:schemeClr>
            </a:solidFill>
            <a:ln>
              <a:noFill/>
            </a:ln>
            <a:effectLst/>
          </c:spPr>
          <c:invertIfNegative val="0"/>
          <c:cat>
            <c:strRef>
              <c:f>'PM2.5'!$A$31:$A$57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'PM2.5'!$E$31:$E$57</c:f>
              <c:numCache>
                <c:formatCode>General</c:formatCode>
                <c:ptCount val="27"/>
                <c:pt idx="0">
                  <c:v>2.3758957236139199E-3</c:v>
                </c:pt>
                <c:pt idx="1">
                  <c:v>2.5692825848383002E-3</c:v>
                </c:pt>
                <c:pt idx="2">
                  <c:v>2.7619787787011799E-3</c:v>
                </c:pt>
                <c:pt idx="3">
                  <c:v>2.2792471796095298E-3</c:v>
                </c:pt>
                <c:pt idx="4">
                  <c:v>2.4647672988800701E-3</c:v>
                </c:pt>
                <c:pt idx="5">
                  <c:v>2.6496248462960798E-3</c:v>
                </c:pt>
                <c:pt idx="6">
                  <c:v>1.3966222857138E-3</c:v>
                </c:pt>
                <c:pt idx="7">
                  <c:v>1.5103008438533E-3</c:v>
                </c:pt>
                <c:pt idx="8">
                  <c:v>1.6235734071422901E-3</c:v>
                </c:pt>
                <c:pt idx="9">
                  <c:v>1.3966222857138E-3</c:v>
                </c:pt>
                <c:pt idx="10">
                  <c:v>1.5103008438533E-3</c:v>
                </c:pt>
                <c:pt idx="11">
                  <c:v>1.6235734071422901E-3</c:v>
                </c:pt>
                <c:pt idx="12">
                  <c:v>9.1788825954418395E-4</c:v>
                </c:pt>
                <c:pt idx="13">
                  <c:v>9.9260009462336205E-4</c:v>
                </c:pt>
                <c:pt idx="14">
                  <c:v>1.06704510172011E-3</c:v>
                </c:pt>
                <c:pt idx="15">
                  <c:v>2.5296938402411501E-3</c:v>
                </c:pt>
                <c:pt idx="16">
                  <c:v>2.7355991528189199E-3</c:v>
                </c:pt>
                <c:pt idx="17">
                  <c:v>2.9407690892803398E-3</c:v>
                </c:pt>
                <c:pt idx="18">
                  <c:v>1.46598042603534E-3</c:v>
                </c:pt>
                <c:pt idx="19">
                  <c:v>1.5853044142010099E-3</c:v>
                </c:pt>
                <c:pt idx="20">
                  <c:v>1.7042022452660899E-3</c:v>
                </c:pt>
                <c:pt idx="21">
                  <c:v>0</c:v>
                </c:pt>
                <c:pt idx="22">
                  <c:v>0</c:v>
                </c:pt>
                <c:pt idx="23">
                  <c:v>0</c:v>
                </c:pt>
                <c:pt idx="24">
                  <c:v>1.6521988671795299E-3</c:v>
                </c:pt>
                <c:pt idx="25">
                  <c:v>1.78668017032205E-3</c:v>
                </c:pt>
                <c:pt idx="26">
                  <c:v>1.9206811830962101E-3</c:v>
                </c:pt>
              </c:numCache>
            </c:numRef>
          </c:val>
          <c:extLst>
            <c:ext xmlns:c16="http://schemas.microsoft.com/office/drawing/2014/chart" uri="{C3380CC4-5D6E-409C-BE32-E72D297353CC}">
              <c16:uniqueId val="{00000003-208D-4521-AE2D-5F49D8B6AE8E}"/>
            </c:ext>
          </c:extLst>
        </c:ser>
        <c:ser>
          <c:idx val="2"/>
          <c:order val="4"/>
          <c:tx>
            <c:strRef>
              <c:f>'PM2.5'!$C$30</c:f>
              <c:strCache>
                <c:ptCount val="1"/>
                <c:pt idx="0">
                  <c:v>EoL -  Food Loss</c:v>
                </c:pt>
              </c:strCache>
            </c:strRef>
          </c:tx>
          <c:spPr>
            <a:solidFill>
              <a:schemeClr val="accent2">
                <a:lumMod val="40000"/>
                <a:lumOff val="60000"/>
              </a:schemeClr>
            </a:solidFill>
            <a:ln>
              <a:noFill/>
            </a:ln>
            <a:effectLst/>
          </c:spPr>
          <c:invertIfNegative val="0"/>
          <c:cat>
            <c:strRef>
              <c:f>'PM2.5'!$A$31:$A$57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'PM2.5'!$C$31:$C$57</c:f>
              <c:numCache>
                <c:formatCode>General</c:formatCode>
                <c:ptCount val="27"/>
                <c:pt idx="0">
                  <c:v>-5.5853617409923001E-3</c:v>
                </c:pt>
                <c:pt idx="1">
                  <c:v>-6.0399842082823696E-3</c:v>
                </c:pt>
                <c:pt idx="2">
                  <c:v>-6.4929830239035397E-3</c:v>
                </c:pt>
                <c:pt idx="3">
                  <c:v>2.23011498793394E-3</c:v>
                </c:pt>
                <c:pt idx="4">
                  <c:v>2.4116359753239098E-3</c:v>
                </c:pt>
                <c:pt idx="5">
                  <c:v>2.5925086734732098E-3</c:v>
                </c:pt>
                <c:pt idx="6">
                  <c:v>2.23011498793394E-3</c:v>
                </c:pt>
                <c:pt idx="7">
                  <c:v>2.4116359753239098E-3</c:v>
                </c:pt>
                <c:pt idx="8">
                  <c:v>2.5925086734732098E-3</c:v>
                </c:pt>
                <c:pt idx="9">
                  <c:v>2.23011498793394E-3</c:v>
                </c:pt>
                <c:pt idx="10">
                  <c:v>2.4116359753239098E-3</c:v>
                </c:pt>
                <c:pt idx="11">
                  <c:v>2.5925086734732098E-3</c:v>
                </c:pt>
                <c:pt idx="12">
                  <c:v>3.5789876298531502E-3</c:v>
                </c:pt>
                <c:pt idx="13">
                  <c:v>3.87030057646911E-3</c:v>
                </c:pt>
                <c:pt idx="14">
                  <c:v>4.1605731197042898E-3</c:v>
                </c:pt>
                <c:pt idx="15">
                  <c:v>-1.2330756504004101E-3</c:v>
                </c:pt>
                <c:pt idx="16">
                  <c:v>-1.3334422731074199E-3</c:v>
                </c:pt>
                <c:pt idx="17">
                  <c:v>-1.4334504435904801E-3</c:v>
                </c:pt>
                <c:pt idx="18">
                  <c:v>3.9405015318585198E-3</c:v>
                </c:pt>
                <c:pt idx="19">
                  <c:v>4.2612400286377002E-3</c:v>
                </c:pt>
                <c:pt idx="20">
                  <c:v>4.5808330307855298E-3</c:v>
                </c:pt>
                <c:pt idx="21">
                  <c:v>0</c:v>
                </c:pt>
                <c:pt idx="22">
                  <c:v>0</c:v>
                </c:pt>
                <c:pt idx="23">
                  <c:v>0</c:v>
                </c:pt>
                <c:pt idx="24">
                  <c:v>3.2210888668678397E-2</c:v>
                </c:pt>
                <c:pt idx="25">
                  <c:v>3.4832705188221999E-2</c:v>
                </c:pt>
                <c:pt idx="26">
                  <c:v>3.74451580773386E-2</c:v>
                </c:pt>
              </c:numCache>
            </c:numRef>
          </c:val>
          <c:extLst xmlns:c15="http://schemas.microsoft.com/office/drawing/2012/chart">
            <c:ext xmlns:c16="http://schemas.microsoft.com/office/drawing/2014/chart" uri="{C3380CC4-5D6E-409C-BE32-E72D297353CC}">
              <c16:uniqueId val="{00000001-208D-4521-AE2D-5F49D8B6AE8E}"/>
            </c:ext>
          </c:extLst>
        </c:ser>
        <c:ser>
          <c:idx val="5"/>
          <c:order val="5"/>
          <c:tx>
            <c:strRef>
              <c:f>'PM2.5'!$D$30</c:f>
              <c:strCache>
                <c:ptCount val="1"/>
                <c:pt idx="0">
                  <c:v>EoL - Wasted Food</c:v>
                </c:pt>
              </c:strCache>
            </c:strRef>
          </c:tx>
          <c:spPr>
            <a:solidFill>
              <a:schemeClr val="accent2"/>
            </a:solidFill>
            <a:ln>
              <a:noFill/>
            </a:ln>
            <a:effectLst/>
          </c:spPr>
          <c:invertIfNegative val="0"/>
          <c:cat>
            <c:strRef>
              <c:f>'PM2.5'!$A$31:$A$57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'PM2.5'!$D$31:$D$57</c:f>
              <c:numCache>
                <c:formatCode>General</c:formatCode>
                <c:ptCount val="27"/>
                <c:pt idx="0">
                  <c:v>2.25476220680749E-3</c:v>
                </c:pt>
                <c:pt idx="1">
                  <c:v>4.8765787263510699E-3</c:v>
                </c:pt>
                <c:pt idx="2">
                  <c:v>7.4890316154677204E-3</c:v>
                </c:pt>
                <c:pt idx="3">
                  <c:v>2.25476220680749E-3</c:v>
                </c:pt>
                <c:pt idx="4">
                  <c:v>4.8765787263510699E-3</c:v>
                </c:pt>
                <c:pt idx="5">
                  <c:v>7.4890316154677204E-3</c:v>
                </c:pt>
                <c:pt idx="6">
                  <c:v>2.25476220680749E-3</c:v>
                </c:pt>
                <c:pt idx="7">
                  <c:v>4.8765787263510699E-3</c:v>
                </c:pt>
                <c:pt idx="8">
                  <c:v>7.4890316154677204E-3</c:v>
                </c:pt>
                <c:pt idx="9">
                  <c:v>2.25476220680749E-3</c:v>
                </c:pt>
                <c:pt idx="10">
                  <c:v>4.8765787263510699E-3</c:v>
                </c:pt>
                <c:pt idx="11">
                  <c:v>7.4890316154677204E-3</c:v>
                </c:pt>
                <c:pt idx="12">
                  <c:v>2.25476220680749E-3</c:v>
                </c:pt>
                <c:pt idx="13">
                  <c:v>4.8765787263510699E-3</c:v>
                </c:pt>
                <c:pt idx="14">
                  <c:v>7.4890316154677204E-3</c:v>
                </c:pt>
                <c:pt idx="15">
                  <c:v>2.25476220680749E-3</c:v>
                </c:pt>
                <c:pt idx="16">
                  <c:v>4.8765787263510699E-3</c:v>
                </c:pt>
                <c:pt idx="17">
                  <c:v>7.4890316154677204E-3</c:v>
                </c:pt>
                <c:pt idx="18">
                  <c:v>2.25476220680749E-3</c:v>
                </c:pt>
                <c:pt idx="19">
                  <c:v>4.8765787263510699E-3</c:v>
                </c:pt>
                <c:pt idx="20">
                  <c:v>7.4890316154677204E-3</c:v>
                </c:pt>
                <c:pt idx="21">
                  <c:v>2.25476220680749E-3</c:v>
                </c:pt>
                <c:pt idx="22">
                  <c:v>4.8765787263510699E-3</c:v>
                </c:pt>
                <c:pt idx="23">
                  <c:v>7.4890316154677204E-3</c:v>
                </c:pt>
                <c:pt idx="24">
                  <c:v>2.25476220680749E-3</c:v>
                </c:pt>
                <c:pt idx="25">
                  <c:v>4.8765787263510699E-3</c:v>
                </c:pt>
                <c:pt idx="26">
                  <c:v>7.4890316154677204E-3</c:v>
                </c:pt>
              </c:numCache>
            </c:numRef>
          </c:val>
          <c:extLst>
            <c:ext xmlns:c16="http://schemas.microsoft.com/office/drawing/2014/chart" uri="{C3380CC4-5D6E-409C-BE32-E72D297353CC}">
              <c16:uniqueId val="{00000002-208D-4521-AE2D-5F49D8B6AE8E}"/>
            </c:ext>
          </c:extLst>
        </c:ser>
        <c:ser>
          <c:idx val="0"/>
          <c:order val="6"/>
          <c:tx>
            <c:strRef>
              <c:f>'PM2.5'!$B$30</c:f>
              <c:strCache>
                <c:ptCount val="1"/>
                <c:pt idx="0">
                  <c:v>Avoided Disposal</c:v>
                </c:pt>
              </c:strCache>
            </c:strRef>
          </c:tx>
          <c:spPr>
            <a:solidFill>
              <a:schemeClr val="accent1"/>
            </a:solidFill>
            <a:ln>
              <a:noFill/>
            </a:ln>
            <a:effectLst/>
          </c:spPr>
          <c:invertIfNegative val="0"/>
          <c:cat>
            <c:strRef>
              <c:f>'PM2.5'!$A$31:$A$57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'PM2.5'!$B$31:$B$57</c:f>
              <c:numCache>
                <c:formatCode>General</c:formatCode>
                <c:ptCount val="27"/>
                <c:pt idx="0">
                  <c:v>-2.02855463680892E-2</c:v>
                </c:pt>
                <c:pt idx="1">
                  <c:v>-2.02855463680892E-2</c:v>
                </c:pt>
                <c:pt idx="2">
                  <c:v>-2.02855463680892E-2</c:v>
                </c:pt>
                <c:pt idx="3">
                  <c:v>-2.02855463680892E-2</c:v>
                </c:pt>
                <c:pt idx="4">
                  <c:v>-2.02855463680892E-2</c:v>
                </c:pt>
                <c:pt idx="5">
                  <c:v>-2.02855463680892E-2</c:v>
                </c:pt>
                <c:pt idx="6">
                  <c:v>-2.02855463680892E-2</c:v>
                </c:pt>
                <c:pt idx="7">
                  <c:v>-2.02855463680892E-2</c:v>
                </c:pt>
                <c:pt idx="8">
                  <c:v>-2.02855463680892E-2</c:v>
                </c:pt>
                <c:pt idx="9">
                  <c:v>-2.02855463680892E-2</c:v>
                </c:pt>
                <c:pt idx="10">
                  <c:v>-2.02855463680892E-2</c:v>
                </c:pt>
                <c:pt idx="11">
                  <c:v>-2.02855463680892E-2</c:v>
                </c:pt>
                <c:pt idx="12">
                  <c:v>-2.02855463680892E-2</c:v>
                </c:pt>
                <c:pt idx="13">
                  <c:v>-2.02855463680892E-2</c:v>
                </c:pt>
                <c:pt idx="14">
                  <c:v>-2.02855463680892E-2</c:v>
                </c:pt>
                <c:pt idx="15">
                  <c:v>-2.02855463680892E-2</c:v>
                </c:pt>
                <c:pt idx="16">
                  <c:v>-2.02855463680892E-2</c:v>
                </c:pt>
                <c:pt idx="17">
                  <c:v>-2.02855463680892E-2</c:v>
                </c:pt>
                <c:pt idx="18">
                  <c:v>-2.02855463680892E-2</c:v>
                </c:pt>
                <c:pt idx="19">
                  <c:v>-2.02855463680892E-2</c:v>
                </c:pt>
                <c:pt idx="20">
                  <c:v>-2.02855463680892E-2</c:v>
                </c:pt>
                <c:pt idx="21">
                  <c:v>-2.02855463680892E-2</c:v>
                </c:pt>
                <c:pt idx="22">
                  <c:v>-2.02855463680892E-2</c:v>
                </c:pt>
                <c:pt idx="23">
                  <c:v>-2.02855463680892E-2</c:v>
                </c:pt>
                <c:pt idx="24">
                  <c:v>-2.02855463680892E-2</c:v>
                </c:pt>
                <c:pt idx="25">
                  <c:v>-2.02855463680892E-2</c:v>
                </c:pt>
                <c:pt idx="26">
                  <c:v>-2.02855463680892E-2</c:v>
                </c:pt>
              </c:numCache>
            </c:numRef>
          </c:val>
          <c:extLst>
            <c:ext xmlns:c16="http://schemas.microsoft.com/office/drawing/2014/chart" uri="{C3380CC4-5D6E-409C-BE32-E72D297353CC}">
              <c16:uniqueId val="{00000000-208D-4521-AE2D-5F49D8B6AE8E}"/>
            </c:ext>
          </c:extLst>
        </c:ser>
        <c:dLbls>
          <c:showLegendKey val="0"/>
          <c:showVal val="0"/>
          <c:showCatName val="0"/>
          <c:showSerName val="0"/>
          <c:showPercent val="0"/>
          <c:showBubbleSize val="0"/>
        </c:dLbls>
        <c:gapWidth val="60"/>
        <c:overlap val="100"/>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max val="1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kg PM2.5 eq.</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majorUnit val="2"/>
      </c:valAx>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4"/>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6"/>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PM 2.5 of Food Rescue by Life Cycle Stage (incl. Apple Production and Sunk Costs)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9"/>
          <c:order val="0"/>
          <c:tx>
            <c:strRef>
              <c:f>'PM2.5'!$F$58</c:f>
              <c:strCache>
                <c:ptCount val="1"/>
                <c:pt idx="0">
                  <c:v>Apple Production</c:v>
                </c:pt>
              </c:strCache>
            </c:strRef>
          </c:tx>
          <c:spPr>
            <a:solidFill>
              <a:schemeClr val="accent4"/>
            </a:solidFill>
            <a:ln>
              <a:noFill/>
            </a:ln>
            <a:effectLst/>
          </c:spPr>
          <c:invertIfNegative val="0"/>
          <c:cat>
            <c:strRef>
              <c:f>'PM2.5'!$A$59:$A$85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'PM2.5'!$F$59:$F$85</c:f>
              <c:numCache>
                <c:formatCode>General</c:formatCode>
                <c:ptCount val="27"/>
                <c:pt idx="0">
                  <c:v>0.345346485726785</c:v>
                </c:pt>
                <c:pt idx="1">
                  <c:v>0.37345608340222203</c:v>
                </c:pt>
                <c:pt idx="2">
                  <c:v>0.40146528965738798</c:v>
                </c:pt>
                <c:pt idx="3">
                  <c:v>0.32298469913286398</c:v>
                </c:pt>
                <c:pt idx="4">
                  <c:v>0.349274151387865</c:v>
                </c:pt>
                <c:pt idx="5">
                  <c:v>0.37546971274195501</c:v>
                </c:pt>
                <c:pt idx="6">
                  <c:v>0.32313957573980201</c:v>
                </c:pt>
                <c:pt idx="7">
                  <c:v>0.34944163423025099</c:v>
                </c:pt>
                <c:pt idx="8">
                  <c:v>0.375649756797519</c:v>
                </c:pt>
                <c:pt idx="9">
                  <c:v>0.32313957573980201</c:v>
                </c:pt>
                <c:pt idx="10">
                  <c:v>0.34944163423025099</c:v>
                </c:pt>
                <c:pt idx="11">
                  <c:v>0.375649756797519</c:v>
                </c:pt>
                <c:pt idx="12">
                  <c:v>0.33625755876116997</c:v>
                </c:pt>
                <c:pt idx="13">
                  <c:v>0.36362736005568402</c:v>
                </c:pt>
                <c:pt idx="14">
                  <c:v>0.39089941205986001</c:v>
                </c:pt>
                <c:pt idx="15">
                  <c:v>0.37292700886214702</c:v>
                </c:pt>
                <c:pt idx="16">
                  <c:v>0.40328153283929802</c:v>
                </c:pt>
                <c:pt idx="17">
                  <c:v>0.43352764780224601</c:v>
                </c:pt>
                <c:pt idx="18">
                  <c:v>0.339187121498496</c:v>
                </c:pt>
                <c:pt idx="19">
                  <c:v>0.36679537557395497</c:v>
                </c:pt>
                <c:pt idx="20">
                  <c:v>0.39430502874200102</c:v>
                </c:pt>
                <c:pt idx="21">
                  <c:v>0.302776919935204</c:v>
                </c:pt>
                <c:pt idx="22">
                  <c:v>0.32742155295318598</c:v>
                </c:pt>
                <c:pt idx="23">
                  <c:v>0.35197816942467502</c:v>
                </c:pt>
                <c:pt idx="24">
                  <c:v>0.60526360577010596</c:v>
                </c:pt>
                <c:pt idx="25">
                  <c:v>0.65452924810023205</c:v>
                </c:pt>
                <c:pt idx="26">
                  <c:v>0.70361894170774897</c:v>
                </c:pt>
              </c:numCache>
            </c:numRef>
          </c:val>
          <c:extLst>
            <c:ext xmlns:c16="http://schemas.microsoft.com/office/drawing/2014/chart" uri="{C3380CC4-5D6E-409C-BE32-E72D297353CC}">
              <c16:uniqueId val="{00000004-A9A7-4F96-83A3-70BFA4EDE178}"/>
            </c:ext>
          </c:extLst>
        </c:ser>
        <c:ser>
          <c:idx val="6"/>
          <c:order val="1"/>
          <c:tx>
            <c:strRef>
              <c:f>'PM2.5'!$H$58</c:f>
              <c:strCache>
                <c:ptCount val="1"/>
                <c:pt idx="0">
                  <c:v>Sunk Costs</c:v>
                </c:pt>
              </c:strCache>
            </c:strRef>
          </c:tx>
          <c:spPr>
            <a:solidFill>
              <a:schemeClr val="accent4">
                <a:lumMod val="40000"/>
                <a:lumOff val="60000"/>
              </a:schemeClr>
            </a:solidFill>
            <a:ln>
              <a:noFill/>
            </a:ln>
            <a:effectLst/>
          </c:spPr>
          <c:invertIfNegative val="0"/>
          <c:cat>
            <c:strRef>
              <c:f>'PM2.5'!$A$59:$A$85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'PM2.5'!$H$59:$H$85</c:f>
              <c:numCache>
                <c:formatCode>General</c:formatCode>
                <c:ptCount val="27"/>
                <c:pt idx="0">
                  <c:v>0</c:v>
                </c:pt>
                <c:pt idx="1">
                  <c:v>0</c:v>
                </c:pt>
                <c:pt idx="2">
                  <c:v>0</c:v>
                </c:pt>
                <c:pt idx="3">
                  <c:v>0</c:v>
                </c:pt>
                <c:pt idx="4">
                  <c:v>0</c:v>
                </c:pt>
                <c:pt idx="5">
                  <c:v>0</c:v>
                </c:pt>
                <c:pt idx="6">
                  <c:v>8.9944536897344995E-2</c:v>
                </c:pt>
                <c:pt idx="7">
                  <c:v>9.8622634530292103E-2</c:v>
                </c:pt>
                <c:pt idx="8">
                  <c:v>0.107269738957407</c:v>
                </c:pt>
                <c:pt idx="9">
                  <c:v>8.9944536897344995E-2</c:v>
                </c:pt>
                <c:pt idx="10">
                  <c:v>9.8622634530292103E-2</c:v>
                </c:pt>
                <c:pt idx="11">
                  <c:v>0.107269738957407</c:v>
                </c:pt>
                <c:pt idx="12">
                  <c:v>9.2320432620958917E-2</c:v>
                </c:pt>
                <c:pt idx="13">
                  <c:v>0.1011919171151304</c:v>
                </c:pt>
                <c:pt idx="14">
                  <c:v>0.11003171773610819</c:v>
                </c:pt>
                <c:pt idx="15">
                  <c:v>9.2320432620958917E-2</c:v>
                </c:pt>
                <c:pt idx="16">
                  <c:v>0.1011919171151304</c:v>
                </c:pt>
                <c:pt idx="17">
                  <c:v>0.11003171773610819</c:v>
                </c:pt>
                <c:pt idx="18">
                  <c:v>9.2320432620958917E-2</c:v>
                </c:pt>
                <c:pt idx="19">
                  <c:v>0.1011919171151304</c:v>
                </c:pt>
                <c:pt idx="20">
                  <c:v>0.11003171773610819</c:v>
                </c:pt>
                <c:pt idx="21">
                  <c:v>9.2320432620958917E-2</c:v>
                </c:pt>
                <c:pt idx="22">
                  <c:v>0.1011919171151304</c:v>
                </c:pt>
                <c:pt idx="23">
                  <c:v>0.11003171773610819</c:v>
                </c:pt>
                <c:pt idx="24">
                  <c:v>9.2320432620958917E-2</c:v>
                </c:pt>
                <c:pt idx="25">
                  <c:v>0.1011919171151304</c:v>
                </c:pt>
                <c:pt idx="26">
                  <c:v>0.11003171773610819</c:v>
                </c:pt>
              </c:numCache>
            </c:numRef>
          </c:val>
          <c:extLst xmlns:c15="http://schemas.microsoft.com/office/drawing/2012/chart">
            <c:ext xmlns:c16="http://schemas.microsoft.com/office/drawing/2014/chart" uri="{C3380CC4-5D6E-409C-BE32-E72D297353CC}">
              <c16:uniqueId val="{0000000A-A9A7-4F96-83A3-70BFA4EDE178}"/>
            </c:ext>
          </c:extLst>
        </c:ser>
        <c:ser>
          <c:idx val="8"/>
          <c:order val="2"/>
          <c:tx>
            <c:strRef>
              <c:f>'PM2.5'!$G$58</c:f>
              <c:strCache>
                <c:ptCount val="1"/>
                <c:pt idx="0">
                  <c:v>Transportation</c:v>
                </c:pt>
              </c:strCache>
            </c:strRef>
          </c:tx>
          <c:spPr>
            <a:solidFill>
              <a:schemeClr val="accent6"/>
            </a:solidFill>
            <a:ln>
              <a:noFill/>
            </a:ln>
            <a:effectLst/>
          </c:spPr>
          <c:invertIfNegative val="0"/>
          <c:cat>
            <c:strRef>
              <c:f>'PM2.5'!$A$59:$A$85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'PM2.5'!$G$59:$G$85</c:f>
              <c:numCache>
                <c:formatCode>General</c:formatCode>
                <c:ptCount val="27"/>
                <c:pt idx="0">
                  <c:v>8.9944536897344995E-2</c:v>
                </c:pt>
                <c:pt idx="1">
                  <c:v>9.8622634530292103E-2</c:v>
                </c:pt>
                <c:pt idx="2">
                  <c:v>0.107269738957407</c:v>
                </c:pt>
                <c:pt idx="3">
                  <c:v>1.42720774918232E-2</c:v>
                </c:pt>
                <c:pt idx="4">
                  <c:v>1.67907888940882E-2</c:v>
                </c:pt>
                <c:pt idx="5">
                  <c:v>1.9300504898488099E-2</c:v>
                </c:pt>
                <c:pt idx="6">
                  <c:v>7.0768128087688398E-2</c:v>
                </c:pt>
                <c:pt idx="7">
                  <c:v>7.7885355236128606E-2</c:v>
                </c:pt>
                <c:pt idx="8">
                  <c:v>8.49771637161814E-2</c:v>
                </c:pt>
                <c:pt idx="9">
                  <c:v>2.0158969055706299E-2</c:v>
                </c:pt>
                <c:pt idx="10">
                  <c:v>2.31568460503804E-2</c:v>
                </c:pt>
                <c:pt idx="11">
                  <c:v>2.6144016341502201E-2</c:v>
                </c:pt>
                <c:pt idx="12">
                  <c:v>6.0322829147545099E-3</c:v>
                </c:pt>
                <c:pt idx="13">
                  <c:v>7.8803133630721296E-3</c:v>
                </c:pt>
                <c:pt idx="14">
                  <c:v>9.7217437026457694E-3</c:v>
                </c:pt>
                <c:pt idx="15">
                  <c:v>1.44000260353928E-2</c:v>
                </c:pt>
                <c:pt idx="16">
                  <c:v>1.6929151853994899E-2</c:v>
                </c:pt>
                <c:pt idx="17">
                  <c:v>1.94492450803877E-2</c:v>
                </c:pt>
                <c:pt idx="18">
                  <c:v>6.2577516480893701E-3</c:v>
                </c:pt>
                <c:pt idx="19">
                  <c:v>8.1241342026086693E-3</c:v>
                </c:pt>
                <c:pt idx="20">
                  <c:v>9.9838511051475402E-3</c:v>
                </c:pt>
                <c:pt idx="21">
                  <c:v>1.25488858227994E-3</c:v>
                </c:pt>
                <c:pt idx="22">
                  <c:v>2.7140613523728898E-3</c:v>
                </c:pt>
                <c:pt idx="23">
                  <c:v>4.1680227911440803E-3</c:v>
                </c:pt>
                <c:pt idx="24">
                  <c:v>0.14706034982542901</c:v>
                </c:pt>
                <c:pt idx="25">
                  <c:v>0.16038740897577899</c:v>
                </c:pt>
                <c:pt idx="26">
                  <c:v>0.173666871486305</c:v>
                </c:pt>
              </c:numCache>
            </c:numRef>
          </c:val>
          <c:extLst>
            <c:ext xmlns:c16="http://schemas.microsoft.com/office/drawing/2014/chart" uri="{C3380CC4-5D6E-409C-BE32-E72D297353CC}">
              <c16:uniqueId val="{00000005-A9A7-4F96-83A3-70BFA4EDE178}"/>
            </c:ext>
          </c:extLst>
        </c:ser>
        <c:ser>
          <c:idx val="1"/>
          <c:order val="3"/>
          <c:tx>
            <c:strRef>
              <c:f>'PM2.5'!$E$58</c:f>
              <c:strCache>
                <c:ptCount val="1"/>
                <c:pt idx="0">
                  <c:v>Facilities and Operations</c:v>
                </c:pt>
              </c:strCache>
            </c:strRef>
          </c:tx>
          <c:spPr>
            <a:solidFill>
              <a:schemeClr val="accent6">
                <a:lumMod val="40000"/>
                <a:lumOff val="60000"/>
              </a:schemeClr>
            </a:solidFill>
            <a:ln>
              <a:noFill/>
            </a:ln>
            <a:effectLst/>
          </c:spPr>
          <c:invertIfNegative val="0"/>
          <c:cat>
            <c:strRef>
              <c:f>'PM2.5'!$A$59:$A$85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'PM2.5'!$E$59:$E$85</c:f>
              <c:numCache>
                <c:formatCode>General</c:formatCode>
                <c:ptCount val="27"/>
                <c:pt idx="0">
                  <c:v>2.3758957236139199E-3</c:v>
                </c:pt>
                <c:pt idx="1">
                  <c:v>2.5692825848383002E-3</c:v>
                </c:pt>
                <c:pt idx="2">
                  <c:v>2.7619787787011799E-3</c:v>
                </c:pt>
                <c:pt idx="3">
                  <c:v>2.2792471796095298E-3</c:v>
                </c:pt>
                <c:pt idx="4">
                  <c:v>2.4647672988800701E-3</c:v>
                </c:pt>
                <c:pt idx="5">
                  <c:v>2.6496248462960798E-3</c:v>
                </c:pt>
                <c:pt idx="6">
                  <c:v>1.3966222857138E-3</c:v>
                </c:pt>
                <c:pt idx="7">
                  <c:v>1.5103008438533E-3</c:v>
                </c:pt>
                <c:pt idx="8">
                  <c:v>1.6235734071422901E-3</c:v>
                </c:pt>
                <c:pt idx="9">
                  <c:v>1.3966222857138E-3</c:v>
                </c:pt>
                <c:pt idx="10">
                  <c:v>1.5103008438533E-3</c:v>
                </c:pt>
                <c:pt idx="11">
                  <c:v>1.6235734071422901E-3</c:v>
                </c:pt>
                <c:pt idx="12">
                  <c:v>9.1788825954418395E-4</c:v>
                </c:pt>
                <c:pt idx="13">
                  <c:v>9.9260009462336205E-4</c:v>
                </c:pt>
                <c:pt idx="14">
                  <c:v>1.06704510172011E-3</c:v>
                </c:pt>
                <c:pt idx="15">
                  <c:v>2.5296938402411501E-3</c:v>
                </c:pt>
                <c:pt idx="16">
                  <c:v>2.7355991528189199E-3</c:v>
                </c:pt>
                <c:pt idx="17">
                  <c:v>2.9407690892803398E-3</c:v>
                </c:pt>
                <c:pt idx="18">
                  <c:v>1.46598042603534E-3</c:v>
                </c:pt>
                <c:pt idx="19">
                  <c:v>1.5853044142010099E-3</c:v>
                </c:pt>
                <c:pt idx="20">
                  <c:v>1.7042022452660899E-3</c:v>
                </c:pt>
                <c:pt idx="21">
                  <c:v>0</c:v>
                </c:pt>
                <c:pt idx="22">
                  <c:v>0</c:v>
                </c:pt>
                <c:pt idx="23">
                  <c:v>0</c:v>
                </c:pt>
                <c:pt idx="24">
                  <c:v>1.6521988671795299E-3</c:v>
                </c:pt>
                <c:pt idx="25">
                  <c:v>1.78668017032205E-3</c:v>
                </c:pt>
                <c:pt idx="26">
                  <c:v>1.9206811830962101E-3</c:v>
                </c:pt>
              </c:numCache>
            </c:numRef>
          </c:val>
          <c:extLst>
            <c:ext xmlns:c16="http://schemas.microsoft.com/office/drawing/2014/chart" uri="{C3380CC4-5D6E-409C-BE32-E72D297353CC}">
              <c16:uniqueId val="{00000003-A9A7-4F96-83A3-70BFA4EDE178}"/>
            </c:ext>
          </c:extLst>
        </c:ser>
        <c:ser>
          <c:idx val="2"/>
          <c:order val="4"/>
          <c:tx>
            <c:strRef>
              <c:f>'PM2.5'!$C$58</c:f>
              <c:strCache>
                <c:ptCount val="1"/>
                <c:pt idx="0">
                  <c:v>EoL -  Food Loss</c:v>
                </c:pt>
              </c:strCache>
            </c:strRef>
          </c:tx>
          <c:spPr>
            <a:solidFill>
              <a:schemeClr val="accent2">
                <a:lumMod val="40000"/>
                <a:lumOff val="60000"/>
              </a:schemeClr>
            </a:solidFill>
            <a:ln>
              <a:noFill/>
            </a:ln>
            <a:effectLst/>
          </c:spPr>
          <c:invertIfNegative val="0"/>
          <c:cat>
            <c:strRef>
              <c:f>'PM2.5'!$A$59:$A$85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'PM2.5'!$C$59:$C$85</c:f>
              <c:numCache>
                <c:formatCode>General</c:formatCode>
                <c:ptCount val="27"/>
                <c:pt idx="0">
                  <c:v>-5.5853617409923001E-3</c:v>
                </c:pt>
                <c:pt idx="1">
                  <c:v>-6.0399842082823696E-3</c:v>
                </c:pt>
                <c:pt idx="2">
                  <c:v>-6.4929830239035397E-3</c:v>
                </c:pt>
                <c:pt idx="3">
                  <c:v>2.23011498793394E-3</c:v>
                </c:pt>
                <c:pt idx="4">
                  <c:v>2.4116359753239098E-3</c:v>
                </c:pt>
                <c:pt idx="5">
                  <c:v>2.5925086734732098E-3</c:v>
                </c:pt>
                <c:pt idx="6">
                  <c:v>2.23011498793394E-3</c:v>
                </c:pt>
                <c:pt idx="7">
                  <c:v>2.4116359753239098E-3</c:v>
                </c:pt>
                <c:pt idx="8">
                  <c:v>2.5925086734732098E-3</c:v>
                </c:pt>
                <c:pt idx="9">
                  <c:v>2.23011498793394E-3</c:v>
                </c:pt>
                <c:pt idx="10">
                  <c:v>2.4116359753239098E-3</c:v>
                </c:pt>
                <c:pt idx="11">
                  <c:v>2.5925086734732098E-3</c:v>
                </c:pt>
                <c:pt idx="12">
                  <c:v>3.5789876298531502E-3</c:v>
                </c:pt>
                <c:pt idx="13">
                  <c:v>3.87030057646911E-3</c:v>
                </c:pt>
                <c:pt idx="14">
                  <c:v>4.1605731197042898E-3</c:v>
                </c:pt>
                <c:pt idx="15">
                  <c:v>-1.2330756504004101E-3</c:v>
                </c:pt>
                <c:pt idx="16">
                  <c:v>-1.3334422731074199E-3</c:v>
                </c:pt>
                <c:pt idx="17">
                  <c:v>-1.4334504435904801E-3</c:v>
                </c:pt>
                <c:pt idx="18">
                  <c:v>3.9405015318585198E-3</c:v>
                </c:pt>
                <c:pt idx="19">
                  <c:v>4.2612400286377002E-3</c:v>
                </c:pt>
                <c:pt idx="20">
                  <c:v>4.5808330307855298E-3</c:v>
                </c:pt>
                <c:pt idx="21">
                  <c:v>0</c:v>
                </c:pt>
                <c:pt idx="22">
                  <c:v>0</c:v>
                </c:pt>
                <c:pt idx="23">
                  <c:v>0</c:v>
                </c:pt>
                <c:pt idx="24">
                  <c:v>3.2210888668678397E-2</c:v>
                </c:pt>
                <c:pt idx="25">
                  <c:v>3.4832705188221999E-2</c:v>
                </c:pt>
                <c:pt idx="26">
                  <c:v>3.74451580773386E-2</c:v>
                </c:pt>
              </c:numCache>
            </c:numRef>
          </c:val>
          <c:extLst xmlns:c15="http://schemas.microsoft.com/office/drawing/2012/chart">
            <c:ext xmlns:c16="http://schemas.microsoft.com/office/drawing/2014/chart" uri="{C3380CC4-5D6E-409C-BE32-E72D297353CC}">
              <c16:uniqueId val="{00000001-A9A7-4F96-83A3-70BFA4EDE178}"/>
            </c:ext>
          </c:extLst>
        </c:ser>
        <c:ser>
          <c:idx val="5"/>
          <c:order val="5"/>
          <c:tx>
            <c:strRef>
              <c:f>'PM2.5'!$D$58</c:f>
              <c:strCache>
                <c:ptCount val="1"/>
                <c:pt idx="0">
                  <c:v>EoL - Wasted Food</c:v>
                </c:pt>
              </c:strCache>
            </c:strRef>
          </c:tx>
          <c:spPr>
            <a:solidFill>
              <a:schemeClr val="accent2"/>
            </a:solidFill>
            <a:ln>
              <a:noFill/>
            </a:ln>
            <a:effectLst/>
          </c:spPr>
          <c:invertIfNegative val="0"/>
          <c:cat>
            <c:strRef>
              <c:f>'PM2.5'!$A$59:$A$85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'PM2.5'!$D$59:$D$85</c:f>
              <c:numCache>
                <c:formatCode>General</c:formatCode>
                <c:ptCount val="27"/>
                <c:pt idx="0">
                  <c:v>2.25476220680749E-3</c:v>
                </c:pt>
                <c:pt idx="1">
                  <c:v>4.8765787263510699E-3</c:v>
                </c:pt>
                <c:pt idx="2">
                  <c:v>7.4890316154677204E-3</c:v>
                </c:pt>
                <c:pt idx="3">
                  <c:v>2.25476220680749E-3</c:v>
                </c:pt>
                <c:pt idx="4">
                  <c:v>4.8765787263510699E-3</c:v>
                </c:pt>
                <c:pt idx="5">
                  <c:v>7.4890316154677204E-3</c:v>
                </c:pt>
                <c:pt idx="6">
                  <c:v>2.25476220680749E-3</c:v>
                </c:pt>
                <c:pt idx="7">
                  <c:v>4.8765787263510699E-3</c:v>
                </c:pt>
                <c:pt idx="8">
                  <c:v>7.4890316154677204E-3</c:v>
                </c:pt>
                <c:pt idx="9">
                  <c:v>2.25476220680749E-3</c:v>
                </c:pt>
                <c:pt idx="10">
                  <c:v>4.8765787263510699E-3</c:v>
                </c:pt>
                <c:pt idx="11">
                  <c:v>7.4890316154677204E-3</c:v>
                </c:pt>
                <c:pt idx="12">
                  <c:v>2.25476220680749E-3</c:v>
                </c:pt>
                <c:pt idx="13">
                  <c:v>4.8765787263510699E-3</c:v>
                </c:pt>
                <c:pt idx="14">
                  <c:v>7.4890316154677204E-3</c:v>
                </c:pt>
                <c:pt idx="15">
                  <c:v>2.25476220680749E-3</c:v>
                </c:pt>
                <c:pt idx="16">
                  <c:v>4.8765787263510699E-3</c:v>
                </c:pt>
                <c:pt idx="17">
                  <c:v>7.4890316154677204E-3</c:v>
                </c:pt>
                <c:pt idx="18">
                  <c:v>2.25476220680749E-3</c:v>
                </c:pt>
                <c:pt idx="19">
                  <c:v>4.8765787263510699E-3</c:v>
                </c:pt>
                <c:pt idx="20">
                  <c:v>7.4890316154677204E-3</c:v>
                </c:pt>
                <c:pt idx="21">
                  <c:v>2.25476220680749E-3</c:v>
                </c:pt>
                <c:pt idx="22">
                  <c:v>4.8765787263510699E-3</c:v>
                </c:pt>
                <c:pt idx="23">
                  <c:v>7.4890316154677204E-3</c:v>
                </c:pt>
                <c:pt idx="24">
                  <c:v>2.25476220680749E-3</c:v>
                </c:pt>
                <c:pt idx="25">
                  <c:v>4.8765787263510699E-3</c:v>
                </c:pt>
                <c:pt idx="26">
                  <c:v>7.4890316154677204E-3</c:v>
                </c:pt>
              </c:numCache>
            </c:numRef>
          </c:val>
          <c:extLst>
            <c:ext xmlns:c16="http://schemas.microsoft.com/office/drawing/2014/chart" uri="{C3380CC4-5D6E-409C-BE32-E72D297353CC}">
              <c16:uniqueId val="{00000002-A9A7-4F96-83A3-70BFA4EDE178}"/>
            </c:ext>
          </c:extLst>
        </c:ser>
        <c:ser>
          <c:idx val="0"/>
          <c:order val="6"/>
          <c:tx>
            <c:strRef>
              <c:f>'PM2.5'!$B$58</c:f>
              <c:strCache>
                <c:ptCount val="1"/>
                <c:pt idx="0">
                  <c:v>Avoided Disposal</c:v>
                </c:pt>
              </c:strCache>
            </c:strRef>
          </c:tx>
          <c:spPr>
            <a:solidFill>
              <a:schemeClr val="accent1"/>
            </a:solidFill>
            <a:ln>
              <a:noFill/>
            </a:ln>
            <a:effectLst/>
          </c:spPr>
          <c:invertIfNegative val="0"/>
          <c:cat>
            <c:strRef>
              <c:f>'PM2.5'!$A$59:$A$85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'PM2.5'!$B$59:$B$85</c:f>
              <c:numCache>
                <c:formatCode>General</c:formatCode>
                <c:ptCount val="27"/>
                <c:pt idx="0">
                  <c:v>-2.02855463680892E-2</c:v>
                </c:pt>
                <c:pt idx="1">
                  <c:v>-2.02855463680892E-2</c:v>
                </c:pt>
                <c:pt idx="2">
                  <c:v>-2.02855463680892E-2</c:v>
                </c:pt>
                <c:pt idx="3">
                  <c:v>-2.02855463680892E-2</c:v>
                </c:pt>
                <c:pt idx="4">
                  <c:v>-2.02855463680892E-2</c:v>
                </c:pt>
                <c:pt idx="5">
                  <c:v>-2.02855463680892E-2</c:v>
                </c:pt>
                <c:pt idx="6">
                  <c:v>-2.02855463680892E-2</c:v>
                </c:pt>
                <c:pt idx="7">
                  <c:v>-2.02855463680892E-2</c:v>
                </c:pt>
                <c:pt idx="8">
                  <c:v>-2.02855463680892E-2</c:v>
                </c:pt>
                <c:pt idx="9">
                  <c:v>-2.02855463680892E-2</c:v>
                </c:pt>
                <c:pt idx="10">
                  <c:v>-2.02855463680892E-2</c:v>
                </c:pt>
                <c:pt idx="11">
                  <c:v>-2.02855463680892E-2</c:v>
                </c:pt>
                <c:pt idx="12">
                  <c:v>-2.02855463680892E-2</c:v>
                </c:pt>
                <c:pt idx="13">
                  <c:v>-2.02855463680892E-2</c:v>
                </c:pt>
                <c:pt idx="14">
                  <c:v>-2.02855463680892E-2</c:v>
                </c:pt>
                <c:pt idx="15">
                  <c:v>-2.02855463680892E-2</c:v>
                </c:pt>
                <c:pt idx="16">
                  <c:v>-2.02855463680892E-2</c:v>
                </c:pt>
                <c:pt idx="17">
                  <c:v>-2.02855463680892E-2</c:v>
                </c:pt>
                <c:pt idx="18">
                  <c:v>-2.02855463680892E-2</c:v>
                </c:pt>
                <c:pt idx="19">
                  <c:v>-2.02855463680892E-2</c:v>
                </c:pt>
                <c:pt idx="20">
                  <c:v>-2.02855463680892E-2</c:v>
                </c:pt>
                <c:pt idx="21">
                  <c:v>-2.02855463680892E-2</c:v>
                </c:pt>
                <c:pt idx="22">
                  <c:v>-2.02855463680892E-2</c:v>
                </c:pt>
                <c:pt idx="23">
                  <c:v>-2.02855463680892E-2</c:v>
                </c:pt>
                <c:pt idx="24">
                  <c:v>-2.02855463680892E-2</c:v>
                </c:pt>
                <c:pt idx="25">
                  <c:v>-2.02855463680892E-2</c:v>
                </c:pt>
                <c:pt idx="26">
                  <c:v>-2.02855463680892E-2</c:v>
                </c:pt>
              </c:numCache>
            </c:numRef>
          </c:val>
          <c:extLst>
            <c:ext xmlns:c16="http://schemas.microsoft.com/office/drawing/2014/chart" uri="{C3380CC4-5D6E-409C-BE32-E72D297353CC}">
              <c16:uniqueId val="{00000000-A9A7-4F96-83A3-70BFA4EDE178}"/>
            </c:ext>
          </c:extLst>
        </c:ser>
        <c:dLbls>
          <c:showLegendKey val="0"/>
          <c:showVal val="0"/>
          <c:showCatName val="0"/>
          <c:showSerName val="0"/>
          <c:showPercent val="0"/>
          <c:showBubbleSize val="0"/>
        </c:dLbls>
        <c:gapWidth val="60"/>
        <c:overlap val="100"/>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max val="1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kg PM2.5 eq.</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4"/>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6"/>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PM 2.5 of Food Rescue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'PM2.5'!$M$2</c:f>
              <c:strCache>
                <c:ptCount val="1"/>
                <c:pt idx="0">
                  <c:v>Net (rescue only)</c:v>
                </c:pt>
              </c:strCache>
            </c:strRef>
          </c:tx>
          <c:spPr>
            <a:solidFill>
              <a:schemeClr val="accent1"/>
            </a:solidFill>
            <a:ln>
              <a:noFill/>
            </a:ln>
            <a:effectLst/>
          </c:spPr>
          <c:invertIfNegative val="0"/>
          <c:cat>
            <c:strRef>
              <c:f>'PM2.5'!$A$3:$A$29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'PM2.5'!$M$3:$M$29</c:f>
              <c:numCache>
                <c:formatCode>General</c:formatCode>
                <c:ptCount val="27"/>
                <c:pt idx="0">
                  <c:v>6.8704286718684907E-2</c:v>
                </c:pt>
                <c:pt idx="1">
                  <c:v>7.9742965265109905E-2</c:v>
                </c:pt>
                <c:pt idx="2">
                  <c:v>9.0742219959583162E-2</c:v>
                </c:pt>
                <c:pt idx="3">
                  <c:v>7.5065549808495981E-4</c:v>
                </c:pt>
                <c:pt idx="4">
                  <c:v>6.2582245265540501E-3</c:v>
                </c:pt>
                <c:pt idx="5">
                  <c:v>1.1746123665635908E-2</c:v>
                </c:pt>
                <c:pt idx="6">
                  <c:v>5.6364081200054428E-2</c:v>
                </c:pt>
                <c:pt idx="7">
                  <c:v>6.6398324413567689E-2</c:v>
                </c:pt>
                <c:pt idx="8">
                  <c:v>7.6396731044175423E-2</c:v>
                </c:pt>
                <c:pt idx="9">
                  <c:v>5.7549221680723295E-3</c:v>
                </c:pt>
                <c:pt idx="10">
                  <c:v>1.166981522781948E-2</c:v>
                </c:pt>
                <c:pt idx="11">
                  <c:v>1.756358366949622E-2</c:v>
                </c:pt>
                <c:pt idx="12">
                  <c:v>-7.5016253571298652E-3</c:v>
                </c:pt>
                <c:pt idx="13">
                  <c:v>-2.6657536075735296E-3</c:v>
                </c:pt>
                <c:pt idx="14">
                  <c:v>2.1528471714486888E-3</c:v>
                </c:pt>
                <c:pt idx="15">
                  <c:v>-2.3341399360481685E-3</c:v>
                </c:pt>
                <c:pt idx="16">
                  <c:v>2.9223410919682682E-3</c:v>
                </c:pt>
                <c:pt idx="17">
                  <c:v>8.160048973456081E-3</c:v>
                </c:pt>
                <c:pt idx="18">
                  <c:v>-6.3665505552984785E-3</c:v>
                </c:pt>
                <c:pt idx="19">
                  <c:v>-1.4382889962907524E-3</c:v>
                </c:pt>
                <c:pt idx="20">
                  <c:v>3.4723716285776805E-3</c:v>
                </c:pt>
                <c:pt idx="21">
                  <c:v>-1.6775895579001773E-2</c:v>
                </c:pt>
                <c:pt idx="22">
                  <c:v>-1.2694906289365241E-2</c:v>
                </c:pt>
                <c:pt idx="23">
                  <c:v>-8.6284919614773997E-3</c:v>
                </c:pt>
                <c:pt idx="24">
                  <c:v>0.16289265320000523</c:v>
                </c:pt>
                <c:pt idx="25">
                  <c:v>0.18159782669258492</c:v>
                </c:pt>
                <c:pt idx="26">
                  <c:v>0.20023619599411832</c:v>
                </c:pt>
              </c:numCache>
            </c:numRef>
          </c:val>
          <c:extLst>
            <c:ext xmlns:c16="http://schemas.microsoft.com/office/drawing/2014/chart" uri="{C3380CC4-5D6E-409C-BE32-E72D297353CC}">
              <c16:uniqueId val="{00000000-1886-4078-B435-9166B8339D45}"/>
            </c:ext>
          </c:extLst>
        </c:ser>
        <c:dLbls>
          <c:showLegendKey val="0"/>
          <c:showVal val="0"/>
          <c:showCatName val="0"/>
          <c:showSerName val="0"/>
          <c:showPercent val="0"/>
          <c:showBubbleSize val="0"/>
        </c:dLbls>
        <c:gapWidth val="150"/>
        <c:overlap val="100"/>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PM2.5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PM 2.5 of Food Rescue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'PM2.5'!$Q$1</c:f>
              <c:strCache>
                <c:ptCount val="1"/>
                <c:pt idx="0">
                  <c:v>7</c:v>
                </c:pt>
              </c:strCache>
            </c:strRef>
          </c:tx>
          <c:spPr>
            <a:ln w="25400" cap="rnd">
              <a:noFill/>
              <a:round/>
            </a:ln>
            <a:effectLst/>
          </c:spPr>
          <c:marker>
            <c:symbol val="none"/>
          </c:marker>
          <c:errBars>
            <c:errDir val="y"/>
            <c:errBarType val="both"/>
            <c:errValType val="cust"/>
            <c:noEndCap val="1"/>
            <c:plus>
              <c:numRef>
                <c:f>'PM2.5'!$T$2:$T$10</c:f>
                <c:numCache>
                  <c:formatCode>General</c:formatCode>
                  <c:ptCount val="9"/>
                  <c:pt idx="0">
                    <c:v>2.2037933240898255E-2</c:v>
                  </c:pt>
                  <c:pt idx="1">
                    <c:v>1.0995468167550948E-2</c:v>
                  </c:pt>
                  <c:pt idx="2">
                    <c:v>2.0032649844120995E-2</c:v>
                  </c:pt>
                  <c:pt idx="3">
                    <c:v>1.180866150142389E-2</c:v>
                  </c:pt>
                  <c:pt idx="4">
                    <c:v>9.6544725285785532E-3</c:v>
                  </c:pt>
                  <c:pt idx="5">
                    <c:v>1.0494188909504249E-2</c:v>
                  </c:pt>
                  <c:pt idx="6">
                    <c:v>9.838922183876159E-3</c:v>
                  </c:pt>
                  <c:pt idx="7">
                    <c:v>8.1474036175243729E-3</c:v>
                  </c:pt>
                  <c:pt idx="8">
                    <c:v>3.7343542794113088E-2</c:v>
                  </c:pt>
                </c:numCache>
              </c:numRef>
            </c:plus>
            <c:minus>
              <c:numLit>
                <c:formatCode>General</c:formatCode>
                <c:ptCount val="1"/>
                <c:pt idx="0">
                  <c:v>0</c:v>
                </c:pt>
              </c:numLit>
            </c:minus>
            <c:spPr>
              <a:noFill/>
              <a:ln w="203200" cap="flat" cmpd="sng" algn="ctr">
                <a:solidFill>
                  <a:schemeClr val="accent1"/>
                </a:solidFill>
                <a:round/>
              </a:ln>
              <a:effectLst/>
            </c:spPr>
          </c:errBars>
          <c:cat>
            <c:strRef>
              <c:f>'PM2.5'!$P$2:$P$10</c:f>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f>'PM2.5'!$Q$2:$Q$10</c:f>
              <c:numCache>
                <c:formatCode>General</c:formatCode>
                <c:ptCount val="9"/>
                <c:pt idx="0">
                  <c:v>6.8704286718684907E-2</c:v>
                </c:pt>
                <c:pt idx="1">
                  <c:v>7.5065549808495981E-4</c:v>
                </c:pt>
                <c:pt idx="2">
                  <c:v>5.6364081200054428E-2</c:v>
                </c:pt>
                <c:pt idx="3">
                  <c:v>5.7549221680723295E-3</c:v>
                </c:pt>
                <c:pt idx="4">
                  <c:v>-7.5016253571298652E-3</c:v>
                </c:pt>
                <c:pt idx="5">
                  <c:v>-2.3341399360481685E-3</c:v>
                </c:pt>
                <c:pt idx="6">
                  <c:v>-6.3665505552984785E-3</c:v>
                </c:pt>
                <c:pt idx="7">
                  <c:v>-1.6775895579001773E-2</c:v>
                </c:pt>
                <c:pt idx="8">
                  <c:v>0.16289265320000523</c:v>
                </c:pt>
              </c:numCache>
            </c:numRef>
          </c:val>
          <c:smooth val="0"/>
          <c:extLst>
            <c:ext xmlns:c16="http://schemas.microsoft.com/office/drawing/2014/chart" uri="{C3380CC4-5D6E-409C-BE32-E72D297353CC}">
              <c16:uniqueId val="{00000000-99B0-4616-BAC1-0C59BE3A0894}"/>
            </c:ext>
          </c:extLst>
        </c:ser>
        <c:dLbls>
          <c:showLegendKey val="0"/>
          <c:showVal val="0"/>
          <c:showCatName val="0"/>
          <c:showSerName val="0"/>
          <c:showPercent val="0"/>
          <c:showBubbleSize val="0"/>
        </c:dLbls>
        <c:smooth val="0"/>
        <c:axId val="471135672"/>
        <c:axId val="471138296"/>
      </c:line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PM2.5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ODP of Food Rescue by Life Cycle Stage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5"/>
          <c:order val="0"/>
          <c:tx>
            <c:strRef>
              <c:f>ODP!$G$2</c:f>
              <c:strCache>
                <c:ptCount val="1"/>
                <c:pt idx="0">
                  <c:v>Transportation</c:v>
                </c:pt>
              </c:strCache>
            </c:strRef>
          </c:tx>
          <c:spPr>
            <a:solidFill>
              <a:schemeClr val="accent6"/>
            </a:solidFill>
            <a:ln>
              <a:noFill/>
            </a:ln>
            <a:effectLst/>
          </c:spPr>
          <c:invertIfNegative val="0"/>
          <c:cat>
            <c:strRef>
              <c:f>ODP!$A$3:$A$29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ODP!$G$3:$G$29</c:f>
              <c:numCache>
                <c:formatCode>General</c:formatCode>
                <c:ptCount val="27"/>
                <c:pt idx="0">
                  <c:v>-9.6166763461837591E-13</c:v>
                </c:pt>
                <c:pt idx="1">
                  <c:v>-1.05914187664247E-12</c:v>
                </c:pt>
                <c:pt idx="2">
                  <c:v>-1.15626799637363E-12</c:v>
                </c:pt>
                <c:pt idx="3">
                  <c:v>-1.3888167696504001E-13</c:v>
                </c:pt>
                <c:pt idx="4">
                  <c:v>-1.6938496894758701E-13</c:v>
                </c:pt>
                <c:pt idx="5">
                  <c:v>-1.9977932060162499E-13</c:v>
                </c:pt>
                <c:pt idx="6">
                  <c:v>-4.0615560803264099E-12</c:v>
                </c:pt>
                <c:pt idx="7">
                  <c:v>-4.4113468237453499E-12</c:v>
                </c:pt>
                <c:pt idx="8">
                  <c:v>-4.7598883145092198E-12</c:v>
                </c:pt>
                <c:pt idx="9">
                  <c:v>-1.3865408710248901E-13</c:v>
                </c:pt>
                <c:pt idx="10">
                  <c:v>-1.6913885432878199E-13</c:v>
                </c:pt>
                <c:pt idx="11">
                  <c:v>-1.9951474738641001E-13</c:v>
                </c:pt>
                <c:pt idx="12">
                  <c:v>-6.3024050614388295E-14</c:v>
                </c:pt>
                <c:pt idx="13">
                  <c:v>-8.73528846381616E-14</c:v>
                </c:pt>
                <c:pt idx="14">
                  <c:v>-1.11594829968993E-13</c:v>
                </c:pt>
                <c:pt idx="15">
                  <c:v>-2.13866773377085E-13</c:v>
                </c:pt>
                <c:pt idx="16">
                  <c:v>-2.5047350343968199E-13</c:v>
                </c:pt>
                <c:pt idx="17">
                  <c:v>-2.8694949518062701E-13</c:v>
                </c:pt>
                <c:pt idx="18">
                  <c:v>-6.60194803531821E-14</c:v>
                </c:pt>
                <c:pt idx="19">
                  <c:v>-9.0592128425461796E-14</c:v>
                </c:pt>
                <c:pt idx="20">
                  <c:v>-1.1507701704034101E-13</c:v>
                </c:pt>
                <c:pt idx="21">
                  <c:v>-1.7753885717675099E-14</c:v>
                </c:pt>
                <c:pt idx="22">
                  <c:v>-3.8397938877762397E-14</c:v>
                </c:pt>
                <c:pt idx="23">
                  <c:v>-5.8968263276563694E-14</c:v>
                </c:pt>
                <c:pt idx="24">
                  <c:v>-7.8128216244341208E-12</c:v>
                </c:pt>
                <c:pt idx="25">
                  <c:v>-8.46794793539671E-12</c:v>
                </c:pt>
                <c:pt idx="26">
                  <c:v>-9.1207345095344301E-12</c:v>
                </c:pt>
              </c:numCache>
            </c:numRef>
          </c:val>
          <c:extLst>
            <c:ext xmlns:c16="http://schemas.microsoft.com/office/drawing/2014/chart" uri="{C3380CC4-5D6E-409C-BE32-E72D297353CC}">
              <c16:uniqueId val="{00000004-D764-4166-9CFF-4BBEA9010B3B}"/>
            </c:ext>
          </c:extLst>
        </c:ser>
        <c:ser>
          <c:idx val="3"/>
          <c:order val="1"/>
          <c:tx>
            <c:strRef>
              <c:f>ODP!$E$2</c:f>
              <c:strCache>
                <c:ptCount val="1"/>
                <c:pt idx="0">
                  <c:v>Facilities and Operations</c:v>
                </c:pt>
              </c:strCache>
            </c:strRef>
          </c:tx>
          <c:spPr>
            <a:solidFill>
              <a:schemeClr val="accent6">
                <a:lumMod val="40000"/>
                <a:lumOff val="60000"/>
              </a:schemeClr>
            </a:solidFill>
            <a:ln>
              <a:noFill/>
            </a:ln>
            <a:effectLst/>
          </c:spPr>
          <c:invertIfNegative val="0"/>
          <c:cat>
            <c:strRef>
              <c:f>ODP!$A$3:$A$29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ODP!$E$3:$E$29</c:f>
              <c:numCache>
                <c:formatCode>General</c:formatCode>
                <c:ptCount val="27"/>
                <c:pt idx="0">
                  <c:v>-1.5655754951751099E-12</c:v>
                </c:pt>
                <c:pt idx="1">
                  <c:v>-1.6930060587358799E-12</c:v>
                </c:pt>
                <c:pt idx="2">
                  <c:v>-1.81998151314107E-12</c:v>
                </c:pt>
                <c:pt idx="3">
                  <c:v>-1.4833284782843099E-12</c:v>
                </c:pt>
                <c:pt idx="4">
                  <c:v>-1.60406451721443E-12</c:v>
                </c:pt>
                <c:pt idx="5">
                  <c:v>-1.7243693560055101E-12</c:v>
                </c:pt>
                <c:pt idx="6">
                  <c:v>-1.1885126455496399E-12</c:v>
                </c:pt>
                <c:pt idx="7">
                  <c:v>-1.2852520469315901E-12</c:v>
                </c:pt>
                <c:pt idx="8">
                  <c:v>-1.3816459504514499E-12</c:v>
                </c:pt>
                <c:pt idx="9">
                  <c:v>-1.1885126455496399E-12</c:v>
                </c:pt>
                <c:pt idx="10">
                  <c:v>-1.2852520469315901E-12</c:v>
                </c:pt>
                <c:pt idx="11">
                  <c:v>-1.3816459504514499E-12</c:v>
                </c:pt>
                <c:pt idx="12">
                  <c:v>-3.0695416394403798E-13</c:v>
                </c:pt>
                <c:pt idx="13">
                  <c:v>-3.3193880519529702E-13</c:v>
                </c:pt>
                <c:pt idx="14">
                  <c:v>-3.5683421558494401E-13</c:v>
                </c:pt>
                <c:pt idx="15">
                  <c:v>-1.6785858029499599E-12</c:v>
                </c:pt>
                <c:pt idx="16">
                  <c:v>-1.8152148799342601E-12</c:v>
                </c:pt>
                <c:pt idx="17">
                  <c:v>-1.9513559959293299E-12</c:v>
                </c:pt>
                <c:pt idx="18">
                  <c:v>-1.24753578135892E-12</c:v>
                </c:pt>
                <c:pt idx="19">
                  <c:v>-1.3490793914695301E-12</c:v>
                </c:pt>
                <c:pt idx="20">
                  <c:v>-1.4502603458297501E-12</c:v>
                </c:pt>
                <c:pt idx="21">
                  <c:v>0</c:v>
                </c:pt>
                <c:pt idx="22">
                  <c:v>0</c:v>
                </c:pt>
                <c:pt idx="23">
                  <c:v>0</c:v>
                </c:pt>
                <c:pt idx="24">
                  <c:v>-5.5251749509926802E-13</c:v>
                </c:pt>
                <c:pt idx="25">
                  <c:v>-5.9748984935153405E-13</c:v>
                </c:pt>
                <c:pt idx="26">
                  <c:v>-6.4230158805289896E-13</c:v>
                </c:pt>
              </c:numCache>
            </c:numRef>
          </c:val>
          <c:extLst>
            <c:ext xmlns:c16="http://schemas.microsoft.com/office/drawing/2014/chart" uri="{C3380CC4-5D6E-409C-BE32-E72D297353CC}">
              <c16:uniqueId val="{00000003-D764-4166-9CFF-4BBEA9010B3B}"/>
            </c:ext>
          </c:extLst>
        </c:ser>
        <c:ser>
          <c:idx val="1"/>
          <c:order val="2"/>
          <c:tx>
            <c:strRef>
              <c:f>ODP!$C$2</c:f>
              <c:strCache>
                <c:ptCount val="1"/>
                <c:pt idx="0">
                  <c:v>EoL -  Food Loss</c:v>
                </c:pt>
              </c:strCache>
            </c:strRef>
          </c:tx>
          <c:spPr>
            <a:solidFill>
              <a:schemeClr val="accent2">
                <a:lumMod val="40000"/>
                <a:lumOff val="60000"/>
              </a:schemeClr>
            </a:solidFill>
            <a:ln>
              <a:noFill/>
            </a:ln>
            <a:effectLst/>
          </c:spPr>
          <c:invertIfNegative val="0"/>
          <c:cat>
            <c:strRef>
              <c:f>ODP!$A$3:$A$29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ODP!$C$3:$C$29</c:f>
              <c:numCache>
                <c:formatCode>General</c:formatCode>
                <c:ptCount val="27"/>
                <c:pt idx="0">
                  <c:v>6.9639945936761405E-14</c:v>
                </c:pt>
                <c:pt idx="1">
                  <c:v>7.5308313629288497E-14</c:v>
                </c:pt>
                <c:pt idx="2">
                  <c:v>8.0956437151485105E-14</c:v>
                </c:pt>
                <c:pt idx="3">
                  <c:v>1.59076366727107E-8</c:v>
                </c:pt>
                <c:pt idx="4">
                  <c:v>1.7202444308861498E-8</c:v>
                </c:pt>
                <c:pt idx="5">
                  <c:v>1.8492627632026199E-8</c:v>
                </c:pt>
                <c:pt idx="6">
                  <c:v>1.59076366727107E-8</c:v>
                </c:pt>
                <c:pt idx="7">
                  <c:v>1.7202444308861498E-8</c:v>
                </c:pt>
                <c:pt idx="8">
                  <c:v>1.84926276320261E-8</c:v>
                </c:pt>
                <c:pt idx="9">
                  <c:v>1.59076366727107E-8</c:v>
                </c:pt>
                <c:pt idx="10">
                  <c:v>1.7202444308861498E-8</c:v>
                </c:pt>
                <c:pt idx="11">
                  <c:v>1.84926276320261E-8</c:v>
                </c:pt>
                <c:pt idx="12">
                  <c:v>2.5529282202876399E-8</c:v>
                </c:pt>
                <c:pt idx="13">
                  <c:v>2.7607247033343002E-8</c:v>
                </c:pt>
                <c:pt idx="14">
                  <c:v>2.96777905608438E-8</c:v>
                </c:pt>
                <c:pt idx="15">
                  <c:v>2.55293422011078E-8</c:v>
                </c:pt>
                <c:pt idx="16">
                  <c:v>2.7607311915151499E-8</c:v>
                </c:pt>
                <c:pt idx="17">
                  <c:v>2.96778603087879E-8</c:v>
                </c:pt>
                <c:pt idx="18">
                  <c:v>2.8107997576904299E-8</c:v>
                </c:pt>
                <c:pt idx="19">
                  <c:v>3.0395857844791798E-8</c:v>
                </c:pt>
                <c:pt idx="20">
                  <c:v>3.26755471831512E-8</c:v>
                </c:pt>
                <c:pt idx="21">
                  <c:v>0</c:v>
                </c:pt>
                <c:pt idx="22">
                  <c:v>0</c:v>
                </c:pt>
                <c:pt idx="23">
                  <c:v>0</c:v>
                </c:pt>
                <c:pt idx="24">
                  <c:v>2.29763539825887E-7</c:v>
                </c:pt>
                <c:pt idx="25">
                  <c:v>2.4846522330008697E-7</c:v>
                </c:pt>
                <c:pt idx="26">
                  <c:v>2.6710011504759398E-7</c:v>
                </c:pt>
              </c:numCache>
            </c:numRef>
          </c:val>
          <c:extLst>
            <c:ext xmlns:c16="http://schemas.microsoft.com/office/drawing/2014/chart" uri="{C3380CC4-5D6E-409C-BE32-E72D297353CC}">
              <c16:uniqueId val="{00000001-D764-4166-9CFF-4BBEA9010B3B}"/>
            </c:ext>
          </c:extLst>
        </c:ser>
        <c:ser>
          <c:idx val="2"/>
          <c:order val="3"/>
          <c:tx>
            <c:strRef>
              <c:f>ODP!$D$2</c:f>
              <c:strCache>
                <c:ptCount val="1"/>
                <c:pt idx="0">
                  <c:v>EoL - Wasted Food</c:v>
                </c:pt>
              </c:strCache>
            </c:strRef>
          </c:tx>
          <c:spPr>
            <a:solidFill>
              <a:schemeClr val="accent2"/>
            </a:solidFill>
            <a:ln>
              <a:noFill/>
            </a:ln>
            <a:effectLst/>
          </c:spPr>
          <c:invertIfNegative val="0"/>
          <c:cat>
            <c:strRef>
              <c:f>ODP!$A$3:$A$29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ODP!$D$3:$D$29</c:f>
              <c:numCache>
                <c:formatCode>General</c:formatCode>
                <c:ptCount val="27"/>
                <c:pt idx="0">
                  <c:v>1.6083447787812099E-8</c:v>
                </c:pt>
                <c:pt idx="1">
                  <c:v>3.4785131262012201E-8</c:v>
                </c:pt>
                <c:pt idx="2">
                  <c:v>5.3420023009518799E-8</c:v>
                </c:pt>
                <c:pt idx="3">
                  <c:v>1.6083447787812099E-8</c:v>
                </c:pt>
                <c:pt idx="4">
                  <c:v>3.4785131262012201E-8</c:v>
                </c:pt>
                <c:pt idx="5">
                  <c:v>5.3420023009518799E-8</c:v>
                </c:pt>
                <c:pt idx="6">
                  <c:v>1.6083447787812099E-8</c:v>
                </c:pt>
                <c:pt idx="7">
                  <c:v>3.4785131262012201E-8</c:v>
                </c:pt>
                <c:pt idx="8">
                  <c:v>5.3420023009518799E-8</c:v>
                </c:pt>
                <c:pt idx="9">
                  <c:v>1.6083447787812099E-8</c:v>
                </c:pt>
                <c:pt idx="10">
                  <c:v>3.4785131262012201E-8</c:v>
                </c:pt>
                <c:pt idx="11">
                  <c:v>5.3420023009518799E-8</c:v>
                </c:pt>
                <c:pt idx="12">
                  <c:v>1.6083447787812099E-8</c:v>
                </c:pt>
                <c:pt idx="13">
                  <c:v>3.4785131262012201E-8</c:v>
                </c:pt>
                <c:pt idx="14">
                  <c:v>5.3420023009518799E-8</c:v>
                </c:pt>
                <c:pt idx="15">
                  <c:v>1.6083447787812099E-8</c:v>
                </c:pt>
                <c:pt idx="16">
                  <c:v>3.4785131262012201E-8</c:v>
                </c:pt>
                <c:pt idx="17">
                  <c:v>5.3420023009518799E-8</c:v>
                </c:pt>
                <c:pt idx="18">
                  <c:v>1.6083447787812099E-8</c:v>
                </c:pt>
                <c:pt idx="19">
                  <c:v>3.4785131262012201E-8</c:v>
                </c:pt>
                <c:pt idx="20">
                  <c:v>5.3420023009518799E-8</c:v>
                </c:pt>
                <c:pt idx="21">
                  <c:v>1.6083447787812099E-8</c:v>
                </c:pt>
                <c:pt idx="22">
                  <c:v>3.4785131262012201E-8</c:v>
                </c:pt>
                <c:pt idx="23">
                  <c:v>5.3420023009518799E-8</c:v>
                </c:pt>
                <c:pt idx="24">
                  <c:v>1.6083447787812099E-8</c:v>
                </c:pt>
                <c:pt idx="25">
                  <c:v>3.4785131262012201E-8</c:v>
                </c:pt>
                <c:pt idx="26">
                  <c:v>5.3420023009518799E-8</c:v>
                </c:pt>
              </c:numCache>
            </c:numRef>
          </c:val>
          <c:extLst>
            <c:ext xmlns:c16="http://schemas.microsoft.com/office/drawing/2014/chart" uri="{C3380CC4-5D6E-409C-BE32-E72D297353CC}">
              <c16:uniqueId val="{00000002-D764-4166-9CFF-4BBEA9010B3B}"/>
            </c:ext>
          </c:extLst>
        </c:ser>
        <c:ser>
          <c:idx val="0"/>
          <c:order val="4"/>
          <c:tx>
            <c:strRef>
              <c:f>ODP!$B$2</c:f>
              <c:strCache>
                <c:ptCount val="1"/>
                <c:pt idx="0">
                  <c:v>Avoided Disposal</c:v>
                </c:pt>
              </c:strCache>
            </c:strRef>
          </c:tx>
          <c:spPr>
            <a:solidFill>
              <a:schemeClr val="accent1"/>
            </a:solidFill>
            <a:ln>
              <a:noFill/>
            </a:ln>
            <a:effectLst/>
          </c:spPr>
          <c:invertIfNegative val="0"/>
          <c:cat>
            <c:strRef>
              <c:f>ODP!$A$3:$A$29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ODP!$B$3:$B$29</c:f>
              <c:numCache>
                <c:formatCode>General</c:formatCode>
                <c:ptCount val="27"/>
                <c:pt idx="0">
                  <c:v>8.1671290259330101E-13</c:v>
                </c:pt>
                <c:pt idx="1">
                  <c:v>8.1671290259330101E-13</c:v>
                </c:pt>
                <c:pt idx="2">
                  <c:v>8.1671290259330101E-13</c:v>
                </c:pt>
                <c:pt idx="3">
                  <c:v>8.1671290259330101E-13</c:v>
                </c:pt>
                <c:pt idx="4">
                  <c:v>8.1671290259330101E-13</c:v>
                </c:pt>
                <c:pt idx="5">
                  <c:v>8.1671290259330101E-13</c:v>
                </c:pt>
                <c:pt idx="6">
                  <c:v>8.1671290259330101E-13</c:v>
                </c:pt>
                <c:pt idx="7">
                  <c:v>8.1671290259330101E-13</c:v>
                </c:pt>
                <c:pt idx="8">
                  <c:v>8.1671290259330101E-13</c:v>
                </c:pt>
                <c:pt idx="9">
                  <c:v>8.1671290259330101E-13</c:v>
                </c:pt>
                <c:pt idx="10">
                  <c:v>8.1671290259330101E-13</c:v>
                </c:pt>
                <c:pt idx="11">
                  <c:v>8.1671290259330101E-13</c:v>
                </c:pt>
                <c:pt idx="12">
                  <c:v>8.1671290259330101E-13</c:v>
                </c:pt>
                <c:pt idx="13">
                  <c:v>8.1671290259330101E-13</c:v>
                </c:pt>
                <c:pt idx="14">
                  <c:v>8.1671290259330101E-13</c:v>
                </c:pt>
                <c:pt idx="15">
                  <c:v>8.1671290259330101E-13</c:v>
                </c:pt>
                <c:pt idx="16">
                  <c:v>8.1671290259330101E-13</c:v>
                </c:pt>
                <c:pt idx="17">
                  <c:v>8.1671290259330101E-13</c:v>
                </c:pt>
                <c:pt idx="18">
                  <c:v>8.1671290259330101E-13</c:v>
                </c:pt>
                <c:pt idx="19">
                  <c:v>8.1671290259330101E-13</c:v>
                </c:pt>
                <c:pt idx="20">
                  <c:v>8.1671290259330101E-13</c:v>
                </c:pt>
                <c:pt idx="21">
                  <c:v>8.1671290259330101E-13</c:v>
                </c:pt>
                <c:pt idx="22">
                  <c:v>8.1671290259330101E-13</c:v>
                </c:pt>
                <c:pt idx="23">
                  <c:v>8.1671290259330101E-13</c:v>
                </c:pt>
                <c:pt idx="24">
                  <c:v>8.1671290259330101E-13</c:v>
                </c:pt>
                <c:pt idx="25">
                  <c:v>8.1671290259330101E-13</c:v>
                </c:pt>
                <c:pt idx="26">
                  <c:v>8.1671290259330101E-13</c:v>
                </c:pt>
              </c:numCache>
            </c:numRef>
          </c:val>
          <c:extLst>
            <c:ext xmlns:c16="http://schemas.microsoft.com/office/drawing/2014/chart" uri="{C3380CC4-5D6E-409C-BE32-E72D297353CC}">
              <c16:uniqueId val="{00000000-D764-4166-9CFF-4BBEA9010B3B}"/>
            </c:ext>
          </c:extLst>
        </c:ser>
        <c:dLbls>
          <c:showLegendKey val="0"/>
          <c:showVal val="0"/>
          <c:showCatName val="0"/>
          <c:showSerName val="0"/>
          <c:showPercent val="0"/>
          <c:showBubbleSize val="0"/>
        </c:dLbls>
        <c:gapWidth val="150"/>
        <c:overlap val="100"/>
        <c:axId val="471135672"/>
        <c:axId val="471138296"/>
        <c:extLst>
          <c:ext xmlns:c15="http://schemas.microsoft.com/office/drawing/2012/chart" uri="{02D57815-91ED-43cb-92C2-25804820EDAC}">
            <c15:filteredBarSeries>
              <c15:ser>
                <c:idx val="4"/>
                <c:order val="5"/>
                <c:tx>
                  <c:strRef>
                    <c:extLst>
                      <c:ext uri="{02D57815-91ED-43cb-92C2-25804820EDAC}">
                        <c15:formulaRef>
                          <c15:sqref>ODP!$F$2</c15:sqref>
                        </c15:formulaRef>
                      </c:ext>
                    </c:extLst>
                    <c:strCache>
                      <c:ptCount val="1"/>
                      <c:pt idx="0">
                        <c:v>Chicken Production</c:v>
                      </c:pt>
                    </c:strCache>
                  </c:strRef>
                </c:tx>
                <c:spPr>
                  <a:solidFill>
                    <a:schemeClr val="accent5"/>
                  </a:solidFill>
                  <a:ln>
                    <a:noFill/>
                  </a:ln>
                  <a:effectLst/>
                </c:spPr>
                <c:invertIfNegative val="0"/>
                <c:cat>
                  <c:strRef>
                    <c:extLst>
                      <c:ext uri="{02D57815-91ED-43cb-92C2-25804820EDAC}">
                        <c15:formulaRef>
                          <c15:sqref>ODP!$A$3:$A$29</c15:sqref>
                        </c15:formulaRef>
                      </c:ext>
                    </c:extLst>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extLst>
                      <c:ext uri="{02D57815-91ED-43cb-92C2-25804820EDAC}">
                        <c15:formulaRef>
                          <c15:sqref>ODP!$F$3:$F$29</c15:sqref>
                        </c15:formulaRef>
                      </c:ext>
                    </c:extLst>
                    <c:numCache>
                      <c:formatCode>General</c:formatCode>
                      <c:ptCount val="27"/>
                      <c:pt idx="0">
                        <c:v>1.48905928894015E-4</c:v>
                      </c:pt>
                      <c:pt idx="1">
                        <c:v>1.61026178920272E-4</c:v>
                      </c:pt>
                      <c:pt idx="2">
                        <c:v>1.7310314233929199E-4</c:v>
                      </c:pt>
                      <c:pt idx="3">
                        <c:v>1.3926401058264099E-4</c:v>
                      </c:pt>
                      <c:pt idx="4">
                        <c:v>1.50599453304484E-4</c:v>
                      </c:pt>
                      <c:pt idx="5">
                        <c:v>1.6189441230231999E-4</c:v>
                      </c:pt>
                      <c:pt idx="6">
                        <c:v>1.3933079002292201E-4</c:v>
                      </c:pt>
                      <c:pt idx="7">
                        <c:v>1.5067166828060201E-4</c:v>
                      </c:pt>
                      <c:pt idx="8">
                        <c:v>1.61972043401647E-4</c:v>
                      </c:pt>
                      <c:pt idx="9">
                        <c:v>1.3933079002292201E-4</c:v>
                      </c:pt>
                      <c:pt idx="10">
                        <c:v>1.5067166828060201E-4</c:v>
                      </c:pt>
                      <c:pt idx="11">
                        <c:v>1.61972043401647E-4</c:v>
                      </c:pt>
                      <c:pt idx="12">
                        <c:v>1.4498698033539099E-4</c:v>
                      </c:pt>
                      <c:pt idx="13">
                        <c:v>1.56788246176644E-4</c:v>
                      </c:pt>
                      <c:pt idx="14">
                        <c:v>1.68547364639892E-4</c:v>
                      </c:pt>
                      <c:pt idx="15">
                        <c:v>1.6079805343152299E-4</c:v>
                      </c:pt>
                      <c:pt idx="16">
                        <c:v>1.73886267082926E-4</c:v>
                      </c:pt>
                      <c:pt idx="17">
                        <c:v>1.8692773711414599E-4</c:v>
                      </c:pt>
                      <c:pt idx="18">
                        <c:v>1.4625014437117599E-4</c:v>
                      </c:pt>
                      <c:pt idx="19">
                        <c:v>1.5815422588976E-4</c:v>
                      </c:pt>
                      <c:pt idx="20">
                        <c:v>1.70015792831492E-4</c:v>
                      </c:pt>
                      <c:pt idx="21">
                        <c:v>1.3055085363251301E-4</c:v>
                      </c:pt>
                      <c:pt idx="22">
                        <c:v>1.41177085904927E-4</c:v>
                      </c:pt>
                      <c:pt idx="23">
                        <c:v>1.51765367347796E-4</c:v>
                      </c:pt>
                      <c:pt idx="24">
                        <c:v>2.6097656460370299E-4</c:v>
                      </c:pt>
                      <c:pt idx="25">
                        <c:v>2.8221884311795798E-4</c:v>
                      </c:pt>
                      <c:pt idx="26">
                        <c:v>3.03385256351805E-4</c:v>
                      </c:pt>
                    </c:numCache>
                  </c:numRef>
                </c:val>
                <c:extLst>
                  <c:ext xmlns:c16="http://schemas.microsoft.com/office/drawing/2014/chart" uri="{C3380CC4-5D6E-409C-BE32-E72D297353CC}">
                    <c16:uniqueId val="{00000005-D764-4166-9CFF-4BBEA9010B3B}"/>
                  </c:ext>
                </c:extLst>
              </c15:ser>
            </c15:filteredBarSeries>
          </c:ext>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CFC 11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ODP of Food Rescue by Life Cycle Stage (incl. Chicken Production and Sunk Costs)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9"/>
          <c:order val="0"/>
          <c:tx>
            <c:strRef>
              <c:f>ODP!$F$2</c:f>
              <c:strCache>
                <c:ptCount val="1"/>
                <c:pt idx="0">
                  <c:v>Chicken Production</c:v>
                </c:pt>
              </c:strCache>
            </c:strRef>
          </c:tx>
          <c:spPr>
            <a:solidFill>
              <a:schemeClr val="accent4"/>
            </a:solidFill>
            <a:ln>
              <a:noFill/>
            </a:ln>
            <a:effectLst/>
          </c:spPr>
          <c:invertIfNegative val="0"/>
          <c:cat>
            <c:strRef>
              <c:f>ODP!$A$3:$A$29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ODP!$F$3:$F$29</c:f>
              <c:numCache>
                <c:formatCode>General</c:formatCode>
                <c:ptCount val="27"/>
                <c:pt idx="0">
                  <c:v>1.48905928894015E-4</c:v>
                </c:pt>
                <c:pt idx="1">
                  <c:v>1.61026178920272E-4</c:v>
                </c:pt>
                <c:pt idx="2">
                  <c:v>1.7310314233929199E-4</c:v>
                </c:pt>
                <c:pt idx="3">
                  <c:v>1.3926401058264099E-4</c:v>
                </c:pt>
                <c:pt idx="4">
                  <c:v>1.50599453304484E-4</c:v>
                </c:pt>
                <c:pt idx="5">
                  <c:v>1.6189441230231999E-4</c:v>
                </c:pt>
                <c:pt idx="6">
                  <c:v>1.3933079002292201E-4</c:v>
                </c:pt>
                <c:pt idx="7">
                  <c:v>1.5067166828060201E-4</c:v>
                </c:pt>
                <c:pt idx="8">
                  <c:v>1.61972043401647E-4</c:v>
                </c:pt>
                <c:pt idx="9">
                  <c:v>1.3933079002292201E-4</c:v>
                </c:pt>
                <c:pt idx="10">
                  <c:v>1.5067166828060201E-4</c:v>
                </c:pt>
                <c:pt idx="11">
                  <c:v>1.61972043401647E-4</c:v>
                </c:pt>
                <c:pt idx="12">
                  <c:v>1.4498698033539099E-4</c:v>
                </c:pt>
                <c:pt idx="13">
                  <c:v>1.56788246176644E-4</c:v>
                </c:pt>
                <c:pt idx="14">
                  <c:v>1.68547364639892E-4</c:v>
                </c:pt>
                <c:pt idx="15">
                  <c:v>1.6079805343152299E-4</c:v>
                </c:pt>
                <c:pt idx="16">
                  <c:v>1.73886267082926E-4</c:v>
                </c:pt>
                <c:pt idx="17">
                  <c:v>1.8692773711414599E-4</c:v>
                </c:pt>
                <c:pt idx="18">
                  <c:v>1.4625014437117599E-4</c:v>
                </c:pt>
                <c:pt idx="19">
                  <c:v>1.5815422588976E-4</c:v>
                </c:pt>
                <c:pt idx="20">
                  <c:v>1.70015792831492E-4</c:v>
                </c:pt>
                <c:pt idx="21">
                  <c:v>1.3055085363251301E-4</c:v>
                </c:pt>
                <c:pt idx="22">
                  <c:v>1.41177085904927E-4</c:v>
                </c:pt>
                <c:pt idx="23">
                  <c:v>1.51765367347796E-4</c:v>
                </c:pt>
                <c:pt idx="24">
                  <c:v>2.6097656460370299E-4</c:v>
                </c:pt>
                <c:pt idx="25">
                  <c:v>2.8221884311795798E-4</c:v>
                </c:pt>
                <c:pt idx="26">
                  <c:v>3.03385256351805E-4</c:v>
                </c:pt>
              </c:numCache>
            </c:numRef>
          </c:val>
          <c:extLst>
            <c:ext xmlns:c16="http://schemas.microsoft.com/office/drawing/2014/chart" uri="{C3380CC4-5D6E-409C-BE32-E72D297353CC}">
              <c16:uniqueId val="{00000004-F735-47A0-9E3E-793255310AF9}"/>
            </c:ext>
          </c:extLst>
        </c:ser>
        <c:ser>
          <c:idx val="6"/>
          <c:order val="1"/>
          <c:tx>
            <c:strRef>
              <c:f>ODP!$H$2</c:f>
              <c:strCache>
                <c:ptCount val="1"/>
                <c:pt idx="0">
                  <c:v>Sunk Costs</c:v>
                </c:pt>
              </c:strCache>
            </c:strRef>
          </c:tx>
          <c:spPr>
            <a:solidFill>
              <a:schemeClr val="accent4">
                <a:lumMod val="40000"/>
                <a:lumOff val="60000"/>
              </a:schemeClr>
            </a:solidFill>
            <a:ln>
              <a:noFill/>
            </a:ln>
            <a:effectLst/>
          </c:spPr>
          <c:invertIfNegative val="0"/>
          <c:cat>
            <c:strRef>
              <c:f>ODP!$A$3:$A$29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ODP!$H$3:$H$29</c:f>
              <c:numCache>
                <c:formatCode>General</c:formatCode>
                <c:ptCount val="27"/>
                <c:pt idx="0">
                  <c:v>0</c:v>
                </c:pt>
                <c:pt idx="1">
                  <c:v>0</c:v>
                </c:pt>
                <c:pt idx="2">
                  <c:v>0</c:v>
                </c:pt>
                <c:pt idx="3">
                  <c:v>0</c:v>
                </c:pt>
                <c:pt idx="4">
                  <c:v>0</c:v>
                </c:pt>
                <c:pt idx="5">
                  <c:v>0</c:v>
                </c:pt>
                <c:pt idx="6">
                  <c:v>-9.6166763461837591E-13</c:v>
                </c:pt>
                <c:pt idx="7">
                  <c:v>-1.05914187664247E-12</c:v>
                </c:pt>
                <c:pt idx="8">
                  <c:v>-1.15626799637363E-12</c:v>
                </c:pt>
                <c:pt idx="9">
                  <c:v>-9.6166763461837591E-13</c:v>
                </c:pt>
                <c:pt idx="10">
                  <c:v>-1.05914187664247E-12</c:v>
                </c:pt>
                <c:pt idx="11">
                  <c:v>-1.15626799637363E-12</c:v>
                </c:pt>
                <c:pt idx="12">
                  <c:v>-2.5272431297934856E-12</c:v>
                </c:pt>
                <c:pt idx="13">
                  <c:v>-2.7521479353783502E-12</c:v>
                </c:pt>
                <c:pt idx="14">
                  <c:v>-2.9762495095147E-12</c:v>
                </c:pt>
                <c:pt idx="15">
                  <c:v>-2.5272431297934856E-12</c:v>
                </c:pt>
                <c:pt idx="16">
                  <c:v>-2.7521479353783502E-12</c:v>
                </c:pt>
                <c:pt idx="17">
                  <c:v>-2.9762495095147E-12</c:v>
                </c:pt>
                <c:pt idx="18">
                  <c:v>-2.5272431297934856E-12</c:v>
                </c:pt>
                <c:pt idx="19">
                  <c:v>-2.7521479353783502E-12</c:v>
                </c:pt>
                <c:pt idx="20">
                  <c:v>-2.9762495095147E-12</c:v>
                </c:pt>
                <c:pt idx="21">
                  <c:v>-2.5272431297934856E-12</c:v>
                </c:pt>
                <c:pt idx="22">
                  <c:v>-2.7521479353783502E-12</c:v>
                </c:pt>
                <c:pt idx="23">
                  <c:v>-2.9762495095147E-12</c:v>
                </c:pt>
                <c:pt idx="24">
                  <c:v>-2.5272431297934856E-12</c:v>
                </c:pt>
                <c:pt idx="25">
                  <c:v>-2.7521479353783502E-12</c:v>
                </c:pt>
                <c:pt idx="26">
                  <c:v>-2.9762495095147E-12</c:v>
                </c:pt>
              </c:numCache>
            </c:numRef>
          </c:val>
          <c:extLst xmlns:c15="http://schemas.microsoft.com/office/drawing/2012/chart">
            <c:ext xmlns:c16="http://schemas.microsoft.com/office/drawing/2014/chart" uri="{C3380CC4-5D6E-409C-BE32-E72D297353CC}">
              <c16:uniqueId val="{0000000A-F735-47A0-9E3E-793255310AF9}"/>
            </c:ext>
          </c:extLst>
        </c:ser>
        <c:ser>
          <c:idx val="8"/>
          <c:order val="2"/>
          <c:tx>
            <c:strRef>
              <c:f>ODP!$G$2</c:f>
              <c:strCache>
                <c:ptCount val="1"/>
                <c:pt idx="0">
                  <c:v>Transportation</c:v>
                </c:pt>
              </c:strCache>
            </c:strRef>
          </c:tx>
          <c:spPr>
            <a:solidFill>
              <a:schemeClr val="accent6"/>
            </a:solidFill>
            <a:ln>
              <a:noFill/>
            </a:ln>
            <a:effectLst/>
          </c:spPr>
          <c:invertIfNegative val="0"/>
          <c:cat>
            <c:strRef>
              <c:f>ODP!$A$3:$A$29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ODP!$G$3:$G$29</c:f>
              <c:numCache>
                <c:formatCode>General</c:formatCode>
                <c:ptCount val="27"/>
                <c:pt idx="0">
                  <c:v>-9.6166763461837591E-13</c:v>
                </c:pt>
                <c:pt idx="1">
                  <c:v>-1.05914187664247E-12</c:v>
                </c:pt>
                <c:pt idx="2">
                  <c:v>-1.15626799637363E-12</c:v>
                </c:pt>
                <c:pt idx="3">
                  <c:v>-1.3888167696504001E-13</c:v>
                </c:pt>
                <c:pt idx="4">
                  <c:v>-1.6938496894758701E-13</c:v>
                </c:pt>
                <c:pt idx="5">
                  <c:v>-1.9977932060162499E-13</c:v>
                </c:pt>
                <c:pt idx="6">
                  <c:v>-4.0615560803264099E-12</c:v>
                </c:pt>
                <c:pt idx="7">
                  <c:v>-4.4113468237453499E-12</c:v>
                </c:pt>
                <c:pt idx="8">
                  <c:v>-4.7598883145092198E-12</c:v>
                </c:pt>
                <c:pt idx="9">
                  <c:v>-1.3865408710248901E-13</c:v>
                </c:pt>
                <c:pt idx="10">
                  <c:v>-1.6913885432878199E-13</c:v>
                </c:pt>
                <c:pt idx="11">
                  <c:v>-1.9951474738641001E-13</c:v>
                </c:pt>
                <c:pt idx="12">
                  <c:v>-6.3024050614388295E-14</c:v>
                </c:pt>
                <c:pt idx="13">
                  <c:v>-8.73528846381616E-14</c:v>
                </c:pt>
                <c:pt idx="14">
                  <c:v>-1.11594829968993E-13</c:v>
                </c:pt>
                <c:pt idx="15">
                  <c:v>-2.13866773377085E-13</c:v>
                </c:pt>
                <c:pt idx="16">
                  <c:v>-2.5047350343968199E-13</c:v>
                </c:pt>
                <c:pt idx="17">
                  <c:v>-2.8694949518062701E-13</c:v>
                </c:pt>
                <c:pt idx="18">
                  <c:v>-6.60194803531821E-14</c:v>
                </c:pt>
                <c:pt idx="19">
                  <c:v>-9.0592128425461796E-14</c:v>
                </c:pt>
                <c:pt idx="20">
                  <c:v>-1.1507701704034101E-13</c:v>
                </c:pt>
                <c:pt idx="21">
                  <c:v>-1.7753885717675099E-14</c:v>
                </c:pt>
                <c:pt idx="22">
                  <c:v>-3.8397938877762397E-14</c:v>
                </c:pt>
                <c:pt idx="23">
                  <c:v>-5.8968263276563694E-14</c:v>
                </c:pt>
                <c:pt idx="24">
                  <c:v>-7.8128216244341208E-12</c:v>
                </c:pt>
                <c:pt idx="25">
                  <c:v>-8.46794793539671E-12</c:v>
                </c:pt>
                <c:pt idx="26">
                  <c:v>-9.1207345095344301E-12</c:v>
                </c:pt>
              </c:numCache>
            </c:numRef>
          </c:val>
          <c:extLst>
            <c:ext xmlns:c16="http://schemas.microsoft.com/office/drawing/2014/chart" uri="{C3380CC4-5D6E-409C-BE32-E72D297353CC}">
              <c16:uniqueId val="{00000005-F735-47A0-9E3E-793255310AF9}"/>
            </c:ext>
          </c:extLst>
        </c:ser>
        <c:ser>
          <c:idx val="1"/>
          <c:order val="3"/>
          <c:tx>
            <c:strRef>
              <c:f>ODP!$E$2</c:f>
              <c:strCache>
                <c:ptCount val="1"/>
                <c:pt idx="0">
                  <c:v>Facilities and Operations</c:v>
                </c:pt>
              </c:strCache>
            </c:strRef>
          </c:tx>
          <c:spPr>
            <a:solidFill>
              <a:schemeClr val="accent6">
                <a:lumMod val="40000"/>
                <a:lumOff val="60000"/>
              </a:schemeClr>
            </a:solidFill>
            <a:ln>
              <a:noFill/>
            </a:ln>
            <a:effectLst/>
          </c:spPr>
          <c:invertIfNegative val="0"/>
          <c:cat>
            <c:strRef>
              <c:f>ODP!$A$3:$A$29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ODP!$E$3:$E$29</c:f>
              <c:numCache>
                <c:formatCode>General</c:formatCode>
                <c:ptCount val="27"/>
                <c:pt idx="0">
                  <c:v>-1.5655754951751099E-12</c:v>
                </c:pt>
                <c:pt idx="1">
                  <c:v>-1.6930060587358799E-12</c:v>
                </c:pt>
                <c:pt idx="2">
                  <c:v>-1.81998151314107E-12</c:v>
                </c:pt>
                <c:pt idx="3">
                  <c:v>-1.4833284782843099E-12</c:v>
                </c:pt>
                <c:pt idx="4">
                  <c:v>-1.60406451721443E-12</c:v>
                </c:pt>
                <c:pt idx="5">
                  <c:v>-1.7243693560055101E-12</c:v>
                </c:pt>
                <c:pt idx="6">
                  <c:v>-1.1885126455496399E-12</c:v>
                </c:pt>
                <c:pt idx="7">
                  <c:v>-1.2852520469315901E-12</c:v>
                </c:pt>
                <c:pt idx="8">
                  <c:v>-1.3816459504514499E-12</c:v>
                </c:pt>
                <c:pt idx="9">
                  <c:v>-1.1885126455496399E-12</c:v>
                </c:pt>
                <c:pt idx="10">
                  <c:v>-1.2852520469315901E-12</c:v>
                </c:pt>
                <c:pt idx="11">
                  <c:v>-1.3816459504514499E-12</c:v>
                </c:pt>
                <c:pt idx="12">
                  <c:v>-3.0695416394403798E-13</c:v>
                </c:pt>
                <c:pt idx="13">
                  <c:v>-3.3193880519529702E-13</c:v>
                </c:pt>
                <c:pt idx="14">
                  <c:v>-3.5683421558494401E-13</c:v>
                </c:pt>
                <c:pt idx="15">
                  <c:v>-1.6785858029499599E-12</c:v>
                </c:pt>
                <c:pt idx="16">
                  <c:v>-1.8152148799342601E-12</c:v>
                </c:pt>
                <c:pt idx="17">
                  <c:v>-1.9513559959293299E-12</c:v>
                </c:pt>
                <c:pt idx="18">
                  <c:v>-1.24753578135892E-12</c:v>
                </c:pt>
                <c:pt idx="19">
                  <c:v>-1.3490793914695301E-12</c:v>
                </c:pt>
                <c:pt idx="20">
                  <c:v>-1.4502603458297501E-12</c:v>
                </c:pt>
                <c:pt idx="21">
                  <c:v>0</c:v>
                </c:pt>
                <c:pt idx="22">
                  <c:v>0</c:v>
                </c:pt>
                <c:pt idx="23">
                  <c:v>0</c:v>
                </c:pt>
                <c:pt idx="24">
                  <c:v>-5.5251749509926802E-13</c:v>
                </c:pt>
                <c:pt idx="25">
                  <c:v>-5.9748984935153405E-13</c:v>
                </c:pt>
                <c:pt idx="26">
                  <c:v>-6.4230158805289896E-13</c:v>
                </c:pt>
              </c:numCache>
            </c:numRef>
          </c:val>
          <c:extLst>
            <c:ext xmlns:c16="http://schemas.microsoft.com/office/drawing/2014/chart" uri="{C3380CC4-5D6E-409C-BE32-E72D297353CC}">
              <c16:uniqueId val="{00000003-F735-47A0-9E3E-793255310AF9}"/>
            </c:ext>
          </c:extLst>
        </c:ser>
        <c:ser>
          <c:idx val="2"/>
          <c:order val="4"/>
          <c:tx>
            <c:strRef>
              <c:f>ODP!$C$2</c:f>
              <c:strCache>
                <c:ptCount val="1"/>
                <c:pt idx="0">
                  <c:v>EoL -  Food Loss</c:v>
                </c:pt>
              </c:strCache>
            </c:strRef>
          </c:tx>
          <c:spPr>
            <a:solidFill>
              <a:schemeClr val="accent2">
                <a:lumMod val="40000"/>
                <a:lumOff val="60000"/>
              </a:schemeClr>
            </a:solidFill>
            <a:ln>
              <a:noFill/>
            </a:ln>
            <a:effectLst/>
          </c:spPr>
          <c:invertIfNegative val="0"/>
          <c:cat>
            <c:strRef>
              <c:f>ODP!$A$3:$A$29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ODP!$C$3:$C$29</c:f>
              <c:numCache>
                <c:formatCode>General</c:formatCode>
                <c:ptCount val="27"/>
                <c:pt idx="0">
                  <c:v>6.9639945936761405E-14</c:v>
                </c:pt>
                <c:pt idx="1">
                  <c:v>7.5308313629288497E-14</c:v>
                </c:pt>
                <c:pt idx="2">
                  <c:v>8.0956437151485105E-14</c:v>
                </c:pt>
                <c:pt idx="3">
                  <c:v>1.59076366727107E-8</c:v>
                </c:pt>
                <c:pt idx="4">
                  <c:v>1.7202444308861498E-8</c:v>
                </c:pt>
                <c:pt idx="5">
                  <c:v>1.8492627632026199E-8</c:v>
                </c:pt>
                <c:pt idx="6">
                  <c:v>1.59076366727107E-8</c:v>
                </c:pt>
                <c:pt idx="7">
                  <c:v>1.7202444308861498E-8</c:v>
                </c:pt>
                <c:pt idx="8">
                  <c:v>1.84926276320261E-8</c:v>
                </c:pt>
                <c:pt idx="9">
                  <c:v>1.59076366727107E-8</c:v>
                </c:pt>
                <c:pt idx="10">
                  <c:v>1.7202444308861498E-8</c:v>
                </c:pt>
                <c:pt idx="11">
                  <c:v>1.84926276320261E-8</c:v>
                </c:pt>
                <c:pt idx="12">
                  <c:v>2.5529282202876399E-8</c:v>
                </c:pt>
                <c:pt idx="13">
                  <c:v>2.7607247033343002E-8</c:v>
                </c:pt>
                <c:pt idx="14">
                  <c:v>2.96777905608438E-8</c:v>
                </c:pt>
                <c:pt idx="15">
                  <c:v>2.55293422011078E-8</c:v>
                </c:pt>
                <c:pt idx="16">
                  <c:v>2.7607311915151499E-8</c:v>
                </c:pt>
                <c:pt idx="17">
                  <c:v>2.96778603087879E-8</c:v>
                </c:pt>
                <c:pt idx="18">
                  <c:v>2.8107997576904299E-8</c:v>
                </c:pt>
                <c:pt idx="19">
                  <c:v>3.0395857844791798E-8</c:v>
                </c:pt>
                <c:pt idx="20">
                  <c:v>3.26755471831512E-8</c:v>
                </c:pt>
                <c:pt idx="21">
                  <c:v>0</c:v>
                </c:pt>
                <c:pt idx="22">
                  <c:v>0</c:v>
                </c:pt>
                <c:pt idx="23">
                  <c:v>0</c:v>
                </c:pt>
                <c:pt idx="24">
                  <c:v>2.29763539825887E-7</c:v>
                </c:pt>
                <c:pt idx="25">
                  <c:v>2.4846522330008697E-7</c:v>
                </c:pt>
                <c:pt idx="26">
                  <c:v>2.6710011504759398E-7</c:v>
                </c:pt>
              </c:numCache>
            </c:numRef>
          </c:val>
          <c:extLst xmlns:c15="http://schemas.microsoft.com/office/drawing/2012/chart">
            <c:ext xmlns:c16="http://schemas.microsoft.com/office/drawing/2014/chart" uri="{C3380CC4-5D6E-409C-BE32-E72D297353CC}">
              <c16:uniqueId val="{00000001-F735-47A0-9E3E-793255310AF9}"/>
            </c:ext>
          </c:extLst>
        </c:ser>
        <c:ser>
          <c:idx val="5"/>
          <c:order val="5"/>
          <c:tx>
            <c:strRef>
              <c:f>ODP!$D$2</c:f>
              <c:strCache>
                <c:ptCount val="1"/>
                <c:pt idx="0">
                  <c:v>EoL - Wasted Food</c:v>
                </c:pt>
              </c:strCache>
            </c:strRef>
          </c:tx>
          <c:spPr>
            <a:solidFill>
              <a:schemeClr val="accent2"/>
            </a:solidFill>
            <a:ln>
              <a:noFill/>
            </a:ln>
            <a:effectLst/>
          </c:spPr>
          <c:invertIfNegative val="0"/>
          <c:cat>
            <c:strRef>
              <c:f>ODP!$A$3:$A$29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ODP!$D$3:$D$29</c:f>
              <c:numCache>
                <c:formatCode>General</c:formatCode>
                <c:ptCount val="27"/>
                <c:pt idx="0">
                  <c:v>1.6083447787812099E-8</c:v>
                </c:pt>
                <c:pt idx="1">
                  <c:v>3.4785131262012201E-8</c:v>
                </c:pt>
                <c:pt idx="2">
                  <c:v>5.3420023009518799E-8</c:v>
                </c:pt>
                <c:pt idx="3">
                  <c:v>1.6083447787812099E-8</c:v>
                </c:pt>
                <c:pt idx="4">
                  <c:v>3.4785131262012201E-8</c:v>
                </c:pt>
                <c:pt idx="5">
                  <c:v>5.3420023009518799E-8</c:v>
                </c:pt>
                <c:pt idx="6">
                  <c:v>1.6083447787812099E-8</c:v>
                </c:pt>
                <c:pt idx="7">
                  <c:v>3.4785131262012201E-8</c:v>
                </c:pt>
                <c:pt idx="8">
                  <c:v>5.3420023009518799E-8</c:v>
                </c:pt>
                <c:pt idx="9">
                  <c:v>1.6083447787812099E-8</c:v>
                </c:pt>
                <c:pt idx="10">
                  <c:v>3.4785131262012201E-8</c:v>
                </c:pt>
                <c:pt idx="11">
                  <c:v>5.3420023009518799E-8</c:v>
                </c:pt>
                <c:pt idx="12">
                  <c:v>1.6083447787812099E-8</c:v>
                </c:pt>
                <c:pt idx="13">
                  <c:v>3.4785131262012201E-8</c:v>
                </c:pt>
                <c:pt idx="14">
                  <c:v>5.3420023009518799E-8</c:v>
                </c:pt>
                <c:pt idx="15">
                  <c:v>1.6083447787812099E-8</c:v>
                </c:pt>
                <c:pt idx="16">
                  <c:v>3.4785131262012201E-8</c:v>
                </c:pt>
                <c:pt idx="17">
                  <c:v>5.3420023009518799E-8</c:v>
                </c:pt>
                <c:pt idx="18">
                  <c:v>1.6083447787812099E-8</c:v>
                </c:pt>
                <c:pt idx="19">
                  <c:v>3.4785131262012201E-8</c:v>
                </c:pt>
                <c:pt idx="20">
                  <c:v>5.3420023009518799E-8</c:v>
                </c:pt>
                <c:pt idx="21">
                  <c:v>1.6083447787812099E-8</c:v>
                </c:pt>
                <c:pt idx="22">
                  <c:v>3.4785131262012201E-8</c:v>
                </c:pt>
                <c:pt idx="23">
                  <c:v>5.3420023009518799E-8</c:v>
                </c:pt>
                <c:pt idx="24">
                  <c:v>1.6083447787812099E-8</c:v>
                </c:pt>
                <c:pt idx="25">
                  <c:v>3.4785131262012201E-8</c:v>
                </c:pt>
                <c:pt idx="26">
                  <c:v>5.3420023009518799E-8</c:v>
                </c:pt>
              </c:numCache>
            </c:numRef>
          </c:val>
          <c:extLst>
            <c:ext xmlns:c16="http://schemas.microsoft.com/office/drawing/2014/chart" uri="{C3380CC4-5D6E-409C-BE32-E72D297353CC}">
              <c16:uniqueId val="{00000002-F735-47A0-9E3E-793255310AF9}"/>
            </c:ext>
          </c:extLst>
        </c:ser>
        <c:ser>
          <c:idx val="0"/>
          <c:order val="6"/>
          <c:tx>
            <c:strRef>
              <c:f>ODP!$B$2</c:f>
              <c:strCache>
                <c:ptCount val="1"/>
                <c:pt idx="0">
                  <c:v>Avoided Disposal</c:v>
                </c:pt>
              </c:strCache>
            </c:strRef>
          </c:tx>
          <c:spPr>
            <a:solidFill>
              <a:schemeClr val="accent1"/>
            </a:solidFill>
            <a:ln>
              <a:noFill/>
            </a:ln>
            <a:effectLst/>
          </c:spPr>
          <c:invertIfNegative val="0"/>
          <c:cat>
            <c:strRef>
              <c:f>ODP!$A$3:$A$29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ODP!$B$3:$B$29</c:f>
              <c:numCache>
                <c:formatCode>General</c:formatCode>
                <c:ptCount val="27"/>
                <c:pt idx="0">
                  <c:v>8.1671290259330101E-13</c:v>
                </c:pt>
                <c:pt idx="1">
                  <c:v>8.1671290259330101E-13</c:v>
                </c:pt>
                <c:pt idx="2">
                  <c:v>8.1671290259330101E-13</c:v>
                </c:pt>
                <c:pt idx="3">
                  <c:v>8.1671290259330101E-13</c:v>
                </c:pt>
                <c:pt idx="4">
                  <c:v>8.1671290259330101E-13</c:v>
                </c:pt>
                <c:pt idx="5">
                  <c:v>8.1671290259330101E-13</c:v>
                </c:pt>
                <c:pt idx="6">
                  <c:v>8.1671290259330101E-13</c:v>
                </c:pt>
                <c:pt idx="7">
                  <c:v>8.1671290259330101E-13</c:v>
                </c:pt>
                <c:pt idx="8">
                  <c:v>8.1671290259330101E-13</c:v>
                </c:pt>
                <c:pt idx="9">
                  <c:v>8.1671290259330101E-13</c:v>
                </c:pt>
                <c:pt idx="10">
                  <c:v>8.1671290259330101E-13</c:v>
                </c:pt>
                <c:pt idx="11">
                  <c:v>8.1671290259330101E-13</c:v>
                </c:pt>
                <c:pt idx="12">
                  <c:v>8.1671290259330101E-13</c:v>
                </c:pt>
                <c:pt idx="13">
                  <c:v>8.1671290259330101E-13</c:v>
                </c:pt>
                <c:pt idx="14">
                  <c:v>8.1671290259330101E-13</c:v>
                </c:pt>
                <c:pt idx="15">
                  <c:v>8.1671290259330101E-13</c:v>
                </c:pt>
                <c:pt idx="16">
                  <c:v>8.1671290259330101E-13</c:v>
                </c:pt>
                <c:pt idx="17">
                  <c:v>8.1671290259330101E-13</c:v>
                </c:pt>
                <c:pt idx="18">
                  <c:v>8.1671290259330101E-13</c:v>
                </c:pt>
                <c:pt idx="19">
                  <c:v>8.1671290259330101E-13</c:v>
                </c:pt>
                <c:pt idx="20">
                  <c:v>8.1671290259330101E-13</c:v>
                </c:pt>
                <c:pt idx="21">
                  <c:v>8.1671290259330101E-13</c:v>
                </c:pt>
                <c:pt idx="22">
                  <c:v>8.1671290259330101E-13</c:v>
                </c:pt>
                <c:pt idx="23">
                  <c:v>8.1671290259330101E-13</c:v>
                </c:pt>
                <c:pt idx="24">
                  <c:v>8.1671290259330101E-13</c:v>
                </c:pt>
                <c:pt idx="25">
                  <c:v>8.1671290259330101E-13</c:v>
                </c:pt>
                <c:pt idx="26">
                  <c:v>8.1671290259330101E-13</c:v>
                </c:pt>
              </c:numCache>
            </c:numRef>
          </c:val>
          <c:extLst>
            <c:ext xmlns:c16="http://schemas.microsoft.com/office/drawing/2014/chart" uri="{C3380CC4-5D6E-409C-BE32-E72D297353CC}">
              <c16:uniqueId val="{00000000-F735-47A0-9E3E-793255310AF9}"/>
            </c:ext>
          </c:extLst>
        </c:ser>
        <c:dLbls>
          <c:showLegendKey val="0"/>
          <c:showVal val="0"/>
          <c:showCatName val="0"/>
          <c:showSerName val="0"/>
          <c:showPercent val="0"/>
          <c:showBubbleSize val="0"/>
        </c:dLbls>
        <c:gapWidth val="60"/>
        <c:overlap val="100"/>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kg CFC 11 eq.</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4"/>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6"/>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ODP of Food Rescue (incl. Chicken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ODP!$I$2</c:f>
              <c:strCache>
                <c:ptCount val="1"/>
                <c:pt idx="0">
                  <c:v>Net</c:v>
                </c:pt>
              </c:strCache>
            </c:strRef>
          </c:tx>
          <c:spPr>
            <a:solidFill>
              <a:schemeClr val="bg1">
                <a:lumMod val="65000"/>
              </a:schemeClr>
            </a:solidFill>
            <a:ln>
              <a:noFill/>
            </a:ln>
            <a:effectLst/>
          </c:spPr>
          <c:invertIfNegative val="0"/>
          <c:cat>
            <c:strRef>
              <c:f>ODP!$A$3:$A$29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ODP!$I$3:$I$29</c:f>
              <c:numCache>
                <c:formatCode>General</c:formatCode>
                <c:ptCount val="27"/>
                <c:pt idx="0">
                  <c:v>1.4892201070091255E-4</c:v>
                </c:pt>
                <c:pt idx="1">
                  <c:v>1.6106096219140731E-4</c:v>
                </c:pt>
                <c:pt idx="2">
                  <c:v>1.7315656028372132E-4</c:v>
                </c:pt>
                <c:pt idx="3">
                  <c:v>1.3929600086160426E-4</c:v>
                </c:pt>
                <c:pt idx="4">
                  <c:v>1.5065143992331831E-4</c:v>
                </c:pt>
                <c:pt idx="5">
                  <c:v>1.6196632384552577E-4</c:v>
                </c:pt>
                <c:pt idx="6">
                  <c:v>1.3936277571235909E-4</c:v>
                </c:pt>
                <c:pt idx="7">
                  <c:v>1.5072364991714504E-4</c:v>
                </c:pt>
                <c:pt idx="8">
                  <c:v>1.6204394957119918E-4</c:v>
                </c:pt>
                <c:pt idx="9">
                  <c:v>1.3936277963526108E-4</c:v>
                </c:pt>
                <c:pt idx="10">
                  <c:v>1.5072365415935303E-4</c:v>
                </c:pt>
                <c:pt idx="11">
                  <c:v>1.6204395413157275E-4</c:v>
                </c:pt>
                <c:pt idx="12">
                  <c:v>1.4502859098487324E-4</c:v>
                </c:pt>
                <c:pt idx="13">
                  <c:v>1.5685063620021262E-4</c:v>
                </c:pt>
                <c:pt idx="14">
                  <c:v>1.6863045982549671E-4</c:v>
                </c:pt>
                <c:pt idx="15">
                  <c:v>1.6083966261852913E-4</c:v>
                </c:pt>
                <c:pt idx="16">
                  <c:v>1.7394865552497975E-4</c:v>
                </c:pt>
                <c:pt idx="17">
                  <c:v>1.8701083059962219E-4</c:v>
                </c:pt>
                <c:pt idx="18">
                  <c:v>1.4629433279245523E-4</c:v>
                </c:pt>
                <c:pt idx="19">
                  <c:v>1.5821940350376024E-4</c:v>
                </c:pt>
                <c:pt idx="20">
                  <c:v>1.7010188467681068E-4</c:v>
                </c:pt>
                <c:pt idx="21">
                  <c:v>1.3056693535201672E-4</c:v>
                </c:pt>
                <c:pt idx="22">
                  <c:v>1.4121186906235604E-4</c:v>
                </c:pt>
                <c:pt idx="23">
                  <c:v>1.5181878515230064E-4</c:v>
                </c:pt>
                <c:pt idx="24">
                  <c:v>2.6122240151544733E-4</c:v>
                </c:pt>
                <c:pt idx="25">
                  <c:v>2.8250208247164725E-4</c:v>
                </c:pt>
                <c:pt idx="26">
                  <c:v>3.037057645672894E-4</c:v>
                </c:pt>
              </c:numCache>
            </c:numRef>
          </c:val>
          <c:extLst xmlns:c15="http://schemas.microsoft.com/office/drawing/2012/chart">
            <c:ext xmlns:c16="http://schemas.microsoft.com/office/drawing/2014/chart" uri="{C3380CC4-5D6E-409C-BE32-E72D297353CC}">
              <c16:uniqueId val="{00000001-756A-4FE8-A859-07CFBCAF75C1}"/>
            </c:ext>
          </c:extLst>
        </c:ser>
        <c:dLbls>
          <c:showLegendKey val="0"/>
          <c:showVal val="0"/>
          <c:showCatName val="0"/>
          <c:showSerName val="0"/>
          <c:showPercent val="0"/>
          <c:showBubbleSize val="0"/>
        </c:dLbls>
        <c:gapWidth val="86"/>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CFC 11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ODP of Food Rescue (Incl. Chicken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ODP!$AQ$1</c:f>
              <c:strCache>
                <c:ptCount val="1"/>
                <c:pt idx="0">
                  <c:v>Min</c:v>
                </c:pt>
              </c:strCache>
            </c:strRef>
          </c:tx>
          <c:spPr>
            <a:ln w="28575" cap="rnd">
              <a:noFill/>
              <a:round/>
            </a:ln>
            <a:effectLst/>
          </c:spPr>
          <c:marker>
            <c:symbol val="none"/>
          </c:marker>
          <c:errBars>
            <c:errDir val="y"/>
            <c:errBarType val="both"/>
            <c:errValType val="cust"/>
            <c:noEndCap val="1"/>
            <c:plus>
              <c:numRef>
                <c:f>ODP!$AT$2:$AT$10</c:f>
                <c:numCache>
                  <c:formatCode>General</c:formatCode>
                  <c:ptCount val="9"/>
                  <c:pt idx="0">
                    <c:v>2.4234549582808772E-5</c:v>
                  </c:pt>
                  <c:pt idx="1">
                    <c:v>2.2670322983921507E-5</c:v>
                  </c:pt>
                  <c:pt idx="2">
                    <c:v>2.2681173858840094E-5</c:v>
                  </c:pt>
                  <c:pt idx="3">
                    <c:v>2.2681174496311669E-5</c:v>
                  </c:pt>
                  <c:pt idx="4">
                    <c:v>2.3601868840623463E-5</c:v>
                  </c:pt>
                  <c:pt idx="5">
                    <c:v>2.6171167981093056E-5</c:v>
                  </c:pt>
                  <c:pt idx="6">
                    <c:v>2.3807551884355446E-5</c:v>
                  </c:pt>
                  <c:pt idx="7">
                    <c:v>2.1251849800283924E-5</c:v>
                  </c:pt>
                  <c:pt idx="8">
                    <c:v>4.2483363051842068E-5</c:v>
                  </c:pt>
                </c:numCache>
              </c:numRef>
            </c:plus>
            <c:minus>
              <c:numLit>
                <c:formatCode>General</c:formatCode>
                <c:ptCount val="1"/>
                <c:pt idx="0">
                  <c:v>0</c:v>
                </c:pt>
              </c:numLit>
            </c:minus>
            <c:spPr>
              <a:noFill/>
              <a:ln w="203200" cap="flat" cmpd="sng" algn="ctr">
                <a:solidFill>
                  <a:schemeClr val="accent3"/>
                </a:solidFill>
                <a:round/>
              </a:ln>
              <a:effectLst/>
            </c:spPr>
          </c:errBars>
          <c:cat>
            <c:strRef>
              <c:f>ODP!$AP$2:$AP$10</c:f>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f>ODP!$AQ$2:$AQ$10</c:f>
              <c:numCache>
                <c:formatCode>General</c:formatCode>
                <c:ptCount val="9"/>
                <c:pt idx="0">
                  <c:v>1.4892201070091255E-4</c:v>
                </c:pt>
                <c:pt idx="1">
                  <c:v>1.3929600086160426E-4</c:v>
                </c:pt>
                <c:pt idx="2">
                  <c:v>1.3936277571235909E-4</c:v>
                </c:pt>
                <c:pt idx="3">
                  <c:v>1.3936277963526108E-4</c:v>
                </c:pt>
                <c:pt idx="4">
                  <c:v>1.4502859098487324E-4</c:v>
                </c:pt>
                <c:pt idx="5">
                  <c:v>1.6083966261852913E-4</c:v>
                </c:pt>
                <c:pt idx="6">
                  <c:v>1.4629433279245523E-4</c:v>
                </c:pt>
                <c:pt idx="7">
                  <c:v>1.3056693535201672E-4</c:v>
                </c:pt>
                <c:pt idx="8">
                  <c:v>2.6122240151544733E-4</c:v>
                </c:pt>
              </c:numCache>
            </c:numRef>
          </c:val>
          <c:smooth val="0"/>
          <c:extLst>
            <c:ext xmlns:c16="http://schemas.microsoft.com/office/drawing/2014/chart" uri="{C3380CC4-5D6E-409C-BE32-E72D297353CC}">
              <c16:uniqueId val="{00000000-C96D-4840-A6E8-F2B93837373E}"/>
            </c:ext>
          </c:extLst>
        </c:ser>
        <c:dLbls>
          <c:showLegendKey val="0"/>
          <c:showVal val="0"/>
          <c:showCatName val="0"/>
          <c:showSerName val="0"/>
          <c:showPercent val="0"/>
          <c:showBubbleSize val="0"/>
        </c:dLbls>
        <c:smooth val="0"/>
        <c:axId val="405009640"/>
        <c:axId val="405007672"/>
        <c:extLst>
          <c:ext xmlns:c15="http://schemas.microsoft.com/office/drawing/2012/chart" uri="{02D57815-91ED-43cb-92C2-25804820EDAC}">
            <c15:filteredLineSeries>
              <c15:ser>
                <c:idx val="1"/>
                <c:order val="1"/>
                <c:tx>
                  <c:strRef>
                    <c:extLst>
                      <c:ext uri="{02D57815-91ED-43cb-92C2-25804820EDAC}">
                        <c15:formulaRef>
                          <c15:sqref>ODP!$AR$1</c15:sqref>
                        </c15:formulaRef>
                      </c:ext>
                    </c:extLst>
                    <c:strCache>
                      <c:ptCount val="1"/>
                      <c:pt idx="0">
                        <c:v>Mid</c:v>
                      </c:pt>
                    </c:strCache>
                  </c:strRef>
                </c:tx>
                <c:spPr>
                  <a:ln w="28575" cap="rnd">
                    <a:solidFill>
                      <a:schemeClr val="accent2"/>
                    </a:solidFill>
                    <a:round/>
                  </a:ln>
                  <a:effectLst/>
                </c:spPr>
                <c:marker>
                  <c:symbol val="none"/>
                </c:marker>
                <c:cat>
                  <c:strRef>
                    <c:extLst>
                      <c:ext uri="{02D57815-91ED-43cb-92C2-25804820EDAC}">
                        <c15:formulaRef>
                          <c15:sqref>ODP!$AP$2:$AP$10</c15:sqref>
                        </c15:formulaRef>
                      </c:ext>
                    </c:extLst>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extLst>
                      <c:ext uri="{02D57815-91ED-43cb-92C2-25804820EDAC}">
                        <c15:formulaRef>
                          <c15:sqref>ODP!$AR$2:$AR$10</c15:sqref>
                        </c15:formulaRef>
                      </c:ext>
                    </c:extLst>
                    <c:numCache>
                      <c:formatCode>General</c:formatCode>
                      <c:ptCount val="9"/>
                      <c:pt idx="0">
                        <c:v>1.6106096219140731E-4</c:v>
                      </c:pt>
                      <c:pt idx="1">
                        <c:v>1.5065143992331831E-4</c:v>
                      </c:pt>
                      <c:pt idx="2">
                        <c:v>1.5072364991714504E-4</c:v>
                      </c:pt>
                      <c:pt idx="3">
                        <c:v>1.5072365415935303E-4</c:v>
                      </c:pt>
                      <c:pt idx="4">
                        <c:v>1.5685063620021262E-4</c:v>
                      </c:pt>
                      <c:pt idx="5">
                        <c:v>1.7394865552497975E-4</c:v>
                      </c:pt>
                      <c:pt idx="6">
                        <c:v>1.5821940350376024E-4</c:v>
                      </c:pt>
                      <c:pt idx="7">
                        <c:v>1.4121186906235604E-4</c:v>
                      </c:pt>
                      <c:pt idx="8">
                        <c:v>2.8250208247164725E-4</c:v>
                      </c:pt>
                    </c:numCache>
                  </c:numRef>
                </c:val>
                <c:smooth val="0"/>
                <c:extLst>
                  <c:ext xmlns:c16="http://schemas.microsoft.com/office/drawing/2014/chart" uri="{C3380CC4-5D6E-409C-BE32-E72D297353CC}">
                    <c16:uniqueId val="{00000001-C96D-4840-A6E8-F2B93837373E}"/>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ODP!$AS$1</c15:sqref>
                        </c15:formulaRef>
                      </c:ext>
                    </c:extLst>
                    <c:strCache>
                      <c:ptCount val="1"/>
                      <c:pt idx="0">
                        <c:v>Max</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ODP!$AP$2:$AP$10</c15:sqref>
                        </c15:formulaRef>
                      </c:ext>
                    </c:extLst>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extLst xmlns:c15="http://schemas.microsoft.com/office/drawing/2012/chart">
                      <c:ext xmlns:c15="http://schemas.microsoft.com/office/drawing/2012/chart" uri="{02D57815-91ED-43cb-92C2-25804820EDAC}">
                        <c15:formulaRef>
                          <c15:sqref>ODP!$AS$2:$AS$10</c15:sqref>
                        </c15:formulaRef>
                      </c:ext>
                    </c:extLst>
                    <c:numCache>
                      <c:formatCode>General</c:formatCode>
                      <c:ptCount val="9"/>
                      <c:pt idx="0">
                        <c:v>1.7315656028372132E-4</c:v>
                      </c:pt>
                      <c:pt idx="1">
                        <c:v>1.6196632384552577E-4</c:v>
                      </c:pt>
                      <c:pt idx="2">
                        <c:v>1.6204394957119918E-4</c:v>
                      </c:pt>
                      <c:pt idx="3">
                        <c:v>1.6204395413157275E-4</c:v>
                      </c:pt>
                      <c:pt idx="4">
                        <c:v>1.6863045982549671E-4</c:v>
                      </c:pt>
                      <c:pt idx="5">
                        <c:v>1.8701083059962219E-4</c:v>
                      </c:pt>
                      <c:pt idx="6">
                        <c:v>1.7010188467681068E-4</c:v>
                      </c:pt>
                      <c:pt idx="7">
                        <c:v>1.5181878515230064E-4</c:v>
                      </c:pt>
                      <c:pt idx="8">
                        <c:v>3.037057645672894E-4</c:v>
                      </c:pt>
                    </c:numCache>
                  </c:numRef>
                </c:val>
                <c:smooth val="0"/>
                <c:extLst xmlns:c15="http://schemas.microsoft.com/office/drawing/2012/chart">
                  <c:ext xmlns:c16="http://schemas.microsoft.com/office/drawing/2014/chart" uri="{C3380CC4-5D6E-409C-BE32-E72D297353CC}">
                    <c16:uniqueId val="{00000002-C96D-4840-A6E8-F2B93837373E}"/>
                  </c:ext>
                </c:extLst>
              </c15:ser>
            </c15:filteredLineSeries>
          </c:ext>
        </c:extLst>
      </c:lineChart>
      <c:catAx>
        <c:axId val="40500964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7672"/>
        <c:crosses val="autoZero"/>
        <c:auto val="1"/>
        <c:lblAlgn val="ctr"/>
        <c:lblOffset val="100"/>
        <c:noMultiLvlLbl val="0"/>
      </c:catAx>
      <c:valAx>
        <c:axId val="4050076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CFC 11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9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ODP of Food Rescue (Incl. Milk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ODP!$AQ$1</c:f>
              <c:strCache>
                <c:ptCount val="1"/>
                <c:pt idx="0">
                  <c:v>Min</c:v>
                </c:pt>
              </c:strCache>
            </c:strRef>
          </c:tx>
          <c:spPr>
            <a:ln w="25400" cap="rnd">
              <a:noFill/>
              <a:round/>
            </a:ln>
            <a:effectLst/>
          </c:spPr>
          <c:marker>
            <c:symbol val="none"/>
          </c:marker>
          <c:errBars>
            <c:errDir val="y"/>
            <c:errBarType val="both"/>
            <c:errValType val="cust"/>
            <c:noEndCap val="1"/>
            <c:plus>
              <c:numRef>
                <c:f>ODP!$AT$12:$AT$20</c:f>
                <c:numCache>
                  <c:formatCode>General</c:formatCode>
                  <c:ptCount val="9"/>
                  <c:pt idx="0">
                    <c:v>1.4820666692170719E-5</c:v>
                  </c:pt>
                  <c:pt idx="1">
                    <c:v>1.3866005410785798E-5</c:v>
                  </c:pt>
                  <c:pt idx="2">
                    <c:v>1.3872634467036721E-5</c:v>
                  </c:pt>
                  <c:pt idx="3">
                    <c:v>1.3872635104508296E-5</c:v>
                  </c:pt>
                  <c:pt idx="4">
                    <c:v>1.4435743195511365E-5</c:v>
                  </c:pt>
                  <c:pt idx="5">
                    <c:v>1.6005460978758197E-5</c:v>
                  </c:pt>
                  <c:pt idx="6">
                    <c:v>1.4561568584192287E-5</c:v>
                  </c:pt>
                  <c:pt idx="7">
                    <c:v>1.2998380939120458E-5</c:v>
                  </c:pt>
                  <c:pt idx="8">
                    <c:v>2.598433689063903E-5</c:v>
                  </c:pt>
                </c:numCache>
              </c:numRef>
            </c:plus>
            <c:minus>
              <c:numLit>
                <c:formatCode>General</c:formatCode>
                <c:ptCount val="1"/>
                <c:pt idx="0">
                  <c:v>0</c:v>
                </c:pt>
              </c:numLit>
            </c:minus>
            <c:spPr>
              <a:noFill/>
              <a:ln w="203200" cap="flat" cmpd="sng" algn="ctr">
                <a:solidFill>
                  <a:schemeClr val="accent4"/>
                </a:solidFill>
                <a:round/>
              </a:ln>
              <a:effectLst/>
            </c:spPr>
          </c:errBars>
          <c:cat>
            <c:strRef>
              <c:f>ODP!$AP$12:$AP$20</c:f>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f>ODP!$AQ$12:$AQ$20</c:f>
              <c:numCache>
                <c:formatCode>General</c:formatCode>
                <c:ptCount val="9"/>
                <c:pt idx="0">
                  <c:v>9.0990423681595634E-5</c:v>
                </c:pt>
                <c:pt idx="1">
                  <c:v>8.5115585026922564E-5</c:v>
                </c:pt>
                <c:pt idx="2">
                  <c:v>8.5156379455108173E-5</c:v>
                </c:pt>
                <c:pt idx="3">
                  <c:v>8.5156383378010161E-5</c:v>
                </c:pt>
                <c:pt idx="4">
                  <c:v>8.8621663938026347E-5</c:v>
                </c:pt>
                <c:pt idx="5">
                  <c:v>9.8281465681084002E-5</c:v>
                </c:pt>
                <c:pt idx="6">
                  <c:v>8.9395974022222422E-5</c:v>
                </c:pt>
                <c:pt idx="7">
                  <c:v>7.9776357744854793E-5</c:v>
                </c:pt>
                <c:pt idx="8">
                  <c:v>1.5968993283112338E-4</c:v>
                </c:pt>
              </c:numCache>
            </c:numRef>
          </c:val>
          <c:smooth val="0"/>
          <c:extLst>
            <c:ext xmlns:c16="http://schemas.microsoft.com/office/drawing/2014/chart" uri="{C3380CC4-5D6E-409C-BE32-E72D297353CC}">
              <c16:uniqueId val="{00000000-7E07-4D04-AA9C-BDD4C95267B1}"/>
            </c:ext>
          </c:extLst>
        </c:ser>
        <c:dLbls>
          <c:showLegendKey val="0"/>
          <c:showVal val="0"/>
          <c:showCatName val="0"/>
          <c:showSerName val="0"/>
          <c:showPercent val="0"/>
          <c:showBubbleSize val="0"/>
        </c:dLbls>
        <c:smooth val="0"/>
        <c:axId val="405009640"/>
        <c:axId val="405007672"/>
        <c:extLst/>
      </c:lineChart>
      <c:catAx>
        <c:axId val="40500964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7672"/>
        <c:crosses val="autoZero"/>
        <c:auto val="1"/>
        <c:lblAlgn val="ctr"/>
        <c:lblOffset val="100"/>
        <c:noMultiLvlLbl val="0"/>
      </c:catAx>
      <c:valAx>
        <c:axId val="405007672"/>
        <c:scaling>
          <c:orientation val="minMax"/>
          <c:max val="2.0000000000000006E-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CFC 11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9640"/>
        <c:crosses val="autoZero"/>
        <c:crossBetween val="between"/>
        <c:majorUnit val="2.0000000000000008E-5"/>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PERNRT of Food Rescue by Life Cycle Stage (incl. Milk Production and Sunk Costs)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9"/>
          <c:order val="0"/>
          <c:tx>
            <c:strRef>
              <c:f>PERNRT!$F$30</c:f>
              <c:strCache>
                <c:ptCount val="1"/>
                <c:pt idx="0">
                  <c:v>Milk Production</c:v>
                </c:pt>
              </c:strCache>
            </c:strRef>
          </c:tx>
          <c:spPr>
            <a:solidFill>
              <a:schemeClr val="accent4"/>
            </a:solidFill>
            <a:ln>
              <a:noFill/>
            </a:ln>
            <a:effectLst/>
          </c:spPr>
          <c:invertIfNegative val="0"/>
          <c:cat>
            <c:strRef>
              <c:f>PERNRT!$A$31:$A$57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PERNRT!$F$31:$F$57</c:f>
              <c:numCache>
                <c:formatCode>General</c:formatCode>
                <c:ptCount val="27"/>
                <c:pt idx="0">
                  <c:v>31998.957347217001</c:v>
                </c:pt>
                <c:pt idx="1">
                  <c:v>34603.5236429207</c:v>
                </c:pt>
                <c:pt idx="2">
                  <c:v>37198.787916139801</c:v>
                </c:pt>
                <c:pt idx="3">
                  <c:v>29926.9691122113</c:v>
                </c:pt>
                <c:pt idx="4">
                  <c:v>32362.885202740101</c:v>
                </c:pt>
                <c:pt idx="5">
                  <c:v>34790.101592945699</c:v>
                </c:pt>
                <c:pt idx="6">
                  <c:v>29941.319598300801</c:v>
                </c:pt>
                <c:pt idx="7">
                  <c:v>32378.4037516508</c:v>
                </c:pt>
                <c:pt idx="8">
                  <c:v>34806.784033024698</c:v>
                </c:pt>
                <c:pt idx="9">
                  <c:v>29941.319598300801</c:v>
                </c:pt>
                <c:pt idx="10">
                  <c:v>32378.4037516508</c:v>
                </c:pt>
                <c:pt idx="11">
                  <c:v>34806.784033024698</c:v>
                </c:pt>
                <c:pt idx="12">
                  <c:v>31156.799693020399</c:v>
                </c:pt>
                <c:pt idx="13">
                  <c:v>33692.818272684897</c:v>
                </c:pt>
                <c:pt idx="14">
                  <c:v>36219.779643136302</c:v>
                </c:pt>
                <c:pt idx="15">
                  <c:v>34554.500895213503</c:v>
                </c:pt>
                <c:pt idx="16">
                  <c:v>37367.076549475103</c:v>
                </c:pt>
                <c:pt idx="17">
                  <c:v>40169.607290685701</c:v>
                </c:pt>
                <c:pt idx="18">
                  <c:v>31428.245782533701</c:v>
                </c:pt>
                <c:pt idx="19">
                  <c:v>33986.358811344602</c:v>
                </c:pt>
                <c:pt idx="20">
                  <c:v>36535.335722195399</c:v>
                </c:pt>
                <c:pt idx="21">
                  <c:v>28054.565913241298</c:v>
                </c:pt>
                <c:pt idx="22">
                  <c:v>30338.077092226002</c:v>
                </c:pt>
                <c:pt idx="23">
                  <c:v>32613.432874143</c:v>
                </c:pt>
                <c:pt idx="24">
                  <c:v>56082.239447436797</c:v>
                </c:pt>
                <c:pt idx="25">
                  <c:v>60647.072890832802</c:v>
                </c:pt>
                <c:pt idx="26">
                  <c:v>65195.603357645297</c:v>
                </c:pt>
              </c:numCache>
            </c:numRef>
          </c:val>
          <c:extLst>
            <c:ext xmlns:c16="http://schemas.microsoft.com/office/drawing/2014/chart" uri="{C3380CC4-5D6E-409C-BE32-E72D297353CC}">
              <c16:uniqueId val="{00000004-54E4-43A0-8602-6214DFD63AB2}"/>
            </c:ext>
          </c:extLst>
        </c:ser>
        <c:ser>
          <c:idx val="6"/>
          <c:order val="1"/>
          <c:tx>
            <c:strRef>
              <c:f>PERNRT!$H$30</c:f>
              <c:strCache>
                <c:ptCount val="1"/>
                <c:pt idx="0">
                  <c:v>Sunk Costs</c:v>
                </c:pt>
              </c:strCache>
            </c:strRef>
          </c:tx>
          <c:spPr>
            <a:solidFill>
              <a:schemeClr val="accent4">
                <a:lumMod val="40000"/>
                <a:lumOff val="60000"/>
              </a:schemeClr>
            </a:solidFill>
            <a:ln>
              <a:noFill/>
            </a:ln>
            <a:effectLst/>
          </c:spPr>
          <c:invertIfNegative val="0"/>
          <c:cat>
            <c:strRef>
              <c:f>PERNRT!$A$31:$A$57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PERNRT!$H$31:$H$57</c:f>
              <c:numCache>
                <c:formatCode>General</c:formatCode>
                <c:ptCount val="27"/>
                <c:pt idx="0">
                  <c:v>0</c:v>
                </c:pt>
                <c:pt idx="1">
                  <c:v>0</c:v>
                </c:pt>
                <c:pt idx="2">
                  <c:v>0</c:v>
                </c:pt>
                <c:pt idx="3">
                  <c:v>0</c:v>
                </c:pt>
                <c:pt idx="4">
                  <c:v>0</c:v>
                </c:pt>
                <c:pt idx="5">
                  <c:v>0</c:v>
                </c:pt>
                <c:pt idx="6">
                  <c:v>2704.8530352135999</c:v>
                </c:pt>
                <c:pt idx="7">
                  <c:v>2979.0158435508602</c:v>
                </c:pt>
                <c:pt idx="8">
                  <c:v>3252.1994990012099</c:v>
                </c:pt>
                <c:pt idx="9">
                  <c:v>2704.8530352135999</c:v>
                </c:pt>
                <c:pt idx="10">
                  <c:v>2979.0158435508602</c:v>
                </c:pt>
                <c:pt idx="11">
                  <c:v>3252.1994990012099</c:v>
                </c:pt>
                <c:pt idx="12">
                  <c:v>3173.1436620930481</c:v>
                </c:pt>
                <c:pt idx="13">
                  <c:v>3485.4231493623561</c:v>
                </c:pt>
                <c:pt idx="14">
                  <c:v>3796.5873527485678</c:v>
                </c:pt>
                <c:pt idx="15">
                  <c:v>3173.1436620930481</c:v>
                </c:pt>
                <c:pt idx="16">
                  <c:v>3485.4231493623561</c:v>
                </c:pt>
                <c:pt idx="17">
                  <c:v>3796.5873527485678</c:v>
                </c:pt>
                <c:pt idx="18">
                  <c:v>3173.1436620930481</c:v>
                </c:pt>
                <c:pt idx="19">
                  <c:v>3485.4231493623561</c:v>
                </c:pt>
                <c:pt idx="20">
                  <c:v>3796.5873527485678</c:v>
                </c:pt>
                <c:pt idx="21">
                  <c:v>3173.1436620930481</c:v>
                </c:pt>
                <c:pt idx="22">
                  <c:v>3485.4231493623561</c:v>
                </c:pt>
                <c:pt idx="23">
                  <c:v>3796.5873527485678</c:v>
                </c:pt>
                <c:pt idx="24">
                  <c:v>3173.1436620930481</c:v>
                </c:pt>
                <c:pt idx="25">
                  <c:v>3485.4231493623561</c:v>
                </c:pt>
                <c:pt idx="26">
                  <c:v>3796.5873527485678</c:v>
                </c:pt>
              </c:numCache>
            </c:numRef>
          </c:val>
          <c:extLst xmlns:c15="http://schemas.microsoft.com/office/drawing/2012/chart">
            <c:ext xmlns:c16="http://schemas.microsoft.com/office/drawing/2014/chart" uri="{C3380CC4-5D6E-409C-BE32-E72D297353CC}">
              <c16:uniqueId val="{0000000A-54E4-43A0-8602-6214DFD63AB2}"/>
            </c:ext>
          </c:extLst>
        </c:ser>
        <c:ser>
          <c:idx val="8"/>
          <c:order val="2"/>
          <c:tx>
            <c:strRef>
              <c:f>PERNRT!$G$30</c:f>
              <c:strCache>
                <c:ptCount val="1"/>
                <c:pt idx="0">
                  <c:v>Transportation</c:v>
                </c:pt>
              </c:strCache>
            </c:strRef>
          </c:tx>
          <c:spPr>
            <a:solidFill>
              <a:schemeClr val="accent6"/>
            </a:solidFill>
            <a:ln>
              <a:noFill/>
            </a:ln>
            <a:effectLst/>
          </c:spPr>
          <c:invertIfNegative val="0"/>
          <c:cat>
            <c:strRef>
              <c:f>PERNRT!$A$31:$A$57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PERNRT!$G$31:$G$57</c:f>
              <c:numCache>
                <c:formatCode>General</c:formatCode>
                <c:ptCount val="27"/>
                <c:pt idx="0">
                  <c:v>2704.8530352135999</c:v>
                </c:pt>
                <c:pt idx="1">
                  <c:v>2979.0158435508602</c:v>
                </c:pt>
                <c:pt idx="2">
                  <c:v>3252.1994990012099</c:v>
                </c:pt>
                <c:pt idx="3">
                  <c:v>390.62822949585501</c:v>
                </c:pt>
                <c:pt idx="4">
                  <c:v>476.42390248399897</c:v>
                </c:pt>
                <c:pt idx="5">
                  <c:v>561.91316235432703</c:v>
                </c:pt>
                <c:pt idx="6">
                  <c:v>5855.2823513754802</c:v>
                </c:pt>
                <c:pt idx="7">
                  <c:v>6385.8754528887002</c:v>
                </c:pt>
                <c:pt idx="8">
                  <c:v>6914.5735790393901</c:v>
                </c:pt>
                <c:pt idx="9">
                  <c:v>389.98809447587098</c:v>
                </c:pt>
                <c:pt idx="10">
                  <c:v>475.73166345075998</c:v>
                </c:pt>
                <c:pt idx="11">
                  <c:v>561.16900539359494</c:v>
                </c:pt>
                <c:pt idx="12">
                  <c:v>177.26581248981401</c:v>
                </c:pt>
                <c:pt idx="13">
                  <c:v>245.694777117001</c:v>
                </c:pt>
                <c:pt idx="14">
                  <c:v>313.879352584804</c:v>
                </c:pt>
                <c:pt idx="15">
                  <c:v>601.53650832795995</c:v>
                </c:pt>
                <c:pt idx="16">
                  <c:v>704.49913424429894</c:v>
                </c:pt>
                <c:pt idx="17">
                  <c:v>807.09403649665001</c:v>
                </c:pt>
                <c:pt idx="18">
                  <c:v>185.69096576427199</c:v>
                </c:pt>
                <c:pt idx="19">
                  <c:v>254.80569868123999</c:v>
                </c:pt>
                <c:pt idx="20">
                  <c:v>323.67359326636199</c:v>
                </c:pt>
                <c:pt idx="21">
                  <c:v>49.935809360315602</c:v>
                </c:pt>
                <c:pt idx="22">
                  <c:v>108.000703965334</c:v>
                </c:pt>
                <c:pt idx="23">
                  <c:v>165.858223946762</c:v>
                </c:pt>
                <c:pt idx="24">
                  <c:v>11544.6241112392</c:v>
                </c:pt>
                <c:pt idx="25">
                  <c:v>12538.303169950599</c:v>
                </c:pt>
                <c:pt idx="26">
                  <c:v>13528.433374881</c:v>
                </c:pt>
              </c:numCache>
            </c:numRef>
          </c:val>
          <c:extLst>
            <c:ext xmlns:c16="http://schemas.microsoft.com/office/drawing/2014/chart" uri="{C3380CC4-5D6E-409C-BE32-E72D297353CC}">
              <c16:uniqueId val="{00000005-54E4-43A0-8602-6214DFD63AB2}"/>
            </c:ext>
          </c:extLst>
        </c:ser>
        <c:ser>
          <c:idx val="1"/>
          <c:order val="3"/>
          <c:tx>
            <c:strRef>
              <c:f>PERNRT!$E$30</c:f>
              <c:strCache>
                <c:ptCount val="1"/>
                <c:pt idx="0">
                  <c:v>Facilities and Operations</c:v>
                </c:pt>
              </c:strCache>
            </c:strRef>
          </c:tx>
          <c:spPr>
            <a:solidFill>
              <a:schemeClr val="accent6">
                <a:lumMod val="40000"/>
                <a:lumOff val="60000"/>
              </a:schemeClr>
            </a:solidFill>
            <a:ln>
              <a:noFill/>
            </a:ln>
            <a:effectLst/>
          </c:spPr>
          <c:invertIfNegative val="0"/>
          <c:cat>
            <c:strRef>
              <c:f>PERNRT!$A$31:$A$57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PERNRT!$E$31:$E$57</c:f>
              <c:numCache>
                <c:formatCode>General</c:formatCode>
                <c:ptCount val="27"/>
                <c:pt idx="0">
                  <c:v>468.29062687944798</c:v>
                </c:pt>
                <c:pt idx="1">
                  <c:v>506.40730581149597</c:v>
                </c:pt>
                <c:pt idx="2">
                  <c:v>544.38785374735801</c:v>
                </c:pt>
                <c:pt idx="3">
                  <c:v>448.11458577016202</c:v>
                </c:pt>
                <c:pt idx="4">
                  <c:v>484.58902879796602</c:v>
                </c:pt>
                <c:pt idx="5">
                  <c:v>520.93320595781302</c:v>
                </c:pt>
                <c:pt idx="6">
                  <c:v>291.55440406249699</c:v>
                </c:pt>
                <c:pt idx="7">
                  <c:v>315.28557648618897</c:v>
                </c:pt>
                <c:pt idx="8">
                  <c:v>338.93199472265297</c:v>
                </c:pt>
                <c:pt idx="9">
                  <c:v>291.55440406249699</c:v>
                </c:pt>
                <c:pt idx="10">
                  <c:v>315.28557648618897</c:v>
                </c:pt>
                <c:pt idx="11">
                  <c:v>338.93199472265297</c:v>
                </c:pt>
                <c:pt idx="12">
                  <c:v>162.837030156596</c:v>
                </c:pt>
                <c:pt idx="13">
                  <c:v>176.09120702980701</c:v>
                </c:pt>
                <c:pt idx="14">
                  <c:v>189.29804755704299</c:v>
                </c:pt>
                <c:pt idx="15">
                  <c:v>499.31241104638002</c:v>
                </c:pt>
                <c:pt idx="16">
                  <c:v>539.95411892224797</c:v>
                </c:pt>
                <c:pt idx="17">
                  <c:v>580.45067784141702</c:v>
                </c:pt>
                <c:pt idx="18">
                  <c:v>306.03338773272799</c:v>
                </c:pt>
                <c:pt idx="19">
                  <c:v>330.94308208306597</c:v>
                </c:pt>
                <c:pt idx="20">
                  <c:v>355.76381323929598</c:v>
                </c:pt>
                <c:pt idx="21">
                  <c:v>0</c:v>
                </c:pt>
                <c:pt idx="22">
                  <c:v>0</c:v>
                </c:pt>
                <c:pt idx="23">
                  <c:v>0</c:v>
                </c:pt>
                <c:pt idx="24">
                  <c:v>293.10665428187201</c:v>
                </c:pt>
                <c:pt idx="25">
                  <c:v>316.96417265365301</c:v>
                </c:pt>
                <c:pt idx="26">
                  <c:v>340.73648560267702</c:v>
                </c:pt>
              </c:numCache>
            </c:numRef>
          </c:val>
          <c:extLst>
            <c:ext xmlns:c16="http://schemas.microsoft.com/office/drawing/2014/chart" uri="{C3380CC4-5D6E-409C-BE32-E72D297353CC}">
              <c16:uniqueId val="{00000003-54E4-43A0-8602-6214DFD63AB2}"/>
            </c:ext>
          </c:extLst>
        </c:ser>
        <c:ser>
          <c:idx val="2"/>
          <c:order val="4"/>
          <c:tx>
            <c:strRef>
              <c:f>PERNRT!$C$30</c:f>
              <c:strCache>
                <c:ptCount val="1"/>
                <c:pt idx="0">
                  <c:v>EoL -  Food Loss</c:v>
                </c:pt>
              </c:strCache>
            </c:strRef>
          </c:tx>
          <c:spPr>
            <a:solidFill>
              <a:schemeClr val="accent2">
                <a:lumMod val="40000"/>
                <a:lumOff val="60000"/>
              </a:schemeClr>
            </a:solidFill>
            <a:ln>
              <a:noFill/>
            </a:ln>
            <a:effectLst/>
          </c:spPr>
          <c:invertIfNegative val="0"/>
          <c:cat>
            <c:strRef>
              <c:f>PERNRT!$A$31:$A$57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PERNRT!$C$31:$C$57</c:f>
              <c:numCache>
                <c:formatCode>General</c:formatCode>
                <c:ptCount val="27"/>
                <c:pt idx="0">
                  <c:v>-179.37218731958399</c:v>
                </c:pt>
                <c:pt idx="1">
                  <c:v>-193.97224907815499</c:v>
                </c:pt>
                <c:pt idx="2">
                  <c:v>-208.520167759017</c:v>
                </c:pt>
                <c:pt idx="3">
                  <c:v>-15.963427102859001</c:v>
                </c:pt>
                <c:pt idx="4">
                  <c:v>-17.262775820533601</c:v>
                </c:pt>
                <c:pt idx="5">
                  <c:v>-18.557484007073601</c:v>
                </c:pt>
                <c:pt idx="6">
                  <c:v>-15.963427102859001</c:v>
                </c:pt>
                <c:pt idx="7">
                  <c:v>-17.262775820533601</c:v>
                </c:pt>
                <c:pt idx="8">
                  <c:v>-18.557484007073601</c:v>
                </c:pt>
                <c:pt idx="9">
                  <c:v>-15.963427102859001</c:v>
                </c:pt>
                <c:pt idx="10">
                  <c:v>-17.262775820533601</c:v>
                </c:pt>
                <c:pt idx="11">
                  <c:v>-18.557484007073601</c:v>
                </c:pt>
                <c:pt idx="12">
                  <c:v>-25.618817164277701</c:v>
                </c:pt>
                <c:pt idx="13">
                  <c:v>-27.7040697241607</c:v>
                </c:pt>
                <c:pt idx="14">
                  <c:v>-29.781874953472698</c:v>
                </c:pt>
                <c:pt idx="15">
                  <c:v>-180.15676047499801</c:v>
                </c:pt>
                <c:pt idx="16">
                  <c:v>-194.82068283924201</c:v>
                </c:pt>
                <c:pt idx="17">
                  <c:v>-209.432234052186</c:v>
                </c:pt>
                <c:pt idx="18">
                  <c:v>-28.206576473800599</c:v>
                </c:pt>
                <c:pt idx="19">
                  <c:v>-30.5024606053891</c:v>
                </c:pt>
                <c:pt idx="20">
                  <c:v>-32.790145150793201</c:v>
                </c:pt>
                <c:pt idx="21">
                  <c:v>0</c:v>
                </c:pt>
                <c:pt idx="22">
                  <c:v>0</c:v>
                </c:pt>
                <c:pt idx="23">
                  <c:v>0</c:v>
                </c:pt>
                <c:pt idx="24">
                  <c:v>-230.56935447849901</c:v>
                </c:pt>
                <c:pt idx="25">
                  <c:v>-249.336627517446</c:v>
                </c:pt>
                <c:pt idx="26">
                  <c:v>-268.03687458125501</c:v>
                </c:pt>
              </c:numCache>
            </c:numRef>
          </c:val>
          <c:extLst xmlns:c15="http://schemas.microsoft.com/office/drawing/2012/chart">
            <c:ext xmlns:c16="http://schemas.microsoft.com/office/drawing/2014/chart" uri="{C3380CC4-5D6E-409C-BE32-E72D297353CC}">
              <c16:uniqueId val="{00000001-54E4-43A0-8602-6214DFD63AB2}"/>
            </c:ext>
          </c:extLst>
        </c:ser>
        <c:ser>
          <c:idx val="5"/>
          <c:order val="5"/>
          <c:tx>
            <c:strRef>
              <c:f>PERNRT!$D$30</c:f>
              <c:strCache>
                <c:ptCount val="1"/>
                <c:pt idx="0">
                  <c:v>EoL - Wasted Food</c:v>
                </c:pt>
              </c:strCache>
            </c:strRef>
          </c:tx>
          <c:spPr>
            <a:solidFill>
              <a:schemeClr val="accent2"/>
            </a:solidFill>
            <a:ln>
              <a:noFill/>
            </a:ln>
            <a:effectLst/>
          </c:spPr>
          <c:invertIfNegative val="0"/>
          <c:cat>
            <c:strRef>
              <c:f>PERNRT!$A$31:$A$57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PERNRT!$D$31:$D$57</c:f>
              <c:numCache>
                <c:formatCode>General</c:formatCode>
                <c:ptCount val="27"/>
                <c:pt idx="0">
                  <c:v>-16.1398548134949</c:v>
                </c:pt>
                <c:pt idx="1">
                  <c:v>-34.9071278524425</c:v>
                </c:pt>
                <c:pt idx="2">
                  <c:v>-53.607374916250997</c:v>
                </c:pt>
                <c:pt idx="3">
                  <c:v>-16.1398548134949</c:v>
                </c:pt>
                <c:pt idx="4">
                  <c:v>-34.9071278524425</c:v>
                </c:pt>
                <c:pt idx="5">
                  <c:v>-53.607374916250997</c:v>
                </c:pt>
                <c:pt idx="6">
                  <c:v>-16.1398548134949</c:v>
                </c:pt>
                <c:pt idx="7">
                  <c:v>-34.9071278524425</c:v>
                </c:pt>
                <c:pt idx="8">
                  <c:v>-53.607374916250997</c:v>
                </c:pt>
                <c:pt idx="9">
                  <c:v>-16.1398548134949</c:v>
                </c:pt>
                <c:pt idx="10">
                  <c:v>-34.9071278524425</c:v>
                </c:pt>
                <c:pt idx="11">
                  <c:v>-53.607374916250997</c:v>
                </c:pt>
                <c:pt idx="12">
                  <c:v>-16.1398548134949</c:v>
                </c:pt>
                <c:pt idx="13">
                  <c:v>-34.9071278524425</c:v>
                </c:pt>
                <c:pt idx="14">
                  <c:v>-53.607374916250997</c:v>
                </c:pt>
                <c:pt idx="15">
                  <c:v>-16.1398548134949</c:v>
                </c:pt>
                <c:pt idx="16">
                  <c:v>-34.9071278524425</c:v>
                </c:pt>
                <c:pt idx="17">
                  <c:v>-53.607374916250997</c:v>
                </c:pt>
                <c:pt idx="18">
                  <c:v>-16.1398548134949</c:v>
                </c:pt>
                <c:pt idx="19">
                  <c:v>-34.9071278524425</c:v>
                </c:pt>
                <c:pt idx="20">
                  <c:v>-53.607374916250997</c:v>
                </c:pt>
                <c:pt idx="21">
                  <c:v>-16.1398548134949</c:v>
                </c:pt>
                <c:pt idx="22">
                  <c:v>-34.9071278524425</c:v>
                </c:pt>
                <c:pt idx="23">
                  <c:v>-53.607374916250997</c:v>
                </c:pt>
                <c:pt idx="24">
                  <c:v>-16.1398548134949</c:v>
                </c:pt>
                <c:pt idx="25">
                  <c:v>-34.9071278524425</c:v>
                </c:pt>
                <c:pt idx="26">
                  <c:v>-53.607374916250997</c:v>
                </c:pt>
              </c:numCache>
            </c:numRef>
          </c:val>
          <c:extLst>
            <c:ext xmlns:c16="http://schemas.microsoft.com/office/drawing/2014/chart" uri="{C3380CC4-5D6E-409C-BE32-E72D297353CC}">
              <c16:uniqueId val="{00000002-54E4-43A0-8602-6214DFD63AB2}"/>
            </c:ext>
          </c:extLst>
        </c:ser>
        <c:ser>
          <c:idx val="0"/>
          <c:order val="6"/>
          <c:tx>
            <c:strRef>
              <c:f>PERNRT!$B$30</c:f>
              <c:strCache>
                <c:ptCount val="1"/>
                <c:pt idx="0">
                  <c:v>Avoided Disposal</c:v>
                </c:pt>
              </c:strCache>
            </c:strRef>
          </c:tx>
          <c:spPr>
            <a:solidFill>
              <a:schemeClr val="accent1"/>
            </a:solidFill>
            <a:ln>
              <a:noFill/>
            </a:ln>
            <a:effectLst/>
          </c:spPr>
          <c:invertIfNegative val="0"/>
          <c:cat>
            <c:strRef>
              <c:f>PERNRT!$A$31:$A$57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PERNRT!$B$31:$B$57</c:f>
              <c:numCache>
                <c:formatCode>General</c:formatCode>
                <c:ptCount val="27"/>
                <c:pt idx="0">
                  <c:v>71.449581675729704</c:v>
                </c:pt>
                <c:pt idx="1">
                  <c:v>71.449581675729704</c:v>
                </c:pt>
                <c:pt idx="2">
                  <c:v>71.449581675729704</c:v>
                </c:pt>
                <c:pt idx="3">
                  <c:v>71.449581675729704</c:v>
                </c:pt>
                <c:pt idx="4">
                  <c:v>71.449581675729704</c:v>
                </c:pt>
                <c:pt idx="5">
                  <c:v>71.449581675729704</c:v>
                </c:pt>
                <c:pt idx="6">
                  <c:v>71.449581675729704</c:v>
                </c:pt>
                <c:pt idx="7">
                  <c:v>71.449581675729704</c:v>
                </c:pt>
                <c:pt idx="8">
                  <c:v>71.449581675729704</c:v>
                </c:pt>
                <c:pt idx="9">
                  <c:v>71.449581675729704</c:v>
                </c:pt>
                <c:pt idx="10">
                  <c:v>71.449581675729704</c:v>
                </c:pt>
                <c:pt idx="11">
                  <c:v>71.449581675729704</c:v>
                </c:pt>
                <c:pt idx="12">
                  <c:v>71.449581675729704</c:v>
                </c:pt>
                <c:pt idx="13">
                  <c:v>71.449581675729704</c:v>
                </c:pt>
                <c:pt idx="14">
                  <c:v>71.449581675729704</c:v>
                </c:pt>
                <c:pt idx="15">
                  <c:v>71.449581675729704</c:v>
                </c:pt>
                <c:pt idx="16">
                  <c:v>71.449581675729704</c:v>
                </c:pt>
                <c:pt idx="17">
                  <c:v>71.449581675729704</c:v>
                </c:pt>
                <c:pt idx="18">
                  <c:v>71.449581675729704</c:v>
                </c:pt>
                <c:pt idx="19">
                  <c:v>71.449581675729704</c:v>
                </c:pt>
                <c:pt idx="20">
                  <c:v>71.449581675729704</c:v>
                </c:pt>
                <c:pt idx="21">
                  <c:v>71.449581675729704</c:v>
                </c:pt>
                <c:pt idx="22">
                  <c:v>71.449581675729704</c:v>
                </c:pt>
                <c:pt idx="23">
                  <c:v>71.449581675729704</c:v>
                </c:pt>
                <c:pt idx="24">
                  <c:v>71.449581675729704</c:v>
                </c:pt>
                <c:pt idx="25">
                  <c:v>71.449581675729704</c:v>
                </c:pt>
                <c:pt idx="26">
                  <c:v>71.449581675729704</c:v>
                </c:pt>
              </c:numCache>
            </c:numRef>
          </c:val>
          <c:extLst>
            <c:ext xmlns:c16="http://schemas.microsoft.com/office/drawing/2014/chart" uri="{C3380CC4-5D6E-409C-BE32-E72D297353CC}">
              <c16:uniqueId val="{00000000-54E4-43A0-8602-6214DFD63AB2}"/>
            </c:ext>
          </c:extLst>
        </c:ser>
        <c:dLbls>
          <c:showLegendKey val="0"/>
          <c:showVal val="0"/>
          <c:showCatName val="0"/>
          <c:showSerName val="0"/>
          <c:showPercent val="0"/>
          <c:showBubbleSize val="0"/>
        </c:dLbls>
        <c:gapWidth val="60"/>
        <c:overlap val="100"/>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max val="18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MJ - LHV</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4"/>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6"/>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ODP of Food Rescue (Incl. Apple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ODP!$AQ$1</c:f>
              <c:strCache>
                <c:ptCount val="1"/>
                <c:pt idx="0">
                  <c:v>Min</c:v>
                </c:pt>
              </c:strCache>
            </c:strRef>
          </c:tx>
          <c:spPr>
            <a:ln w="25400" cap="rnd">
              <a:noFill/>
              <a:round/>
            </a:ln>
            <a:effectLst/>
          </c:spPr>
          <c:marker>
            <c:symbol val="none"/>
          </c:marker>
          <c:errBars>
            <c:errDir val="y"/>
            <c:errBarType val="both"/>
            <c:errValType val="cust"/>
            <c:noEndCap val="1"/>
            <c:plus>
              <c:numRef>
                <c:f>ODP!$AT$22:$AT$30</c:f>
                <c:numCache>
                  <c:formatCode>General</c:formatCode>
                  <c:ptCount val="9"/>
                  <c:pt idx="0">
                    <c:v>2.2326838704511162E-6</c:v>
                  </c:pt>
                  <c:pt idx="1">
                    <c:v>2.0931164068446993E-6</c:v>
                  </c:pt>
                  <c:pt idx="2">
                    <c:v>2.0941001643935207E-6</c:v>
                  </c:pt>
                  <c:pt idx="3">
                    <c:v>2.0941008018650958E-6</c:v>
                  </c:pt>
                  <c:pt idx="4">
                    <c:v>2.1790544834458639E-6</c:v>
                  </c:pt>
                  <c:pt idx="5">
                    <c:v>2.4121598295295907E-6</c:v>
                  </c:pt>
                  <c:pt idx="6">
                    <c:v>2.1980964330693714E-6</c:v>
                  </c:pt>
                  <c:pt idx="7">
                    <c:v>1.9620715383274478E-6</c:v>
                  </c:pt>
                  <c:pt idx="8">
                    <c:v>3.9222972089222585E-6</c:v>
                  </c:pt>
                </c:numCache>
              </c:numRef>
            </c:plus>
            <c:minus>
              <c:numLit>
                <c:formatCode>General</c:formatCode>
                <c:ptCount val="1"/>
                <c:pt idx="0">
                  <c:v>0</c:v>
                </c:pt>
              </c:numLit>
            </c:minus>
            <c:spPr>
              <a:noFill/>
              <a:ln w="203200" cap="flat" cmpd="sng" algn="ctr">
                <a:solidFill>
                  <a:schemeClr val="accent5"/>
                </a:solidFill>
                <a:round/>
              </a:ln>
              <a:effectLst/>
            </c:spPr>
          </c:errBars>
          <c:cat>
            <c:strRef>
              <c:f>ODP!$AP$22:$AP$30</c:f>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f>ODP!$AQ$22:$AQ$30</c:f>
              <c:numCache>
                <c:formatCode>General</c:formatCode>
                <c:ptCount val="9"/>
                <c:pt idx="0">
                  <c:v>1.3525914009478131E-5</c:v>
                </c:pt>
                <c:pt idx="1">
                  <c:v>1.2667037310361271E-5</c:v>
                </c:pt>
                <c:pt idx="2">
                  <c:v>1.2673091438842365E-5</c:v>
                </c:pt>
                <c:pt idx="3">
                  <c:v>1.2673095361744358E-5</c:v>
                </c:pt>
                <c:pt idx="4">
                  <c:v>1.3195887248395447E-5</c:v>
                </c:pt>
                <c:pt idx="5">
                  <c:v>1.4630381685834318E-5</c:v>
                </c:pt>
                <c:pt idx="6">
                  <c:v>1.3313068476848226E-5</c:v>
                </c:pt>
                <c:pt idx="7">
                  <c:v>1.1860607586128201E-5</c:v>
                </c:pt>
                <c:pt idx="8">
                  <c:v>2.3923534789788152E-5</c:v>
                </c:pt>
              </c:numCache>
            </c:numRef>
          </c:val>
          <c:smooth val="0"/>
          <c:extLst>
            <c:ext xmlns:c16="http://schemas.microsoft.com/office/drawing/2014/chart" uri="{C3380CC4-5D6E-409C-BE32-E72D297353CC}">
              <c16:uniqueId val="{00000000-EFB1-4BD6-9D9B-0D133F565C9C}"/>
            </c:ext>
          </c:extLst>
        </c:ser>
        <c:dLbls>
          <c:showLegendKey val="0"/>
          <c:showVal val="0"/>
          <c:showCatName val="0"/>
          <c:showSerName val="0"/>
          <c:showPercent val="0"/>
          <c:showBubbleSize val="0"/>
        </c:dLbls>
        <c:smooth val="0"/>
        <c:axId val="405009640"/>
        <c:axId val="405007672"/>
        <c:extLst/>
      </c:lineChart>
      <c:catAx>
        <c:axId val="40500964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7672"/>
        <c:crosses val="autoZero"/>
        <c:auto val="1"/>
        <c:lblAlgn val="ctr"/>
        <c:lblOffset val="100"/>
        <c:noMultiLvlLbl val="0"/>
      </c:catAx>
      <c:valAx>
        <c:axId val="405007672"/>
        <c:scaling>
          <c:orientation val="minMax"/>
          <c:max val="2.0000000000000006E-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CFC 11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5009640"/>
        <c:crosses val="autoZero"/>
        <c:crossBetween val="between"/>
        <c:majorUnit val="2.0000000000000008E-5"/>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ODP of Food Rescue (incl. Milk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ODP!$I$30</c:f>
              <c:strCache>
                <c:ptCount val="1"/>
                <c:pt idx="0">
                  <c:v>Net</c:v>
                </c:pt>
              </c:strCache>
            </c:strRef>
          </c:tx>
          <c:spPr>
            <a:solidFill>
              <a:schemeClr val="accent4"/>
            </a:solidFill>
            <a:ln>
              <a:noFill/>
            </a:ln>
            <a:effectLst/>
          </c:spPr>
          <c:invertIfNegative val="0"/>
          <c:cat>
            <c:strRef>
              <c:f>ODP!$A$31:$A$57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ODP!$I$31:$I$57</c:f>
              <c:numCache>
                <c:formatCode>General</c:formatCode>
                <c:ptCount val="27"/>
                <c:pt idx="0">
                  <c:v>9.0990423681595634E-5</c:v>
                </c:pt>
                <c:pt idx="1">
                  <c:v>9.8414013437959983E-5</c:v>
                </c:pt>
                <c:pt idx="2">
                  <c:v>1.0581109037376635E-4</c:v>
                </c:pt>
                <c:pt idx="3">
                  <c:v>8.5115585026922564E-5</c:v>
                </c:pt>
                <c:pt idx="4">
                  <c:v>9.2060990241627381E-5</c:v>
                </c:pt>
                <c:pt idx="5">
                  <c:v>9.8981590437708362E-5</c:v>
                </c:pt>
                <c:pt idx="6">
                  <c:v>8.5156379455108173E-5</c:v>
                </c:pt>
                <c:pt idx="7">
                  <c:v>9.2105105127326915E-5</c:v>
                </c:pt>
                <c:pt idx="8">
                  <c:v>9.9029013922144894E-5</c:v>
                </c:pt>
                <c:pt idx="9">
                  <c:v>8.5156383378010161E-5</c:v>
                </c:pt>
                <c:pt idx="10">
                  <c:v>9.2105109369534886E-5</c:v>
                </c:pt>
                <c:pt idx="11">
                  <c:v>9.9029018482518457E-5</c:v>
                </c:pt>
                <c:pt idx="12">
                  <c:v>8.8621663938026347E-5</c:v>
                </c:pt>
                <c:pt idx="13">
                  <c:v>9.5852447649552344E-5</c:v>
                </c:pt>
                <c:pt idx="14">
                  <c:v>1.0305740713353771E-4</c:v>
                </c:pt>
                <c:pt idx="15">
                  <c:v>9.8281465681084002E-5</c:v>
                </c:pt>
                <c:pt idx="16">
                  <c:v>1.0629851232518476E-4</c:v>
                </c:pt>
                <c:pt idx="17">
                  <c:v>1.142869266598422E-4</c:v>
                </c:pt>
                <c:pt idx="18">
                  <c:v>8.9395974022222422E-5</c:v>
                </c:pt>
                <c:pt idx="19">
                  <c:v>9.6689782973159759E-5</c:v>
                </c:pt>
                <c:pt idx="20">
                  <c:v>1.0395754260641471E-4</c:v>
                </c:pt>
                <c:pt idx="21">
                  <c:v>7.9776357744854793E-5</c:v>
                </c:pt>
                <c:pt idx="22">
                  <c:v>8.6287174673215652E-5</c:v>
                </c:pt>
                <c:pt idx="23">
                  <c:v>9.2774738683975251E-5</c:v>
                </c:pt>
                <c:pt idx="24">
                  <c:v>1.5968993283112338E-4</c:v>
                </c:pt>
                <c:pt idx="25">
                  <c:v>1.7270534308046028E-4</c:v>
                </c:pt>
                <c:pt idx="26">
                  <c:v>1.8567426972176241E-4</c:v>
                </c:pt>
              </c:numCache>
            </c:numRef>
          </c:val>
          <c:extLst xmlns:c15="http://schemas.microsoft.com/office/drawing/2012/chart">
            <c:ext xmlns:c16="http://schemas.microsoft.com/office/drawing/2014/chart" uri="{C3380CC4-5D6E-409C-BE32-E72D297353CC}">
              <c16:uniqueId val="{00000001-4AC5-40E5-AE16-981E373AFD6D}"/>
            </c:ext>
          </c:extLst>
        </c:ser>
        <c:dLbls>
          <c:showLegendKey val="0"/>
          <c:showVal val="0"/>
          <c:showCatName val="0"/>
          <c:showSerName val="0"/>
          <c:showPercent val="0"/>
          <c:showBubbleSize val="0"/>
        </c:dLbls>
        <c:gapWidth val="86"/>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max val="2.0000000000000006E-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CFC 11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majorUnit val="2.0000000000000008E-5"/>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ODP of Food Rescue (incl. Apple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ODP!$I$58</c:f>
              <c:strCache>
                <c:ptCount val="1"/>
                <c:pt idx="0">
                  <c:v>Net</c:v>
                </c:pt>
              </c:strCache>
            </c:strRef>
          </c:tx>
          <c:spPr>
            <a:solidFill>
              <a:schemeClr val="accent5"/>
            </a:solidFill>
            <a:ln>
              <a:noFill/>
            </a:ln>
            <a:effectLst/>
          </c:spPr>
          <c:invertIfNegative val="0"/>
          <c:cat>
            <c:strRef>
              <c:f>ODP!$A$59:$A$85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ODP!$I$59:$I$85</c:f>
              <c:numCache>
                <c:formatCode>General</c:formatCode>
                <c:ptCount val="27"/>
                <c:pt idx="0">
                  <c:v>1.3525914009478131E-5</c:v>
                </c:pt>
                <c:pt idx="1">
                  <c:v>1.4644252978577095E-5</c:v>
                </c:pt>
                <c:pt idx="2">
                  <c:v>1.5758597879929247E-5</c:v>
                </c:pt>
                <c:pt idx="3">
                  <c:v>1.2667037310361271E-5</c:v>
                </c:pt>
                <c:pt idx="4">
                  <c:v>1.3715467710927489E-5</c:v>
                </c:pt>
                <c:pt idx="5">
                  <c:v>1.4760153717205971E-5</c:v>
                </c:pt>
                <c:pt idx="6">
                  <c:v>1.2673091438842365E-5</c:v>
                </c:pt>
                <c:pt idx="7">
                  <c:v>1.3722014598109229E-5</c:v>
                </c:pt>
                <c:pt idx="8">
                  <c:v>1.4767191603235886E-5</c:v>
                </c:pt>
                <c:pt idx="9">
                  <c:v>1.2673095361744358E-5</c:v>
                </c:pt>
                <c:pt idx="10">
                  <c:v>1.3722018840317198E-5</c:v>
                </c:pt>
                <c:pt idx="11">
                  <c:v>1.4767196163609454E-5</c:v>
                </c:pt>
                <c:pt idx="12">
                  <c:v>1.3195887248395447E-5</c:v>
                </c:pt>
                <c:pt idx="13">
                  <c:v>1.4287363554951532E-5</c:v>
                </c:pt>
                <c:pt idx="14">
                  <c:v>1.5374941731841311E-5</c:v>
                </c:pt>
                <c:pt idx="15">
                  <c:v>1.4630381685834318E-5</c:v>
                </c:pt>
                <c:pt idx="16">
                  <c:v>1.5838619167530747E-5</c:v>
                </c:pt>
                <c:pt idx="17">
                  <c:v>1.7042541515363909E-5</c:v>
                </c:pt>
                <c:pt idx="18">
                  <c:v>1.3313068476848226E-5</c:v>
                </c:pt>
                <c:pt idx="19">
                  <c:v>1.4414082790371351E-5</c:v>
                </c:pt>
                <c:pt idx="20">
                  <c:v>1.5511164909917598E-5</c:v>
                </c:pt>
                <c:pt idx="21">
                  <c:v>1.1860607586128201E-5</c:v>
                </c:pt>
                <c:pt idx="22">
                  <c:v>1.2843398338778741E-5</c:v>
                </c:pt>
                <c:pt idx="23">
                  <c:v>1.3822679124455649E-5</c:v>
                </c:pt>
                <c:pt idx="24">
                  <c:v>2.3923534789788152E-5</c:v>
                </c:pt>
                <c:pt idx="25">
                  <c:v>2.5888191710178582E-5</c:v>
                </c:pt>
                <c:pt idx="26">
                  <c:v>2.784583199871041E-5</c:v>
                </c:pt>
              </c:numCache>
            </c:numRef>
          </c:val>
          <c:extLst xmlns:c15="http://schemas.microsoft.com/office/drawing/2012/chart">
            <c:ext xmlns:c16="http://schemas.microsoft.com/office/drawing/2014/chart" uri="{C3380CC4-5D6E-409C-BE32-E72D297353CC}">
              <c16:uniqueId val="{00000001-5D49-4016-AAF7-91C684D400B9}"/>
            </c:ext>
          </c:extLst>
        </c:ser>
        <c:dLbls>
          <c:showLegendKey val="0"/>
          <c:showVal val="0"/>
          <c:showCatName val="0"/>
          <c:showSerName val="0"/>
          <c:showPercent val="0"/>
          <c:showBubbleSize val="0"/>
        </c:dLbls>
        <c:gapWidth val="86"/>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max val="2.0000000000000006E-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CFC 11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majorUnit val="2.0000000000000008E-5"/>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ODP of Food Rescue by Life Cycle Stage (incl. Milk Production and Sunk Costs)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9"/>
          <c:order val="0"/>
          <c:tx>
            <c:strRef>
              <c:f>ODP!$F$30</c:f>
              <c:strCache>
                <c:ptCount val="1"/>
                <c:pt idx="0">
                  <c:v>Milk Production</c:v>
                </c:pt>
              </c:strCache>
            </c:strRef>
          </c:tx>
          <c:spPr>
            <a:solidFill>
              <a:schemeClr val="accent4"/>
            </a:solidFill>
            <a:ln>
              <a:noFill/>
            </a:ln>
            <a:effectLst/>
          </c:spPr>
          <c:invertIfNegative val="0"/>
          <c:cat>
            <c:strRef>
              <c:f>ODP!$A$31:$A$57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ODP!$F$31:$F$57</c:f>
              <c:numCache>
                <c:formatCode>General</c:formatCode>
                <c:ptCount val="27"/>
                <c:pt idx="0">
                  <c:v>9.0974341874698107E-5</c:v>
                </c:pt>
                <c:pt idx="1">
                  <c:v>9.8379230166824701E-5</c:v>
                </c:pt>
                <c:pt idx="2">
                  <c:v>1.0575767242933699E-4</c:v>
                </c:pt>
                <c:pt idx="3">
                  <c:v>8.5083594747959295E-5</c:v>
                </c:pt>
                <c:pt idx="4">
                  <c:v>9.2009003622793098E-5</c:v>
                </c:pt>
                <c:pt idx="5">
                  <c:v>9.8909678894502597E-5</c:v>
                </c:pt>
                <c:pt idx="6">
                  <c:v>8.5124393765671105E-5</c:v>
                </c:pt>
                <c:pt idx="7">
                  <c:v>9.2053123490783904E-5</c:v>
                </c:pt>
                <c:pt idx="8">
                  <c:v>9.8957107752592705E-5</c:v>
                </c:pt>
                <c:pt idx="9">
                  <c:v>8.5124393765671105E-5</c:v>
                </c:pt>
                <c:pt idx="10">
                  <c:v>9.2053123490783904E-5</c:v>
                </c:pt>
                <c:pt idx="11">
                  <c:v>9.8957107752592705E-5</c:v>
                </c:pt>
                <c:pt idx="12">
                  <c:v>8.8580053288544105E-5</c:v>
                </c:pt>
                <c:pt idx="13">
                  <c:v>9.57900576259837E-5</c:v>
                </c:pt>
                <c:pt idx="14">
                  <c:v>1.02974311947933E-4</c:v>
                </c:pt>
                <c:pt idx="15">
                  <c:v>9.8239856494077897E-5</c:v>
                </c:pt>
                <c:pt idx="16">
                  <c:v>1.06236123883131E-4</c:v>
                </c:pt>
                <c:pt idx="17">
                  <c:v>1.14203833174366E-4</c:v>
                </c:pt>
                <c:pt idx="18">
                  <c:v>8.9351785600943204E-5</c:v>
                </c:pt>
                <c:pt idx="19">
                  <c:v>9.6624605359159503E-5</c:v>
                </c:pt>
                <c:pt idx="20">
                  <c:v>1.0387145076109601E-4</c:v>
                </c:pt>
                <c:pt idx="21">
                  <c:v>7.9760276025351104E-5</c:v>
                </c:pt>
                <c:pt idx="22">
                  <c:v>8.6252391515786601E-5</c:v>
                </c:pt>
                <c:pt idx="23">
                  <c:v>9.27213208794706E-5</c:v>
                </c:pt>
                <c:pt idx="24">
                  <c:v>1.5944409591937901E-4</c:v>
                </c:pt>
                <c:pt idx="25">
                  <c:v>1.72422103726771E-4</c:v>
                </c:pt>
                <c:pt idx="26">
                  <c:v>1.8535376150627801E-4</c:v>
                </c:pt>
              </c:numCache>
            </c:numRef>
          </c:val>
          <c:extLst>
            <c:ext xmlns:c16="http://schemas.microsoft.com/office/drawing/2014/chart" uri="{C3380CC4-5D6E-409C-BE32-E72D297353CC}">
              <c16:uniqueId val="{00000004-7628-4E2D-A497-E524F65B80EA}"/>
            </c:ext>
          </c:extLst>
        </c:ser>
        <c:ser>
          <c:idx val="6"/>
          <c:order val="1"/>
          <c:tx>
            <c:strRef>
              <c:f>ODP!$H$30</c:f>
              <c:strCache>
                <c:ptCount val="1"/>
                <c:pt idx="0">
                  <c:v>Sunk Costs</c:v>
                </c:pt>
              </c:strCache>
            </c:strRef>
          </c:tx>
          <c:spPr>
            <a:solidFill>
              <a:schemeClr val="accent4">
                <a:lumMod val="40000"/>
                <a:lumOff val="60000"/>
              </a:schemeClr>
            </a:solidFill>
            <a:ln>
              <a:noFill/>
            </a:ln>
            <a:effectLst/>
          </c:spPr>
          <c:invertIfNegative val="0"/>
          <c:cat>
            <c:strRef>
              <c:f>ODP!$A$31:$A$57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ODP!$H$31:$H$57</c:f>
              <c:numCache>
                <c:formatCode>General</c:formatCode>
                <c:ptCount val="27"/>
                <c:pt idx="0">
                  <c:v>0</c:v>
                </c:pt>
                <c:pt idx="1">
                  <c:v>0</c:v>
                </c:pt>
                <c:pt idx="2">
                  <c:v>0</c:v>
                </c:pt>
                <c:pt idx="3">
                  <c:v>0</c:v>
                </c:pt>
                <c:pt idx="4">
                  <c:v>0</c:v>
                </c:pt>
                <c:pt idx="5">
                  <c:v>0</c:v>
                </c:pt>
                <c:pt idx="6">
                  <c:v>-9.6166763461837591E-13</c:v>
                </c:pt>
                <c:pt idx="7">
                  <c:v>-1.05914187664247E-12</c:v>
                </c:pt>
                <c:pt idx="8">
                  <c:v>-1.15626799637363E-12</c:v>
                </c:pt>
                <c:pt idx="9">
                  <c:v>-9.6166763461837591E-13</c:v>
                </c:pt>
                <c:pt idx="10">
                  <c:v>-1.05914187664247E-12</c:v>
                </c:pt>
                <c:pt idx="11">
                  <c:v>-1.15626799637363E-12</c:v>
                </c:pt>
                <c:pt idx="12">
                  <c:v>-2.5272431297934856E-12</c:v>
                </c:pt>
                <c:pt idx="13">
                  <c:v>-2.7521479353783502E-12</c:v>
                </c:pt>
                <c:pt idx="14">
                  <c:v>-2.9762495095147E-12</c:v>
                </c:pt>
                <c:pt idx="15">
                  <c:v>-2.5272431297934856E-12</c:v>
                </c:pt>
                <c:pt idx="16">
                  <c:v>-2.7521479353783502E-12</c:v>
                </c:pt>
                <c:pt idx="17">
                  <c:v>-2.9762495095147E-12</c:v>
                </c:pt>
                <c:pt idx="18">
                  <c:v>-2.5272431297934856E-12</c:v>
                </c:pt>
                <c:pt idx="19">
                  <c:v>-2.7521479353783502E-12</c:v>
                </c:pt>
                <c:pt idx="20">
                  <c:v>-2.9762495095147E-12</c:v>
                </c:pt>
                <c:pt idx="21">
                  <c:v>-2.5272431297934856E-12</c:v>
                </c:pt>
                <c:pt idx="22">
                  <c:v>-2.7521479353783502E-12</c:v>
                </c:pt>
                <c:pt idx="23">
                  <c:v>-2.9762495095147E-12</c:v>
                </c:pt>
                <c:pt idx="24">
                  <c:v>-2.5272431297934856E-12</c:v>
                </c:pt>
                <c:pt idx="25">
                  <c:v>-2.7521479353783502E-12</c:v>
                </c:pt>
                <c:pt idx="26">
                  <c:v>-2.9762495095147E-12</c:v>
                </c:pt>
              </c:numCache>
            </c:numRef>
          </c:val>
          <c:extLst xmlns:c15="http://schemas.microsoft.com/office/drawing/2012/chart">
            <c:ext xmlns:c16="http://schemas.microsoft.com/office/drawing/2014/chart" uri="{C3380CC4-5D6E-409C-BE32-E72D297353CC}">
              <c16:uniqueId val="{0000000A-7628-4E2D-A497-E524F65B80EA}"/>
            </c:ext>
          </c:extLst>
        </c:ser>
        <c:ser>
          <c:idx val="8"/>
          <c:order val="2"/>
          <c:tx>
            <c:strRef>
              <c:f>ODP!$G$30</c:f>
              <c:strCache>
                <c:ptCount val="1"/>
                <c:pt idx="0">
                  <c:v>Transportation</c:v>
                </c:pt>
              </c:strCache>
            </c:strRef>
          </c:tx>
          <c:spPr>
            <a:solidFill>
              <a:schemeClr val="accent6"/>
            </a:solidFill>
            <a:ln>
              <a:noFill/>
            </a:ln>
            <a:effectLst/>
          </c:spPr>
          <c:invertIfNegative val="0"/>
          <c:cat>
            <c:strRef>
              <c:f>ODP!$A$31:$A$57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ODP!$G$31:$G$57</c:f>
              <c:numCache>
                <c:formatCode>General</c:formatCode>
                <c:ptCount val="27"/>
                <c:pt idx="0">
                  <c:v>-9.6166763461837591E-13</c:v>
                </c:pt>
                <c:pt idx="1">
                  <c:v>-1.05914187664247E-12</c:v>
                </c:pt>
                <c:pt idx="2">
                  <c:v>-1.15626799637363E-12</c:v>
                </c:pt>
                <c:pt idx="3">
                  <c:v>-1.3888167696504001E-13</c:v>
                </c:pt>
                <c:pt idx="4">
                  <c:v>-1.6938496894758701E-13</c:v>
                </c:pt>
                <c:pt idx="5">
                  <c:v>-1.9977932060162499E-13</c:v>
                </c:pt>
                <c:pt idx="6">
                  <c:v>-4.0615560803264099E-12</c:v>
                </c:pt>
                <c:pt idx="7">
                  <c:v>-4.4113468237453499E-12</c:v>
                </c:pt>
                <c:pt idx="8">
                  <c:v>-4.7598883145092198E-12</c:v>
                </c:pt>
                <c:pt idx="9">
                  <c:v>-1.3865408710248901E-13</c:v>
                </c:pt>
                <c:pt idx="10">
                  <c:v>-1.6913885432878199E-13</c:v>
                </c:pt>
                <c:pt idx="11">
                  <c:v>-1.9951474738641001E-13</c:v>
                </c:pt>
                <c:pt idx="12">
                  <c:v>-6.3024050614388295E-14</c:v>
                </c:pt>
                <c:pt idx="13">
                  <c:v>-8.73528846381616E-14</c:v>
                </c:pt>
                <c:pt idx="14">
                  <c:v>-1.11594829968993E-13</c:v>
                </c:pt>
                <c:pt idx="15">
                  <c:v>-2.13866773377085E-13</c:v>
                </c:pt>
                <c:pt idx="16">
                  <c:v>-2.5047350343968199E-13</c:v>
                </c:pt>
                <c:pt idx="17">
                  <c:v>-2.8694949518062701E-13</c:v>
                </c:pt>
                <c:pt idx="18">
                  <c:v>-6.60194803531821E-14</c:v>
                </c:pt>
                <c:pt idx="19">
                  <c:v>-9.0592128425461796E-14</c:v>
                </c:pt>
                <c:pt idx="20">
                  <c:v>-1.1507701704034101E-13</c:v>
                </c:pt>
                <c:pt idx="21">
                  <c:v>-1.7753885717675099E-14</c:v>
                </c:pt>
                <c:pt idx="22">
                  <c:v>-3.8397938877762397E-14</c:v>
                </c:pt>
                <c:pt idx="23">
                  <c:v>-5.8968263276563694E-14</c:v>
                </c:pt>
                <c:pt idx="24">
                  <c:v>-7.8128216244341208E-12</c:v>
                </c:pt>
                <c:pt idx="25">
                  <c:v>-8.46794793539671E-12</c:v>
                </c:pt>
                <c:pt idx="26">
                  <c:v>-9.1207345095344301E-12</c:v>
                </c:pt>
              </c:numCache>
            </c:numRef>
          </c:val>
          <c:extLst>
            <c:ext xmlns:c16="http://schemas.microsoft.com/office/drawing/2014/chart" uri="{C3380CC4-5D6E-409C-BE32-E72D297353CC}">
              <c16:uniqueId val="{00000005-7628-4E2D-A497-E524F65B80EA}"/>
            </c:ext>
          </c:extLst>
        </c:ser>
        <c:ser>
          <c:idx val="1"/>
          <c:order val="3"/>
          <c:tx>
            <c:strRef>
              <c:f>ODP!$E$30</c:f>
              <c:strCache>
                <c:ptCount val="1"/>
                <c:pt idx="0">
                  <c:v>Facilities and Operations</c:v>
                </c:pt>
              </c:strCache>
            </c:strRef>
          </c:tx>
          <c:spPr>
            <a:solidFill>
              <a:schemeClr val="accent6">
                <a:lumMod val="60000"/>
                <a:lumOff val="40000"/>
              </a:schemeClr>
            </a:solidFill>
            <a:ln>
              <a:noFill/>
            </a:ln>
            <a:effectLst/>
          </c:spPr>
          <c:invertIfNegative val="0"/>
          <c:cat>
            <c:strRef>
              <c:f>ODP!$A$31:$A$57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ODP!$E$31:$E$57</c:f>
              <c:numCache>
                <c:formatCode>General</c:formatCode>
                <c:ptCount val="27"/>
                <c:pt idx="0">
                  <c:v>-1.5655754951751099E-12</c:v>
                </c:pt>
                <c:pt idx="1">
                  <c:v>-1.6930060587358799E-12</c:v>
                </c:pt>
                <c:pt idx="2">
                  <c:v>-1.81998151314107E-12</c:v>
                </c:pt>
                <c:pt idx="3">
                  <c:v>-1.4833284782843099E-12</c:v>
                </c:pt>
                <c:pt idx="4">
                  <c:v>-1.60406451721443E-12</c:v>
                </c:pt>
                <c:pt idx="5">
                  <c:v>-1.7243693560055101E-12</c:v>
                </c:pt>
                <c:pt idx="6">
                  <c:v>-1.1885126455496399E-12</c:v>
                </c:pt>
                <c:pt idx="7">
                  <c:v>-1.2852520469315901E-12</c:v>
                </c:pt>
                <c:pt idx="8">
                  <c:v>-1.3816459504514499E-12</c:v>
                </c:pt>
                <c:pt idx="9">
                  <c:v>-1.1885126455496399E-12</c:v>
                </c:pt>
                <c:pt idx="10">
                  <c:v>-1.2852520469315901E-12</c:v>
                </c:pt>
                <c:pt idx="11">
                  <c:v>-1.3816459504514499E-12</c:v>
                </c:pt>
                <c:pt idx="12">
                  <c:v>-3.0695416394403798E-13</c:v>
                </c:pt>
                <c:pt idx="13">
                  <c:v>-3.3193880519529702E-13</c:v>
                </c:pt>
                <c:pt idx="14">
                  <c:v>-3.5683421558494401E-13</c:v>
                </c:pt>
                <c:pt idx="15">
                  <c:v>-1.6785858029499599E-12</c:v>
                </c:pt>
                <c:pt idx="16">
                  <c:v>-1.8152148799342601E-12</c:v>
                </c:pt>
                <c:pt idx="17">
                  <c:v>-1.9513559959293299E-12</c:v>
                </c:pt>
                <c:pt idx="18">
                  <c:v>-1.24753578135892E-12</c:v>
                </c:pt>
                <c:pt idx="19">
                  <c:v>-1.3490793914695301E-12</c:v>
                </c:pt>
                <c:pt idx="20">
                  <c:v>-1.4502603458297501E-12</c:v>
                </c:pt>
                <c:pt idx="21">
                  <c:v>0</c:v>
                </c:pt>
                <c:pt idx="22">
                  <c:v>0</c:v>
                </c:pt>
                <c:pt idx="23">
                  <c:v>0</c:v>
                </c:pt>
                <c:pt idx="24">
                  <c:v>-5.5251749509926802E-13</c:v>
                </c:pt>
                <c:pt idx="25">
                  <c:v>-5.9748984935153405E-13</c:v>
                </c:pt>
                <c:pt idx="26">
                  <c:v>-6.4230158805289896E-13</c:v>
                </c:pt>
              </c:numCache>
            </c:numRef>
          </c:val>
          <c:extLst>
            <c:ext xmlns:c16="http://schemas.microsoft.com/office/drawing/2014/chart" uri="{C3380CC4-5D6E-409C-BE32-E72D297353CC}">
              <c16:uniqueId val="{00000003-7628-4E2D-A497-E524F65B80EA}"/>
            </c:ext>
          </c:extLst>
        </c:ser>
        <c:ser>
          <c:idx val="2"/>
          <c:order val="4"/>
          <c:tx>
            <c:strRef>
              <c:f>ODP!$C$30</c:f>
              <c:strCache>
                <c:ptCount val="1"/>
                <c:pt idx="0">
                  <c:v>EoL -  Food Loss</c:v>
                </c:pt>
              </c:strCache>
            </c:strRef>
          </c:tx>
          <c:spPr>
            <a:solidFill>
              <a:schemeClr val="accent2">
                <a:lumMod val="40000"/>
                <a:lumOff val="60000"/>
              </a:schemeClr>
            </a:solidFill>
            <a:ln>
              <a:noFill/>
            </a:ln>
            <a:effectLst/>
          </c:spPr>
          <c:invertIfNegative val="0"/>
          <c:cat>
            <c:strRef>
              <c:f>ODP!$A$31:$A$57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ODP!$C$31:$C$57</c:f>
              <c:numCache>
                <c:formatCode>General</c:formatCode>
                <c:ptCount val="27"/>
                <c:pt idx="0">
                  <c:v>6.9639945936761405E-14</c:v>
                </c:pt>
                <c:pt idx="1">
                  <c:v>7.5308313629288497E-14</c:v>
                </c:pt>
                <c:pt idx="2">
                  <c:v>8.0956437151485105E-14</c:v>
                </c:pt>
                <c:pt idx="3">
                  <c:v>1.59076366727107E-8</c:v>
                </c:pt>
                <c:pt idx="4">
                  <c:v>1.7202444308861498E-8</c:v>
                </c:pt>
                <c:pt idx="5">
                  <c:v>1.8492627632026199E-8</c:v>
                </c:pt>
                <c:pt idx="6">
                  <c:v>1.59076366727107E-8</c:v>
                </c:pt>
                <c:pt idx="7">
                  <c:v>1.7202444308861498E-8</c:v>
                </c:pt>
                <c:pt idx="8">
                  <c:v>1.84926276320261E-8</c:v>
                </c:pt>
                <c:pt idx="9">
                  <c:v>1.59076366727107E-8</c:v>
                </c:pt>
                <c:pt idx="10">
                  <c:v>1.7202444308861498E-8</c:v>
                </c:pt>
                <c:pt idx="11">
                  <c:v>1.84926276320261E-8</c:v>
                </c:pt>
                <c:pt idx="12">
                  <c:v>2.5529282202876399E-8</c:v>
                </c:pt>
                <c:pt idx="13">
                  <c:v>2.7607247033343002E-8</c:v>
                </c:pt>
                <c:pt idx="14">
                  <c:v>2.96777905608438E-8</c:v>
                </c:pt>
                <c:pt idx="15">
                  <c:v>2.55293422011078E-8</c:v>
                </c:pt>
                <c:pt idx="16">
                  <c:v>2.7607311915151499E-8</c:v>
                </c:pt>
                <c:pt idx="17">
                  <c:v>2.96778603087879E-8</c:v>
                </c:pt>
                <c:pt idx="18">
                  <c:v>2.8107997576904299E-8</c:v>
                </c:pt>
                <c:pt idx="19">
                  <c:v>3.0395857844791798E-8</c:v>
                </c:pt>
                <c:pt idx="20">
                  <c:v>3.26755471831512E-8</c:v>
                </c:pt>
                <c:pt idx="21">
                  <c:v>0</c:v>
                </c:pt>
                <c:pt idx="22">
                  <c:v>0</c:v>
                </c:pt>
                <c:pt idx="23">
                  <c:v>0</c:v>
                </c:pt>
                <c:pt idx="24">
                  <c:v>2.29763539825887E-7</c:v>
                </c:pt>
                <c:pt idx="25">
                  <c:v>2.4846522330008697E-7</c:v>
                </c:pt>
                <c:pt idx="26">
                  <c:v>2.6710011504759398E-7</c:v>
                </c:pt>
              </c:numCache>
            </c:numRef>
          </c:val>
          <c:extLst xmlns:c15="http://schemas.microsoft.com/office/drawing/2012/chart">
            <c:ext xmlns:c16="http://schemas.microsoft.com/office/drawing/2014/chart" uri="{C3380CC4-5D6E-409C-BE32-E72D297353CC}">
              <c16:uniqueId val="{00000001-7628-4E2D-A497-E524F65B80EA}"/>
            </c:ext>
          </c:extLst>
        </c:ser>
        <c:ser>
          <c:idx val="5"/>
          <c:order val="5"/>
          <c:tx>
            <c:strRef>
              <c:f>ODP!$D$30</c:f>
              <c:strCache>
                <c:ptCount val="1"/>
                <c:pt idx="0">
                  <c:v>EoL - Wasted Food</c:v>
                </c:pt>
              </c:strCache>
            </c:strRef>
          </c:tx>
          <c:spPr>
            <a:solidFill>
              <a:schemeClr val="accent2"/>
            </a:solidFill>
            <a:ln>
              <a:noFill/>
            </a:ln>
            <a:effectLst/>
          </c:spPr>
          <c:invertIfNegative val="0"/>
          <c:cat>
            <c:strRef>
              <c:f>ODP!$A$31:$A$57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ODP!$D$31:$D$57</c:f>
              <c:numCache>
                <c:formatCode>General</c:formatCode>
                <c:ptCount val="27"/>
                <c:pt idx="0">
                  <c:v>1.6083447787812099E-8</c:v>
                </c:pt>
                <c:pt idx="1">
                  <c:v>3.4785131262012201E-8</c:v>
                </c:pt>
                <c:pt idx="2">
                  <c:v>5.3420023009518799E-8</c:v>
                </c:pt>
                <c:pt idx="3">
                  <c:v>1.6083447787812099E-8</c:v>
                </c:pt>
                <c:pt idx="4">
                  <c:v>3.4785131262012201E-8</c:v>
                </c:pt>
                <c:pt idx="5">
                  <c:v>5.3420023009518799E-8</c:v>
                </c:pt>
                <c:pt idx="6">
                  <c:v>1.6083447787812099E-8</c:v>
                </c:pt>
                <c:pt idx="7">
                  <c:v>3.4785131262012201E-8</c:v>
                </c:pt>
                <c:pt idx="8">
                  <c:v>5.3420023009518799E-8</c:v>
                </c:pt>
                <c:pt idx="9">
                  <c:v>1.6083447787812099E-8</c:v>
                </c:pt>
                <c:pt idx="10">
                  <c:v>3.4785131262012201E-8</c:v>
                </c:pt>
                <c:pt idx="11">
                  <c:v>5.3420023009518799E-8</c:v>
                </c:pt>
                <c:pt idx="12">
                  <c:v>1.6083447787812099E-8</c:v>
                </c:pt>
                <c:pt idx="13">
                  <c:v>3.4785131262012201E-8</c:v>
                </c:pt>
                <c:pt idx="14">
                  <c:v>5.3420023009518799E-8</c:v>
                </c:pt>
                <c:pt idx="15">
                  <c:v>1.6083447787812099E-8</c:v>
                </c:pt>
                <c:pt idx="16">
                  <c:v>3.4785131262012201E-8</c:v>
                </c:pt>
                <c:pt idx="17">
                  <c:v>5.3420023009518799E-8</c:v>
                </c:pt>
                <c:pt idx="18">
                  <c:v>1.6083447787812099E-8</c:v>
                </c:pt>
                <c:pt idx="19">
                  <c:v>3.4785131262012201E-8</c:v>
                </c:pt>
                <c:pt idx="20">
                  <c:v>5.3420023009518799E-8</c:v>
                </c:pt>
                <c:pt idx="21">
                  <c:v>1.6083447787812099E-8</c:v>
                </c:pt>
                <c:pt idx="22">
                  <c:v>3.4785131262012201E-8</c:v>
                </c:pt>
                <c:pt idx="23">
                  <c:v>5.3420023009518799E-8</c:v>
                </c:pt>
                <c:pt idx="24">
                  <c:v>1.6083447787812099E-8</c:v>
                </c:pt>
                <c:pt idx="25">
                  <c:v>3.4785131262012201E-8</c:v>
                </c:pt>
                <c:pt idx="26">
                  <c:v>5.3420023009518799E-8</c:v>
                </c:pt>
              </c:numCache>
            </c:numRef>
          </c:val>
          <c:extLst>
            <c:ext xmlns:c16="http://schemas.microsoft.com/office/drawing/2014/chart" uri="{C3380CC4-5D6E-409C-BE32-E72D297353CC}">
              <c16:uniqueId val="{00000002-7628-4E2D-A497-E524F65B80EA}"/>
            </c:ext>
          </c:extLst>
        </c:ser>
        <c:ser>
          <c:idx val="0"/>
          <c:order val="6"/>
          <c:tx>
            <c:strRef>
              <c:f>ODP!$B$30</c:f>
              <c:strCache>
                <c:ptCount val="1"/>
                <c:pt idx="0">
                  <c:v>Avoided Disposal</c:v>
                </c:pt>
              </c:strCache>
            </c:strRef>
          </c:tx>
          <c:spPr>
            <a:solidFill>
              <a:schemeClr val="accent1"/>
            </a:solidFill>
            <a:ln>
              <a:noFill/>
            </a:ln>
            <a:effectLst/>
          </c:spPr>
          <c:invertIfNegative val="0"/>
          <c:cat>
            <c:strRef>
              <c:f>ODP!$A$31:$A$57</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ODP!$B$31:$B$57</c:f>
              <c:numCache>
                <c:formatCode>General</c:formatCode>
                <c:ptCount val="27"/>
                <c:pt idx="0">
                  <c:v>8.1671290259330101E-13</c:v>
                </c:pt>
                <c:pt idx="1">
                  <c:v>8.1671290259330101E-13</c:v>
                </c:pt>
                <c:pt idx="2">
                  <c:v>8.1671290259330101E-13</c:v>
                </c:pt>
                <c:pt idx="3">
                  <c:v>8.1671290259330101E-13</c:v>
                </c:pt>
                <c:pt idx="4">
                  <c:v>8.1671290259330101E-13</c:v>
                </c:pt>
                <c:pt idx="5">
                  <c:v>8.1671290259330101E-13</c:v>
                </c:pt>
                <c:pt idx="6">
                  <c:v>8.1671290259330101E-13</c:v>
                </c:pt>
                <c:pt idx="7">
                  <c:v>8.1671290259330101E-13</c:v>
                </c:pt>
                <c:pt idx="8">
                  <c:v>8.1671290259330101E-13</c:v>
                </c:pt>
                <c:pt idx="9">
                  <c:v>8.1671290259330101E-13</c:v>
                </c:pt>
                <c:pt idx="10">
                  <c:v>8.1671290259330101E-13</c:v>
                </c:pt>
                <c:pt idx="11">
                  <c:v>8.1671290259330101E-13</c:v>
                </c:pt>
                <c:pt idx="12">
                  <c:v>8.1671290259330101E-13</c:v>
                </c:pt>
                <c:pt idx="13">
                  <c:v>8.1671290259330101E-13</c:v>
                </c:pt>
                <c:pt idx="14">
                  <c:v>8.1671290259330101E-13</c:v>
                </c:pt>
                <c:pt idx="15">
                  <c:v>8.1671290259330101E-13</c:v>
                </c:pt>
                <c:pt idx="16">
                  <c:v>8.1671290259330101E-13</c:v>
                </c:pt>
                <c:pt idx="17">
                  <c:v>8.1671290259330101E-13</c:v>
                </c:pt>
                <c:pt idx="18">
                  <c:v>8.1671290259330101E-13</c:v>
                </c:pt>
                <c:pt idx="19">
                  <c:v>8.1671290259330101E-13</c:v>
                </c:pt>
                <c:pt idx="20">
                  <c:v>8.1671290259330101E-13</c:v>
                </c:pt>
                <c:pt idx="21">
                  <c:v>8.1671290259330101E-13</c:v>
                </c:pt>
                <c:pt idx="22">
                  <c:v>8.1671290259330101E-13</c:v>
                </c:pt>
                <c:pt idx="23">
                  <c:v>8.1671290259330101E-13</c:v>
                </c:pt>
                <c:pt idx="24">
                  <c:v>8.1671290259330101E-13</c:v>
                </c:pt>
                <c:pt idx="25">
                  <c:v>8.1671290259330101E-13</c:v>
                </c:pt>
                <c:pt idx="26">
                  <c:v>8.1671290259330101E-13</c:v>
                </c:pt>
              </c:numCache>
            </c:numRef>
          </c:val>
          <c:extLst>
            <c:ext xmlns:c16="http://schemas.microsoft.com/office/drawing/2014/chart" uri="{C3380CC4-5D6E-409C-BE32-E72D297353CC}">
              <c16:uniqueId val="{00000000-7628-4E2D-A497-E524F65B80EA}"/>
            </c:ext>
          </c:extLst>
        </c:ser>
        <c:dLbls>
          <c:showLegendKey val="0"/>
          <c:showVal val="0"/>
          <c:showCatName val="0"/>
          <c:showSerName val="0"/>
          <c:showPercent val="0"/>
          <c:showBubbleSize val="0"/>
        </c:dLbls>
        <c:gapWidth val="60"/>
        <c:overlap val="100"/>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max val="3.500000000000001E-4"/>
          <c:min val="-5.0000000000000023E-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kg CFC 11 eq.</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4"/>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6"/>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ODP of Food Rescue by Life Cycle Stage (incl. Apple Production and Sunk Costs)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9"/>
          <c:order val="0"/>
          <c:tx>
            <c:strRef>
              <c:f>ODP!$F$58</c:f>
              <c:strCache>
                <c:ptCount val="1"/>
                <c:pt idx="0">
                  <c:v>Apple Production</c:v>
                </c:pt>
              </c:strCache>
            </c:strRef>
          </c:tx>
          <c:spPr>
            <a:solidFill>
              <a:schemeClr val="accent4"/>
            </a:solidFill>
            <a:ln>
              <a:noFill/>
            </a:ln>
            <a:effectLst/>
          </c:spPr>
          <c:invertIfNegative val="0"/>
          <c:cat>
            <c:strRef>
              <c:f>ODP!$A$59:$A$85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ODP!$F$59:$F$85</c:f>
              <c:numCache>
                <c:formatCode>General</c:formatCode>
                <c:ptCount val="27"/>
                <c:pt idx="0">
                  <c:v>1.3509832202580601E-5</c:v>
                </c:pt>
                <c:pt idx="1">
                  <c:v>1.46094697074418E-5</c:v>
                </c:pt>
                <c:pt idx="2">
                  <c:v>1.57051799354999E-5</c:v>
                </c:pt>
                <c:pt idx="3">
                  <c:v>1.2635047031398001E-5</c:v>
                </c:pt>
                <c:pt idx="4">
                  <c:v>1.36634810920932E-5</c:v>
                </c:pt>
                <c:pt idx="5">
                  <c:v>1.4688242174000199E-5</c:v>
                </c:pt>
                <c:pt idx="6">
                  <c:v>1.2641105749405301E-5</c:v>
                </c:pt>
                <c:pt idx="7">
                  <c:v>1.36700329615662E-5</c:v>
                </c:pt>
                <c:pt idx="8">
                  <c:v>1.46952854336837E-5</c:v>
                </c:pt>
                <c:pt idx="9">
                  <c:v>1.2641105749405301E-5</c:v>
                </c:pt>
                <c:pt idx="10">
                  <c:v>1.36700329615662E-5</c:v>
                </c:pt>
                <c:pt idx="11">
                  <c:v>1.46952854336837E-5</c:v>
                </c:pt>
                <c:pt idx="12">
                  <c:v>1.31542765989132E-5</c:v>
                </c:pt>
                <c:pt idx="13">
                  <c:v>1.42249735313829E-5</c:v>
                </c:pt>
                <c:pt idx="14">
                  <c:v>1.52918465462366E-5</c:v>
                </c:pt>
                <c:pt idx="15">
                  <c:v>1.4588772498828201E-5</c:v>
                </c:pt>
                <c:pt idx="16">
                  <c:v>1.5776230725476999E-5</c:v>
                </c:pt>
                <c:pt idx="17">
                  <c:v>1.69594480298877E-5</c:v>
                </c:pt>
                <c:pt idx="18">
                  <c:v>1.3268880055569E-5</c:v>
                </c:pt>
                <c:pt idx="19">
                  <c:v>1.43489051763711E-5</c:v>
                </c:pt>
                <c:pt idx="20">
                  <c:v>1.5425073064598898E-5</c:v>
                </c:pt>
                <c:pt idx="21">
                  <c:v>1.1844525866624501E-5</c:v>
                </c:pt>
                <c:pt idx="22">
                  <c:v>1.28086151813497E-5</c:v>
                </c:pt>
                <c:pt idx="23">
                  <c:v>1.3769261319951001E-5</c:v>
                </c:pt>
                <c:pt idx="24">
                  <c:v>2.36776978780438E-5</c:v>
                </c:pt>
                <c:pt idx="25">
                  <c:v>2.5604952356489301E-5</c:v>
                </c:pt>
                <c:pt idx="26">
                  <c:v>2.7525323783226001E-5</c:v>
                </c:pt>
              </c:numCache>
            </c:numRef>
          </c:val>
          <c:extLst>
            <c:ext xmlns:c16="http://schemas.microsoft.com/office/drawing/2014/chart" uri="{C3380CC4-5D6E-409C-BE32-E72D297353CC}">
              <c16:uniqueId val="{00000004-5C3F-4150-ADD2-A805B7B4DB2E}"/>
            </c:ext>
          </c:extLst>
        </c:ser>
        <c:ser>
          <c:idx val="6"/>
          <c:order val="1"/>
          <c:tx>
            <c:strRef>
              <c:f>ODP!$H$58</c:f>
              <c:strCache>
                <c:ptCount val="1"/>
                <c:pt idx="0">
                  <c:v>Sunk Costs</c:v>
                </c:pt>
              </c:strCache>
            </c:strRef>
          </c:tx>
          <c:spPr>
            <a:solidFill>
              <a:schemeClr val="accent4">
                <a:lumMod val="40000"/>
                <a:lumOff val="60000"/>
              </a:schemeClr>
            </a:solidFill>
            <a:ln>
              <a:noFill/>
            </a:ln>
            <a:effectLst/>
          </c:spPr>
          <c:invertIfNegative val="0"/>
          <c:cat>
            <c:strRef>
              <c:f>ODP!$A$59:$A$85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ODP!$H$59:$H$85</c:f>
              <c:numCache>
                <c:formatCode>General</c:formatCode>
                <c:ptCount val="27"/>
                <c:pt idx="0">
                  <c:v>0</c:v>
                </c:pt>
                <c:pt idx="1">
                  <c:v>0</c:v>
                </c:pt>
                <c:pt idx="2">
                  <c:v>0</c:v>
                </c:pt>
                <c:pt idx="3">
                  <c:v>0</c:v>
                </c:pt>
                <c:pt idx="4">
                  <c:v>0</c:v>
                </c:pt>
                <c:pt idx="5">
                  <c:v>0</c:v>
                </c:pt>
                <c:pt idx="6">
                  <c:v>-9.6166763461837591E-13</c:v>
                </c:pt>
                <c:pt idx="7">
                  <c:v>-1.05914187664247E-12</c:v>
                </c:pt>
                <c:pt idx="8">
                  <c:v>-1.15626799637363E-12</c:v>
                </c:pt>
                <c:pt idx="9">
                  <c:v>-9.6166763461837591E-13</c:v>
                </c:pt>
                <c:pt idx="10">
                  <c:v>-1.05914187664247E-12</c:v>
                </c:pt>
                <c:pt idx="11">
                  <c:v>-1.15626799637363E-12</c:v>
                </c:pt>
                <c:pt idx="12">
                  <c:v>-2.5272431297934856E-12</c:v>
                </c:pt>
                <c:pt idx="13">
                  <c:v>-2.7521479353783502E-12</c:v>
                </c:pt>
                <c:pt idx="14">
                  <c:v>-2.9762495095147E-12</c:v>
                </c:pt>
                <c:pt idx="15">
                  <c:v>-2.5272431297934856E-12</c:v>
                </c:pt>
                <c:pt idx="16">
                  <c:v>-2.7521479353783502E-12</c:v>
                </c:pt>
                <c:pt idx="17">
                  <c:v>-2.9762495095147E-12</c:v>
                </c:pt>
                <c:pt idx="18">
                  <c:v>-2.5272431297934856E-12</c:v>
                </c:pt>
                <c:pt idx="19">
                  <c:v>-2.7521479353783502E-12</c:v>
                </c:pt>
                <c:pt idx="20">
                  <c:v>-2.9762495095147E-12</c:v>
                </c:pt>
                <c:pt idx="21">
                  <c:v>-2.5272431297934856E-12</c:v>
                </c:pt>
                <c:pt idx="22">
                  <c:v>-2.7521479353783502E-12</c:v>
                </c:pt>
                <c:pt idx="23">
                  <c:v>-2.9762495095147E-12</c:v>
                </c:pt>
                <c:pt idx="24">
                  <c:v>-2.5272431297934856E-12</c:v>
                </c:pt>
                <c:pt idx="25">
                  <c:v>-2.7521479353783502E-12</c:v>
                </c:pt>
                <c:pt idx="26">
                  <c:v>-2.9762495095147E-12</c:v>
                </c:pt>
              </c:numCache>
            </c:numRef>
          </c:val>
          <c:extLst xmlns:c15="http://schemas.microsoft.com/office/drawing/2012/chart">
            <c:ext xmlns:c16="http://schemas.microsoft.com/office/drawing/2014/chart" uri="{C3380CC4-5D6E-409C-BE32-E72D297353CC}">
              <c16:uniqueId val="{0000000A-5C3F-4150-ADD2-A805B7B4DB2E}"/>
            </c:ext>
          </c:extLst>
        </c:ser>
        <c:ser>
          <c:idx val="8"/>
          <c:order val="2"/>
          <c:tx>
            <c:strRef>
              <c:f>ODP!$G$58</c:f>
              <c:strCache>
                <c:ptCount val="1"/>
                <c:pt idx="0">
                  <c:v>Transportation</c:v>
                </c:pt>
              </c:strCache>
            </c:strRef>
          </c:tx>
          <c:spPr>
            <a:solidFill>
              <a:schemeClr val="accent6"/>
            </a:solidFill>
            <a:ln>
              <a:noFill/>
            </a:ln>
            <a:effectLst/>
          </c:spPr>
          <c:invertIfNegative val="0"/>
          <c:cat>
            <c:strRef>
              <c:f>ODP!$A$59:$A$85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ODP!$G$59:$G$85</c:f>
              <c:numCache>
                <c:formatCode>General</c:formatCode>
                <c:ptCount val="27"/>
                <c:pt idx="0">
                  <c:v>-9.6166763461837591E-13</c:v>
                </c:pt>
                <c:pt idx="1">
                  <c:v>-1.05914187664247E-12</c:v>
                </c:pt>
                <c:pt idx="2">
                  <c:v>-1.15626799637363E-12</c:v>
                </c:pt>
                <c:pt idx="3">
                  <c:v>-1.3888167696504001E-13</c:v>
                </c:pt>
                <c:pt idx="4">
                  <c:v>-1.6938496894758701E-13</c:v>
                </c:pt>
                <c:pt idx="5">
                  <c:v>-1.9977932060162499E-13</c:v>
                </c:pt>
                <c:pt idx="6">
                  <c:v>-4.0615560803264099E-12</c:v>
                </c:pt>
                <c:pt idx="7">
                  <c:v>-4.4113468237453499E-12</c:v>
                </c:pt>
                <c:pt idx="8">
                  <c:v>-4.7598883145092198E-12</c:v>
                </c:pt>
                <c:pt idx="9">
                  <c:v>-1.3865408710248901E-13</c:v>
                </c:pt>
                <c:pt idx="10">
                  <c:v>-1.6913885432878199E-13</c:v>
                </c:pt>
                <c:pt idx="11">
                  <c:v>-1.9951474738641001E-13</c:v>
                </c:pt>
                <c:pt idx="12">
                  <c:v>-6.3024050614388295E-14</c:v>
                </c:pt>
                <c:pt idx="13">
                  <c:v>-8.73528846381616E-14</c:v>
                </c:pt>
                <c:pt idx="14">
                  <c:v>-1.11594829968993E-13</c:v>
                </c:pt>
                <c:pt idx="15">
                  <c:v>-2.13866773377085E-13</c:v>
                </c:pt>
                <c:pt idx="16">
                  <c:v>-2.5047350343968199E-13</c:v>
                </c:pt>
                <c:pt idx="17">
                  <c:v>-2.8694949518062701E-13</c:v>
                </c:pt>
                <c:pt idx="18">
                  <c:v>-6.60194803531821E-14</c:v>
                </c:pt>
                <c:pt idx="19">
                  <c:v>-9.0592128425461796E-14</c:v>
                </c:pt>
                <c:pt idx="20">
                  <c:v>-1.1507701704034101E-13</c:v>
                </c:pt>
                <c:pt idx="21">
                  <c:v>-1.7753885717675099E-14</c:v>
                </c:pt>
                <c:pt idx="22">
                  <c:v>-3.8397938877762397E-14</c:v>
                </c:pt>
                <c:pt idx="23">
                  <c:v>-5.8968263276563694E-14</c:v>
                </c:pt>
                <c:pt idx="24">
                  <c:v>-7.8128216244341208E-12</c:v>
                </c:pt>
                <c:pt idx="25">
                  <c:v>-8.46794793539671E-12</c:v>
                </c:pt>
                <c:pt idx="26">
                  <c:v>-9.1207345095344301E-12</c:v>
                </c:pt>
              </c:numCache>
            </c:numRef>
          </c:val>
          <c:extLst>
            <c:ext xmlns:c16="http://schemas.microsoft.com/office/drawing/2014/chart" uri="{C3380CC4-5D6E-409C-BE32-E72D297353CC}">
              <c16:uniqueId val="{00000005-5C3F-4150-ADD2-A805B7B4DB2E}"/>
            </c:ext>
          </c:extLst>
        </c:ser>
        <c:ser>
          <c:idx val="1"/>
          <c:order val="3"/>
          <c:tx>
            <c:strRef>
              <c:f>ODP!$E$58</c:f>
              <c:strCache>
                <c:ptCount val="1"/>
                <c:pt idx="0">
                  <c:v>Facilities and Operations</c:v>
                </c:pt>
              </c:strCache>
            </c:strRef>
          </c:tx>
          <c:spPr>
            <a:solidFill>
              <a:schemeClr val="accent6">
                <a:lumMod val="40000"/>
                <a:lumOff val="60000"/>
              </a:schemeClr>
            </a:solidFill>
            <a:ln>
              <a:noFill/>
            </a:ln>
            <a:effectLst/>
          </c:spPr>
          <c:invertIfNegative val="0"/>
          <c:cat>
            <c:strRef>
              <c:f>ODP!$A$59:$A$85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ODP!$E$59:$E$85</c:f>
              <c:numCache>
                <c:formatCode>General</c:formatCode>
                <c:ptCount val="27"/>
                <c:pt idx="0">
                  <c:v>-1.5655754951751099E-12</c:v>
                </c:pt>
                <c:pt idx="1">
                  <c:v>-1.6930060587358799E-12</c:v>
                </c:pt>
                <c:pt idx="2">
                  <c:v>-1.81998151314107E-12</c:v>
                </c:pt>
                <c:pt idx="3">
                  <c:v>-1.4833284782843099E-12</c:v>
                </c:pt>
                <c:pt idx="4">
                  <c:v>-1.60406451721443E-12</c:v>
                </c:pt>
                <c:pt idx="5">
                  <c:v>-1.7243693560055101E-12</c:v>
                </c:pt>
                <c:pt idx="6">
                  <c:v>-1.1885126455496399E-12</c:v>
                </c:pt>
                <c:pt idx="7">
                  <c:v>-1.2852520469315901E-12</c:v>
                </c:pt>
                <c:pt idx="8">
                  <c:v>-1.3816459504514499E-12</c:v>
                </c:pt>
                <c:pt idx="9">
                  <c:v>-1.1885126455496399E-12</c:v>
                </c:pt>
                <c:pt idx="10">
                  <c:v>-1.2852520469315901E-12</c:v>
                </c:pt>
                <c:pt idx="11">
                  <c:v>-1.3816459504514499E-12</c:v>
                </c:pt>
                <c:pt idx="12">
                  <c:v>-3.0695416394403798E-13</c:v>
                </c:pt>
                <c:pt idx="13">
                  <c:v>-3.3193880519529702E-13</c:v>
                </c:pt>
                <c:pt idx="14">
                  <c:v>-3.5683421558494401E-13</c:v>
                </c:pt>
                <c:pt idx="15">
                  <c:v>-1.6785858029499599E-12</c:v>
                </c:pt>
                <c:pt idx="16">
                  <c:v>-1.8152148799342601E-12</c:v>
                </c:pt>
                <c:pt idx="17">
                  <c:v>-1.9513559959293299E-12</c:v>
                </c:pt>
                <c:pt idx="18">
                  <c:v>-1.24753578135892E-12</c:v>
                </c:pt>
                <c:pt idx="19">
                  <c:v>-1.3490793914695301E-12</c:v>
                </c:pt>
                <c:pt idx="20">
                  <c:v>-1.4502603458297501E-12</c:v>
                </c:pt>
                <c:pt idx="21">
                  <c:v>0</c:v>
                </c:pt>
                <c:pt idx="22">
                  <c:v>0</c:v>
                </c:pt>
                <c:pt idx="23">
                  <c:v>0</c:v>
                </c:pt>
                <c:pt idx="24">
                  <c:v>-5.5251749509926802E-13</c:v>
                </c:pt>
                <c:pt idx="25">
                  <c:v>-5.9748984935153405E-13</c:v>
                </c:pt>
                <c:pt idx="26">
                  <c:v>-6.4230158805289896E-13</c:v>
                </c:pt>
              </c:numCache>
            </c:numRef>
          </c:val>
          <c:extLst>
            <c:ext xmlns:c16="http://schemas.microsoft.com/office/drawing/2014/chart" uri="{C3380CC4-5D6E-409C-BE32-E72D297353CC}">
              <c16:uniqueId val="{00000003-5C3F-4150-ADD2-A805B7B4DB2E}"/>
            </c:ext>
          </c:extLst>
        </c:ser>
        <c:ser>
          <c:idx val="2"/>
          <c:order val="4"/>
          <c:tx>
            <c:strRef>
              <c:f>ODP!$C$58</c:f>
              <c:strCache>
                <c:ptCount val="1"/>
                <c:pt idx="0">
                  <c:v>EoL -  Food Loss</c:v>
                </c:pt>
              </c:strCache>
            </c:strRef>
          </c:tx>
          <c:spPr>
            <a:solidFill>
              <a:schemeClr val="accent2">
                <a:lumMod val="40000"/>
                <a:lumOff val="60000"/>
              </a:schemeClr>
            </a:solidFill>
            <a:ln>
              <a:noFill/>
            </a:ln>
            <a:effectLst/>
          </c:spPr>
          <c:invertIfNegative val="0"/>
          <c:cat>
            <c:strRef>
              <c:f>ODP!$A$59:$A$85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ODP!$C$59:$C$85</c:f>
              <c:numCache>
                <c:formatCode>General</c:formatCode>
                <c:ptCount val="27"/>
                <c:pt idx="0">
                  <c:v>6.9639945936761405E-14</c:v>
                </c:pt>
                <c:pt idx="1">
                  <c:v>7.5308313629288497E-14</c:v>
                </c:pt>
                <c:pt idx="2">
                  <c:v>8.0956437151485105E-14</c:v>
                </c:pt>
                <c:pt idx="3">
                  <c:v>1.59076366727107E-8</c:v>
                </c:pt>
                <c:pt idx="4">
                  <c:v>1.7202444308861498E-8</c:v>
                </c:pt>
                <c:pt idx="5">
                  <c:v>1.8492627632026199E-8</c:v>
                </c:pt>
                <c:pt idx="6">
                  <c:v>1.59076366727107E-8</c:v>
                </c:pt>
                <c:pt idx="7">
                  <c:v>1.7202444308861498E-8</c:v>
                </c:pt>
                <c:pt idx="8">
                  <c:v>1.84926276320261E-8</c:v>
                </c:pt>
                <c:pt idx="9">
                  <c:v>1.59076366727107E-8</c:v>
                </c:pt>
                <c:pt idx="10">
                  <c:v>1.7202444308861498E-8</c:v>
                </c:pt>
                <c:pt idx="11">
                  <c:v>1.84926276320261E-8</c:v>
                </c:pt>
                <c:pt idx="12">
                  <c:v>2.5529282202876399E-8</c:v>
                </c:pt>
                <c:pt idx="13">
                  <c:v>2.7607247033343002E-8</c:v>
                </c:pt>
                <c:pt idx="14">
                  <c:v>2.96777905608438E-8</c:v>
                </c:pt>
                <c:pt idx="15">
                  <c:v>2.55293422011078E-8</c:v>
                </c:pt>
                <c:pt idx="16">
                  <c:v>2.7607311915151499E-8</c:v>
                </c:pt>
                <c:pt idx="17">
                  <c:v>2.96778603087879E-8</c:v>
                </c:pt>
                <c:pt idx="18">
                  <c:v>2.8107997576904299E-8</c:v>
                </c:pt>
                <c:pt idx="19">
                  <c:v>3.0395857844791798E-8</c:v>
                </c:pt>
                <c:pt idx="20">
                  <c:v>3.26755471831512E-8</c:v>
                </c:pt>
                <c:pt idx="21">
                  <c:v>0</c:v>
                </c:pt>
                <c:pt idx="22">
                  <c:v>0</c:v>
                </c:pt>
                <c:pt idx="23">
                  <c:v>0</c:v>
                </c:pt>
                <c:pt idx="24">
                  <c:v>2.29763539825887E-7</c:v>
                </c:pt>
                <c:pt idx="25">
                  <c:v>2.4846522330008697E-7</c:v>
                </c:pt>
                <c:pt idx="26">
                  <c:v>2.6710011504759398E-7</c:v>
                </c:pt>
              </c:numCache>
            </c:numRef>
          </c:val>
          <c:extLst xmlns:c15="http://schemas.microsoft.com/office/drawing/2012/chart">
            <c:ext xmlns:c16="http://schemas.microsoft.com/office/drawing/2014/chart" uri="{C3380CC4-5D6E-409C-BE32-E72D297353CC}">
              <c16:uniqueId val="{00000001-5C3F-4150-ADD2-A805B7B4DB2E}"/>
            </c:ext>
          </c:extLst>
        </c:ser>
        <c:ser>
          <c:idx val="5"/>
          <c:order val="5"/>
          <c:tx>
            <c:strRef>
              <c:f>ODP!$D$58</c:f>
              <c:strCache>
                <c:ptCount val="1"/>
                <c:pt idx="0">
                  <c:v>EoL - Wasted Food</c:v>
                </c:pt>
              </c:strCache>
            </c:strRef>
          </c:tx>
          <c:spPr>
            <a:solidFill>
              <a:schemeClr val="accent2"/>
            </a:solidFill>
            <a:ln>
              <a:noFill/>
            </a:ln>
            <a:effectLst/>
          </c:spPr>
          <c:invertIfNegative val="0"/>
          <c:cat>
            <c:strRef>
              <c:f>ODP!$A$59:$A$85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ODP!$D$59:$D$85</c:f>
              <c:numCache>
                <c:formatCode>General</c:formatCode>
                <c:ptCount val="27"/>
                <c:pt idx="0">
                  <c:v>1.6083447787812099E-8</c:v>
                </c:pt>
                <c:pt idx="1">
                  <c:v>3.4785131262012201E-8</c:v>
                </c:pt>
                <c:pt idx="2">
                  <c:v>5.3420023009518799E-8</c:v>
                </c:pt>
                <c:pt idx="3">
                  <c:v>1.6083447787812099E-8</c:v>
                </c:pt>
                <c:pt idx="4">
                  <c:v>3.4785131262012201E-8</c:v>
                </c:pt>
                <c:pt idx="5">
                  <c:v>5.3420023009518799E-8</c:v>
                </c:pt>
                <c:pt idx="6">
                  <c:v>1.6083447787812099E-8</c:v>
                </c:pt>
                <c:pt idx="7">
                  <c:v>3.4785131262012201E-8</c:v>
                </c:pt>
                <c:pt idx="8">
                  <c:v>5.3420023009518799E-8</c:v>
                </c:pt>
                <c:pt idx="9">
                  <c:v>1.6083447787812099E-8</c:v>
                </c:pt>
                <c:pt idx="10">
                  <c:v>3.4785131262012201E-8</c:v>
                </c:pt>
                <c:pt idx="11">
                  <c:v>5.3420023009518799E-8</c:v>
                </c:pt>
                <c:pt idx="12">
                  <c:v>1.6083447787812099E-8</c:v>
                </c:pt>
                <c:pt idx="13">
                  <c:v>3.4785131262012201E-8</c:v>
                </c:pt>
                <c:pt idx="14">
                  <c:v>5.3420023009518799E-8</c:v>
                </c:pt>
                <c:pt idx="15">
                  <c:v>1.6083447787812099E-8</c:v>
                </c:pt>
                <c:pt idx="16">
                  <c:v>3.4785131262012201E-8</c:v>
                </c:pt>
                <c:pt idx="17">
                  <c:v>5.3420023009518799E-8</c:v>
                </c:pt>
                <c:pt idx="18">
                  <c:v>1.6083447787812099E-8</c:v>
                </c:pt>
                <c:pt idx="19">
                  <c:v>3.4785131262012201E-8</c:v>
                </c:pt>
                <c:pt idx="20">
                  <c:v>5.3420023009518799E-8</c:v>
                </c:pt>
                <c:pt idx="21">
                  <c:v>1.6083447787812099E-8</c:v>
                </c:pt>
                <c:pt idx="22">
                  <c:v>3.4785131262012201E-8</c:v>
                </c:pt>
                <c:pt idx="23">
                  <c:v>5.3420023009518799E-8</c:v>
                </c:pt>
                <c:pt idx="24">
                  <c:v>1.6083447787812099E-8</c:v>
                </c:pt>
                <c:pt idx="25">
                  <c:v>3.4785131262012201E-8</c:v>
                </c:pt>
                <c:pt idx="26">
                  <c:v>5.3420023009518799E-8</c:v>
                </c:pt>
              </c:numCache>
            </c:numRef>
          </c:val>
          <c:extLst>
            <c:ext xmlns:c16="http://schemas.microsoft.com/office/drawing/2014/chart" uri="{C3380CC4-5D6E-409C-BE32-E72D297353CC}">
              <c16:uniqueId val="{00000002-5C3F-4150-ADD2-A805B7B4DB2E}"/>
            </c:ext>
          </c:extLst>
        </c:ser>
        <c:ser>
          <c:idx val="0"/>
          <c:order val="6"/>
          <c:tx>
            <c:strRef>
              <c:f>ODP!$B$58</c:f>
              <c:strCache>
                <c:ptCount val="1"/>
                <c:pt idx="0">
                  <c:v>Avoided Disposal</c:v>
                </c:pt>
              </c:strCache>
            </c:strRef>
          </c:tx>
          <c:spPr>
            <a:solidFill>
              <a:schemeClr val="accent1"/>
            </a:solidFill>
            <a:ln>
              <a:noFill/>
            </a:ln>
            <a:effectLst/>
          </c:spPr>
          <c:invertIfNegative val="0"/>
          <c:cat>
            <c:strRef>
              <c:f>ODP!$A$59:$A$85</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ODP!$B$59:$B$85</c:f>
              <c:numCache>
                <c:formatCode>General</c:formatCode>
                <c:ptCount val="27"/>
                <c:pt idx="0">
                  <c:v>8.1671290259330101E-13</c:v>
                </c:pt>
                <c:pt idx="1">
                  <c:v>8.1671290259330101E-13</c:v>
                </c:pt>
                <c:pt idx="2">
                  <c:v>8.1671290259330101E-13</c:v>
                </c:pt>
                <c:pt idx="3">
                  <c:v>8.1671290259330101E-13</c:v>
                </c:pt>
                <c:pt idx="4">
                  <c:v>8.1671290259330101E-13</c:v>
                </c:pt>
                <c:pt idx="5">
                  <c:v>8.1671290259330101E-13</c:v>
                </c:pt>
                <c:pt idx="6">
                  <c:v>8.1671290259330101E-13</c:v>
                </c:pt>
                <c:pt idx="7">
                  <c:v>8.1671290259330101E-13</c:v>
                </c:pt>
                <c:pt idx="8">
                  <c:v>8.1671290259330101E-13</c:v>
                </c:pt>
                <c:pt idx="9">
                  <c:v>8.1671290259330101E-13</c:v>
                </c:pt>
                <c:pt idx="10">
                  <c:v>8.1671290259330101E-13</c:v>
                </c:pt>
                <c:pt idx="11">
                  <c:v>8.1671290259330101E-13</c:v>
                </c:pt>
                <c:pt idx="12">
                  <c:v>8.1671290259330101E-13</c:v>
                </c:pt>
                <c:pt idx="13">
                  <c:v>8.1671290259330101E-13</c:v>
                </c:pt>
                <c:pt idx="14">
                  <c:v>8.1671290259330101E-13</c:v>
                </c:pt>
                <c:pt idx="15">
                  <c:v>8.1671290259330101E-13</c:v>
                </c:pt>
                <c:pt idx="16">
                  <c:v>8.1671290259330101E-13</c:v>
                </c:pt>
                <c:pt idx="17">
                  <c:v>8.1671290259330101E-13</c:v>
                </c:pt>
                <c:pt idx="18">
                  <c:v>8.1671290259330101E-13</c:v>
                </c:pt>
                <c:pt idx="19">
                  <c:v>8.1671290259330101E-13</c:v>
                </c:pt>
                <c:pt idx="20">
                  <c:v>8.1671290259330101E-13</c:v>
                </c:pt>
                <c:pt idx="21">
                  <c:v>8.1671290259330101E-13</c:v>
                </c:pt>
                <c:pt idx="22">
                  <c:v>8.1671290259330101E-13</c:v>
                </c:pt>
                <c:pt idx="23">
                  <c:v>8.1671290259330101E-13</c:v>
                </c:pt>
                <c:pt idx="24">
                  <c:v>8.1671290259330101E-13</c:v>
                </c:pt>
                <c:pt idx="25">
                  <c:v>8.1671290259330101E-13</c:v>
                </c:pt>
                <c:pt idx="26">
                  <c:v>8.1671290259330101E-13</c:v>
                </c:pt>
              </c:numCache>
            </c:numRef>
          </c:val>
          <c:extLst>
            <c:ext xmlns:c16="http://schemas.microsoft.com/office/drawing/2014/chart" uri="{C3380CC4-5D6E-409C-BE32-E72D297353CC}">
              <c16:uniqueId val="{00000000-5C3F-4150-ADD2-A805B7B4DB2E}"/>
            </c:ext>
          </c:extLst>
        </c:ser>
        <c:dLbls>
          <c:showLegendKey val="0"/>
          <c:showVal val="0"/>
          <c:showCatName val="0"/>
          <c:showSerName val="0"/>
          <c:showPercent val="0"/>
          <c:showBubbleSize val="0"/>
        </c:dLbls>
        <c:gapWidth val="60"/>
        <c:overlap val="100"/>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max val="3.500000000000001E-4"/>
          <c:min val="-5.0000000000000023E-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kg CFC 11 eq.</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4"/>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6"/>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ODP of Food Rescue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ODP!$M$2</c:f>
              <c:strCache>
                <c:ptCount val="1"/>
                <c:pt idx="0">
                  <c:v>Net (rescue only)</c:v>
                </c:pt>
              </c:strCache>
            </c:strRef>
          </c:tx>
          <c:spPr>
            <a:solidFill>
              <a:schemeClr val="accent1"/>
            </a:solidFill>
            <a:ln>
              <a:noFill/>
            </a:ln>
            <a:effectLst/>
          </c:spPr>
          <c:invertIfNegative val="0"/>
          <c:cat>
            <c:strRef>
              <c:f>ODP!$A$3:$A$29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ODP!$M$3:$M$29</c:f>
              <c:numCache>
                <c:formatCode>General</c:formatCode>
                <c:ptCount val="27"/>
                <c:pt idx="0">
                  <c:v>1.6081806897530837E-8</c:v>
                </c:pt>
                <c:pt idx="1">
                  <c:v>3.4783271135293044E-8</c:v>
                </c:pt>
                <c:pt idx="2">
                  <c:v>5.3417944429349034E-8</c:v>
                </c:pt>
                <c:pt idx="3">
                  <c:v>3.199027896327014E-8</c:v>
                </c:pt>
                <c:pt idx="4">
                  <c:v>5.1986618834290129E-8</c:v>
                </c:pt>
                <c:pt idx="5">
                  <c:v>7.1911543205770997E-8</c:v>
                </c:pt>
                <c:pt idx="6">
                  <c:v>3.1986651104699511E-8</c:v>
                </c:pt>
                <c:pt idx="7">
                  <c:v>5.1982695684905615E-8</c:v>
                </c:pt>
                <c:pt idx="8">
                  <c:v>7.190732582018253E-8</c:v>
                </c:pt>
                <c:pt idx="9">
                  <c:v>3.1990574006692733E-8</c:v>
                </c:pt>
                <c:pt idx="10">
                  <c:v>5.1986937892875036E-8</c:v>
                </c:pt>
                <c:pt idx="11">
                  <c:v>7.1911886193749654E-8</c:v>
                </c:pt>
                <c:pt idx="12">
                  <c:v>4.161317672537653E-8</c:v>
                </c:pt>
                <c:pt idx="13">
                  <c:v>6.2392775716567956E-8</c:v>
                </c:pt>
                <c:pt idx="14">
                  <c:v>8.3098161854219634E-8</c:v>
                </c:pt>
                <c:pt idx="15">
                  <c:v>4.1611714249246165E-8</c:v>
                </c:pt>
                <c:pt idx="16">
                  <c:v>6.239119420168292E-8</c:v>
                </c:pt>
                <c:pt idx="17">
                  <c:v>8.3096461725718185E-8</c:v>
                </c:pt>
                <c:pt idx="18">
                  <c:v>4.4190948522357276E-8</c:v>
                </c:pt>
                <c:pt idx="19">
                  <c:v>6.5180366148186703E-8</c:v>
                </c:pt>
                <c:pt idx="20">
                  <c:v>8.6094821568209716E-8</c:v>
                </c:pt>
                <c:pt idx="21">
                  <c:v>1.6084246746828972E-8</c:v>
                </c:pt>
                <c:pt idx="22">
                  <c:v>3.478590957697592E-8</c:v>
                </c:pt>
                <c:pt idx="23">
                  <c:v>5.3420780754158116E-8</c:v>
                </c:pt>
                <c:pt idx="24">
                  <c:v>2.4583943898748219E-7</c:v>
                </c:pt>
                <c:pt idx="25">
                  <c:v>2.83242105837217E-7</c:v>
                </c:pt>
                <c:pt idx="26">
                  <c:v>3.2051119173391777E-7</c:v>
                </c:pt>
              </c:numCache>
            </c:numRef>
          </c:val>
          <c:extLst>
            <c:ext xmlns:c16="http://schemas.microsoft.com/office/drawing/2014/chart" uri="{C3380CC4-5D6E-409C-BE32-E72D297353CC}">
              <c16:uniqueId val="{00000000-C32F-47C5-BE7C-B7E8A40BDF09}"/>
            </c:ext>
          </c:extLst>
        </c:ser>
        <c:dLbls>
          <c:showLegendKey val="0"/>
          <c:showVal val="0"/>
          <c:showCatName val="0"/>
          <c:showSerName val="0"/>
          <c:showPercent val="0"/>
          <c:showBubbleSize val="0"/>
        </c:dLbls>
        <c:gapWidth val="150"/>
        <c:overlap val="100"/>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CFC 11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ODP of Food Rescue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ODP!$Q$1</c:f>
              <c:strCache>
                <c:ptCount val="1"/>
                <c:pt idx="0">
                  <c:v>7</c:v>
                </c:pt>
              </c:strCache>
            </c:strRef>
          </c:tx>
          <c:spPr>
            <a:ln w="28575" cap="rnd">
              <a:noFill/>
              <a:round/>
            </a:ln>
            <a:effectLst/>
          </c:spPr>
          <c:marker>
            <c:symbol val="none"/>
          </c:marker>
          <c:errBars>
            <c:errDir val="y"/>
            <c:errBarType val="both"/>
            <c:errValType val="cust"/>
            <c:noEndCap val="1"/>
            <c:plus>
              <c:numRef>
                <c:f>ODP!$T$2:$T$10</c:f>
                <c:numCache>
                  <c:formatCode>General</c:formatCode>
                  <c:ptCount val="9"/>
                  <c:pt idx="0">
                    <c:v>3.7336137531818197E-8</c:v>
                  </c:pt>
                  <c:pt idx="1">
                    <c:v>3.9921264242500856E-8</c:v>
                  </c:pt>
                  <c:pt idx="2">
                    <c:v>3.9920674715483019E-8</c:v>
                  </c:pt>
                  <c:pt idx="3">
                    <c:v>3.9921312187056921E-8</c:v>
                  </c:pt>
                  <c:pt idx="4">
                    <c:v>4.1484985128843104E-8</c:v>
                  </c:pt>
                  <c:pt idx="5">
                    <c:v>4.148474747647202E-8</c:v>
                  </c:pt>
                  <c:pt idx="6">
                    <c:v>4.190387304585244E-8</c:v>
                  </c:pt>
                  <c:pt idx="7">
                    <c:v>3.733653400732914E-8</c:v>
                  </c:pt>
                  <c:pt idx="8">
                    <c:v>7.4671752746435578E-8</c:v>
                  </c:pt>
                </c:numCache>
              </c:numRef>
            </c:plus>
            <c:minus>
              <c:numLit>
                <c:formatCode>General</c:formatCode>
                <c:ptCount val="1"/>
                <c:pt idx="0">
                  <c:v>0</c:v>
                </c:pt>
              </c:numLit>
            </c:minus>
            <c:spPr>
              <a:noFill/>
              <a:ln w="203200" cap="flat" cmpd="sng" algn="ctr">
                <a:solidFill>
                  <a:schemeClr val="accent1"/>
                </a:solidFill>
                <a:round/>
              </a:ln>
              <a:effectLst/>
            </c:spPr>
          </c:errBars>
          <c:cat>
            <c:strRef>
              <c:f>ODP!$P$2:$P$10</c:f>
              <c:strCache>
                <c:ptCount val="9"/>
                <c:pt idx="0">
                  <c:v>S1 - Redistribution from Grower/Packer</c:v>
                </c:pt>
                <c:pt idx="1">
                  <c:v>S2 - Gleaning from Farm</c:v>
                </c:pt>
                <c:pt idx="2">
                  <c:v>S3 - Gleaning Urban Car</c:v>
                </c:pt>
                <c:pt idx="3">
                  <c:v>S3 - Gleaning Urban Van</c:v>
                </c:pt>
                <c:pt idx="4">
                  <c:v>S4 - Retail to PA</c:v>
                </c:pt>
                <c:pt idx="5">
                  <c:v>S5 - Retail to FB</c:v>
                </c:pt>
                <c:pt idx="6">
                  <c:v>S6 - Prepared food from Retail</c:v>
                </c:pt>
                <c:pt idx="7">
                  <c:v>S7 - Direct Donation of Prepared Food</c:v>
                </c:pt>
                <c:pt idx="8">
                  <c:v>S8 - Local Small Business Food Rescue App Car</c:v>
                </c:pt>
              </c:strCache>
            </c:strRef>
          </c:cat>
          <c:val>
            <c:numRef>
              <c:f>ODP!$Q$2:$Q$10</c:f>
              <c:numCache>
                <c:formatCode>General</c:formatCode>
                <c:ptCount val="9"/>
                <c:pt idx="0">
                  <c:v>1.6081806897530837E-8</c:v>
                </c:pt>
                <c:pt idx="1">
                  <c:v>3.199027896327014E-8</c:v>
                </c:pt>
                <c:pt idx="2">
                  <c:v>3.1986651104699511E-8</c:v>
                </c:pt>
                <c:pt idx="3">
                  <c:v>3.1990574006692733E-8</c:v>
                </c:pt>
                <c:pt idx="4">
                  <c:v>4.161317672537653E-8</c:v>
                </c:pt>
                <c:pt idx="5">
                  <c:v>4.1611714249246165E-8</c:v>
                </c:pt>
                <c:pt idx="6">
                  <c:v>4.4190948522357276E-8</c:v>
                </c:pt>
                <c:pt idx="7">
                  <c:v>1.6084246746828972E-8</c:v>
                </c:pt>
                <c:pt idx="8">
                  <c:v>2.4583943898748219E-7</c:v>
                </c:pt>
              </c:numCache>
            </c:numRef>
          </c:val>
          <c:smooth val="0"/>
          <c:extLst>
            <c:ext xmlns:c16="http://schemas.microsoft.com/office/drawing/2014/chart" uri="{C3380CC4-5D6E-409C-BE32-E72D297353CC}">
              <c16:uniqueId val="{00000000-89CC-4C1A-AD2A-B737E4747B2D}"/>
            </c:ext>
          </c:extLst>
        </c:ser>
        <c:dLbls>
          <c:showLegendKey val="0"/>
          <c:showVal val="0"/>
          <c:showCatName val="0"/>
          <c:showSerName val="0"/>
          <c:showPercent val="0"/>
          <c:showBubbleSize val="0"/>
        </c:dLbls>
        <c:smooth val="0"/>
        <c:axId val="471135672"/>
        <c:axId val="471138296"/>
      </c:line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CFC 11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SFP of Food Rescue by Life Cycle Stage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826202514159413"/>
          <c:y val="8.7569626713327506E-2"/>
          <c:w val="0.81249421190772209"/>
          <c:h val="0.42633439049285504"/>
        </c:manualLayout>
      </c:layout>
      <c:barChart>
        <c:barDir val="col"/>
        <c:grouping val="stacked"/>
        <c:varyColors val="0"/>
        <c:ser>
          <c:idx val="5"/>
          <c:order val="0"/>
          <c:tx>
            <c:strRef>
              <c:f>SFP!$G$2</c:f>
              <c:strCache>
                <c:ptCount val="1"/>
                <c:pt idx="0">
                  <c:v>Transportation</c:v>
                </c:pt>
              </c:strCache>
            </c:strRef>
          </c:tx>
          <c:spPr>
            <a:solidFill>
              <a:schemeClr val="accent6"/>
            </a:solidFill>
            <a:ln>
              <a:noFill/>
            </a:ln>
            <a:effectLst/>
          </c:spPr>
          <c:invertIfNegative val="0"/>
          <c:cat>
            <c:strRef>
              <c:f>SFP!$A$3:$A$29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SFP!$G$3:$G$29</c:f>
              <c:numCache>
                <c:formatCode>General</c:formatCode>
                <c:ptCount val="27"/>
                <c:pt idx="0">
                  <c:v>20.172677396868401</c:v>
                </c:pt>
                <c:pt idx="1">
                  <c:v>22.076950598322099</c:v>
                </c:pt>
                <c:pt idx="2">
                  <c:v>23.974422824056401</c:v>
                </c:pt>
                <c:pt idx="3">
                  <c:v>2.1379397281560699</c:v>
                </c:pt>
                <c:pt idx="4">
                  <c:v>2.5742691658774199</c:v>
                </c:pt>
                <c:pt idx="5">
                  <c:v>3.0090402841783299</c:v>
                </c:pt>
                <c:pt idx="6">
                  <c:v>6.9903756023912296</c:v>
                </c:pt>
                <c:pt idx="7">
                  <c:v>7.82167075080614</c:v>
                </c:pt>
                <c:pt idx="8">
                  <c:v>8.6499969879766994</c:v>
                </c:pt>
                <c:pt idx="9">
                  <c:v>2.7123083538998101</c:v>
                </c:pt>
                <c:pt idx="10">
                  <c:v>3.1953887262747198</c:v>
                </c:pt>
                <c:pt idx="11">
                  <c:v>3.6767438116054301</c:v>
                </c:pt>
                <c:pt idx="12">
                  <c:v>0.97989041542527999</c:v>
                </c:pt>
                <c:pt idx="13">
                  <c:v>1.32196002536621</c:v>
                </c:pt>
                <c:pt idx="14">
                  <c:v>1.66280795812878</c:v>
                </c:pt>
                <c:pt idx="15">
                  <c:v>2.7926319121204402</c:v>
                </c:pt>
                <c:pt idx="16">
                  <c:v>3.2822502485365601</c:v>
                </c:pt>
                <c:pt idx="17">
                  <c:v>3.7701199480369101</c:v>
                </c:pt>
                <c:pt idx="18">
                  <c:v>1.02185136092909</c:v>
                </c:pt>
                <c:pt idx="19">
                  <c:v>1.3673363966668499</c:v>
                </c:pt>
                <c:pt idx="20">
                  <c:v>1.7115875572769701</c:v>
                </c:pt>
                <c:pt idx="21">
                  <c:v>0.24256724244024999</c:v>
                </c:pt>
                <c:pt idx="22">
                  <c:v>0.52462217551030799</c:v>
                </c:pt>
                <c:pt idx="23">
                  <c:v>0.80566976953368696</c:v>
                </c:pt>
                <c:pt idx="24">
                  <c:v>15.897563367122</c:v>
                </c:pt>
                <c:pt idx="25">
                  <c:v>17.453862170805699</c:v>
                </c:pt>
                <c:pt idx="26">
                  <c:v>19.0046027644762</c:v>
                </c:pt>
              </c:numCache>
            </c:numRef>
          </c:val>
          <c:extLst>
            <c:ext xmlns:c16="http://schemas.microsoft.com/office/drawing/2014/chart" uri="{C3380CC4-5D6E-409C-BE32-E72D297353CC}">
              <c16:uniqueId val="{00000004-6373-40D9-B066-C554490B8B84}"/>
            </c:ext>
          </c:extLst>
        </c:ser>
        <c:ser>
          <c:idx val="3"/>
          <c:order val="1"/>
          <c:tx>
            <c:strRef>
              <c:f>SFP!$E$2</c:f>
              <c:strCache>
                <c:ptCount val="1"/>
                <c:pt idx="0">
                  <c:v>Facilities and Operations</c:v>
                </c:pt>
              </c:strCache>
            </c:strRef>
          </c:tx>
          <c:spPr>
            <a:solidFill>
              <a:schemeClr val="accent6">
                <a:lumMod val="40000"/>
                <a:lumOff val="60000"/>
              </a:schemeClr>
            </a:solidFill>
            <a:ln>
              <a:noFill/>
            </a:ln>
            <a:effectLst/>
          </c:spPr>
          <c:invertIfNegative val="0"/>
          <c:cat>
            <c:strRef>
              <c:f>SFP!$A$3:$A$29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SFP!$E$3:$E$29</c:f>
              <c:numCache>
                <c:formatCode>General</c:formatCode>
                <c:ptCount val="27"/>
                <c:pt idx="0">
                  <c:v>0.57462232099161403</c:v>
                </c:pt>
                <c:pt idx="1">
                  <c:v>0.62139390525837401</c:v>
                </c:pt>
                <c:pt idx="2">
                  <c:v>0.667998448152752</c:v>
                </c:pt>
                <c:pt idx="3">
                  <c:v>0.549873539793165</c:v>
                </c:pt>
                <c:pt idx="4">
                  <c:v>0.59463068838098099</c:v>
                </c:pt>
                <c:pt idx="5">
                  <c:v>0.63922799000955399</c:v>
                </c:pt>
                <c:pt idx="6">
                  <c:v>0.35763290303101802</c:v>
                </c:pt>
                <c:pt idx="7">
                  <c:v>0.38674255792889101</c:v>
                </c:pt>
                <c:pt idx="8">
                  <c:v>0.41574824977355801</c:v>
                </c:pt>
                <c:pt idx="9">
                  <c:v>0.35763290303101802</c:v>
                </c:pt>
                <c:pt idx="10">
                  <c:v>0.38674255792889101</c:v>
                </c:pt>
                <c:pt idx="11">
                  <c:v>0.41574824977355801</c:v>
                </c:pt>
                <c:pt idx="12">
                  <c:v>0.19994781157017</c:v>
                </c:pt>
                <c:pt idx="13">
                  <c:v>0.216222633442161</c:v>
                </c:pt>
                <c:pt idx="14">
                  <c:v>0.23243933095032299</c:v>
                </c:pt>
                <c:pt idx="15">
                  <c:v>0.61268267542180999</c:v>
                </c:pt>
                <c:pt idx="16">
                  <c:v>0.66255219551428302</c:v>
                </c:pt>
                <c:pt idx="17">
                  <c:v>0.71224361017785498</c:v>
                </c:pt>
                <c:pt idx="18">
                  <c:v>0.37539343379567502</c:v>
                </c:pt>
                <c:pt idx="19">
                  <c:v>0.405948713290672</c:v>
                </c:pt>
                <c:pt idx="20">
                  <c:v>0.43639486678747202</c:v>
                </c:pt>
                <c:pt idx="21">
                  <c:v>0</c:v>
                </c:pt>
                <c:pt idx="22">
                  <c:v>0</c:v>
                </c:pt>
                <c:pt idx="23">
                  <c:v>0</c:v>
                </c:pt>
                <c:pt idx="24">
                  <c:v>0.359906060826306</c:v>
                </c:pt>
                <c:pt idx="25">
                  <c:v>0.38920074019589002</c:v>
                </c:pt>
                <c:pt idx="26">
                  <c:v>0.41839079571058102</c:v>
                </c:pt>
              </c:numCache>
            </c:numRef>
          </c:val>
          <c:extLst>
            <c:ext xmlns:c16="http://schemas.microsoft.com/office/drawing/2014/chart" uri="{C3380CC4-5D6E-409C-BE32-E72D297353CC}">
              <c16:uniqueId val="{00000003-6373-40D9-B066-C554490B8B84}"/>
            </c:ext>
          </c:extLst>
        </c:ser>
        <c:ser>
          <c:idx val="1"/>
          <c:order val="2"/>
          <c:tx>
            <c:strRef>
              <c:f>SFP!$C$2</c:f>
              <c:strCache>
                <c:ptCount val="1"/>
                <c:pt idx="0">
                  <c:v>EoL -  Food Loss</c:v>
                </c:pt>
              </c:strCache>
            </c:strRef>
          </c:tx>
          <c:spPr>
            <a:solidFill>
              <a:schemeClr val="accent2">
                <a:lumMod val="40000"/>
                <a:lumOff val="60000"/>
              </a:schemeClr>
            </a:solidFill>
            <a:ln>
              <a:noFill/>
            </a:ln>
            <a:effectLst/>
          </c:spPr>
          <c:invertIfNegative val="0"/>
          <c:cat>
            <c:strRef>
              <c:f>SFP!$A$3:$A$29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SFP!$C$3:$C$29</c:f>
              <c:numCache>
                <c:formatCode>General</c:formatCode>
                <c:ptCount val="27"/>
                <c:pt idx="0">
                  <c:v>0.54374709143886901</c:v>
                </c:pt>
                <c:pt idx="1">
                  <c:v>0.58800557562575395</c:v>
                </c:pt>
                <c:pt idx="2">
                  <c:v>0.63210599379768495</c:v>
                </c:pt>
                <c:pt idx="3">
                  <c:v>0.50516421879175399</c:v>
                </c:pt>
                <c:pt idx="4">
                  <c:v>0.546282236600385</c:v>
                </c:pt>
                <c:pt idx="5">
                  <c:v>0.58725340434541395</c:v>
                </c:pt>
                <c:pt idx="6">
                  <c:v>0.50516421879175399</c:v>
                </c:pt>
                <c:pt idx="7">
                  <c:v>0.546282236600385</c:v>
                </c:pt>
                <c:pt idx="8">
                  <c:v>0.58725340434541395</c:v>
                </c:pt>
                <c:pt idx="9">
                  <c:v>0.50516421879175399</c:v>
                </c:pt>
                <c:pt idx="10">
                  <c:v>0.546282236600385</c:v>
                </c:pt>
                <c:pt idx="11">
                  <c:v>0.58725340434541395</c:v>
                </c:pt>
                <c:pt idx="12">
                  <c:v>0.81070998575508002</c:v>
                </c:pt>
                <c:pt idx="13">
                  <c:v>0.87669800785142404</c:v>
                </c:pt>
                <c:pt idx="14">
                  <c:v>0.94245035844028102</c:v>
                </c:pt>
                <c:pt idx="15">
                  <c:v>1.2791747931916699</c:v>
                </c:pt>
                <c:pt idx="16">
                  <c:v>1.3832936717072699</c:v>
                </c:pt>
                <c:pt idx="17">
                  <c:v>1.4870406970853201</c:v>
                </c:pt>
                <c:pt idx="18">
                  <c:v>0.89259988330609796</c:v>
                </c:pt>
                <c:pt idx="19">
                  <c:v>0.96525336217985103</c:v>
                </c:pt>
                <c:pt idx="20">
                  <c:v>1.0376473643433399</c:v>
                </c:pt>
                <c:pt idx="21">
                  <c:v>0</c:v>
                </c:pt>
                <c:pt idx="22">
                  <c:v>0</c:v>
                </c:pt>
                <c:pt idx="23">
                  <c:v>0</c:v>
                </c:pt>
                <c:pt idx="24">
                  <c:v>7.2963898717957196</c:v>
                </c:pt>
                <c:pt idx="25">
                  <c:v>7.8902820706628098</c:v>
                </c:pt>
                <c:pt idx="26">
                  <c:v>8.4820532259625292</c:v>
                </c:pt>
              </c:numCache>
            </c:numRef>
          </c:val>
          <c:extLst>
            <c:ext xmlns:c16="http://schemas.microsoft.com/office/drawing/2014/chart" uri="{C3380CC4-5D6E-409C-BE32-E72D297353CC}">
              <c16:uniqueId val="{00000001-6373-40D9-B066-C554490B8B84}"/>
            </c:ext>
          </c:extLst>
        </c:ser>
        <c:ser>
          <c:idx val="2"/>
          <c:order val="3"/>
          <c:tx>
            <c:strRef>
              <c:f>SFP!$D$2</c:f>
              <c:strCache>
                <c:ptCount val="1"/>
                <c:pt idx="0">
                  <c:v>EoL - Wasted Food</c:v>
                </c:pt>
              </c:strCache>
            </c:strRef>
          </c:tx>
          <c:spPr>
            <a:solidFill>
              <a:schemeClr val="accent2"/>
            </a:solidFill>
            <a:ln>
              <a:noFill/>
            </a:ln>
            <a:effectLst/>
          </c:spPr>
          <c:invertIfNegative val="0"/>
          <c:cat>
            <c:strRef>
              <c:f>SFP!$A$3:$A$29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SFP!$D$3:$D$29</c:f>
              <c:numCache>
                <c:formatCode>General</c:formatCode>
                <c:ptCount val="27"/>
                <c:pt idx="0">
                  <c:v>0.51074729102570104</c:v>
                </c:pt>
                <c:pt idx="1">
                  <c:v>1.10463948989279</c:v>
                </c:pt>
                <c:pt idx="2">
                  <c:v>1.6964106451925101</c:v>
                </c:pt>
                <c:pt idx="3">
                  <c:v>0.51074729102570104</c:v>
                </c:pt>
                <c:pt idx="4">
                  <c:v>1.10463948989279</c:v>
                </c:pt>
                <c:pt idx="5">
                  <c:v>1.6964106451925101</c:v>
                </c:pt>
                <c:pt idx="6">
                  <c:v>0.51074729102570104</c:v>
                </c:pt>
                <c:pt idx="7">
                  <c:v>1.10463948989279</c:v>
                </c:pt>
                <c:pt idx="8">
                  <c:v>1.6964106451925101</c:v>
                </c:pt>
                <c:pt idx="9">
                  <c:v>0.51074729102570104</c:v>
                </c:pt>
                <c:pt idx="10">
                  <c:v>1.10463948989279</c:v>
                </c:pt>
                <c:pt idx="11">
                  <c:v>1.6964106451925101</c:v>
                </c:pt>
                <c:pt idx="12">
                  <c:v>0.51074729102570104</c:v>
                </c:pt>
                <c:pt idx="13">
                  <c:v>1.10463948989279</c:v>
                </c:pt>
                <c:pt idx="14">
                  <c:v>1.6964106451925101</c:v>
                </c:pt>
                <c:pt idx="15">
                  <c:v>0.51074729102570104</c:v>
                </c:pt>
                <c:pt idx="16">
                  <c:v>1.10463948989279</c:v>
                </c:pt>
                <c:pt idx="17">
                  <c:v>1.6964106451925101</c:v>
                </c:pt>
                <c:pt idx="18">
                  <c:v>0.51074729102570104</c:v>
                </c:pt>
                <c:pt idx="19">
                  <c:v>1.10463948989279</c:v>
                </c:pt>
                <c:pt idx="20">
                  <c:v>1.6964106451925101</c:v>
                </c:pt>
                <c:pt idx="21">
                  <c:v>0.51074729102570104</c:v>
                </c:pt>
                <c:pt idx="22">
                  <c:v>1.10463948989279</c:v>
                </c:pt>
                <c:pt idx="23">
                  <c:v>1.6964106451925101</c:v>
                </c:pt>
                <c:pt idx="24">
                  <c:v>0.51074729102570104</c:v>
                </c:pt>
                <c:pt idx="25">
                  <c:v>1.10463948989279</c:v>
                </c:pt>
                <c:pt idx="26">
                  <c:v>1.6964106451925101</c:v>
                </c:pt>
              </c:numCache>
            </c:numRef>
          </c:val>
          <c:extLst>
            <c:ext xmlns:c16="http://schemas.microsoft.com/office/drawing/2014/chart" uri="{C3380CC4-5D6E-409C-BE32-E72D297353CC}">
              <c16:uniqueId val="{00000002-6373-40D9-B066-C554490B8B84}"/>
            </c:ext>
          </c:extLst>
        </c:ser>
        <c:ser>
          <c:idx val="0"/>
          <c:order val="5"/>
          <c:tx>
            <c:strRef>
              <c:f>SFP!$B$2</c:f>
              <c:strCache>
                <c:ptCount val="1"/>
                <c:pt idx="0">
                  <c:v>Avoided Disposal</c:v>
                </c:pt>
              </c:strCache>
            </c:strRef>
          </c:tx>
          <c:spPr>
            <a:solidFill>
              <a:schemeClr val="accent1"/>
            </a:solidFill>
            <a:ln>
              <a:noFill/>
            </a:ln>
            <a:effectLst/>
          </c:spPr>
          <c:invertIfNegative val="0"/>
          <c:cat>
            <c:strRef>
              <c:f>SFP!$A$3:$A$29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SFP!$B$3:$B$29</c:f>
              <c:numCache>
                <c:formatCode>General</c:formatCode>
                <c:ptCount val="27"/>
                <c:pt idx="0">
                  <c:v>-6.7580213843398003</c:v>
                </c:pt>
                <c:pt idx="1">
                  <c:v>-6.7580213843398003</c:v>
                </c:pt>
                <c:pt idx="2">
                  <c:v>-6.7580213843398003</c:v>
                </c:pt>
                <c:pt idx="3">
                  <c:v>-6.7580213843398003</c:v>
                </c:pt>
                <c:pt idx="4">
                  <c:v>-6.7580213843398003</c:v>
                </c:pt>
                <c:pt idx="5">
                  <c:v>-6.7580213843398003</c:v>
                </c:pt>
                <c:pt idx="6">
                  <c:v>-6.7580213843398003</c:v>
                </c:pt>
                <c:pt idx="7">
                  <c:v>-6.7580213843398003</c:v>
                </c:pt>
                <c:pt idx="8">
                  <c:v>-6.7580213843398003</c:v>
                </c:pt>
                <c:pt idx="9">
                  <c:v>-6.7580213843398003</c:v>
                </c:pt>
                <c:pt idx="10">
                  <c:v>-6.7580213843398003</c:v>
                </c:pt>
                <c:pt idx="11">
                  <c:v>-6.7580213843398003</c:v>
                </c:pt>
                <c:pt idx="12">
                  <c:v>-6.7580213843398003</c:v>
                </c:pt>
                <c:pt idx="13">
                  <c:v>-6.7580213843398003</c:v>
                </c:pt>
                <c:pt idx="14">
                  <c:v>-6.7580213843398003</c:v>
                </c:pt>
                <c:pt idx="15">
                  <c:v>-6.7580213843398003</c:v>
                </c:pt>
                <c:pt idx="16">
                  <c:v>-6.7580213843398003</c:v>
                </c:pt>
                <c:pt idx="17">
                  <c:v>-6.7580213843398003</c:v>
                </c:pt>
                <c:pt idx="18">
                  <c:v>-6.7580213843398003</c:v>
                </c:pt>
                <c:pt idx="19">
                  <c:v>-6.7580213843398003</c:v>
                </c:pt>
                <c:pt idx="20">
                  <c:v>-6.7580213843398003</c:v>
                </c:pt>
                <c:pt idx="21">
                  <c:v>-6.7580213843398003</c:v>
                </c:pt>
                <c:pt idx="22">
                  <c:v>-6.7580213843398003</c:v>
                </c:pt>
                <c:pt idx="23">
                  <c:v>-6.7580213843398003</c:v>
                </c:pt>
                <c:pt idx="24">
                  <c:v>-6.7580213843398003</c:v>
                </c:pt>
                <c:pt idx="25">
                  <c:v>-6.7580213843398003</c:v>
                </c:pt>
                <c:pt idx="26">
                  <c:v>-6.7580213843398003</c:v>
                </c:pt>
              </c:numCache>
            </c:numRef>
          </c:val>
          <c:extLst>
            <c:ext xmlns:c16="http://schemas.microsoft.com/office/drawing/2014/chart" uri="{C3380CC4-5D6E-409C-BE32-E72D297353CC}">
              <c16:uniqueId val="{00000000-6373-40D9-B066-C554490B8B84}"/>
            </c:ext>
          </c:extLst>
        </c:ser>
        <c:dLbls>
          <c:showLegendKey val="0"/>
          <c:showVal val="0"/>
          <c:showCatName val="0"/>
          <c:showSerName val="0"/>
          <c:showPercent val="0"/>
          <c:showBubbleSize val="0"/>
        </c:dLbls>
        <c:gapWidth val="150"/>
        <c:overlap val="100"/>
        <c:axId val="471135672"/>
        <c:axId val="471138296"/>
        <c:extLst>
          <c:ext xmlns:c15="http://schemas.microsoft.com/office/drawing/2012/chart" uri="{02D57815-91ED-43cb-92C2-25804820EDAC}">
            <c15:filteredBarSeries>
              <c15:ser>
                <c:idx val="4"/>
                <c:order val="4"/>
                <c:tx>
                  <c:strRef>
                    <c:extLst>
                      <c:ext uri="{02D57815-91ED-43cb-92C2-25804820EDAC}">
                        <c15:formulaRef>
                          <c15:sqref>SFP!$F$2</c15:sqref>
                        </c15:formulaRef>
                      </c:ext>
                    </c:extLst>
                    <c:strCache>
                      <c:ptCount val="1"/>
                      <c:pt idx="0">
                        <c:v>Chicken Production</c:v>
                      </c:pt>
                    </c:strCache>
                  </c:strRef>
                </c:tx>
                <c:spPr>
                  <a:solidFill>
                    <a:schemeClr val="accent5"/>
                  </a:solidFill>
                  <a:ln>
                    <a:noFill/>
                  </a:ln>
                  <a:effectLst/>
                </c:spPr>
                <c:invertIfNegative val="0"/>
                <c:cat>
                  <c:strRef>
                    <c:extLst>
                      <c:ext uri="{02D57815-91ED-43cb-92C2-25804820EDAC}">
                        <c15:formulaRef>
                          <c15:sqref>SFP!$A$3:$A$29</c15:sqref>
                        </c15:formulaRef>
                      </c:ext>
                    </c:extLst>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extLst>
                      <c:ext uri="{02D57815-91ED-43cb-92C2-25804820EDAC}">
                        <c15:formulaRef>
                          <c15:sqref>SFP!$F$3:$F$29</c15:sqref>
                        </c15:formulaRef>
                      </c:ext>
                    </c:extLst>
                    <c:numCache>
                      <c:formatCode>General</c:formatCode>
                      <c:ptCount val="27"/>
                      <c:pt idx="0">
                        <c:v>148.103106043076</c:v>
                      </c:pt>
                      <c:pt idx="1">
                        <c:v>160.15801002332699</c:v>
                      </c:pt>
                      <c:pt idx="2">
                        <c:v>172.16986077507599</c:v>
                      </c:pt>
                      <c:pt idx="3">
                        <c:v>138.51317190993399</c:v>
                      </c:pt>
                      <c:pt idx="4">
                        <c:v>149.78749985609099</c:v>
                      </c:pt>
                      <c:pt idx="5">
                        <c:v>161.02156234529801</c:v>
                      </c:pt>
                      <c:pt idx="6">
                        <c:v>138.57959131041599</c:v>
                      </c:pt>
                      <c:pt idx="7">
                        <c:v>149.85932548684599</c:v>
                      </c:pt>
                      <c:pt idx="8">
                        <c:v>161.09877489835901</c:v>
                      </c:pt>
                      <c:pt idx="9">
                        <c:v>138.57959131041599</c:v>
                      </c:pt>
                      <c:pt idx="10">
                        <c:v>149.85932548684599</c:v>
                      </c:pt>
                      <c:pt idx="11">
                        <c:v>161.09877489835901</c:v>
                      </c:pt>
                      <c:pt idx="12">
                        <c:v>144.205286404421</c:v>
                      </c:pt>
                      <c:pt idx="13">
                        <c:v>155.94292599547899</c:v>
                      </c:pt>
                      <c:pt idx="14">
                        <c:v>167.63864544514001</c:v>
                      </c:pt>
                      <c:pt idx="15">
                        <c:v>159.931114467843</c:v>
                      </c:pt>
                      <c:pt idx="16">
                        <c:v>172.948763319877</c:v>
                      </c:pt>
                      <c:pt idx="17">
                        <c:v>185.91992056886701</c:v>
                      </c:pt>
                      <c:pt idx="18">
                        <c:v>145.46164012069801</c:v>
                      </c:pt>
                      <c:pt idx="19">
                        <c:v>157.301541060755</c:v>
                      </c:pt>
                      <c:pt idx="20">
                        <c:v>169.099156640312</c:v>
                      </c:pt>
                      <c:pt idx="21">
                        <c:v>129.84699174276699</c:v>
                      </c:pt>
                      <c:pt idx="22">
                        <c:v>140.41593293113201</c:v>
                      </c:pt>
                      <c:pt idx="23">
                        <c:v>150.94712790096699</c:v>
                      </c:pt>
                      <c:pt idx="24">
                        <c:v>259.569515527958</c:v>
                      </c:pt>
                      <c:pt idx="25">
                        <c:v>280.69726679186198</c:v>
                      </c:pt>
                      <c:pt idx="26">
                        <c:v>301.74956180125201</c:v>
                      </c:pt>
                    </c:numCache>
                  </c:numRef>
                </c:val>
                <c:extLst>
                  <c:ext xmlns:c16="http://schemas.microsoft.com/office/drawing/2014/chart" uri="{C3380CC4-5D6E-409C-BE32-E72D297353CC}">
                    <c16:uniqueId val="{00000005-6373-40D9-B066-C554490B8B84}"/>
                  </c:ext>
                </c:extLst>
              </c15:ser>
            </c15:filteredBarSeries>
          </c:ext>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O3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SFP of Food Rescue by Life Cycle Stage (incl. Chicken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9"/>
          <c:order val="0"/>
          <c:tx>
            <c:strRef>
              <c:f>SFP!$F$2</c:f>
              <c:strCache>
                <c:ptCount val="1"/>
                <c:pt idx="0">
                  <c:v>Chicken Production</c:v>
                </c:pt>
              </c:strCache>
            </c:strRef>
          </c:tx>
          <c:spPr>
            <a:solidFill>
              <a:schemeClr val="accent4"/>
            </a:solidFill>
            <a:ln>
              <a:noFill/>
            </a:ln>
            <a:effectLst/>
          </c:spPr>
          <c:invertIfNegative val="0"/>
          <c:cat>
            <c:strRef>
              <c:f>SFP!$A$3:$A$29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SFP!$F$3:$F$29</c:f>
              <c:numCache>
                <c:formatCode>General</c:formatCode>
                <c:ptCount val="27"/>
                <c:pt idx="0">
                  <c:v>148.103106043076</c:v>
                </c:pt>
                <c:pt idx="1">
                  <c:v>160.15801002332699</c:v>
                </c:pt>
                <c:pt idx="2">
                  <c:v>172.16986077507599</c:v>
                </c:pt>
                <c:pt idx="3">
                  <c:v>138.51317190993399</c:v>
                </c:pt>
                <c:pt idx="4">
                  <c:v>149.78749985609099</c:v>
                </c:pt>
                <c:pt idx="5">
                  <c:v>161.02156234529801</c:v>
                </c:pt>
                <c:pt idx="6">
                  <c:v>138.57959131041599</c:v>
                </c:pt>
                <c:pt idx="7">
                  <c:v>149.85932548684599</c:v>
                </c:pt>
                <c:pt idx="8">
                  <c:v>161.09877489835901</c:v>
                </c:pt>
                <c:pt idx="9">
                  <c:v>138.57959131041599</c:v>
                </c:pt>
                <c:pt idx="10">
                  <c:v>149.85932548684599</c:v>
                </c:pt>
                <c:pt idx="11">
                  <c:v>161.09877489835901</c:v>
                </c:pt>
                <c:pt idx="12">
                  <c:v>144.205286404421</c:v>
                </c:pt>
                <c:pt idx="13">
                  <c:v>155.94292599547899</c:v>
                </c:pt>
                <c:pt idx="14">
                  <c:v>167.63864544514001</c:v>
                </c:pt>
                <c:pt idx="15">
                  <c:v>159.931114467843</c:v>
                </c:pt>
                <c:pt idx="16">
                  <c:v>172.948763319877</c:v>
                </c:pt>
                <c:pt idx="17">
                  <c:v>185.91992056886701</c:v>
                </c:pt>
                <c:pt idx="18">
                  <c:v>145.46164012069801</c:v>
                </c:pt>
                <c:pt idx="19">
                  <c:v>157.301541060755</c:v>
                </c:pt>
                <c:pt idx="20">
                  <c:v>169.099156640312</c:v>
                </c:pt>
                <c:pt idx="21">
                  <c:v>129.84699174276699</c:v>
                </c:pt>
                <c:pt idx="22">
                  <c:v>140.41593293113201</c:v>
                </c:pt>
                <c:pt idx="23">
                  <c:v>150.94712790096699</c:v>
                </c:pt>
                <c:pt idx="24">
                  <c:v>259.569515527958</c:v>
                </c:pt>
                <c:pt idx="25">
                  <c:v>280.69726679186198</c:v>
                </c:pt>
                <c:pt idx="26">
                  <c:v>301.74956180125201</c:v>
                </c:pt>
              </c:numCache>
            </c:numRef>
          </c:val>
          <c:extLst>
            <c:ext xmlns:c16="http://schemas.microsoft.com/office/drawing/2014/chart" uri="{C3380CC4-5D6E-409C-BE32-E72D297353CC}">
              <c16:uniqueId val="{00000004-DE73-45AE-A1F2-93F3690C5704}"/>
            </c:ext>
          </c:extLst>
        </c:ser>
        <c:ser>
          <c:idx val="6"/>
          <c:order val="1"/>
          <c:tx>
            <c:strRef>
              <c:f>SFP!$H$2</c:f>
              <c:strCache>
                <c:ptCount val="1"/>
                <c:pt idx="0">
                  <c:v>Sunk Costs</c:v>
                </c:pt>
              </c:strCache>
            </c:strRef>
          </c:tx>
          <c:spPr>
            <a:solidFill>
              <a:schemeClr val="accent4">
                <a:lumMod val="40000"/>
                <a:lumOff val="60000"/>
              </a:schemeClr>
            </a:solidFill>
            <a:ln>
              <a:noFill/>
            </a:ln>
            <a:effectLst/>
          </c:spPr>
          <c:invertIfNegative val="0"/>
          <c:cat>
            <c:strRef>
              <c:f>SFP!$A$3:$A$29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SFP!$H$3:$H$29</c:f>
              <c:numCache>
                <c:formatCode>General</c:formatCode>
                <c:ptCount val="27"/>
                <c:pt idx="0">
                  <c:v>0</c:v>
                </c:pt>
                <c:pt idx="1">
                  <c:v>0</c:v>
                </c:pt>
                <c:pt idx="2">
                  <c:v>0</c:v>
                </c:pt>
                <c:pt idx="3">
                  <c:v>0</c:v>
                </c:pt>
                <c:pt idx="4">
                  <c:v>0</c:v>
                </c:pt>
                <c:pt idx="5">
                  <c:v>0</c:v>
                </c:pt>
                <c:pt idx="6">
                  <c:v>20.172677396868401</c:v>
                </c:pt>
                <c:pt idx="7">
                  <c:v>22.076950598322099</c:v>
                </c:pt>
                <c:pt idx="8">
                  <c:v>23.974422824056401</c:v>
                </c:pt>
                <c:pt idx="9">
                  <c:v>20.172677396868401</c:v>
                </c:pt>
                <c:pt idx="10">
                  <c:v>22.076950598322099</c:v>
                </c:pt>
                <c:pt idx="11">
                  <c:v>23.974422824056401</c:v>
                </c:pt>
                <c:pt idx="12">
                  <c:v>20.747299717860017</c:v>
                </c:pt>
                <c:pt idx="13">
                  <c:v>22.698344503580472</c:v>
                </c:pt>
                <c:pt idx="14">
                  <c:v>24.642421272209152</c:v>
                </c:pt>
                <c:pt idx="15">
                  <c:v>20.747299717860017</c:v>
                </c:pt>
                <c:pt idx="16">
                  <c:v>22.698344503580472</c:v>
                </c:pt>
                <c:pt idx="17">
                  <c:v>24.642421272209152</c:v>
                </c:pt>
                <c:pt idx="18">
                  <c:v>20.747299717860017</c:v>
                </c:pt>
                <c:pt idx="19">
                  <c:v>22.698344503580472</c:v>
                </c:pt>
                <c:pt idx="20">
                  <c:v>24.642421272209152</c:v>
                </c:pt>
                <c:pt idx="21">
                  <c:v>20.747299717860017</c:v>
                </c:pt>
                <c:pt idx="22">
                  <c:v>22.698344503580472</c:v>
                </c:pt>
                <c:pt idx="23">
                  <c:v>24.642421272209152</c:v>
                </c:pt>
                <c:pt idx="24">
                  <c:v>20.747299717860017</c:v>
                </c:pt>
                <c:pt idx="25">
                  <c:v>22.698344503580472</c:v>
                </c:pt>
                <c:pt idx="26">
                  <c:v>24.642421272209152</c:v>
                </c:pt>
              </c:numCache>
            </c:numRef>
          </c:val>
          <c:extLst xmlns:c15="http://schemas.microsoft.com/office/drawing/2012/chart">
            <c:ext xmlns:c16="http://schemas.microsoft.com/office/drawing/2014/chart" uri="{C3380CC4-5D6E-409C-BE32-E72D297353CC}">
              <c16:uniqueId val="{0000000A-DE73-45AE-A1F2-93F3690C5704}"/>
            </c:ext>
          </c:extLst>
        </c:ser>
        <c:ser>
          <c:idx val="8"/>
          <c:order val="2"/>
          <c:tx>
            <c:strRef>
              <c:f>SFP!$G$2</c:f>
              <c:strCache>
                <c:ptCount val="1"/>
                <c:pt idx="0">
                  <c:v>Transportation</c:v>
                </c:pt>
              </c:strCache>
            </c:strRef>
          </c:tx>
          <c:spPr>
            <a:solidFill>
              <a:schemeClr val="accent6"/>
            </a:solidFill>
            <a:ln>
              <a:noFill/>
            </a:ln>
            <a:effectLst/>
          </c:spPr>
          <c:invertIfNegative val="0"/>
          <c:cat>
            <c:strRef>
              <c:f>SFP!$A$3:$A$29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SFP!$G$3:$G$29</c:f>
              <c:numCache>
                <c:formatCode>General</c:formatCode>
                <c:ptCount val="27"/>
                <c:pt idx="0">
                  <c:v>20.172677396868401</c:v>
                </c:pt>
                <c:pt idx="1">
                  <c:v>22.076950598322099</c:v>
                </c:pt>
                <c:pt idx="2">
                  <c:v>23.974422824056401</c:v>
                </c:pt>
                <c:pt idx="3">
                  <c:v>2.1379397281560699</c:v>
                </c:pt>
                <c:pt idx="4">
                  <c:v>2.5742691658774199</c:v>
                </c:pt>
                <c:pt idx="5">
                  <c:v>3.0090402841783299</c:v>
                </c:pt>
                <c:pt idx="6">
                  <c:v>6.9903756023912296</c:v>
                </c:pt>
                <c:pt idx="7">
                  <c:v>7.82167075080614</c:v>
                </c:pt>
                <c:pt idx="8">
                  <c:v>8.6499969879766994</c:v>
                </c:pt>
                <c:pt idx="9">
                  <c:v>2.7123083538998101</c:v>
                </c:pt>
                <c:pt idx="10">
                  <c:v>3.1953887262747198</c:v>
                </c:pt>
                <c:pt idx="11">
                  <c:v>3.6767438116054301</c:v>
                </c:pt>
                <c:pt idx="12">
                  <c:v>0.97989041542527999</c:v>
                </c:pt>
                <c:pt idx="13">
                  <c:v>1.32196002536621</c:v>
                </c:pt>
                <c:pt idx="14">
                  <c:v>1.66280795812878</c:v>
                </c:pt>
                <c:pt idx="15">
                  <c:v>2.7926319121204402</c:v>
                </c:pt>
                <c:pt idx="16">
                  <c:v>3.2822502485365601</c:v>
                </c:pt>
                <c:pt idx="17">
                  <c:v>3.7701199480369101</c:v>
                </c:pt>
                <c:pt idx="18">
                  <c:v>1.02185136092909</c:v>
                </c:pt>
                <c:pt idx="19">
                  <c:v>1.3673363966668499</c:v>
                </c:pt>
                <c:pt idx="20">
                  <c:v>1.7115875572769701</c:v>
                </c:pt>
                <c:pt idx="21">
                  <c:v>0.24256724244024999</c:v>
                </c:pt>
                <c:pt idx="22">
                  <c:v>0.52462217551030799</c:v>
                </c:pt>
                <c:pt idx="23">
                  <c:v>0.80566976953368696</c:v>
                </c:pt>
                <c:pt idx="24">
                  <c:v>15.897563367122</c:v>
                </c:pt>
                <c:pt idx="25">
                  <c:v>17.453862170805699</c:v>
                </c:pt>
                <c:pt idx="26">
                  <c:v>19.0046027644762</c:v>
                </c:pt>
              </c:numCache>
            </c:numRef>
          </c:val>
          <c:extLst>
            <c:ext xmlns:c16="http://schemas.microsoft.com/office/drawing/2014/chart" uri="{C3380CC4-5D6E-409C-BE32-E72D297353CC}">
              <c16:uniqueId val="{00000005-DE73-45AE-A1F2-93F3690C5704}"/>
            </c:ext>
          </c:extLst>
        </c:ser>
        <c:ser>
          <c:idx val="1"/>
          <c:order val="3"/>
          <c:tx>
            <c:strRef>
              <c:f>SFP!$E$2</c:f>
              <c:strCache>
                <c:ptCount val="1"/>
                <c:pt idx="0">
                  <c:v>Facilities and Operations</c:v>
                </c:pt>
              </c:strCache>
            </c:strRef>
          </c:tx>
          <c:spPr>
            <a:solidFill>
              <a:schemeClr val="accent6">
                <a:lumMod val="40000"/>
                <a:lumOff val="60000"/>
              </a:schemeClr>
            </a:solidFill>
            <a:ln>
              <a:noFill/>
            </a:ln>
            <a:effectLst/>
          </c:spPr>
          <c:invertIfNegative val="0"/>
          <c:cat>
            <c:strRef>
              <c:f>SFP!$A$3:$A$29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SFP!$E$3:$E$29</c:f>
              <c:numCache>
                <c:formatCode>General</c:formatCode>
                <c:ptCount val="27"/>
                <c:pt idx="0">
                  <c:v>0.57462232099161403</c:v>
                </c:pt>
                <c:pt idx="1">
                  <c:v>0.62139390525837401</c:v>
                </c:pt>
                <c:pt idx="2">
                  <c:v>0.667998448152752</c:v>
                </c:pt>
                <c:pt idx="3">
                  <c:v>0.549873539793165</c:v>
                </c:pt>
                <c:pt idx="4">
                  <c:v>0.59463068838098099</c:v>
                </c:pt>
                <c:pt idx="5">
                  <c:v>0.63922799000955399</c:v>
                </c:pt>
                <c:pt idx="6">
                  <c:v>0.35763290303101802</c:v>
                </c:pt>
                <c:pt idx="7">
                  <c:v>0.38674255792889101</c:v>
                </c:pt>
                <c:pt idx="8">
                  <c:v>0.41574824977355801</c:v>
                </c:pt>
                <c:pt idx="9">
                  <c:v>0.35763290303101802</c:v>
                </c:pt>
                <c:pt idx="10">
                  <c:v>0.38674255792889101</c:v>
                </c:pt>
                <c:pt idx="11">
                  <c:v>0.41574824977355801</c:v>
                </c:pt>
                <c:pt idx="12">
                  <c:v>0.19994781157017</c:v>
                </c:pt>
                <c:pt idx="13">
                  <c:v>0.216222633442161</c:v>
                </c:pt>
                <c:pt idx="14">
                  <c:v>0.23243933095032299</c:v>
                </c:pt>
                <c:pt idx="15">
                  <c:v>0.61268267542180999</c:v>
                </c:pt>
                <c:pt idx="16">
                  <c:v>0.66255219551428302</c:v>
                </c:pt>
                <c:pt idx="17">
                  <c:v>0.71224361017785498</c:v>
                </c:pt>
                <c:pt idx="18">
                  <c:v>0.37539343379567502</c:v>
                </c:pt>
                <c:pt idx="19">
                  <c:v>0.405948713290672</c:v>
                </c:pt>
                <c:pt idx="20">
                  <c:v>0.43639486678747202</c:v>
                </c:pt>
                <c:pt idx="21">
                  <c:v>0</c:v>
                </c:pt>
                <c:pt idx="22">
                  <c:v>0</c:v>
                </c:pt>
                <c:pt idx="23">
                  <c:v>0</c:v>
                </c:pt>
                <c:pt idx="24">
                  <c:v>0.359906060826306</c:v>
                </c:pt>
                <c:pt idx="25">
                  <c:v>0.38920074019589002</c:v>
                </c:pt>
                <c:pt idx="26">
                  <c:v>0.41839079571058102</c:v>
                </c:pt>
              </c:numCache>
            </c:numRef>
          </c:val>
          <c:extLst>
            <c:ext xmlns:c16="http://schemas.microsoft.com/office/drawing/2014/chart" uri="{C3380CC4-5D6E-409C-BE32-E72D297353CC}">
              <c16:uniqueId val="{00000003-DE73-45AE-A1F2-93F3690C5704}"/>
            </c:ext>
          </c:extLst>
        </c:ser>
        <c:ser>
          <c:idx val="2"/>
          <c:order val="4"/>
          <c:tx>
            <c:strRef>
              <c:f>SFP!$C$2</c:f>
              <c:strCache>
                <c:ptCount val="1"/>
                <c:pt idx="0">
                  <c:v>EoL -  Food Loss</c:v>
                </c:pt>
              </c:strCache>
            </c:strRef>
          </c:tx>
          <c:spPr>
            <a:solidFill>
              <a:schemeClr val="accent2">
                <a:lumMod val="40000"/>
                <a:lumOff val="60000"/>
              </a:schemeClr>
            </a:solidFill>
            <a:ln>
              <a:noFill/>
            </a:ln>
            <a:effectLst/>
          </c:spPr>
          <c:invertIfNegative val="0"/>
          <c:cat>
            <c:strRef>
              <c:f>SFP!$A$3:$A$29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SFP!$C$3:$C$29</c:f>
              <c:numCache>
                <c:formatCode>General</c:formatCode>
                <c:ptCount val="27"/>
                <c:pt idx="0">
                  <c:v>0.54374709143886901</c:v>
                </c:pt>
                <c:pt idx="1">
                  <c:v>0.58800557562575395</c:v>
                </c:pt>
                <c:pt idx="2">
                  <c:v>0.63210599379768495</c:v>
                </c:pt>
                <c:pt idx="3">
                  <c:v>0.50516421879175399</c:v>
                </c:pt>
                <c:pt idx="4">
                  <c:v>0.546282236600385</c:v>
                </c:pt>
                <c:pt idx="5">
                  <c:v>0.58725340434541395</c:v>
                </c:pt>
                <c:pt idx="6">
                  <c:v>0.50516421879175399</c:v>
                </c:pt>
                <c:pt idx="7">
                  <c:v>0.546282236600385</c:v>
                </c:pt>
                <c:pt idx="8">
                  <c:v>0.58725340434541395</c:v>
                </c:pt>
                <c:pt idx="9">
                  <c:v>0.50516421879175399</c:v>
                </c:pt>
                <c:pt idx="10">
                  <c:v>0.546282236600385</c:v>
                </c:pt>
                <c:pt idx="11">
                  <c:v>0.58725340434541395</c:v>
                </c:pt>
                <c:pt idx="12">
                  <c:v>0.81070998575508002</c:v>
                </c:pt>
                <c:pt idx="13">
                  <c:v>0.87669800785142404</c:v>
                </c:pt>
                <c:pt idx="14">
                  <c:v>0.94245035844028102</c:v>
                </c:pt>
                <c:pt idx="15">
                  <c:v>1.2791747931916699</c:v>
                </c:pt>
                <c:pt idx="16">
                  <c:v>1.3832936717072699</c:v>
                </c:pt>
                <c:pt idx="17">
                  <c:v>1.4870406970853201</c:v>
                </c:pt>
                <c:pt idx="18">
                  <c:v>0.89259988330609796</c:v>
                </c:pt>
                <c:pt idx="19">
                  <c:v>0.96525336217985103</c:v>
                </c:pt>
                <c:pt idx="20">
                  <c:v>1.0376473643433399</c:v>
                </c:pt>
                <c:pt idx="21">
                  <c:v>0</c:v>
                </c:pt>
                <c:pt idx="22">
                  <c:v>0</c:v>
                </c:pt>
                <c:pt idx="23">
                  <c:v>0</c:v>
                </c:pt>
                <c:pt idx="24">
                  <c:v>7.2963898717957196</c:v>
                </c:pt>
                <c:pt idx="25">
                  <c:v>7.8902820706628098</c:v>
                </c:pt>
                <c:pt idx="26">
                  <c:v>8.4820532259625292</c:v>
                </c:pt>
              </c:numCache>
            </c:numRef>
          </c:val>
          <c:extLst xmlns:c15="http://schemas.microsoft.com/office/drawing/2012/chart">
            <c:ext xmlns:c16="http://schemas.microsoft.com/office/drawing/2014/chart" uri="{C3380CC4-5D6E-409C-BE32-E72D297353CC}">
              <c16:uniqueId val="{00000001-DE73-45AE-A1F2-93F3690C5704}"/>
            </c:ext>
          </c:extLst>
        </c:ser>
        <c:ser>
          <c:idx val="5"/>
          <c:order val="5"/>
          <c:tx>
            <c:strRef>
              <c:f>SFP!$D$2</c:f>
              <c:strCache>
                <c:ptCount val="1"/>
                <c:pt idx="0">
                  <c:v>EoL - Wasted Food</c:v>
                </c:pt>
              </c:strCache>
            </c:strRef>
          </c:tx>
          <c:spPr>
            <a:solidFill>
              <a:schemeClr val="accent2"/>
            </a:solidFill>
            <a:ln>
              <a:noFill/>
            </a:ln>
            <a:effectLst/>
          </c:spPr>
          <c:invertIfNegative val="0"/>
          <c:cat>
            <c:strRef>
              <c:f>SFP!$A$3:$A$29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SFP!$D$3:$D$29</c:f>
              <c:numCache>
                <c:formatCode>General</c:formatCode>
                <c:ptCount val="27"/>
                <c:pt idx="0">
                  <c:v>0.51074729102570104</c:v>
                </c:pt>
                <c:pt idx="1">
                  <c:v>1.10463948989279</c:v>
                </c:pt>
                <c:pt idx="2">
                  <c:v>1.6964106451925101</c:v>
                </c:pt>
                <c:pt idx="3">
                  <c:v>0.51074729102570104</c:v>
                </c:pt>
                <c:pt idx="4">
                  <c:v>1.10463948989279</c:v>
                </c:pt>
                <c:pt idx="5">
                  <c:v>1.6964106451925101</c:v>
                </c:pt>
                <c:pt idx="6">
                  <c:v>0.51074729102570104</c:v>
                </c:pt>
                <c:pt idx="7">
                  <c:v>1.10463948989279</c:v>
                </c:pt>
                <c:pt idx="8">
                  <c:v>1.6964106451925101</c:v>
                </c:pt>
                <c:pt idx="9">
                  <c:v>0.51074729102570104</c:v>
                </c:pt>
                <c:pt idx="10">
                  <c:v>1.10463948989279</c:v>
                </c:pt>
                <c:pt idx="11">
                  <c:v>1.6964106451925101</c:v>
                </c:pt>
                <c:pt idx="12">
                  <c:v>0.51074729102570104</c:v>
                </c:pt>
                <c:pt idx="13">
                  <c:v>1.10463948989279</c:v>
                </c:pt>
                <c:pt idx="14">
                  <c:v>1.6964106451925101</c:v>
                </c:pt>
                <c:pt idx="15">
                  <c:v>0.51074729102570104</c:v>
                </c:pt>
                <c:pt idx="16">
                  <c:v>1.10463948989279</c:v>
                </c:pt>
                <c:pt idx="17">
                  <c:v>1.6964106451925101</c:v>
                </c:pt>
                <c:pt idx="18">
                  <c:v>0.51074729102570104</c:v>
                </c:pt>
                <c:pt idx="19">
                  <c:v>1.10463948989279</c:v>
                </c:pt>
                <c:pt idx="20">
                  <c:v>1.6964106451925101</c:v>
                </c:pt>
                <c:pt idx="21">
                  <c:v>0.51074729102570104</c:v>
                </c:pt>
                <c:pt idx="22">
                  <c:v>1.10463948989279</c:v>
                </c:pt>
                <c:pt idx="23">
                  <c:v>1.6964106451925101</c:v>
                </c:pt>
                <c:pt idx="24">
                  <c:v>0.51074729102570104</c:v>
                </c:pt>
                <c:pt idx="25">
                  <c:v>1.10463948989279</c:v>
                </c:pt>
                <c:pt idx="26">
                  <c:v>1.6964106451925101</c:v>
                </c:pt>
              </c:numCache>
            </c:numRef>
          </c:val>
          <c:extLst>
            <c:ext xmlns:c16="http://schemas.microsoft.com/office/drawing/2014/chart" uri="{C3380CC4-5D6E-409C-BE32-E72D297353CC}">
              <c16:uniqueId val="{00000002-DE73-45AE-A1F2-93F3690C5704}"/>
            </c:ext>
          </c:extLst>
        </c:ser>
        <c:ser>
          <c:idx val="0"/>
          <c:order val="6"/>
          <c:tx>
            <c:strRef>
              <c:f>SFP!$B$2</c:f>
              <c:strCache>
                <c:ptCount val="1"/>
                <c:pt idx="0">
                  <c:v>Avoided Disposal</c:v>
                </c:pt>
              </c:strCache>
            </c:strRef>
          </c:tx>
          <c:spPr>
            <a:solidFill>
              <a:schemeClr val="accent1"/>
            </a:solidFill>
            <a:ln>
              <a:noFill/>
            </a:ln>
            <a:effectLst/>
          </c:spPr>
          <c:invertIfNegative val="0"/>
          <c:cat>
            <c:strRef>
              <c:f>SFP!$A$3:$A$29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SFP!$B$3:$B$29</c:f>
              <c:numCache>
                <c:formatCode>General</c:formatCode>
                <c:ptCount val="27"/>
                <c:pt idx="0">
                  <c:v>-6.7580213843398003</c:v>
                </c:pt>
                <c:pt idx="1">
                  <c:v>-6.7580213843398003</c:v>
                </c:pt>
                <c:pt idx="2">
                  <c:v>-6.7580213843398003</c:v>
                </c:pt>
                <c:pt idx="3">
                  <c:v>-6.7580213843398003</c:v>
                </c:pt>
                <c:pt idx="4">
                  <c:v>-6.7580213843398003</c:v>
                </c:pt>
                <c:pt idx="5">
                  <c:v>-6.7580213843398003</c:v>
                </c:pt>
                <c:pt idx="6">
                  <c:v>-6.7580213843398003</c:v>
                </c:pt>
                <c:pt idx="7">
                  <c:v>-6.7580213843398003</c:v>
                </c:pt>
                <c:pt idx="8">
                  <c:v>-6.7580213843398003</c:v>
                </c:pt>
                <c:pt idx="9">
                  <c:v>-6.7580213843398003</c:v>
                </c:pt>
                <c:pt idx="10">
                  <c:v>-6.7580213843398003</c:v>
                </c:pt>
                <c:pt idx="11">
                  <c:v>-6.7580213843398003</c:v>
                </c:pt>
                <c:pt idx="12">
                  <c:v>-6.7580213843398003</c:v>
                </c:pt>
                <c:pt idx="13">
                  <c:v>-6.7580213843398003</c:v>
                </c:pt>
                <c:pt idx="14">
                  <c:v>-6.7580213843398003</c:v>
                </c:pt>
                <c:pt idx="15">
                  <c:v>-6.7580213843398003</c:v>
                </c:pt>
                <c:pt idx="16">
                  <c:v>-6.7580213843398003</c:v>
                </c:pt>
                <c:pt idx="17">
                  <c:v>-6.7580213843398003</c:v>
                </c:pt>
                <c:pt idx="18">
                  <c:v>-6.7580213843398003</c:v>
                </c:pt>
                <c:pt idx="19">
                  <c:v>-6.7580213843398003</c:v>
                </c:pt>
                <c:pt idx="20">
                  <c:v>-6.7580213843398003</c:v>
                </c:pt>
                <c:pt idx="21">
                  <c:v>-6.7580213843398003</c:v>
                </c:pt>
                <c:pt idx="22">
                  <c:v>-6.7580213843398003</c:v>
                </c:pt>
                <c:pt idx="23">
                  <c:v>-6.7580213843398003</c:v>
                </c:pt>
                <c:pt idx="24">
                  <c:v>-6.7580213843398003</c:v>
                </c:pt>
                <c:pt idx="25">
                  <c:v>-6.7580213843398003</c:v>
                </c:pt>
                <c:pt idx="26">
                  <c:v>-6.7580213843398003</c:v>
                </c:pt>
              </c:numCache>
            </c:numRef>
          </c:val>
          <c:extLst>
            <c:ext xmlns:c16="http://schemas.microsoft.com/office/drawing/2014/chart" uri="{C3380CC4-5D6E-409C-BE32-E72D297353CC}">
              <c16:uniqueId val="{00000000-DE73-45AE-A1F2-93F3690C5704}"/>
            </c:ext>
          </c:extLst>
        </c:ser>
        <c:dLbls>
          <c:showLegendKey val="0"/>
          <c:showVal val="0"/>
          <c:showCatName val="0"/>
          <c:showSerName val="0"/>
          <c:showPercent val="0"/>
          <c:showBubbleSize val="0"/>
        </c:dLbls>
        <c:gapWidth val="60"/>
        <c:overlap val="100"/>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a:t>kg O3 eq.</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4"/>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6"/>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Net SFP of Food Rescue (incl. Chicken Production and Sunk Costs)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SFP!$I$2</c:f>
              <c:strCache>
                <c:ptCount val="1"/>
                <c:pt idx="0">
                  <c:v>Net</c:v>
                </c:pt>
              </c:strCache>
            </c:strRef>
          </c:tx>
          <c:spPr>
            <a:solidFill>
              <a:schemeClr val="bg2">
                <a:lumMod val="75000"/>
              </a:schemeClr>
            </a:solidFill>
            <a:ln>
              <a:noFill/>
            </a:ln>
            <a:effectLst/>
          </c:spPr>
          <c:invertIfNegative val="0"/>
          <c:cat>
            <c:strRef>
              <c:f>SFP!$A$3:$A$29</c:f>
              <c:strCache>
                <c:ptCount val="27"/>
                <c:pt idx="0">
                  <c:v>S1_07 - Redistribution from Grower/Packer (OFB)</c:v>
                </c:pt>
                <c:pt idx="1">
                  <c:v>S1_14 - Redistribution from Grower/Packer (OFB)</c:v>
                </c:pt>
                <c:pt idx="2">
                  <c:v>S1_20 - Redistribution from Grower/Packer (OFB)</c:v>
                </c:pt>
                <c:pt idx="3">
                  <c:v>S2_07 - Gleaning (SH)</c:v>
                </c:pt>
                <c:pt idx="4">
                  <c:v>S2_14 - Gleaning (SH)</c:v>
                </c:pt>
                <c:pt idx="5">
                  <c:v>S2_20 - Gleaning (SH)</c:v>
                </c:pt>
                <c:pt idx="6">
                  <c:v>S3_07_Car - Gleaning (UG)</c:v>
                </c:pt>
                <c:pt idx="7">
                  <c:v>S3_14_Car - Gleaning (UG)</c:v>
                </c:pt>
                <c:pt idx="8">
                  <c:v>S3_20_Car - Gleaning (UG)</c:v>
                </c:pt>
                <c:pt idx="9">
                  <c:v>S3_07_Van - Gleaning (UG)</c:v>
                </c:pt>
                <c:pt idx="10">
                  <c:v>S3_14_Van - Gleaning (UG)</c:v>
                </c:pt>
                <c:pt idx="11">
                  <c:v>S3_20_Van - Gleaning (UG)</c:v>
                </c:pt>
                <c:pt idx="12">
                  <c:v>S4_07 - Retail Donation to PA (CSC)</c:v>
                </c:pt>
                <c:pt idx="13">
                  <c:v>S4_14 - Retail Donation to PA (CSC)</c:v>
                </c:pt>
                <c:pt idx="14">
                  <c:v>S4_20 - Retail Donation to PA (CSC)</c:v>
                </c:pt>
                <c:pt idx="15">
                  <c:v>S5_07 - Retail Donation to Food Bank (Estimate)</c:v>
                </c:pt>
                <c:pt idx="16">
                  <c:v>S5_14 - Retail Donation to Food Bank (Estimate)</c:v>
                </c:pt>
                <c:pt idx="17">
                  <c:v>S5_20 - Retail Donation to Food Bank (Estimate)</c:v>
                </c:pt>
                <c:pt idx="18">
                  <c:v>S6_07 - Prepared Food from Retail (Estimate)</c:v>
                </c:pt>
                <c:pt idx="19">
                  <c:v>S6_14 - Prepared Food from Retail (Estimate)</c:v>
                </c:pt>
                <c:pt idx="20">
                  <c:v>S6_20 - Prepared Food from Retail (Estimate)</c:v>
                </c:pt>
                <c:pt idx="21">
                  <c:v>S7_07 - Direct Donation of Prepared Food (Estimate)</c:v>
                </c:pt>
                <c:pt idx="22">
                  <c:v>S7_14 - Direct Donation of Prepared Food (Estimate)</c:v>
                </c:pt>
                <c:pt idx="23">
                  <c:v>S7_20 - Direct Donation of Prepared Food (Estimate)</c:v>
                </c:pt>
                <c:pt idx="24">
                  <c:v>S8_07_Car - Local Small Business Food Rescue App (Estimate)</c:v>
                </c:pt>
                <c:pt idx="25">
                  <c:v>S8_14_Car - Local Small Business Food Rescue App (Estimate)</c:v>
                </c:pt>
                <c:pt idx="26">
                  <c:v>S8_20_Car - Local Small Business Food Rescue App (Estimate)</c:v>
                </c:pt>
              </c:strCache>
            </c:strRef>
          </c:cat>
          <c:val>
            <c:numRef>
              <c:f>SFP!$I$3:$I$29</c:f>
              <c:numCache>
                <c:formatCode>General</c:formatCode>
                <c:ptCount val="27"/>
                <c:pt idx="0">
                  <c:v>163.1468787590608</c:v>
                </c:pt>
                <c:pt idx="1">
                  <c:v>177.79097820808622</c:v>
                </c:pt>
                <c:pt idx="2">
                  <c:v>192.38277730193553</c:v>
                </c:pt>
                <c:pt idx="3">
                  <c:v>135.45887530336086</c:v>
                </c:pt>
                <c:pt idx="4">
                  <c:v>147.84930005250277</c:v>
                </c:pt>
                <c:pt idx="5">
                  <c:v>160.195473284684</c:v>
                </c:pt>
                <c:pt idx="6">
                  <c:v>160.3581673381843</c:v>
                </c:pt>
                <c:pt idx="7">
                  <c:v>175.03758973605647</c:v>
                </c:pt>
                <c:pt idx="8">
                  <c:v>189.6645856253638</c:v>
                </c:pt>
                <c:pt idx="9">
                  <c:v>156.08010008969288</c:v>
                </c:pt>
                <c:pt idx="10">
                  <c:v>170.41130771152507</c:v>
                </c:pt>
                <c:pt idx="11">
                  <c:v>184.69133244899254</c:v>
                </c:pt>
                <c:pt idx="12">
                  <c:v>160.69586024171744</c:v>
                </c:pt>
                <c:pt idx="13">
                  <c:v>175.40276927127226</c:v>
                </c:pt>
                <c:pt idx="14">
                  <c:v>190.05715362572127</c:v>
                </c:pt>
                <c:pt idx="15">
                  <c:v>179.11562947312285</c:v>
                </c:pt>
                <c:pt idx="16">
                  <c:v>195.3218220447686</c:v>
                </c:pt>
                <c:pt idx="17">
                  <c:v>211.47013535722897</c:v>
                </c:pt>
                <c:pt idx="18">
                  <c:v>162.25151042327477</c:v>
                </c:pt>
                <c:pt idx="19">
                  <c:v>177.08504214202583</c:v>
                </c:pt>
                <c:pt idx="20">
                  <c:v>191.86559696178165</c:v>
                </c:pt>
                <c:pt idx="21">
                  <c:v>144.58958460975316</c:v>
                </c:pt>
                <c:pt idx="22">
                  <c:v>157.98551771577576</c:v>
                </c:pt>
                <c:pt idx="23">
                  <c:v>171.33360820356256</c:v>
                </c:pt>
                <c:pt idx="24">
                  <c:v>297.62340045224795</c:v>
                </c:pt>
                <c:pt idx="25">
                  <c:v>323.47557438265983</c:v>
                </c:pt>
                <c:pt idx="26">
                  <c:v>349.23541912046318</c:v>
                </c:pt>
              </c:numCache>
            </c:numRef>
          </c:val>
          <c:extLst xmlns:c15="http://schemas.microsoft.com/office/drawing/2012/chart">
            <c:ext xmlns:c16="http://schemas.microsoft.com/office/drawing/2014/chart" uri="{C3380CC4-5D6E-409C-BE32-E72D297353CC}">
              <c16:uniqueId val="{00000001-A1A4-47BD-8DC1-8AEFF35ECB35}"/>
            </c:ext>
          </c:extLst>
        </c:ser>
        <c:dLbls>
          <c:showLegendKey val="0"/>
          <c:showVal val="0"/>
          <c:showCatName val="0"/>
          <c:showSerName val="0"/>
          <c:showPercent val="0"/>
          <c:showBubbleSize val="0"/>
        </c:dLbls>
        <c:gapWidth val="86"/>
        <c:axId val="471135672"/>
        <c:axId val="471138296"/>
        <c:extLst/>
      </c:barChart>
      <c:catAx>
        <c:axId val="471135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8296"/>
        <c:crosses val="autoZero"/>
        <c:auto val="1"/>
        <c:lblAlgn val="ctr"/>
        <c:lblOffset val="0"/>
        <c:noMultiLvlLbl val="0"/>
      </c:catAx>
      <c:valAx>
        <c:axId val="47113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kg O3 eq.</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135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10.xml.rels><?xml version="1.0" encoding="UTF-8" standalone="yes"?>
<Relationships xmlns="http://schemas.openxmlformats.org/package/2006/relationships"><Relationship Id="rId8" Type="http://schemas.openxmlformats.org/officeDocument/2006/relationships/chart" Target="../charts/chart116.xml"/><Relationship Id="rId3" Type="http://schemas.openxmlformats.org/officeDocument/2006/relationships/chart" Target="../charts/chart111.xml"/><Relationship Id="rId7" Type="http://schemas.openxmlformats.org/officeDocument/2006/relationships/chart" Target="../charts/chart115.xml"/><Relationship Id="rId12" Type="http://schemas.openxmlformats.org/officeDocument/2006/relationships/chart" Target="../charts/chart120.xml"/><Relationship Id="rId2" Type="http://schemas.openxmlformats.org/officeDocument/2006/relationships/chart" Target="../charts/chart110.xml"/><Relationship Id="rId1" Type="http://schemas.openxmlformats.org/officeDocument/2006/relationships/chart" Target="../charts/chart109.xml"/><Relationship Id="rId6" Type="http://schemas.openxmlformats.org/officeDocument/2006/relationships/chart" Target="../charts/chart114.xml"/><Relationship Id="rId11" Type="http://schemas.openxmlformats.org/officeDocument/2006/relationships/chart" Target="../charts/chart119.xml"/><Relationship Id="rId5" Type="http://schemas.openxmlformats.org/officeDocument/2006/relationships/chart" Target="../charts/chart113.xml"/><Relationship Id="rId10" Type="http://schemas.openxmlformats.org/officeDocument/2006/relationships/chart" Target="../charts/chart118.xml"/><Relationship Id="rId4" Type="http://schemas.openxmlformats.org/officeDocument/2006/relationships/chart" Target="../charts/chart112.xml"/><Relationship Id="rId9" Type="http://schemas.openxmlformats.org/officeDocument/2006/relationships/chart" Target="../charts/chart117.xml"/></Relationships>
</file>

<file path=xl/drawings/_rels/drawing2.xml.rels><?xml version="1.0" encoding="UTF-8" standalone="yes"?>
<Relationships xmlns="http://schemas.openxmlformats.org/package/2006/relationships"><Relationship Id="rId8" Type="http://schemas.openxmlformats.org/officeDocument/2006/relationships/chart" Target="../charts/chart20.xml"/><Relationship Id="rId3" Type="http://schemas.openxmlformats.org/officeDocument/2006/relationships/chart" Target="../charts/chart15.xml"/><Relationship Id="rId7" Type="http://schemas.openxmlformats.org/officeDocument/2006/relationships/chart" Target="../charts/chart19.xml"/><Relationship Id="rId12" Type="http://schemas.openxmlformats.org/officeDocument/2006/relationships/chart" Target="../charts/chart24.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11" Type="http://schemas.openxmlformats.org/officeDocument/2006/relationships/chart" Target="../charts/chart23.xml"/><Relationship Id="rId5" Type="http://schemas.openxmlformats.org/officeDocument/2006/relationships/chart" Target="../charts/chart17.xml"/><Relationship Id="rId10" Type="http://schemas.openxmlformats.org/officeDocument/2006/relationships/chart" Target="../charts/chart22.xml"/><Relationship Id="rId4" Type="http://schemas.openxmlformats.org/officeDocument/2006/relationships/chart" Target="../charts/chart16.xml"/><Relationship Id="rId9" Type="http://schemas.openxmlformats.org/officeDocument/2006/relationships/chart" Target="../charts/chart21.xml"/></Relationships>
</file>

<file path=xl/drawings/_rels/drawing3.xml.rels><?xml version="1.0" encoding="UTF-8" standalone="yes"?>
<Relationships xmlns="http://schemas.openxmlformats.org/package/2006/relationships"><Relationship Id="rId8" Type="http://schemas.openxmlformats.org/officeDocument/2006/relationships/chart" Target="../charts/chart32.xml"/><Relationship Id="rId3" Type="http://schemas.openxmlformats.org/officeDocument/2006/relationships/chart" Target="../charts/chart27.xml"/><Relationship Id="rId7" Type="http://schemas.openxmlformats.org/officeDocument/2006/relationships/chart" Target="../charts/chart31.xml"/><Relationship Id="rId12" Type="http://schemas.openxmlformats.org/officeDocument/2006/relationships/chart" Target="../charts/chart36.xml"/><Relationship Id="rId2" Type="http://schemas.openxmlformats.org/officeDocument/2006/relationships/chart" Target="../charts/chart26.xml"/><Relationship Id="rId1" Type="http://schemas.openxmlformats.org/officeDocument/2006/relationships/chart" Target="../charts/chart25.xml"/><Relationship Id="rId6" Type="http://schemas.openxmlformats.org/officeDocument/2006/relationships/chart" Target="../charts/chart30.xml"/><Relationship Id="rId11" Type="http://schemas.openxmlformats.org/officeDocument/2006/relationships/chart" Target="../charts/chart35.xml"/><Relationship Id="rId5" Type="http://schemas.openxmlformats.org/officeDocument/2006/relationships/chart" Target="../charts/chart29.xml"/><Relationship Id="rId10" Type="http://schemas.openxmlformats.org/officeDocument/2006/relationships/chart" Target="../charts/chart34.xml"/><Relationship Id="rId4" Type="http://schemas.openxmlformats.org/officeDocument/2006/relationships/chart" Target="../charts/chart28.xml"/><Relationship Id="rId9" Type="http://schemas.openxmlformats.org/officeDocument/2006/relationships/chart" Target="../charts/chart33.xml"/></Relationships>
</file>

<file path=xl/drawings/_rels/drawing4.xml.rels><?xml version="1.0" encoding="UTF-8" standalone="yes"?>
<Relationships xmlns="http://schemas.openxmlformats.org/package/2006/relationships"><Relationship Id="rId8" Type="http://schemas.openxmlformats.org/officeDocument/2006/relationships/chart" Target="../charts/chart44.xml"/><Relationship Id="rId3" Type="http://schemas.openxmlformats.org/officeDocument/2006/relationships/chart" Target="../charts/chart39.xml"/><Relationship Id="rId7" Type="http://schemas.openxmlformats.org/officeDocument/2006/relationships/chart" Target="../charts/chart43.xml"/><Relationship Id="rId12" Type="http://schemas.openxmlformats.org/officeDocument/2006/relationships/chart" Target="../charts/chart48.xml"/><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chart" Target="../charts/chart42.xml"/><Relationship Id="rId11" Type="http://schemas.openxmlformats.org/officeDocument/2006/relationships/chart" Target="../charts/chart47.xml"/><Relationship Id="rId5" Type="http://schemas.openxmlformats.org/officeDocument/2006/relationships/chart" Target="../charts/chart41.xml"/><Relationship Id="rId10" Type="http://schemas.openxmlformats.org/officeDocument/2006/relationships/chart" Target="../charts/chart46.xml"/><Relationship Id="rId4" Type="http://schemas.openxmlformats.org/officeDocument/2006/relationships/chart" Target="../charts/chart40.xml"/><Relationship Id="rId9" Type="http://schemas.openxmlformats.org/officeDocument/2006/relationships/chart" Target="../charts/chart45.xml"/></Relationships>
</file>

<file path=xl/drawings/_rels/drawing5.xml.rels><?xml version="1.0" encoding="UTF-8" standalone="yes"?>
<Relationships xmlns="http://schemas.openxmlformats.org/package/2006/relationships"><Relationship Id="rId8" Type="http://schemas.openxmlformats.org/officeDocument/2006/relationships/chart" Target="../charts/chart56.xml"/><Relationship Id="rId3" Type="http://schemas.openxmlformats.org/officeDocument/2006/relationships/chart" Target="../charts/chart51.xml"/><Relationship Id="rId7" Type="http://schemas.openxmlformats.org/officeDocument/2006/relationships/chart" Target="../charts/chart55.xml"/><Relationship Id="rId12" Type="http://schemas.openxmlformats.org/officeDocument/2006/relationships/chart" Target="../charts/chart60.xml"/><Relationship Id="rId2" Type="http://schemas.openxmlformats.org/officeDocument/2006/relationships/chart" Target="../charts/chart50.xml"/><Relationship Id="rId1" Type="http://schemas.openxmlformats.org/officeDocument/2006/relationships/chart" Target="../charts/chart49.xml"/><Relationship Id="rId6" Type="http://schemas.openxmlformats.org/officeDocument/2006/relationships/chart" Target="../charts/chart54.xml"/><Relationship Id="rId11" Type="http://schemas.openxmlformats.org/officeDocument/2006/relationships/chart" Target="../charts/chart59.xml"/><Relationship Id="rId5" Type="http://schemas.openxmlformats.org/officeDocument/2006/relationships/chart" Target="../charts/chart53.xml"/><Relationship Id="rId10" Type="http://schemas.openxmlformats.org/officeDocument/2006/relationships/chart" Target="../charts/chart58.xml"/><Relationship Id="rId4" Type="http://schemas.openxmlformats.org/officeDocument/2006/relationships/chart" Target="../charts/chart52.xml"/><Relationship Id="rId9" Type="http://schemas.openxmlformats.org/officeDocument/2006/relationships/chart" Target="../charts/chart57.xml"/></Relationships>
</file>

<file path=xl/drawings/_rels/drawing6.xml.rels><?xml version="1.0" encoding="UTF-8" standalone="yes"?>
<Relationships xmlns="http://schemas.openxmlformats.org/package/2006/relationships"><Relationship Id="rId8" Type="http://schemas.openxmlformats.org/officeDocument/2006/relationships/chart" Target="../charts/chart68.xml"/><Relationship Id="rId3" Type="http://schemas.openxmlformats.org/officeDocument/2006/relationships/chart" Target="../charts/chart63.xml"/><Relationship Id="rId7" Type="http://schemas.openxmlformats.org/officeDocument/2006/relationships/chart" Target="../charts/chart67.xml"/><Relationship Id="rId12" Type="http://schemas.openxmlformats.org/officeDocument/2006/relationships/chart" Target="../charts/chart72.xml"/><Relationship Id="rId2" Type="http://schemas.openxmlformats.org/officeDocument/2006/relationships/chart" Target="../charts/chart62.xml"/><Relationship Id="rId1" Type="http://schemas.openxmlformats.org/officeDocument/2006/relationships/chart" Target="../charts/chart61.xml"/><Relationship Id="rId6" Type="http://schemas.openxmlformats.org/officeDocument/2006/relationships/chart" Target="../charts/chart66.xml"/><Relationship Id="rId11" Type="http://schemas.openxmlformats.org/officeDocument/2006/relationships/chart" Target="../charts/chart71.xml"/><Relationship Id="rId5" Type="http://schemas.openxmlformats.org/officeDocument/2006/relationships/chart" Target="../charts/chart65.xml"/><Relationship Id="rId10" Type="http://schemas.openxmlformats.org/officeDocument/2006/relationships/chart" Target="../charts/chart70.xml"/><Relationship Id="rId4" Type="http://schemas.openxmlformats.org/officeDocument/2006/relationships/chart" Target="../charts/chart64.xml"/><Relationship Id="rId9" Type="http://schemas.openxmlformats.org/officeDocument/2006/relationships/chart" Target="../charts/chart69.xml"/></Relationships>
</file>

<file path=xl/drawings/_rels/drawing7.xml.rels><?xml version="1.0" encoding="UTF-8" standalone="yes"?>
<Relationships xmlns="http://schemas.openxmlformats.org/package/2006/relationships"><Relationship Id="rId8" Type="http://schemas.openxmlformats.org/officeDocument/2006/relationships/chart" Target="../charts/chart80.xml"/><Relationship Id="rId3" Type="http://schemas.openxmlformats.org/officeDocument/2006/relationships/chart" Target="../charts/chart75.xml"/><Relationship Id="rId7" Type="http://schemas.openxmlformats.org/officeDocument/2006/relationships/chart" Target="../charts/chart79.xml"/><Relationship Id="rId12" Type="http://schemas.openxmlformats.org/officeDocument/2006/relationships/chart" Target="../charts/chart84.xml"/><Relationship Id="rId2" Type="http://schemas.openxmlformats.org/officeDocument/2006/relationships/chart" Target="../charts/chart74.xml"/><Relationship Id="rId1" Type="http://schemas.openxmlformats.org/officeDocument/2006/relationships/chart" Target="../charts/chart73.xml"/><Relationship Id="rId6" Type="http://schemas.openxmlformats.org/officeDocument/2006/relationships/chart" Target="../charts/chart78.xml"/><Relationship Id="rId11" Type="http://schemas.openxmlformats.org/officeDocument/2006/relationships/chart" Target="../charts/chart83.xml"/><Relationship Id="rId5" Type="http://schemas.openxmlformats.org/officeDocument/2006/relationships/chart" Target="../charts/chart77.xml"/><Relationship Id="rId10" Type="http://schemas.openxmlformats.org/officeDocument/2006/relationships/chart" Target="../charts/chart82.xml"/><Relationship Id="rId4" Type="http://schemas.openxmlformats.org/officeDocument/2006/relationships/chart" Target="../charts/chart76.xml"/><Relationship Id="rId9" Type="http://schemas.openxmlformats.org/officeDocument/2006/relationships/chart" Target="../charts/chart81.xml"/></Relationships>
</file>

<file path=xl/drawings/_rels/drawing8.xml.rels><?xml version="1.0" encoding="UTF-8" standalone="yes"?>
<Relationships xmlns="http://schemas.openxmlformats.org/package/2006/relationships"><Relationship Id="rId8" Type="http://schemas.openxmlformats.org/officeDocument/2006/relationships/chart" Target="../charts/chart92.xml"/><Relationship Id="rId3" Type="http://schemas.openxmlformats.org/officeDocument/2006/relationships/chart" Target="../charts/chart87.xml"/><Relationship Id="rId7" Type="http://schemas.openxmlformats.org/officeDocument/2006/relationships/chart" Target="../charts/chart91.xml"/><Relationship Id="rId12" Type="http://schemas.openxmlformats.org/officeDocument/2006/relationships/chart" Target="../charts/chart96.xml"/><Relationship Id="rId2" Type="http://schemas.openxmlformats.org/officeDocument/2006/relationships/chart" Target="../charts/chart86.xml"/><Relationship Id="rId1" Type="http://schemas.openxmlformats.org/officeDocument/2006/relationships/chart" Target="../charts/chart85.xml"/><Relationship Id="rId6" Type="http://schemas.openxmlformats.org/officeDocument/2006/relationships/chart" Target="../charts/chart90.xml"/><Relationship Id="rId11" Type="http://schemas.openxmlformats.org/officeDocument/2006/relationships/chart" Target="../charts/chart95.xml"/><Relationship Id="rId5" Type="http://schemas.openxmlformats.org/officeDocument/2006/relationships/chart" Target="../charts/chart89.xml"/><Relationship Id="rId10" Type="http://schemas.openxmlformats.org/officeDocument/2006/relationships/chart" Target="../charts/chart94.xml"/><Relationship Id="rId4" Type="http://schemas.openxmlformats.org/officeDocument/2006/relationships/chart" Target="../charts/chart88.xml"/><Relationship Id="rId9" Type="http://schemas.openxmlformats.org/officeDocument/2006/relationships/chart" Target="../charts/chart93.xml"/></Relationships>
</file>

<file path=xl/drawings/_rels/drawing9.xml.rels><?xml version="1.0" encoding="UTF-8" standalone="yes"?>
<Relationships xmlns="http://schemas.openxmlformats.org/package/2006/relationships"><Relationship Id="rId8" Type="http://schemas.openxmlformats.org/officeDocument/2006/relationships/chart" Target="../charts/chart104.xml"/><Relationship Id="rId3" Type="http://schemas.openxmlformats.org/officeDocument/2006/relationships/chart" Target="../charts/chart99.xml"/><Relationship Id="rId7" Type="http://schemas.openxmlformats.org/officeDocument/2006/relationships/chart" Target="../charts/chart103.xml"/><Relationship Id="rId12" Type="http://schemas.openxmlformats.org/officeDocument/2006/relationships/chart" Target="../charts/chart108.xml"/><Relationship Id="rId2" Type="http://schemas.openxmlformats.org/officeDocument/2006/relationships/chart" Target="../charts/chart98.xml"/><Relationship Id="rId1" Type="http://schemas.openxmlformats.org/officeDocument/2006/relationships/chart" Target="../charts/chart97.xml"/><Relationship Id="rId6" Type="http://schemas.openxmlformats.org/officeDocument/2006/relationships/chart" Target="../charts/chart102.xml"/><Relationship Id="rId11" Type="http://schemas.openxmlformats.org/officeDocument/2006/relationships/chart" Target="../charts/chart107.xml"/><Relationship Id="rId5" Type="http://schemas.openxmlformats.org/officeDocument/2006/relationships/chart" Target="../charts/chart101.xml"/><Relationship Id="rId10" Type="http://schemas.openxmlformats.org/officeDocument/2006/relationships/chart" Target="../charts/chart106.xml"/><Relationship Id="rId4" Type="http://schemas.openxmlformats.org/officeDocument/2006/relationships/chart" Target="../charts/chart100.xml"/><Relationship Id="rId9" Type="http://schemas.openxmlformats.org/officeDocument/2006/relationships/chart" Target="../charts/chart105.xml"/></Relationships>
</file>

<file path=xl/drawings/drawing1.xml><?xml version="1.0" encoding="utf-8"?>
<xdr:wsDr xmlns:xdr="http://schemas.openxmlformats.org/drawingml/2006/spreadsheetDrawing" xmlns:a="http://schemas.openxmlformats.org/drawingml/2006/main">
  <xdr:twoCellAnchor>
    <xdr:from>
      <xdr:col>25</xdr:col>
      <xdr:colOff>499382</xdr:colOff>
      <xdr:row>1</xdr:row>
      <xdr:rowOff>32657</xdr:rowOff>
    </xdr:from>
    <xdr:to>
      <xdr:col>40</xdr:col>
      <xdr:colOff>499382</xdr:colOff>
      <xdr:row>29</xdr:row>
      <xdr:rowOff>185057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47</xdr:col>
      <xdr:colOff>26843</xdr:colOff>
      <xdr:row>1</xdr:row>
      <xdr:rowOff>44161</xdr:rowOff>
    </xdr:from>
    <xdr:to>
      <xdr:col>62</xdr:col>
      <xdr:colOff>26843</xdr:colOff>
      <xdr:row>30</xdr:row>
      <xdr:rowOff>6061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77</xdr:col>
      <xdr:colOff>352425</xdr:colOff>
      <xdr:row>1</xdr:row>
      <xdr:rowOff>104775</xdr:rowOff>
    </xdr:from>
    <xdr:to>
      <xdr:col>92</xdr:col>
      <xdr:colOff>352425</xdr:colOff>
      <xdr:row>30</xdr:row>
      <xdr:rowOff>66675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62</xdr:col>
      <xdr:colOff>200024</xdr:colOff>
      <xdr:row>1</xdr:row>
      <xdr:rowOff>85724</xdr:rowOff>
    </xdr:from>
    <xdr:to>
      <xdr:col>77</xdr:col>
      <xdr:colOff>133349</xdr:colOff>
      <xdr:row>23</xdr:row>
      <xdr:rowOff>152399</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62</xdr:col>
      <xdr:colOff>180975</xdr:colOff>
      <xdr:row>24</xdr:row>
      <xdr:rowOff>28575</xdr:rowOff>
    </xdr:from>
    <xdr:to>
      <xdr:col>77</xdr:col>
      <xdr:colOff>114300</xdr:colOff>
      <xdr:row>46</xdr:row>
      <xdr:rowOff>95250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62</xdr:col>
      <xdr:colOff>180975</xdr:colOff>
      <xdr:row>46</xdr:row>
      <xdr:rowOff>180975</xdr:rowOff>
    </xdr:from>
    <xdr:to>
      <xdr:col>77</xdr:col>
      <xdr:colOff>114300</xdr:colOff>
      <xdr:row>69</xdr:row>
      <xdr:rowOff>57150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77</xdr:col>
      <xdr:colOff>277091</xdr:colOff>
      <xdr:row>31</xdr:row>
      <xdr:rowOff>69273</xdr:rowOff>
    </xdr:from>
    <xdr:to>
      <xdr:col>92</xdr:col>
      <xdr:colOff>277091</xdr:colOff>
      <xdr:row>60</xdr:row>
      <xdr:rowOff>31173</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77</xdr:col>
      <xdr:colOff>259772</xdr:colOff>
      <xdr:row>60</xdr:row>
      <xdr:rowOff>103909</xdr:rowOff>
    </xdr:from>
    <xdr:to>
      <xdr:col>92</xdr:col>
      <xdr:colOff>259772</xdr:colOff>
      <xdr:row>89</xdr:row>
      <xdr:rowOff>65809</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47</xdr:col>
      <xdr:colOff>1083</xdr:colOff>
      <xdr:row>30</xdr:row>
      <xdr:rowOff>37883</xdr:rowOff>
    </xdr:from>
    <xdr:to>
      <xdr:col>62</xdr:col>
      <xdr:colOff>1083</xdr:colOff>
      <xdr:row>58</xdr:row>
      <xdr:rowOff>190283</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46</xdr:col>
      <xdr:colOff>584489</xdr:colOff>
      <xdr:row>59</xdr:row>
      <xdr:rowOff>114732</xdr:rowOff>
    </xdr:from>
    <xdr:to>
      <xdr:col>61</xdr:col>
      <xdr:colOff>584489</xdr:colOff>
      <xdr:row>88</xdr:row>
      <xdr:rowOff>76632</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25</xdr:col>
      <xdr:colOff>500063</xdr:colOff>
      <xdr:row>30</xdr:row>
      <xdr:rowOff>59531</xdr:rowOff>
    </xdr:from>
    <xdr:to>
      <xdr:col>40</xdr:col>
      <xdr:colOff>500063</xdr:colOff>
      <xdr:row>59</xdr:row>
      <xdr:rowOff>21431</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25</xdr:col>
      <xdr:colOff>536863</xdr:colOff>
      <xdr:row>59</xdr:row>
      <xdr:rowOff>173181</xdr:rowOff>
    </xdr:from>
    <xdr:to>
      <xdr:col>40</xdr:col>
      <xdr:colOff>536863</xdr:colOff>
      <xdr:row>88</xdr:row>
      <xdr:rowOff>135081</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25</xdr:col>
      <xdr:colOff>499382</xdr:colOff>
      <xdr:row>1</xdr:row>
      <xdr:rowOff>32657</xdr:rowOff>
    </xdr:from>
    <xdr:to>
      <xdr:col>40</xdr:col>
      <xdr:colOff>499382</xdr:colOff>
      <xdr:row>29</xdr:row>
      <xdr:rowOff>185057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47</xdr:col>
      <xdr:colOff>26843</xdr:colOff>
      <xdr:row>1</xdr:row>
      <xdr:rowOff>44161</xdr:rowOff>
    </xdr:from>
    <xdr:to>
      <xdr:col>62</xdr:col>
      <xdr:colOff>26843</xdr:colOff>
      <xdr:row>30</xdr:row>
      <xdr:rowOff>6061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77</xdr:col>
      <xdr:colOff>352425</xdr:colOff>
      <xdr:row>1</xdr:row>
      <xdr:rowOff>104775</xdr:rowOff>
    </xdr:from>
    <xdr:to>
      <xdr:col>92</xdr:col>
      <xdr:colOff>352425</xdr:colOff>
      <xdr:row>30</xdr:row>
      <xdr:rowOff>66675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62</xdr:col>
      <xdr:colOff>200024</xdr:colOff>
      <xdr:row>1</xdr:row>
      <xdr:rowOff>85724</xdr:rowOff>
    </xdr:from>
    <xdr:to>
      <xdr:col>77</xdr:col>
      <xdr:colOff>133349</xdr:colOff>
      <xdr:row>23</xdr:row>
      <xdr:rowOff>152399</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62</xdr:col>
      <xdr:colOff>180975</xdr:colOff>
      <xdr:row>24</xdr:row>
      <xdr:rowOff>28575</xdr:rowOff>
    </xdr:from>
    <xdr:to>
      <xdr:col>77</xdr:col>
      <xdr:colOff>114300</xdr:colOff>
      <xdr:row>46</xdr:row>
      <xdr:rowOff>95250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62</xdr:col>
      <xdr:colOff>180975</xdr:colOff>
      <xdr:row>46</xdr:row>
      <xdr:rowOff>180975</xdr:rowOff>
    </xdr:from>
    <xdr:to>
      <xdr:col>77</xdr:col>
      <xdr:colOff>114300</xdr:colOff>
      <xdr:row>69</xdr:row>
      <xdr:rowOff>57150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77</xdr:col>
      <xdr:colOff>277091</xdr:colOff>
      <xdr:row>31</xdr:row>
      <xdr:rowOff>69273</xdr:rowOff>
    </xdr:from>
    <xdr:to>
      <xdr:col>92</xdr:col>
      <xdr:colOff>277091</xdr:colOff>
      <xdr:row>60</xdr:row>
      <xdr:rowOff>31173</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77</xdr:col>
      <xdr:colOff>259772</xdr:colOff>
      <xdr:row>60</xdr:row>
      <xdr:rowOff>103909</xdr:rowOff>
    </xdr:from>
    <xdr:to>
      <xdr:col>92</xdr:col>
      <xdr:colOff>259772</xdr:colOff>
      <xdr:row>89</xdr:row>
      <xdr:rowOff>65809</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47</xdr:col>
      <xdr:colOff>1083</xdr:colOff>
      <xdr:row>30</xdr:row>
      <xdr:rowOff>37883</xdr:rowOff>
    </xdr:from>
    <xdr:to>
      <xdr:col>62</xdr:col>
      <xdr:colOff>1083</xdr:colOff>
      <xdr:row>58</xdr:row>
      <xdr:rowOff>190283</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46</xdr:col>
      <xdr:colOff>584489</xdr:colOff>
      <xdr:row>59</xdr:row>
      <xdr:rowOff>114732</xdr:rowOff>
    </xdr:from>
    <xdr:to>
      <xdr:col>61</xdr:col>
      <xdr:colOff>584489</xdr:colOff>
      <xdr:row>88</xdr:row>
      <xdr:rowOff>76632</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25</xdr:col>
      <xdr:colOff>500063</xdr:colOff>
      <xdr:row>30</xdr:row>
      <xdr:rowOff>59531</xdr:rowOff>
    </xdr:from>
    <xdr:to>
      <xdr:col>40</xdr:col>
      <xdr:colOff>500063</xdr:colOff>
      <xdr:row>59</xdr:row>
      <xdr:rowOff>21431</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25</xdr:col>
      <xdr:colOff>536863</xdr:colOff>
      <xdr:row>59</xdr:row>
      <xdr:rowOff>173181</xdr:rowOff>
    </xdr:from>
    <xdr:to>
      <xdr:col>40</xdr:col>
      <xdr:colOff>536863</xdr:colOff>
      <xdr:row>88</xdr:row>
      <xdr:rowOff>135081</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25</xdr:col>
      <xdr:colOff>499382</xdr:colOff>
      <xdr:row>1</xdr:row>
      <xdr:rowOff>32657</xdr:rowOff>
    </xdr:from>
    <xdr:to>
      <xdr:col>40</xdr:col>
      <xdr:colOff>499382</xdr:colOff>
      <xdr:row>29</xdr:row>
      <xdr:rowOff>185057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47</xdr:col>
      <xdr:colOff>26843</xdr:colOff>
      <xdr:row>1</xdr:row>
      <xdr:rowOff>44161</xdr:rowOff>
    </xdr:from>
    <xdr:to>
      <xdr:col>62</xdr:col>
      <xdr:colOff>26843</xdr:colOff>
      <xdr:row>30</xdr:row>
      <xdr:rowOff>6061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77</xdr:col>
      <xdr:colOff>352425</xdr:colOff>
      <xdr:row>1</xdr:row>
      <xdr:rowOff>104775</xdr:rowOff>
    </xdr:from>
    <xdr:to>
      <xdr:col>92</xdr:col>
      <xdr:colOff>352425</xdr:colOff>
      <xdr:row>30</xdr:row>
      <xdr:rowOff>66675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62</xdr:col>
      <xdr:colOff>200024</xdr:colOff>
      <xdr:row>1</xdr:row>
      <xdr:rowOff>85724</xdr:rowOff>
    </xdr:from>
    <xdr:to>
      <xdr:col>77</xdr:col>
      <xdr:colOff>133349</xdr:colOff>
      <xdr:row>23</xdr:row>
      <xdr:rowOff>152399</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62</xdr:col>
      <xdr:colOff>180975</xdr:colOff>
      <xdr:row>24</xdr:row>
      <xdr:rowOff>28575</xdr:rowOff>
    </xdr:from>
    <xdr:to>
      <xdr:col>77</xdr:col>
      <xdr:colOff>114300</xdr:colOff>
      <xdr:row>46</xdr:row>
      <xdr:rowOff>95250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62</xdr:col>
      <xdr:colOff>180975</xdr:colOff>
      <xdr:row>46</xdr:row>
      <xdr:rowOff>180975</xdr:rowOff>
    </xdr:from>
    <xdr:to>
      <xdr:col>77</xdr:col>
      <xdr:colOff>114300</xdr:colOff>
      <xdr:row>69</xdr:row>
      <xdr:rowOff>57150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77</xdr:col>
      <xdr:colOff>277091</xdr:colOff>
      <xdr:row>31</xdr:row>
      <xdr:rowOff>69273</xdr:rowOff>
    </xdr:from>
    <xdr:to>
      <xdr:col>92</xdr:col>
      <xdr:colOff>277091</xdr:colOff>
      <xdr:row>60</xdr:row>
      <xdr:rowOff>31173</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77</xdr:col>
      <xdr:colOff>259772</xdr:colOff>
      <xdr:row>60</xdr:row>
      <xdr:rowOff>103909</xdr:rowOff>
    </xdr:from>
    <xdr:to>
      <xdr:col>92</xdr:col>
      <xdr:colOff>259772</xdr:colOff>
      <xdr:row>89</xdr:row>
      <xdr:rowOff>65809</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47</xdr:col>
      <xdr:colOff>1083</xdr:colOff>
      <xdr:row>30</xdr:row>
      <xdr:rowOff>37883</xdr:rowOff>
    </xdr:from>
    <xdr:to>
      <xdr:col>62</xdr:col>
      <xdr:colOff>1083</xdr:colOff>
      <xdr:row>58</xdr:row>
      <xdr:rowOff>190283</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46</xdr:col>
      <xdr:colOff>584489</xdr:colOff>
      <xdr:row>59</xdr:row>
      <xdr:rowOff>114732</xdr:rowOff>
    </xdr:from>
    <xdr:to>
      <xdr:col>61</xdr:col>
      <xdr:colOff>584489</xdr:colOff>
      <xdr:row>88</xdr:row>
      <xdr:rowOff>76632</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25</xdr:col>
      <xdr:colOff>500063</xdr:colOff>
      <xdr:row>30</xdr:row>
      <xdr:rowOff>59531</xdr:rowOff>
    </xdr:from>
    <xdr:to>
      <xdr:col>40</xdr:col>
      <xdr:colOff>500063</xdr:colOff>
      <xdr:row>59</xdr:row>
      <xdr:rowOff>21431</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25</xdr:col>
      <xdr:colOff>536863</xdr:colOff>
      <xdr:row>59</xdr:row>
      <xdr:rowOff>173181</xdr:rowOff>
    </xdr:from>
    <xdr:to>
      <xdr:col>40</xdr:col>
      <xdr:colOff>536863</xdr:colOff>
      <xdr:row>88</xdr:row>
      <xdr:rowOff>135081</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24</xdr:col>
      <xdr:colOff>499382</xdr:colOff>
      <xdr:row>1</xdr:row>
      <xdr:rowOff>32657</xdr:rowOff>
    </xdr:from>
    <xdr:to>
      <xdr:col>39</xdr:col>
      <xdr:colOff>499382</xdr:colOff>
      <xdr:row>29</xdr:row>
      <xdr:rowOff>185057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46</xdr:col>
      <xdr:colOff>26843</xdr:colOff>
      <xdr:row>1</xdr:row>
      <xdr:rowOff>44161</xdr:rowOff>
    </xdr:from>
    <xdr:to>
      <xdr:col>61</xdr:col>
      <xdr:colOff>26843</xdr:colOff>
      <xdr:row>30</xdr:row>
      <xdr:rowOff>6061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76</xdr:col>
      <xdr:colOff>352425</xdr:colOff>
      <xdr:row>1</xdr:row>
      <xdr:rowOff>104775</xdr:rowOff>
    </xdr:from>
    <xdr:to>
      <xdr:col>91</xdr:col>
      <xdr:colOff>352425</xdr:colOff>
      <xdr:row>30</xdr:row>
      <xdr:rowOff>66675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61</xdr:col>
      <xdr:colOff>200024</xdr:colOff>
      <xdr:row>1</xdr:row>
      <xdr:rowOff>85724</xdr:rowOff>
    </xdr:from>
    <xdr:to>
      <xdr:col>76</xdr:col>
      <xdr:colOff>133349</xdr:colOff>
      <xdr:row>23</xdr:row>
      <xdr:rowOff>152399</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61</xdr:col>
      <xdr:colOff>180975</xdr:colOff>
      <xdr:row>24</xdr:row>
      <xdr:rowOff>28575</xdr:rowOff>
    </xdr:from>
    <xdr:to>
      <xdr:col>76</xdr:col>
      <xdr:colOff>114300</xdr:colOff>
      <xdr:row>46</xdr:row>
      <xdr:rowOff>95250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61</xdr:col>
      <xdr:colOff>180975</xdr:colOff>
      <xdr:row>46</xdr:row>
      <xdr:rowOff>180975</xdr:rowOff>
    </xdr:from>
    <xdr:to>
      <xdr:col>76</xdr:col>
      <xdr:colOff>114300</xdr:colOff>
      <xdr:row>69</xdr:row>
      <xdr:rowOff>57150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76</xdr:col>
      <xdr:colOff>277091</xdr:colOff>
      <xdr:row>31</xdr:row>
      <xdr:rowOff>69273</xdr:rowOff>
    </xdr:from>
    <xdr:to>
      <xdr:col>91</xdr:col>
      <xdr:colOff>277091</xdr:colOff>
      <xdr:row>60</xdr:row>
      <xdr:rowOff>31173</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76</xdr:col>
      <xdr:colOff>259772</xdr:colOff>
      <xdr:row>60</xdr:row>
      <xdr:rowOff>103909</xdr:rowOff>
    </xdr:from>
    <xdr:to>
      <xdr:col>91</xdr:col>
      <xdr:colOff>259772</xdr:colOff>
      <xdr:row>89</xdr:row>
      <xdr:rowOff>65809</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46</xdr:col>
      <xdr:colOff>1083</xdr:colOff>
      <xdr:row>30</xdr:row>
      <xdr:rowOff>37883</xdr:rowOff>
    </xdr:from>
    <xdr:to>
      <xdr:col>61</xdr:col>
      <xdr:colOff>1083</xdr:colOff>
      <xdr:row>58</xdr:row>
      <xdr:rowOff>190283</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45</xdr:col>
      <xdr:colOff>584489</xdr:colOff>
      <xdr:row>59</xdr:row>
      <xdr:rowOff>114732</xdr:rowOff>
    </xdr:from>
    <xdr:to>
      <xdr:col>60</xdr:col>
      <xdr:colOff>584489</xdr:colOff>
      <xdr:row>88</xdr:row>
      <xdr:rowOff>76632</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24</xdr:col>
      <xdr:colOff>500063</xdr:colOff>
      <xdr:row>30</xdr:row>
      <xdr:rowOff>59531</xdr:rowOff>
    </xdr:from>
    <xdr:to>
      <xdr:col>39</xdr:col>
      <xdr:colOff>500063</xdr:colOff>
      <xdr:row>59</xdr:row>
      <xdr:rowOff>21431</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24</xdr:col>
      <xdr:colOff>536863</xdr:colOff>
      <xdr:row>59</xdr:row>
      <xdr:rowOff>173181</xdr:rowOff>
    </xdr:from>
    <xdr:to>
      <xdr:col>39</xdr:col>
      <xdr:colOff>536863</xdr:colOff>
      <xdr:row>88</xdr:row>
      <xdr:rowOff>135081</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24</xdr:col>
      <xdr:colOff>499382</xdr:colOff>
      <xdr:row>1</xdr:row>
      <xdr:rowOff>32657</xdr:rowOff>
    </xdr:from>
    <xdr:to>
      <xdr:col>39</xdr:col>
      <xdr:colOff>499382</xdr:colOff>
      <xdr:row>29</xdr:row>
      <xdr:rowOff>185057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46</xdr:col>
      <xdr:colOff>26843</xdr:colOff>
      <xdr:row>1</xdr:row>
      <xdr:rowOff>44161</xdr:rowOff>
    </xdr:from>
    <xdr:to>
      <xdr:col>61</xdr:col>
      <xdr:colOff>26843</xdr:colOff>
      <xdr:row>30</xdr:row>
      <xdr:rowOff>6061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76</xdr:col>
      <xdr:colOff>352425</xdr:colOff>
      <xdr:row>1</xdr:row>
      <xdr:rowOff>104775</xdr:rowOff>
    </xdr:from>
    <xdr:to>
      <xdr:col>91</xdr:col>
      <xdr:colOff>352425</xdr:colOff>
      <xdr:row>30</xdr:row>
      <xdr:rowOff>66675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61</xdr:col>
      <xdr:colOff>200024</xdr:colOff>
      <xdr:row>1</xdr:row>
      <xdr:rowOff>85724</xdr:rowOff>
    </xdr:from>
    <xdr:to>
      <xdr:col>76</xdr:col>
      <xdr:colOff>133349</xdr:colOff>
      <xdr:row>23</xdr:row>
      <xdr:rowOff>152399</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61</xdr:col>
      <xdr:colOff>180975</xdr:colOff>
      <xdr:row>24</xdr:row>
      <xdr:rowOff>28575</xdr:rowOff>
    </xdr:from>
    <xdr:to>
      <xdr:col>76</xdr:col>
      <xdr:colOff>114300</xdr:colOff>
      <xdr:row>46</xdr:row>
      <xdr:rowOff>95250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61</xdr:col>
      <xdr:colOff>180975</xdr:colOff>
      <xdr:row>46</xdr:row>
      <xdr:rowOff>180975</xdr:rowOff>
    </xdr:from>
    <xdr:to>
      <xdr:col>76</xdr:col>
      <xdr:colOff>114300</xdr:colOff>
      <xdr:row>69</xdr:row>
      <xdr:rowOff>57150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76</xdr:col>
      <xdr:colOff>277091</xdr:colOff>
      <xdr:row>31</xdr:row>
      <xdr:rowOff>69273</xdr:rowOff>
    </xdr:from>
    <xdr:to>
      <xdr:col>91</xdr:col>
      <xdr:colOff>277091</xdr:colOff>
      <xdr:row>60</xdr:row>
      <xdr:rowOff>31173</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76</xdr:col>
      <xdr:colOff>259772</xdr:colOff>
      <xdr:row>60</xdr:row>
      <xdr:rowOff>103909</xdr:rowOff>
    </xdr:from>
    <xdr:to>
      <xdr:col>91</xdr:col>
      <xdr:colOff>259772</xdr:colOff>
      <xdr:row>89</xdr:row>
      <xdr:rowOff>65809</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46</xdr:col>
      <xdr:colOff>1083</xdr:colOff>
      <xdr:row>30</xdr:row>
      <xdr:rowOff>37883</xdr:rowOff>
    </xdr:from>
    <xdr:to>
      <xdr:col>61</xdr:col>
      <xdr:colOff>1083</xdr:colOff>
      <xdr:row>58</xdr:row>
      <xdr:rowOff>190283</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45</xdr:col>
      <xdr:colOff>584489</xdr:colOff>
      <xdr:row>59</xdr:row>
      <xdr:rowOff>114732</xdr:rowOff>
    </xdr:from>
    <xdr:to>
      <xdr:col>60</xdr:col>
      <xdr:colOff>584489</xdr:colOff>
      <xdr:row>88</xdr:row>
      <xdr:rowOff>76632</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24</xdr:col>
      <xdr:colOff>500063</xdr:colOff>
      <xdr:row>30</xdr:row>
      <xdr:rowOff>59531</xdr:rowOff>
    </xdr:from>
    <xdr:to>
      <xdr:col>39</xdr:col>
      <xdr:colOff>500063</xdr:colOff>
      <xdr:row>59</xdr:row>
      <xdr:rowOff>21431</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24</xdr:col>
      <xdr:colOff>536863</xdr:colOff>
      <xdr:row>59</xdr:row>
      <xdr:rowOff>173181</xdr:rowOff>
    </xdr:from>
    <xdr:to>
      <xdr:col>39</xdr:col>
      <xdr:colOff>536863</xdr:colOff>
      <xdr:row>88</xdr:row>
      <xdr:rowOff>135081</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25</xdr:col>
      <xdr:colOff>499382</xdr:colOff>
      <xdr:row>1</xdr:row>
      <xdr:rowOff>32657</xdr:rowOff>
    </xdr:from>
    <xdr:to>
      <xdr:col>40</xdr:col>
      <xdr:colOff>499382</xdr:colOff>
      <xdr:row>29</xdr:row>
      <xdr:rowOff>185057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47</xdr:col>
      <xdr:colOff>26843</xdr:colOff>
      <xdr:row>1</xdr:row>
      <xdr:rowOff>44161</xdr:rowOff>
    </xdr:from>
    <xdr:to>
      <xdr:col>62</xdr:col>
      <xdr:colOff>26843</xdr:colOff>
      <xdr:row>30</xdr:row>
      <xdr:rowOff>6061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77</xdr:col>
      <xdr:colOff>352425</xdr:colOff>
      <xdr:row>1</xdr:row>
      <xdr:rowOff>104775</xdr:rowOff>
    </xdr:from>
    <xdr:to>
      <xdr:col>92</xdr:col>
      <xdr:colOff>352425</xdr:colOff>
      <xdr:row>30</xdr:row>
      <xdr:rowOff>66675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62</xdr:col>
      <xdr:colOff>200024</xdr:colOff>
      <xdr:row>1</xdr:row>
      <xdr:rowOff>85724</xdr:rowOff>
    </xdr:from>
    <xdr:to>
      <xdr:col>77</xdr:col>
      <xdr:colOff>133349</xdr:colOff>
      <xdr:row>23</xdr:row>
      <xdr:rowOff>152399</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62</xdr:col>
      <xdr:colOff>180975</xdr:colOff>
      <xdr:row>24</xdr:row>
      <xdr:rowOff>28575</xdr:rowOff>
    </xdr:from>
    <xdr:to>
      <xdr:col>77</xdr:col>
      <xdr:colOff>114300</xdr:colOff>
      <xdr:row>46</xdr:row>
      <xdr:rowOff>95250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62</xdr:col>
      <xdr:colOff>180975</xdr:colOff>
      <xdr:row>46</xdr:row>
      <xdr:rowOff>180975</xdr:rowOff>
    </xdr:from>
    <xdr:to>
      <xdr:col>77</xdr:col>
      <xdr:colOff>114300</xdr:colOff>
      <xdr:row>69</xdr:row>
      <xdr:rowOff>57150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77</xdr:col>
      <xdr:colOff>277091</xdr:colOff>
      <xdr:row>31</xdr:row>
      <xdr:rowOff>69273</xdr:rowOff>
    </xdr:from>
    <xdr:to>
      <xdr:col>92</xdr:col>
      <xdr:colOff>277091</xdr:colOff>
      <xdr:row>60</xdr:row>
      <xdr:rowOff>31173</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77</xdr:col>
      <xdr:colOff>259772</xdr:colOff>
      <xdr:row>60</xdr:row>
      <xdr:rowOff>103909</xdr:rowOff>
    </xdr:from>
    <xdr:to>
      <xdr:col>92</xdr:col>
      <xdr:colOff>259772</xdr:colOff>
      <xdr:row>89</xdr:row>
      <xdr:rowOff>65809</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47</xdr:col>
      <xdr:colOff>1083</xdr:colOff>
      <xdr:row>30</xdr:row>
      <xdr:rowOff>37883</xdr:rowOff>
    </xdr:from>
    <xdr:to>
      <xdr:col>62</xdr:col>
      <xdr:colOff>1083</xdr:colOff>
      <xdr:row>58</xdr:row>
      <xdr:rowOff>190283</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46</xdr:col>
      <xdr:colOff>584489</xdr:colOff>
      <xdr:row>59</xdr:row>
      <xdr:rowOff>114732</xdr:rowOff>
    </xdr:from>
    <xdr:to>
      <xdr:col>61</xdr:col>
      <xdr:colOff>584489</xdr:colOff>
      <xdr:row>88</xdr:row>
      <xdr:rowOff>76632</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25</xdr:col>
      <xdr:colOff>500063</xdr:colOff>
      <xdr:row>30</xdr:row>
      <xdr:rowOff>59531</xdr:rowOff>
    </xdr:from>
    <xdr:to>
      <xdr:col>40</xdr:col>
      <xdr:colOff>500063</xdr:colOff>
      <xdr:row>59</xdr:row>
      <xdr:rowOff>21431</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25</xdr:col>
      <xdr:colOff>536863</xdr:colOff>
      <xdr:row>59</xdr:row>
      <xdr:rowOff>173181</xdr:rowOff>
    </xdr:from>
    <xdr:to>
      <xdr:col>40</xdr:col>
      <xdr:colOff>536863</xdr:colOff>
      <xdr:row>88</xdr:row>
      <xdr:rowOff>135081</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25</xdr:col>
      <xdr:colOff>499382</xdr:colOff>
      <xdr:row>1</xdr:row>
      <xdr:rowOff>32657</xdr:rowOff>
    </xdr:from>
    <xdr:to>
      <xdr:col>40</xdr:col>
      <xdr:colOff>499382</xdr:colOff>
      <xdr:row>29</xdr:row>
      <xdr:rowOff>185057</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47</xdr:col>
      <xdr:colOff>26843</xdr:colOff>
      <xdr:row>1</xdr:row>
      <xdr:rowOff>44161</xdr:rowOff>
    </xdr:from>
    <xdr:to>
      <xdr:col>62</xdr:col>
      <xdr:colOff>26843</xdr:colOff>
      <xdr:row>30</xdr:row>
      <xdr:rowOff>6061</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77</xdr:col>
      <xdr:colOff>352425</xdr:colOff>
      <xdr:row>1</xdr:row>
      <xdr:rowOff>104775</xdr:rowOff>
    </xdr:from>
    <xdr:to>
      <xdr:col>92</xdr:col>
      <xdr:colOff>352425</xdr:colOff>
      <xdr:row>30</xdr:row>
      <xdr:rowOff>66675</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62</xdr:col>
      <xdr:colOff>200024</xdr:colOff>
      <xdr:row>1</xdr:row>
      <xdr:rowOff>85724</xdr:rowOff>
    </xdr:from>
    <xdr:to>
      <xdr:col>77</xdr:col>
      <xdr:colOff>133349</xdr:colOff>
      <xdr:row>23</xdr:row>
      <xdr:rowOff>152399</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62</xdr:col>
      <xdr:colOff>180975</xdr:colOff>
      <xdr:row>24</xdr:row>
      <xdr:rowOff>28575</xdr:rowOff>
    </xdr:from>
    <xdr:to>
      <xdr:col>77</xdr:col>
      <xdr:colOff>114300</xdr:colOff>
      <xdr:row>46</xdr:row>
      <xdr:rowOff>95250</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62</xdr:col>
      <xdr:colOff>180975</xdr:colOff>
      <xdr:row>46</xdr:row>
      <xdr:rowOff>180975</xdr:rowOff>
    </xdr:from>
    <xdr:to>
      <xdr:col>77</xdr:col>
      <xdr:colOff>114300</xdr:colOff>
      <xdr:row>69</xdr:row>
      <xdr:rowOff>57150</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77</xdr:col>
      <xdr:colOff>277091</xdr:colOff>
      <xdr:row>31</xdr:row>
      <xdr:rowOff>69273</xdr:rowOff>
    </xdr:from>
    <xdr:to>
      <xdr:col>92</xdr:col>
      <xdr:colOff>277091</xdr:colOff>
      <xdr:row>60</xdr:row>
      <xdr:rowOff>31173</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77</xdr:col>
      <xdr:colOff>259772</xdr:colOff>
      <xdr:row>60</xdr:row>
      <xdr:rowOff>103909</xdr:rowOff>
    </xdr:from>
    <xdr:to>
      <xdr:col>92</xdr:col>
      <xdr:colOff>259772</xdr:colOff>
      <xdr:row>89</xdr:row>
      <xdr:rowOff>65809</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47</xdr:col>
      <xdr:colOff>1083</xdr:colOff>
      <xdr:row>30</xdr:row>
      <xdr:rowOff>37883</xdr:rowOff>
    </xdr:from>
    <xdr:to>
      <xdr:col>62</xdr:col>
      <xdr:colOff>1083</xdr:colOff>
      <xdr:row>58</xdr:row>
      <xdr:rowOff>190283</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46</xdr:col>
      <xdr:colOff>584489</xdr:colOff>
      <xdr:row>59</xdr:row>
      <xdr:rowOff>114732</xdr:rowOff>
    </xdr:from>
    <xdr:to>
      <xdr:col>61</xdr:col>
      <xdr:colOff>584489</xdr:colOff>
      <xdr:row>88</xdr:row>
      <xdr:rowOff>76632</xdr:rowOff>
    </xdr:to>
    <xdr:graphicFrame macro="">
      <xdr:nvGraphicFramePr>
        <xdr:cNvPr id="1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25</xdr:col>
      <xdr:colOff>500063</xdr:colOff>
      <xdr:row>30</xdr:row>
      <xdr:rowOff>59531</xdr:rowOff>
    </xdr:from>
    <xdr:to>
      <xdr:col>40</xdr:col>
      <xdr:colOff>500063</xdr:colOff>
      <xdr:row>59</xdr:row>
      <xdr:rowOff>21431</xdr:rowOff>
    </xdr:to>
    <xdr:graphicFrame macro="">
      <xdr:nvGraphicFramePr>
        <xdr:cNvPr id="18"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25</xdr:col>
      <xdr:colOff>536863</xdr:colOff>
      <xdr:row>59</xdr:row>
      <xdr:rowOff>173181</xdr:rowOff>
    </xdr:from>
    <xdr:to>
      <xdr:col>40</xdr:col>
      <xdr:colOff>536863</xdr:colOff>
      <xdr:row>88</xdr:row>
      <xdr:rowOff>135081</xdr:rowOff>
    </xdr:to>
    <xdr:graphicFrame macro="">
      <xdr:nvGraphicFramePr>
        <xdr:cNvPr id="1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25</xdr:col>
      <xdr:colOff>499382</xdr:colOff>
      <xdr:row>1</xdr:row>
      <xdr:rowOff>32657</xdr:rowOff>
    </xdr:from>
    <xdr:to>
      <xdr:col>40</xdr:col>
      <xdr:colOff>499382</xdr:colOff>
      <xdr:row>29</xdr:row>
      <xdr:rowOff>185057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47</xdr:col>
      <xdr:colOff>26843</xdr:colOff>
      <xdr:row>1</xdr:row>
      <xdr:rowOff>44161</xdr:rowOff>
    </xdr:from>
    <xdr:to>
      <xdr:col>62</xdr:col>
      <xdr:colOff>26843</xdr:colOff>
      <xdr:row>30</xdr:row>
      <xdr:rowOff>6061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77</xdr:col>
      <xdr:colOff>352425</xdr:colOff>
      <xdr:row>1</xdr:row>
      <xdr:rowOff>104775</xdr:rowOff>
    </xdr:from>
    <xdr:to>
      <xdr:col>92</xdr:col>
      <xdr:colOff>352425</xdr:colOff>
      <xdr:row>30</xdr:row>
      <xdr:rowOff>66675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62</xdr:col>
      <xdr:colOff>200024</xdr:colOff>
      <xdr:row>1</xdr:row>
      <xdr:rowOff>85724</xdr:rowOff>
    </xdr:from>
    <xdr:to>
      <xdr:col>77</xdr:col>
      <xdr:colOff>133349</xdr:colOff>
      <xdr:row>23</xdr:row>
      <xdr:rowOff>152399</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62</xdr:col>
      <xdr:colOff>180975</xdr:colOff>
      <xdr:row>24</xdr:row>
      <xdr:rowOff>28575</xdr:rowOff>
    </xdr:from>
    <xdr:to>
      <xdr:col>77</xdr:col>
      <xdr:colOff>114300</xdr:colOff>
      <xdr:row>46</xdr:row>
      <xdr:rowOff>95250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62</xdr:col>
      <xdr:colOff>180975</xdr:colOff>
      <xdr:row>46</xdr:row>
      <xdr:rowOff>180975</xdr:rowOff>
    </xdr:from>
    <xdr:to>
      <xdr:col>77</xdr:col>
      <xdr:colOff>114300</xdr:colOff>
      <xdr:row>69</xdr:row>
      <xdr:rowOff>57150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77</xdr:col>
      <xdr:colOff>277091</xdr:colOff>
      <xdr:row>31</xdr:row>
      <xdr:rowOff>69273</xdr:rowOff>
    </xdr:from>
    <xdr:to>
      <xdr:col>92</xdr:col>
      <xdr:colOff>277091</xdr:colOff>
      <xdr:row>60</xdr:row>
      <xdr:rowOff>31173</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77</xdr:col>
      <xdr:colOff>259772</xdr:colOff>
      <xdr:row>60</xdr:row>
      <xdr:rowOff>103909</xdr:rowOff>
    </xdr:from>
    <xdr:to>
      <xdr:col>92</xdr:col>
      <xdr:colOff>259772</xdr:colOff>
      <xdr:row>89</xdr:row>
      <xdr:rowOff>65809</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47</xdr:col>
      <xdr:colOff>1083</xdr:colOff>
      <xdr:row>30</xdr:row>
      <xdr:rowOff>37883</xdr:rowOff>
    </xdr:from>
    <xdr:to>
      <xdr:col>62</xdr:col>
      <xdr:colOff>1083</xdr:colOff>
      <xdr:row>58</xdr:row>
      <xdr:rowOff>190283</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46</xdr:col>
      <xdr:colOff>584489</xdr:colOff>
      <xdr:row>59</xdr:row>
      <xdr:rowOff>114732</xdr:rowOff>
    </xdr:from>
    <xdr:to>
      <xdr:col>61</xdr:col>
      <xdr:colOff>584489</xdr:colOff>
      <xdr:row>88</xdr:row>
      <xdr:rowOff>76632</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25</xdr:col>
      <xdr:colOff>500063</xdr:colOff>
      <xdr:row>30</xdr:row>
      <xdr:rowOff>59531</xdr:rowOff>
    </xdr:from>
    <xdr:to>
      <xdr:col>40</xdr:col>
      <xdr:colOff>500063</xdr:colOff>
      <xdr:row>59</xdr:row>
      <xdr:rowOff>21431</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25</xdr:col>
      <xdr:colOff>536863</xdr:colOff>
      <xdr:row>59</xdr:row>
      <xdr:rowOff>173181</xdr:rowOff>
    </xdr:from>
    <xdr:to>
      <xdr:col>40</xdr:col>
      <xdr:colOff>536863</xdr:colOff>
      <xdr:row>88</xdr:row>
      <xdr:rowOff>135081</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25</xdr:col>
      <xdr:colOff>499382</xdr:colOff>
      <xdr:row>1</xdr:row>
      <xdr:rowOff>32657</xdr:rowOff>
    </xdr:from>
    <xdr:to>
      <xdr:col>40</xdr:col>
      <xdr:colOff>499382</xdr:colOff>
      <xdr:row>29</xdr:row>
      <xdr:rowOff>185057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47</xdr:col>
      <xdr:colOff>26843</xdr:colOff>
      <xdr:row>1</xdr:row>
      <xdr:rowOff>44161</xdr:rowOff>
    </xdr:from>
    <xdr:to>
      <xdr:col>62</xdr:col>
      <xdr:colOff>26843</xdr:colOff>
      <xdr:row>30</xdr:row>
      <xdr:rowOff>6061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77</xdr:col>
      <xdr:colOff>352425</xdr:colOff>
      <xdr:row>1</xdr:row>
      <xdr:rowOff>104775</xdr:rowOff>
    </xdr:from>
    <xdr:to>
      <xdr:col>92</xdr:col>
      <xdr:colOff>352425</xdr:colOff>
      <xdr:row>30</xdr:row>
      <xdr:rowOff>66675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62</xdr:col>
      <xdr:colOff>200024</xdr:colOff>
      <xdr:row>1</xdr:row>
      <xdr:rowOff>85724</xdr:rowOff>
    </xdr:from>
    <xdr:to>
      <xdr:col>77</xdr:col>
      <xdr:colOff>133349</xdr:colOff>
      <xdr:row>23</xdr:row>
      <xdr:rowOff>152399</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62</xdr:col>
      <xdr:colOff>180975</xdr:colOff>
      <xdr:row>24</xdr:row>
      <xdr:rowOff>28575</xdr:rowOff>
    </xdr:from>
    <xdr:to>
      <xdr:col>77</xdr:col>
      <xdr:colOff>114300</xdr:colOff>
      <xdr:row>46</xdr:row>
      <xdr:rowOff>95250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62</xdr:col>
      <xdr:colOff>180975</xdr:colOff>
      <xdr:row>46</xdr:row>
      <xdr:rowOff>180975</xdr:rowOff>
    </xdr:from>
    <xdr:to>
      <xdr:col>77</xdr:col>
      <xdr:colOff>114300</xdr:colOff>
      <xdr:row>69</xdr:row>
      <xdr:rowOff>57150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77</xdr:col>
      <xdr:colOff>277091</xdr:colOff>
      <xdr:row>31</xdr:row>
      <xdr:rowOff>69273</xdr:rowOff>
    </xdr:from>
    <xdr:to>
      <xdr:col>92</xdr:col>
      <xdr:colOff>277091</xdr:colOff>
      <xdr:row>60</xdr:row>
      <xdr:rowOff>31173</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77</xdr:col>
      <xdr:colOff>259772</xdr:colOff>
      <xdr:row>60</xdr:row>
      <xdr:rowOff>103909</xdr:rowOff>
    </xdr:from>
    <xdr:to>
      <xdr:col>92</xdr:col>
      <xdr:colOff>259772</xdr:colOff>
      <xdr:row>89</xdr:row>
      <xdr:rowOff>65809</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47</xdr:col>
      <xdr:colOff>1083</xdr:colOff>
      <xdr:row>30</xdr:row>
      <xdr:rowOff>37883</xdr:rowOff>
    </xdr:from>
    <xdr:to>
      <xdr:col>62</xdr:col>
      <xdr:colOff>1083</xdr:colOff>
      <xdr:row>58</xdr:row>
      <xdr:rowOff>190283</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46</xdr:col>
      <xdr:colOff>584489</xdr:colOff>
      <xdr:row>59</xdr:row>
      <xdr:rowOff>114732</xdr:rowOff>
    </xdr:from>
    <xdr:to>
      <xdr:col>61</xdr:col>
      <xdr:colOff>584489</xdr:colOff>
      <xdr:row>88</xdr:row>
      <xdr:rowOff>76632</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25</xdr:col>
      <xdr:colOff>500063</xdr:colOff>
      <xdr:row>30</xdr:row>
      <xdr:rowOff>59531</xdr:rowOff>
    </xdr:from>
    <xdr:to>
      <xdr:col>40</xdr:col>
      <xdr:colOff>500063</xdr:colOff>
      <xdr:row>59</xdr:row>
      <xdr:rowOff>21431</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25</xdr:col>
      <xdr:colOff>536863</xdr:colOff>
      <xdr:row>59</xdr:row>
      <xdr:rowOff>173181</xdr:rowOff>
    </xdr:from>
    <xdr:to>
      <xdr:col>40</xdr:col>
      <xdr:colOff>536863</xdr:colOff>
      <xdr:row>88</xdr:row>
      <xdr:rowOff>135081</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25</xdr:col>
      <xdr:colOff>499382</xdr:colOff>
      <xdr:row>1</xdr:row>
      <xdr:rowOff>32657</xdr:rowOff>
    </xdr:from>
    <xdr:to>
      <xdr:col>40</xdr:col>
      <xdr:colOff>499382</xdr:colOff>
      <xdr:row>29</xdr:row>
      <xdr:rowOff>185057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47</xdr:col>
      <xdr:colOff>26843</xdr:colOff>
      <xdr:row>1</xdr:row>
      <xdr:rowOff>44161</xdr:rowOff>
    </xdr:from>
    <xdr:to>
      <xdr:col>62</xdr:col>
      <xdr:colOff>26843</xdr:colOff>
      <xdr:row>30</xdr:row>
      <xdr:rowOff>6061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77</xdr:col>
      <xdr:colOff>352425</xdr:colOff>
      <xdr:row>1</xdr:row>
      <xdr:rowOff>104775</xdr:rowOff>
    </xdr:from>
    <xdr:to>
      <xdr:col>92</xdr:col>
      <xdr:colOff>352425</xdr:colOff>
      <xdr:row>30</xdr:row>
      <xdr:rowOff>66675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62</xdr:col>
      <xdr:colOff>200024</xdr:colOff>
      <xdr:row>1</xdr:row>
      <xdr:rowOff>85724</xdr:rowOff>
    </xdr:from>
    <xdr:to>
      <xdr:col>77</xdr:col>
      <xdr:colOff>133349</xdr:colOff>
      <xdr:row>23</xdr:row>
      <xdr:rowOff>152399</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62</xdr:col>
      <xdr:colOff>180975</xdr:colOff>
      <xdr:row>24</xdr:row>
      <xdr:rowOff>28575</xdr:rowOff>
    </xdr:from>
    <xdr:to>
      <xdr:col>77</xdr:col>
      <xdr:colOff>114300</xdr:colOff>
      <xdr:row>46</xdr:row>
      <xdr:rowOff>95250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62</xdr:col>
      <xdr:colOff>180975</xdr:colOff>
      <xdr:row>46</xdr:row>
      <xdr:rowOff>180975</xdr:rowOff>
    </xdr:from>
    <xdr:to>
      <xdr:col>77</xdr:col>
      <xdr:colOff>114300</xdr:colOff>
      <xdr:row>69</xdr:row>
      <xdr:rowOff>57150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77</xdr:col>
      <xdr:colOff>277091</xdr:colOff>
      <xdr:row>31</xdr:row>
      <xdr:rowOff>69273</xdr:rowOff>
    </xdr:from>
    <xdr:to>
      <xdr:col>92</xdr:col>
      <xdr:colOff>277091</xdr:colOff>
      <xdr:row>60</xdr:row>
      <xdr:rowOff>31173</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77</xdr:col>
      <xdr:colOff>259772</xdr:colOff>
      <xdr:row>60</xdr:row>
      <xdr:rowOff>103909</xdr:rowOff>
    </xdr:from>
    <xdr:to>
      <xdr:col>92</xdr:col>
      <xdr:colOff>259772</xdr:colOff>
      <xdr:row>89</xdr:row>
      <xdr:rowOff>65809</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47</xdr:col>
      <xdr:colOff>1083</xdr:colOff>
      <xdr:row>30</xdr:row>
      <xdr:rowOff>37883</xdr:rowOff>
    </xdr:from>
    <xdr:to>
      <xdr:col>62</xdr:col>
      <xdr:colOff>1083</xdr:colOff>
      <xdr:row>58</xdr:row>
      <xdr:rowOff>190283</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46</xdr:col>
      <xdr:colOff>584489</xdr:colOff>
      <xdr:row>59</xdr:row>
      <xdr:rowOff>81602</xdr:rowOff>
    </xdr:from>
    <xdr:to>
      <xdr:col>61</xdr:col>
      <xdr:colOff>584489</xdr:colOff>
      <xdr:row>88</xdr:row>
      <xdr:rowOff>43502</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25</xdr:col>
      <xdr:colOff>500063</xdr:colOff>
      <xdr:row>30</xdr:row>
      <xdr:rowOff>59531</xdr:rowOff>
    </xdr:from>
    <xdr:to>
      <xdr:col>40</xdr:col>
      <xdr:colOff>500063</xdr:colOff>
      <xdr:row>59</xdr:row>
      <xdr:rowOff>21431</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25</xdr:col>
      <xdr:colOff>536863</xdr:colOff>
      <xdr:row>59</xdr:row>
      <xdr:rowOff>173181</xdr:rowOff>
    </xdr:from>
    <xdr:to>
      <xdr:col>40</xdr:col>
      <xdr:colOff>536863</xdr:colOff>
      <xdr:row>88</xdr:row>
      <xdr:rowOff>135081</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K65"/>
  <sheetViews>
    <sheetView topLeftCell="A4" workbookViewId="0">
      <selection activeCell="D7" sqref="D7"/>
    </sheetView>
  </sheetViews>
  <sheetFormatPr defaultRowHeight="15" x14ac:dyDescent="0.25"/>
  <cols>
    <col min="4" max="4" width="73" bestFit="1" customWidth="1"/>
    <col min="5" max="5" width="13.7109375" customWidth="1"/>
    <col min="6" max="6" width="9.140625" customWidth="1"/>
  </cols>
  <sheetData>
    <row r="1" spans="1:193" x14ac:dyDescent="0.25">
      <c r="A1" t="s">
        <v>0</v>
      </c>
    </row>
    <row r="2" spans="1:193" x14ac:dyDescent="0.25">
      <c r="C2" t="s">
        <v>1</v>
      </c>
      <c r="D2" t="s">
        <v>245</v>
      </c>
    </row>
    <row r="3" spans="1:193" x14ac:dyDescent="0.25">
      <c r="A3" t="s">
        <v>2</v>
      </c>
      <c r="B3" t="s">
        <v>237</v>
      </c>
      <c r="E3" s="1">
        <v>43672.470590277779</v>
      </c>
      <c r="FU3" s="1"/>
    </row>
    <row r="4" spans="1:193" x14ac:dyDescent="0.25">
      <c r="A4" t="s">
        <v>3</v>
      </c>
      <c r="B4" t="s">
        <v>4</v>
      </c>
      <c r="C4" s="1">
        <v>43672.406527777777</v>
      </c>
      <c r="D4" t="s">
        <v>5</v>
      </c>
      <c r="FS4" s="1"/>
    </row>
    <row r="5" spans="1:193" x14ac:dyDescent="0.25">
      <c r="A5" t="s">
        <v>6</v>
      </c>
      <c r="B5" t="s">
        <v>7</v>
      </c>
      <c r="C5" t="s">
        <v>8</v>
      </c>
      <c r="D5" t="s">
        <v>9</v>
      </c>
      <c r="E5" t="s">
        <v>10</v>
      </c>
      <c r="F5">
        <v>38</v>
      </c>
    </row>
    <row r="7" spans="1:193" x14ac:dyDescent="0.25">
      <c r="A7" t="s">
        <v>11</v>
      </c>
    </row>
    <row r="9" spans="1:193" x14ac:dyDescent="0.25">
      <c r="E9" t="s">
        <v>238</v>
      </c>
      <c r="F9" t="s">
        <v>238</v>
      </c>
      <c r="G9" t="s">
        <v>238</v>
      </c>
      <c r="H9" t="s">
        <v>238</v>
      </c>
      <c r="I9" t="s">
        <v>238</v>
      </c>
      <c r="J9" t="s">
        <v>238</v>
      </c>
      <c r="K9" t="s">
        <v>238</v>
      </c>
      <c r="L9" t="s">
        <v>239</v>
      </c>
      <c r="M9" t="s">
        <v>239</v>
      </c>
      <c r="N9" t="s">
        <v>239</v>
      </c>
      <c r="O9" t="s">
        <v>239</v>
      </c>
      <c r="P9" t="s">
        <v>239</v>
      </c>
      <c r="Q9" t="s">
        <v>239</v>
      </c>
      <c r="R9" t="s">
        <v>239</v>
      </c>
      <c r="S9" t="s">
        <v>240</v>
      </c>
      <c r="T9" t="s">
        <v>240</v>
      </c>
      <c r="U9" t="s">
        <v>240</v>
      </c>
      <c r="V9" t="s">
        <v>240</v>
      </c>
      <c r="W9" t="s">
        <v>240</v>
      </c>
      <c r="X9" t="s">
        <v>240</v>
      </c>
      <c r="Y9" t="s">
        <v>240</v>
      </c>
      <c r="Z9" t="s">
        <v>12</v>
      </c>
      <c r="AA9" t="s">
        <v>12</v>
      </c>
      <c r="AB9" t="s">
        <v>12</v>
      </c>
      <c r="AC9" t="s">
        <v>12</v>
      </c>
      <c r="AD9" t="s">
        <v>12</v>
      </c>
      <c r="AE9" t="s">
        <v>12</v>
      </c>
      <c r="AF9" t="s">
        <v>12</v>
      </c>
      <c r="AG9" t="s">
        <v>13</v>
      </c>
      <c r="AH9" t="s">
        <v>13</v>
      </c>
      <c r="AI9" t="s">
        <v>13</v>
      </c>
      <c r="AJ9" t="s">
        <v>13</v>
      </c>
      <c r="AK9" t="s">
        <v>13</v>
      </c>
      <c r="AL9" t="s">
        <v>13</v>
      </c>
      <c r="AM9" t="s">
        <v>13</v>
      </c>
      <c r="AN9" t="s">
        <v>14</v>
      </c>
      <c r="AO9" t="s">
        <v>14</v>
      </c>
      <c r="AP9" t="s">
        <v>14</v>
      </c>
      <c r="AQ9" t="s">
        <v>14</v>
      </c>
      <c r="AR9" t="s">
        <v>14</v>
      </c>
      <c r="AS9" t="s">
        <v>14</v>
      </c>
      <c r="AT9" t="s">
        <v>14</v>
      </c>
      <c r="AU9" t="s">
        <v>15</v>
      </c>
      <c r="AV9" t="s">
        <v>15</v>
      </c>
      <c r="AW9" t="s">
        <v>15</v>
      </c>
      <c r="AX9" t="s">
        <v>15</v>
      </c>
      <c r="AY9" t="s">
        <v>15</v>
      </c>
      <c r="AZ9" t="s">
        <v>15</v>
      </c>
      <c r="BA9" t="s">
        <v>15</v>
      </c>
      <c r="BB9" t="s">
        <v>16</v>
      </c>
      <c r="BC9" t="s">
        <v>16</v>
      </c>
      <c r="BD9" t="s">
        <v>16</v>
      </c>
      <c r="BE9" t="s">
        <v>16</v>
      </c>
      <c r="BF9" t="s">
        <v>16</v>
      </c>
      <c r="BG9" t="s">
        <v>16</v>
      </c>
      <c r="BH9" t="s">
        <v>16</v>
      </c>
      <c r="BI9" t="s">
        <v>17</v>
      </c>
      <c r="BJ9" t="s">
        <v>17</v>
      </c>
      <c r="BK9" t="s">
        <v>17</v>
      </c>
      <c r="BL9" t="s">
        <v>17</v>
      </c>
      <c r="BM9" t="s">
        <v>17</v>
      </c>
      <c r="BN9" t="s">
        <v>17</v>
      </c>
      <c r="BO9" t="s">
        <v>17</v>
      </c>
      <c r="BP9" t="s">
        <v>18</v>
      </c>
      <c r="BQ9" t="s">
        <v>18</v>
      </c>
      <c r="BR9" t="s">
        <v>18</v>
      </c>
      <c r="BS9" t="s">
        <v>18</v>
      </c>
      <c r="BT9" t="s">
        <v>18</v>
      </c>
      <c r="BU9" t="s">
        <v>18</v>
      </c>
      <c r="BV9" t="s">
        <v>18</v>
      </c>
      <c r="BW9" t="s">
        <v>19</v>
      </c>
      <c r="BX9" t="s">
        <v>19</v>
      </c>
      <c r="BY9" t="s">
        <v>19</v>
      </c>
      <c r="BZ9" t="s">
        <v>19</v>
      </c>
      <c r="CA9" t="s">
        <v>19</v>
      </c>
      <c r="CB9" t="s">
        <v>19</v>
      </c>
      <c r="CC9" t="s">
        <v>19</v>
      </c>
      <c r="CD9" t="s">
        <v>20</v>
      </c>
      <c r="CE9" t="s">
        <v>20</v>
      </c>
      <c r="CF9" t="s">
        <v>20</v>
      </c>
      <c r="CG9" t="s">
        <v>20</v>
      </c>
      <c r="CH9" t="s">
        <v>20</v>
      </c>
      <c r="CI9" t="s">
        <v>20</v>
      </c>
      <c r="CJ9" t="s">
        <v>20</v>
      </c>
      <c r="CK9" t="s">
        <v>21</v>
      </c>
      <c r="CL9" t="s">
        <v>21</v>
      </c>
      <c r="CM9" t="s">
        <v>21</v>
      </c>
      <c r="CN9" t="s">
        <v>21</v>
      </c>
      <c r="CO9" t="s">
        <v>21</v>
      </c>
      <c r="CP9" t="s">
        <v>21</v>
      </c>
      <c r="CQ9" t="s">
        <v>21</v>
      </c>
      <c r="CR9" t="s">
        <v>22</v>
      </c>
      <c r="CS9" t="s">
        <v>22</v>
      </c>
      <c r="CT9" t="s">
        <v>22</v>
      </c>
      <c r="CU9" t="s">
        <v>22</v>
      </c>
      <c r="CV9" t="s">
        <v>22</v>
      </c>
      <c r="CW9" t="s">
        <v>22</v>
      </c>
      <c r="CX9" t="s">
        <v>22</v>
      </c>
      <c r="CY9" t="s">
        <v>23</v>
      </c>
      <c r="CZ9" t="s">
        <v>23</v>
      </c>
      <c r="DA9" t="s">
        <v>23</v>
      </c>
      <c r="DB9" t="s">
        <v>23</v>
      </c>
      <c r="DC9" t="s">
        <v>23</v>
      </c>
      <c r="DD9" t="s">
        <v>23</v>
      </c>
      <c r="DE9" t="s">
        <v>23</v>
      </c>
      <c r="DF9" t="s">
        <v>24</v>
      </c>
      <c r="DG9" t="s">
        <v>24</v>
      </c>
      <c r="DH9" t="s">
        <v>24</v>
      </c>
      <c r="DI9" t="s">
        <v>24</v>
      </c>
      <c r="DJ9" t="s">
        <v>24</v>
      </c>
      <c r="DK9" t="s">
        <v>24</v>
      </c>
      <c r="DL9" t="s">
        <v>24</v>
      </c>
      <c r="DM9" t="s">
        <v>25</v>
      </c>
      <c r="DN9" t="s">
        <v>25</v>
      </c>
      <c r="DO9" t="s">
        <v>25</v>
      </c>
      <c r="DP9" t="s">
        <v>25</v>
      </c>
      <c r="DQ9" t="s">
        <v>25</v>
      </c>
      <c r="DR9" t="s">
        <v>25</v>
      </c>
      <c r="DS9" t="s">
        <v>25</v>
      </c>
      <c r="DT9" t="s">
        <v>26</v>
      </c>
      <c r="DU9" t="s">
        <v>26</v>
      </c>
      <c r="DV9" t="s">
        <v>26</v>
      </c>
      <c r="DW9" t="s">
        <v>26</v>
      </c>
      <c r="DX9" t="s">
        <v>26</v>
      </c>
      <c r="DY9" t="s">
        <v>26</v>
      </c>
      <c r="DZ9" t="s">
        <v>26</v>
      </c>
      <c r="EA9" t="s">
        <v>27</v>
      </c>
      <c r="EB9" t="s">
        <v>27</v>
      </c>
      <c r="EC9" t="s">
        <v>27</v>
      </c>
      <c r="ED9" t="s">
        <v>27</v>
      </c>
      <c r="EE9" t="s">
        <v>27</v>
      </c>
      <c r="EF9" t="s">
        <v>27</v>
      </c>
      <c r="EG9" t="s">
        <v>27</v>
      </c>
      <c r="EH9" t="s">
        <v>28</v>
      </c>
      <c r="EI9" t="s">
        <v>28</v>
      </c>
      <c r="EJ9" t="s">
        <v>28</v>
      </c>
      <c r="EK9" t="s">
        <v>28</v>
      </c>
      <c r="EL9" t="s">
        <v>28</v>
      </c>
      <c r="EM9" t="s">
        <v>28</v>
      </c>
      <c r="EN9" t="s">
        <v>28</v>
      </c>
      <c r="EO9" t="s">
        <v>29</v>
      </c>
      <c r="EP9" t="s">
        <v>29</v>
      </c>
      <c r="EQ9" t="s">
        <v>29</v>
      </c>
      <c r="ER9" t="s">
        <v>29</v>
      </c>
      <c r="ES9" t="s">
        <v>29</v>
      </c>
      <c r="ET9" t="s">
        <v>29</v>
      </c>
      <c r="EU9" t="s">
        <v>29</v>
      </c>
      <c r="EV9" t="s">
        <v>30</v>
      </c>
      <c r="EW9" t="s">
        <v>30</v>
      </c>
      <c r="EX9" t="s">
        <v>30</v>
      </c>
      <c r="EY9" t="s">
        <v>30</v>
      </c>
      <c r="EZ9" t="s">
        <v>30</v>
      </c>
      <c r="FA9" t="s">
        <v>30</v>
      </c>
      <c r="FB9" t="s">
        <v>30</v>
      </c>
      <c r="FC9" t="s">
        <v>31</v>
      </c>
      <c r="FD9" t="s">
        <v>31</v>
      </c>
      <c r="FE9" t="s">
        <v>31</v>
      </c>
      <c r="FF9" t="s">
        <v>31</v>
      </c>
      <c r="FG9" t="s">
        <v>31</v>
      </c>
      <c r="FH9" t="s">
        <v>31</v>
      </c>
      <c r="FI9" t="s">
        <v>31</v>
      </c>
      <c r="FJ9" t="s">
        <v>32</v>
      </c>
      <c r="FK9" t="s">
        <v>32</v>
      </c>
      <c r="FL9" t="s">
        <v>32</v>
      </c>
      <c r="FM9" t="s">
        <v>32</v>
      </c>
      <c r="FN9" t="s">
        <v>32</v>
      </c>
      <c r="FO9" t="s">
        <v>32</v>
      </c>
      <c r="FP9" t="s">
        <v>32</v>
      </c>
      <c r="FQ9" t="s">
        <v>225</v>
      </c>
      <c r="FR9" t="s">
        <v>225</v>
      </c>
      <c r="FS9" t="s">
        <v>225</v>
      </c>
      <c r="FT9" t="s">
        <v>225</v>
      </c>
      <c r="FU9" t="s">
        <v>225</v>
      </c>
      <c r="FV9" t="s">
        <v>225</v>
      </c>
      <c r="FW9" t="s">
        <v>225</v>
      </c>
      <c r="FX9" t="s">
        <v>226</v>
      </c>
      <c r="FY9" t="s">
        <v>226</v>
      </c>
      <c r="FZ9" t="s">
        <v>226</v>
      </c>
      <c r="GA9" t="s">
        <v>226</v>
      </c>
      <c r="GB9" t="s">
        <v>226</v>
      </c>
      <c r="GC9" t="s">
        <v>226</v>
      </c>
      <c r="GD9" t="s">
        <v>226</v>
      </c>
      <c r="GE9" t="s">
        <v>227</v>
      </c>
      <c r="GF9" t="s">
        <v>227</v>
      </c>
      <c r="GG9" t="s">
        <v>227</v>
      </c>
      <c r="GH9" t="s">
        <v>227</v>
      </c>
      <c r="GI9" t="s">
        <v>227</v>
      </c>
      <c r="GJ9" t="s">
        <v>227</v>
      </c>
      <c r="GK9" t="s">
        <v>227</v>
      </c>
    </row>
    <row r="10" spans="1:193" x14ac:dyDescent="0.25">
      <c r="F10" t="s">
        <v>33</v>
      </c>
      <c r="G10" t="s">
        <v>34</v>
      </c>
      <c r="H10" t="s">
        <v>35</v>
      </c>
      <c r="I10" t="s">
        <v>36</v>
      </c>
      <c r="J10" t="s">
        <v>37</v>
      </c>
      <c r="K10" t="s">
        <v>38</v>
      </c>
      <c r="M10" t="s">
        <v>33</v>
      </c>
      <c r="N10" t="s">
        <v>34</v>
      </c>
      <c r="O10" t="s">
        <v>35</v>
      </c>
      <c r="P10" t="s">
        <v>36</v>
      </c>
      <c r="Q10" t="s">
        <v>37</v>
      </c>
      <c r="R10" t="s">
        <v>38</v>
      </c>
      <c r="T10" t="s">
        <v>33</v>
      </c>
      <c r="U10" t="s">
        <v>34</v>
      </c>
      <c r="V10" t="s">
        <v>35</v>
      </c>
      <c r="W10" t="s">
        <v>36</v>
      </c>
      <c r="X10" t="s">
        <v>37</v>
      </c>
      <c r="Y10" t="s">
        <v>38</v>
      </c>
      <c r="AA10" t="s">
        <v>33</v>
      </c>
      <c r="AB10" t="s">
        <v>34</v>
      </c>
      <c r="AC10" t="s">
        <v>35</v>
      </c>
      <c r="AD10" t="s">
        <v>36</v>
      </c>
      <c r="AE10" t="s">
        <v>37</v>
      </c>
      <c r="AF10" t="s">
        <v>38</v>
      </c>
      <c r="AH10" t="s">
        <v>33</v>
      </c>
      <c r="AI10" t="s">
        <v>34</v>
      </c>
      <c r="AJ10" t="s">
        <v>35</v>
      </c>
      <c r="AK10" t="s">
        <v>36</v>
      </c>
      <c r="AL10" t="s">
        <v>37</v>
      </c>
      <c r="AM10" t="s">
        <v>38</v>
      </c>
      <c r="AO10" t="s">
        <v>33</v>
      </c>
      <c r="AP10" t="s">
        <v>34</v>
      </c>
      <c r="AQ10" t="s">
        <v>35</v>
      </c>
      <c r="AR10" t="s">
        <v>36</v>
      </c>
      <c r="AS10" t="s">
        <v>37</v>
      </c>
      <c r="AT10" t="s">
        <v>38</v>
      </c>
      <c r="AV10" t="s">
        <v>33</v>
      </c>
      <c r="AW10" t="s">
        <v>34</v>
      </c>
      <c r="AX10" t="s">
        <v>35</v>
      </c>
      <c r="AY10" t="s">
        <v>36</v>
      </c>
      <c r="AZ10" t="s">
        <v>37</v>
      </c>
      <c r="BA10" t="s">
        <v>38</v>
      </c>
      <c r="BC10" t="s">
        <v>33</v>
      </c>
      <c r="BD10" t="s">
        <v>34</v>
      </c>
      <c r="BE10" t="s">
        <v>35</v>
      </c>
      <c r="BF10" t="s">
        <v>36</v>
      </c>
      <c r="BG10" t="s">
        <v>37</v>
      </c>
      <c r="BH10" t="s">
        <v>38</v>
      </c>
      <c r="BJ10" t="s">
        <v>33</v>
      </c>
      <c r="BK10" t="s">
        <v>34</v>
      </c>
      <c r="BL10" t="s">
        <v>35</v>
      </c>
      <c r="BM10" t="s">
        <v>36</v>
      </c>
      <c r="BN10" t="s">
        <v>37</v>
      </c>
      <c r="BO10" t="s">
        <v>38</v>
      </c>
      <c r="BQ10" t="s">
        <v>33</v>
      </c>
      <c r="BR10" t="s">
        <v>34</v>
      </c>
      <c r="BS10" t="s">
        <v>35</v>
      </c>
      <c r="BT10" t="s">
        <v>36</v>
      </c>
      <c r="BU10" t="s">
        <v>37</v>
      </c>
      <c r="BV10" t="s">
        <v>38</v>
      </c>
      <c r="BX10" t="s">
        <v>33</v>
      </c>
      <c r="BY10" t="s">
        <v>34</v>
      </c>
      <c r="BZ10" t="s">
        <v>35</v>
      </c>
      <c r="CA10" t="s">
        <v>36</v>
      </c>
      <c r="CB10" t="s">
        <v>37</v>
      </c>
      <c r="CC10" t="s">
        <v>38</v>
      </c>
      <c r="CE10" t="s">
        <v>33</v>
      </c>
      <c r="CF10" t="s">
        <v>34</v>
      </c>
      <c r="CG10" t="s">
        <v>35</v>
      </c>
      <c r="CH10" t="s">
        <v>36</v>
      </c>
      <c r="CI10" t="s">
        <v>37</v>
      </c>
      <c r="CJ10" t="s">
        <v>38</v>
      </c>
      <c r="CL10" t="s">
        <v>33</v>
      </c>
      <c r="CM10" t="s">
        <v>34</v>
      </c>
      <c r="CN10" t="s">
        <v>35</v>
      </c>
      <c r="CO10" t="s">
        <v>36</v>
      </c>
      <c r="CP10" t="s">
        <v>37</v>
      </c>
      <c r="CQ10" t="s">
        <v>38</v>
      </c>
      <c r="CS10" t="s">
        <v>33</v>
      </c>
      <c r="CT10" t="s">
        <v>34</v>
      </c>
      <c r="CU10" t="s">
        <v>35</v>
      </c>
      <c r="CV10" t="s">
        <v>36</v>
      </c>
      <c r="CW10" t="s">
        <v>37</v>
      </c>
      <c r="CX10" t="s">
        <v>38</v>
      </c>
      <c r="CZ10" t="s">
        <v>33</v>
      </c>
      <c r="DA10" t="s">
        <v>34</v>
      </c>
      <c r="DB10" t="s">
        <v>35</v>
      </c>
      <c r="DC10" t="s">
        <v>36</v>
      </c>
      <c r="DD10" t="s">
        <v>37</v>
      </c>
      <c r="DE10" t="s">
        <v>38</v>
      </c>
      <c r="DG10" t="s">
        <v>33</v>
      </c>
      <c r="DH10" t="s">
        <v>34</v>
      </c>
      <c r="DI10" t="s">
        <v>35</v>
      </c>
      <c r="DJ10" t="s">
        <v>36</v>
      </c>
      <c r="DK10" t="s">
        <v>37</v>
      </c>
      <c r="DL10" t="s">
        <v>38</v>
      </c>
      <c r="DN10" t="s">
        <v>33</v>
      </c>
      <c r="DO10" t="s">
        <v>34</v>
      </c>
      <c r="DP10" t="s">
        <v>35</v>
      </c>
      <c r="DQ10" t="s">
        <v>36</v>
      </c>
      <c r="DR10" t="s">
        <v>37</v>
      </c>
      <c r="DS10" t="s">
        <v>38</v>
      </c>
      <c r="DU10" t="s">
        <v>33</v>
      </c>
      <c r="DV10" t="s">
        <v>34</v>
      </c>
      <c r="DW10" t="s">
        <v>35</v>
      </c>
      <c r="DX10" t="s">
        <v>36</v>
      </c>
      <c r="DY10" t="s">
        <v>37</v>
      </c>
      <c r="DZ10" t="s">
        <v>38</v>
      </c>
      <c r="EB10" t="s">
        <v>33</v>
      </c>
      <c r="EC10" t="s">
        <v>34</v>
      </c>
      <c r="ED10" t="s">
        <v>35</v>
      </c>
      <c r="EE10" t="s">
        <v>36</v>
      </c>
      <c r="EF10" t="s">
        <v>37</v>
      </c>
      <c r="EG10" t="s">
        <v>38</v>
      </c>
      <c r="EI10" t="s">
        <v>33</v>
      </c>
      <c r="EJ10" t="s">
        <v>34</v>
      </c>
      <c r="EK10" t="s">
        <v>35</v>
      </c>
      <c r="EL10" t="s">
        <v>36</v>
      </c>
      <c r="EM10" t="s">
        <v>37</v>
      </c>
      <c r="EN10" t="s">
        <v>38</v>
      </c>
      <c r="EP10" t="s">
        <v>33</v>
      </c>
      <c r="EQ10" t="s">
        <v>34</v>
      </c>
      <c r="ER10" t="s">
        <v>35</v>
      </c>
      <c r="ES10" t="s">
        <v>36</v>
      </c>
      <c r="ET10" t="s">
        <v>37</v>
      </c>
      <c r="EU10" t="s">
        <v>38</v>
      </c>
      <c r="EW10" t="s">
        <v>33</v>
      </c>
      <c r="EX10" t="s">
        <v>34</v>
      </c>
      <c r="EY10" t="s">
        <v>35</v>
      </c>
      <c r="EZ10" t="s">
        <v>36</v>
      </c>
      <c r="FA10" t="s">
        <v>37</v>
      </c>
      <c r="FB10" t="s">
        <v>38</v>
      </c>
      <c r="FD10" t="s">
        <v>33</v>
      </c>
      <c r="FE10" t="s">
        <v>34</v>
      </c>
      <c r="FF10" t="s">
        <v>35</v>
      </c>
      <c r="FG10" t="s">
        <v>36</v>
      </c>
      <c r="FH10" t="s">
        <v>37</v>
      </c>
      <c r="FI10" t="s">
        <v>38</v>
      </c>
      <c r="FK10" t="s">
        <v>33</v>
      </c>
      <c r="FL10" t="s">
        <v>34</v>
      </c>
      <c r="FM10" t="s">
        <v>35</v>
      </c>
      <c r="FN10" t="s">
        <v>36</v>
      </c>
      <c r="FO10" t="s">
        <v>37</v>
      </c>
      <c r="FP10" t="s">
        <v>38</v>
      </c>
      <c r="FR10" t="s">
        <v>33</v>
      </c>
      <c r="FS10" t="s">
        <v>34</v>
      </c>
      <c r="FT10" t="s">
        <v>35</v>
      </c>
      <c r="FU10" t="s">
        <v>36</v>
      </c>
      <c r="FV10" t="s">
        <v>37</v>
      </c>
      <c r="FW10" t="s">
        <v>38</v>
      </c>
      <c r="FY10" t="s">
        <v>33</v>
      </c>
      <c r="FZ10" t="s">
        <v>34</v>
      </c>
      <c r="GA10" t="s">
        <v>35</v>
      </c>
      <c r="GB10" t="s">
        <v>36</v>
      </c>
      <c r="GC10" t="s">
        <v>37</v>
      </c>
      <c r="GD10" t="s">
        <v>38</v>
      </c>
      <c r="GF10" t="s">
        <v>33</v>
      </c>
      <c r="GG10" t="s">
        <v>34</v>
      </c>
      <c r="GH10" t="s">
        <v>35</v>
      </c>
      <c r="GI10" t="s">
        <v>36</v>
      </c>
      <c r="GJ10" t="s">
        <v>37</v>
      </c>
      <c r="GK10" t="s">
        <v>38</v>
      </c>
    </row>
    <row r="11" spans="1:193" x14ac:dyDescent="0.25">
      <c r="A11" t="s">
        <v>39</v>
      </c>
      <c r="B11" t="s">
        <v>39</v>
      </c>
      <c r="C11" t="s">
        <v>39</v>
      </c>
      <c r="D11" t="s">
        <v>39</v>
      </c>
      <c r="E11">
        <v>0</v>
      </c>
      <c r="F11">
        <v>0</v>
      </c>
      <c r="G11">
        <v>0</v>
      </c>
      <c r="H11">
        <v>0</v>
      </c>
      <c r="I11">
        <v>0</v>
      </c>
      <c r="J11">
        <v>0</v>
      </c>
      <c r="K11">
        <v>0</v>
      </c>
      <c r="L11">
        <v>0</v>
      </c>
      <c r="M11">
        <v>0</v>
      </c>
      <c r="N11">
        <v>0</v>
      </c>
      <c r="O11">
        <v>0</v>
      </c>
      <c r="P11">
        <v>0</v>
      </c>
      <c r="Q11">
        <v>0</v>
      </c>
      <c r="R11">
        <v>0</v>
      </c>
      <c r="S11">
        <v>0</v>
      </c>
      <c r="T11">
        <v>0</v>
      </c>
      <c r="U11">
        <v>0</v>
      </c>
      <c r="V11">
        <v>0</v>
      </c>
      <c r="W11">
        <v>0</v>
      </c>
      <c r="X11">
        <v>0</v>
      </c>
      <c r="Y11">
        <v>0</v>
      </c>
      <c r="Z11">
        <v>0</v>
      </c>
      <c r="AA11">
        <v>0</v>
      </c>
      <c r="AB11">
        <v>0</v>
      </c>
      <c r="AC11">
        <v>0</v>
      </c>
      <c r="AD11">
        <v>0</v>
      </c>
      <c r="AE11">
        <v>0</v>
      </c>
      <c r="AF11">
        <v>0</v>
      </c>
      <c r="AG11">
        <v>0</v>
      </c>
      <c r="AH11">
        <v>0</v>
      </c>
      <c r="AI11">
        <v>0</v>
      </c>
      <c r="AJ11">
        <v>0</v>
      </c>
      <c r="AK11">
        <v>0</v>
      </c>
      <c r="AL11">
        <v>0</v>
      </c>
      <c r="AM11">
        <v>0</v>
      </c>
      <c r="AN11">
        <v>0</v>
      </c>
      <c r="AO11">
        <v>0</v>
      </c>
      <c r="AP11">
        <v>0</v>
      </c>
      <c r="AQ11">
        <v>0</v>
      </c>
      <c r="AR11">
        <v>0</v>
      </c>
      <c r="AS11">
        <v>0</v>
      </c>
      <c r="AT11">
        <v>0</v>
      </c>
      <c r="AU11">
        <v>0</v>
      </c>
      <c r="AV11">
        <v>0</v>
      </c>
      <c r="AW11">
        <v>0</v>
      </c>
      <c r="AX11">
        <v>0</v>
      </c>
      <c r="AY11">
        <v>0</v>
      </c>
      <c r="AZ11">
        <v>0</v>
      </c>
      <c r="BA11">
        <v>0</v>
      </c>
      <c r="BB11">
        <v>0</v>
      </c>
      <c r="BC11">
        <v>0</v>
      </c>
      <c r="BD11">
        <v>0</v>
      </c>
      <c r="BE11">
        <v>0</v>
      </c>
      <c r="BF11">
        <v>0</v>
      </c>
      <c r="BG11">
        <v>0</v>
      </c>
      <c r="BH11">
        <v>0</v>
      </c>
      <c r="BI11">
        <v>0</v>
      </c>
      <c r="BJ11">
        <v>0</v>
      </c>
      <c r="BK11">
        <v>0</v>
      </c>
      <c r="BL11">
        <v>0</v>
      </c>
      <c r="BM11">
        <v>0</v>
      </c>
      <c r="BN11">
        <v>0</v>
      </c>
      <c r="BO11">
        <v>0</v>
      </c>
      <c r="BP11">
        <v>0</v>
      </c>
      <c r="BQ11">
        <v>0</v>
      </c>
      <c r="BR11">
        <v>0</v>
      </c>
      <c r="BS11">
        <v>0</v>
      </c>
      <c r="BT11">
        <v>0</v>
      </c>
      <c r="BU11">
        <v>0</v>
      </c>
      <c r="BV11">
        <v>0</v>
      </c>
      <c r="BW11">
        <v>0</v>
      </c>
      <c r="BX11">
        <v>0</v>
      </c>
      <c r="BY11">
        <v>0</v>
      </c>
      <c r="BZ11">
        <v>0</v>
      </c>
      <c r="CA11">
        <v>0</v>
      </c>
      <c r="CB11">
        <v>0</v>
      </c>
      <c r="CC11">
        <v>0</v>
      </c>
      <c r="CD11">
        <v>0</v>
      </c>
      <c r="CE11">
        <v>0</v>
      </c>
      <c r="CF11">
        <v>0</v>
      </c>
      <c r="CG11">
        <v>0</v>
      </c>
      <c r="CH11">
        <v>0</v>
      </c>
      <c r="CI11">
        <v>0</v>
      </c>
      <c r="CJ11">
        <v>0</v>
      </c>
      <c r="CK11">
        <v>0</v>
      </c>
      <c r="CL11">
        <v>0</v>
      </c>
      <c r="CM11">
        <v>0</v>
      </c>
      <c r="CN11">
        <v>0</v>
      </c>
      <c r="CO11">
        <v>0</v>
      </c>
      <c r="CP11">
        <v>0</v>
      </c>
      <c r="CQ11">
        <v>0</v>
      </c>
      <c r="CR11">
        <v>0</v>
      </c>
      <c r="CS11">
        <v>0</v>
      </c>
      <c r="CT11">
        <v>0</v>
      </c>
      <c r="CU11">
        <v>0</v>
      </c>
      <c r="CV11">
        <v>0</v>
      </c>
      <c r="CW11">
        <v>0</v>
      </c>
      <c r="CX11">
        <v>0</v>
      </c>
      <c r="CY11">
        <v>0</v>
      </c>
      <c r="CZ11">
        <v>0</v>
      </c>
      <c r="DA11">
        <v>0</v>
      </c>
      <c r="DB11">
        <v>0</v>
      </c>
      <c r="DC11">
        <v>0</v>
      </c>
      <c r="DD11">
        <v>0</v>
      </c>
      <c r="DE11">
        <v>0</v>
      </c>
      <c r="DF11">
        <v>0</v>
      </c>
      <c r="DG11">
        <v>0</v>
      </c>
      <c r="DH11">
        <v>0</v>
      </c>
      <c r="DI11">
        <v>0</v>
      </c>
      <c r="DJ11">
        <v>0</v>
      </c>
      <c r="DK11">
        <v>0</v>
      </c>
      <c r="DL11">
        <v>0</v>
      </c>
      <c r="DM11">
        <v>0</v>
      </c>
      <c r="DN11">
        <v>0</v>
      </c>
      <c r="DO11">
        <v>0</v>
      </c>
      <c r="DP11">
        <v>0</v>
      </c>
      <c r="DQ11">
        <v>0</v>
      </c>
      <c r="DR11">
        <v>0</v>
      </c>
      <c r="DS11">
        <v>0</v>
      </c>
      <c r="DT11">
        <v>0</v>
      </c>
      <c r="DU11">
        <v>0</v>
      </c>
      <c r="DV11">
        <v>0</v>
      </c>
      <c r="DW11">
        <v>0</v>
      </c>
      <c r="DX11">
        <v>0</v>
      </c>
      <c r="DY11">
        <v>0</v>
      </c>
      <c r="DZ11">
        <v>0</v>
      </c>
      <c r="EA11">
        <v>0</v>
      </c>
      <c r="EB11">
        <v>0</v>
      </c>
      <c r="EC11">
        <v>0</v>
      </c>
      <c r="ED11">
        <v>0</v>
      </c>
      <c r="EE11">
        <v>0</v>
      </c>
      <c r="EF11">
        <v>0</v>
      </c>
      <c r="EG11">
        <v>0</v>
      </c>
      <c r="EH11">
        <v>0</v>
      </c>
      <c r="EI11">
        <v>0</v>
      </c>
      <c r="EJ11">
        <v>0</v>
      </c>
      <c r="EK11">
        <v>0</v>
      </c>
      <c r="EL11">
        <v>0</v>
      </c>
      <c r="EM11">
        <v>0</v>
      </c>
      <c r="EN11">
        <v>0</v>
      </c>
      <c r="EO11">
        <v>0</v>
      </c>
      <c r="EP11">
        <v>0</v>
      </c>
      <c r="EQ11">
        <v>0</v>
      </c>
      <c r="ER11">
        <v>0</v>
      </c>
      <c r="ES11">
        <v>0</v>
      </c>
      <c r="ET11">
        <v>0</v>
      </c>
      <c r="EU11">
        <v>0</v>
      </c>
      <c r="EV11">
        <v>0</v>
      </c>
      <c r="EW11">
        <v>0</v>
      </c>
      <c r="EX11">
        <v>0</v>
      </c>
      <c r="EY11">
        <v>0</v>
      </c>
      <c r="EZ11">
        <v>0</v>
      </c>
      <c r="FA11">
        <v>0</v>
      </c>
      <c r="FB11">
        <v>0</v>
      </c>
      <c r="FC11">
        <v>0</v>
      </c>
      <c r="FD11">
        <v>0</v>
      </c>
      <c r="FE11">
        <v>0</v>
      </c>
      <c r="FF11">
        <v>0</v>
      </c>
      <c r="FG11">
        <v>0</v>
      </c>
      <c r="FH11">
        <v>0</v>
      </c>
      <c r="FI11">
        <v>0</v>
      </c>
      <c r="FJ11">
        <v>0</v>
      </c>
      <c r="FK11">
        <v>0</v>
      </c>
      <c r="FL11">
        <v>0</v>
      </c>
      <c r="FM11">
        <v>0</v>
      </c>
      <c r="FN11">
        <v>0</v>
      </c>
      <c r="FO11">
        <v>0</v>
      </c>
      <c r="FP11">
        <v>0</v>
      </c>
      <c r="FQ11">
        <v>0</v>
      </c>
      <c r="FR11">
        <v>0</v>
      </c>
      <c r="FS11">
        <v>0</v>
      </c>
      <c r="FT11">
        <v>0</v>
      </c>
      <c r="FU11">
        <v>0</v>
      </c>
      <c r="FV11">
        <v>0</v>
      </c>
      <c r="FW11">
        <v>0</v>
      </c>
      <c r="FX11">
        <v>0</v>
      </c>
      <c r="FY11">
        <v>0</v>
      </c>
      <c r="FZ11">
        <v>0</v>
      </c>
      <c r="GA11">
        <v>0</v>
      </c>
      <c r="GB11">
        <v>0</v>
      </c>
      <c r="GC11">
        <v>0</v>
      </c>
      <c r="GD11">
        <v>0</v>
      </c>
      <c r="GE11">
        <v>0</v>
      </c>
      <c r="GF11">
        <v>0</v>
      </c>
      <c r="GG11">
        <v>0</v>
      </c>
      <c r="GH11">
        <v>0</v>
      </c>
      <c r="GI11">
        <v>0</v>
      </c>
      <c r="GJ11">
        <v>0</v>
      </c>
      <c r="GK11">
        <v>0</v>
      </c>
    </row>
    <row r="12" spans="1:193" x14ac:dyDescent="0.25">
      <c r="B12" t="s">
        <v>40</v>
      </c>
      <c r="C12" t="s">
        <v>40</v>
      </c>
      <c r="D12" t="s">
        <v>40</v>
      </c>
      <c r="E12">
        <v>0</v>
      </c>
      <c r="F12">
        <v>0</v>
      </c>
      <c r="G12">
        <v>0</v>
      </c>
      <c r="H12">
        <v>0</v>
      </c>
      <c r="I12">
        <v>0</v>
      </c>
      <c r="J12">
        <v>0</v>
      </c>
      <c r="K12">
        <v>0</v>
      </c>
      <c r="L12">
        <v>0</v>
      </c>
      <c r="M12">
        <v>0</v>
      </c>
      <c r="N12">
        <v>0</v>
      </c>
      <c r="O12">
        <v>0</v>
      </c>
      <c r="P12">
        <v>0</v>
      </c>
      <c r="Q12">
        <v>0</v>
      </c>
      <c r="R12">
        <v>0</v>
      </c>
      <c r="S12">
        <v>0</v>
      </c>
      <c r="T12">
        <v>0</v>
      </c>
      <c r="U12">
        <v>0</v>
      </c>
      <c r="V12">
        <v>0</v>
      </c>
      <c r="W12">
        <v>0</v>
      </c>
      <c r="X12">
        <v>0</v>
      </c>
      <c r="Y12">
        <v>0</v>
      </c>
      <c r="Z12">
        <v>0</v>
      </c>
      <c r="AA12">
        <v>0</v>
      </c>
      <c r="AB12">
        <v>0</v>
      </c>
      <c r="AC12">
        <v>0</v>
      </c>
      <c r="AD12">
        <v>0</v>
      </c>
      <c r="AE12">
        <v>0</v>
      </c>
      <c r="AF12">
        <v>0</v>
      </c>
      <c r="AG12">
        <v>0</v>
      </c>
      <c r="AH12">
        <v>0</v>
      </c>
      <c r="AI12">
        <v>0</v>
      </c>
      <c r="AJ12">
        <v>0</v>
      </c>
      <c r="AK12">
        <v>0</v>
      </c>
      <c r="AL12">
        <v>0</v>
      </c>
      <c r="AM12">
        <v>0</v>
      </c>
      <c r="AN12">
        <v>0</v>
      </c>
      <c r="AO12">
        <v>0</v>
      </c>
      <c r="AP12">
        <v>0</v>
      </c>
      <c r="AQ12">
        <v>0</v>
      </c>
      <c r="AR12">
        <v>0</v>
      </c>
      <c r="AS12">
        <v>0</v>
      </c>
      <c r="AT12">
        <v>0</v>
      </c>
      <c r="AU12">
        <v>0</v>
      </c>
      <c r="AV12">
        <v>0</v>
      </c>
      <c r="AW12">
        <v>0</v>
      </c>
      <c r="AX12">
        <v>0</v>
      </c>
      <c r="AY12">
        <v>0</v>
      </c>
      <c r="AZ12">
        <v>0</v>
      </c>
      <c r="BA12">
        <v>0</v>
      </c>
      <c r="BB12">
        <v>0</v>
      </c>
      <c r="BC12">
        <v>0</v>
      </c>
      <c r="BD12">
        <v>0</v>
      </c>
      <c r="BE12">
        <v>0</v>
      </c>
      <c r="BF12">
        <v>0</v>
      </c>
      <c r="BG12">
        <v>0</v>
      </c>
      <c r="BH12">
        <v>0</v>
      </c>
      <c r="BI12">
        <v>0</v>
      </c>
      <c r="BJ12">
        <v>0</v>
      </c>
      <c r="BK12">
        <v>0</v>
      </c>
      <c r="BL12">
        <v>0</v>
      </c>
      <c r="BM12">
        <v>0</v>
      </c>
      <c r="BN12">
        <v>0</v>
      </c>
      <c r="BO12">
        <v>0</v>
      </c>
      <c r="BP12">
        <v>0</v>
      </c>
      <c r="BQ12">
        <v>0</v>
      </c>
      <c r="BR12">
        <v>0</v>
      </c>
      <c r="BS12">
        <v>0</v>
      </c>
      <c r="BT12">
        <v>0</v>
      </c>
      <c r="BU12">
        <v>0</v>
      </c>
      <c r="BV12">
        <v>0</v>
      </c>
      <c r="BW12">
        <v>0</v>
      </c>
      <c r="BX12">
        <v>0</v>
      </c>
      <c r="BY12">
        <v>0</v>
      </c>
      <c r="BZ12">
        <v>0</v>
      </c>
      <c r="CA12">
        <v>0</v>
      </c>
      <c r="CB12">
        <v>0</v>
      </c>
      <c r="CC12">
        <v>0</v>
      </c>
      <c r="CD12">
        <v>0</v>
      </c>
      <c r="CE12">
        <v>0</v>
      </c>
      <c r="CF12">
        <v>0</v>
      </c>
      <c r="CG12">
        <v>0</v>
      </c>
      <c r="CH12">
        <v>0</v>
      </c>
      <c r="CI12">
        <v>0</v>
      </c>
      <c r="CJ12">
        <v>0</v>
      </c>
      <c r="CK12">
        <v>0</v>
      </c>
      <c r="CL12">
        <v>0</v>
      </c>
      <c r="CM12">
        <v>0</v>
      </c>
      <c r="CN12">
        <v>0</v>
      </c>
      <c r="CO12">
        <v>0</v>
      </c>
      <c r="CP12">
        <v>0</v>
      </c>
      <c r="CQ12">
        <v>0</v>
      </c>
      <c r="CR12">
        <v>0</v>
      </c>
      <c r="CS12">
        <v>0</v>
      </c>
      <c r="CT12">
        <v>0</v>
      </c>
      <c r="CU12">
        <v>0</v>
      </c>
      <c r="CV12">
        <v>0</v>
      </c>
      <c r="CW12">
        <v>0</v>
      </c>
      <c r="CX12">
        <v>0</v>
      </c>
      <c r="CY12">
        <v>0</v>
      </c>
      <c r="CZ12">
        <v>0</v>
      </c>
      <c r="DA12">
        <v>0</v>
      </c>
      <c r="DB12">
        <v>0</v>
      </c>
      <c r="DC12">
        <v>0</v>
      </c>
      <c r="DD12">
        <v>0</v>
      </c>
      <c r="DE12">
        <v>0</v>
      </c>
      <c r="DF12">
        <v>0</v>
      </c>
      <c r="DG12">
        <v>0</v>
      </c>
      <c r="DH12">
        <v>0</v>
      </c>
      <c r="DI12">
        <v>0</v>
      </c>
      <c r="DJ12">
        <v>0</v>
      </c>
      <c r="DK12">
        <v>0</v>
      </c>
      <c r="DL12">
        <v>0</v>
      </c>
      <c r="DM12">
        <v>0</v>
      </c>
      <c r="DN12">
        <v>0</v>
      </c>
      <c r="DO12">
        <v>0</v>
      </c>
      <c r="DP12">
        <v>0</v>
      </c>
      <c r="DQ12">
        <v>0</v>
      </c>
      <c r="DR12">
        <v>0</v>
      </c>
      <c r="DS12">
        <v>0</v>
      </c>
      <c r="DT12">
        <v>0</v>
      </c>
      <c r="DU12">
        <v>0</v>
      </c>
      <c r="DV12">
        <v>0</v>
      </c>
      <c r="DW12">
        <v>0</v>
      </c>
      <c r="DX12">
        <v>0</v>
      </c>
      <c r="DY12">
        <v>0</v>
      </c>
      <c r="DZ12">
        <v>0</v>
      </c>
      <c r="EA12">
        <v>0</v>
      </c>
      <c r="EB12">
        <v>0</v>
      </c>
      <c r="EC12">
        <v>0</v>
      </c>
      <c r="ED12">
        <v>0</v>
      </c>
      <c r="EE12">
        <v>0</v>
      </c>
      <c r="EF12">
        <v>0</v>
      </c>
      <c r="EG12">
        <v>0</v>
      </c>
      <c r="EH12">
        <v>0</v>
      </c>
      <c r="EI12">
        <v>0</v>
      </c>
      <c r="EJ12">
        <v>0</v>
      </c>
      <c r="EK12">
        <v>0</v>
      </c>
      <c r="EL12">
        <v>0</v>
      </c>
      <c r="EM12">
        <v>0</v>
      </c>
      <c r="EN12">
        <v>0</v>
      </c>
      <c r="EO12">
        <v>0</v>
      </c>
      <c r="EP12">
        <v>0</v>
      </c>
      <c r="EQ12">
        <v>0</v>
      </c>
      <c r="ER12">
        <v>0</v>
      </c>
      <c r="ES12">
        <v>0</v>
      </c>
      <c r="ET12">
        <v>0</v>
      </c>
      <c r="EU12">
        <v>0</v>
      </c>
      <c r="EV12">
        <v>0</v>
      </c>
      <c r="EW12">
        <v>0</v>
      </c>
      <c r="EX12">
        <v>0</v>
      </c>
      <c r="EY12">
        <v>0</v>
      </c>
      <c r="EZ12">
        <v>0</v>
      </c>
      <c r="FA12">
        <v>0</v>
      </c>
      <c r="FB12">
        <v>0</v>
      </c>
      <c r="FC12">
        <v>0</v>
      </c>
      <c r="FD12">
        <v>0</v>
      </c>
      <c r="FE12">
        <v>0</v>
      </c>
      <c r="FF12">
        <v>0</v>
      </c>
      <c r="FG12">
        <v>0</v>
      </c>
      <c r="FH12">
        <v>0</v>
      </c>
      <c r="FI12">
        <v>0</v>
      </c>
      <c r="FJ12">
        <v>0</v>
      </c>
      <c r="FK12">
        <v>0</v>
      </c>
      <c r="FL12">
        <v>0</v>
      </c>
      <c r="FM12">
        <v>0</v>
      </c>
      <c r="FN12">
        <v>0</v>
      </c>
      <c r="FO12">
        <v>0</v>
      </c>
      <c r="FP12">
        <v>0</v>
      </c>
      <c r="FQ12">
        <v>0</v>
      </c>
      <c r="FR12">
        <v>0</v>
      </c>
      <c r="FS12">
        <v>0</v>
      </c>
      <c r="FT12">
        <v>0</v>
      </c>
      <c r="FU12">
        <v>0</v>
      </c>
      <c r="FV12">
        <v>0</v>
      </c>
      <c r="FW12">
        <v>0</v>
      </c>
      <c r="FX12">
        <v>0</v>
      </c>
      <c r="FY12">
        <v>0</v>
      </c>
      <c r="FZ12">
        <v>0</v>
      </c>
      <c r="GA12">
        <v>0</v>
      </c>
      <c r="GB12">
        <v>0</v>
      </c>
      <c r="GC12">
        <v>0</v>
      </c>
      <c r="GD12">
        <v>0</v>
      </c>
      <c r="GE12">
        <v>0</v>
      </c>
      <c r="GF12">
        <v>0</v>
      </c>
      <c r="GG12">
        <v>0</v>
      </c>
      <c r="GH12">
        <v>0</v>
      </c>
      <c r="GI12">
        <v>0</v>
      </c>
      <c r="GJ12">
        <v>0</v>
      </c>
      <c r="GK12">
        <v>0</v>
      </c>
    </row>
    <row r="13" spans="1:193" x14ac:dyDescent="0.25">
      <c r="B13" t="s">
        <v>41</v>
      </c>
      <c r="C13" t="s">
        <v>41</v>
      </c>
      <c r="D13" t="s">
        <v>41</v>
      </c>
      <c r="E13">
        <v>0</v>
      </c>
      <c r="F13">
        <v>0</v>
      </c>
      <c r="G13">
        <v>0</v>
      </c>
      <c r="H13">
        <v>0</v>
      </c>
      <c r="I13">
        <v>0</v>
      </c>
      <c r="J13">
        <v>0</v>
      </c>
      <c r="K13">
        <v>0</v>
      </c>
      <c r="L13">
        <v>0</v>
      </c>
      <c r="M13">
        <v>0</v>
      </c>
      <c r="N13">
        <v>0</v>
      </c>
      <c r="O13">
        <v>0</v>
      </c>
      <c r="P13">
        <v>0</v>
      </c>
      <c r="Q13">
        <v>0</v>
      </c>
      <c r="R13">
        <v>0</v>
      </c>
      <c r="S13">
        <v>0</v>
      </c>
      <c r="T13">
        <v>0</v>
      </c>
      <c r="U13">
        <v>0</v>
      </c>
      <c r="V13">
        <v>0</v>
      </c>
      <c r="W13">
        <v>0</v>
      </c>
      <c r="X13">
        <v>0</v>
      </c>
      <c r="Y13">
        <v>0</v>
      </c>
      <c r="Z13">
        <v>0</v>
      </c>
      <c r="AA13">
        <v>0</v>
      </c>
      <c r="AB13">
        <v>0</v>
      </c>
      <c r="AC13">
        <v>0</v>
      </c>
      <c r="AD13">
        <v>0</v>
      </c>
      <c r="AE13">
        <v>0</v>
      </c>
      <c r="AF13">
        <v>0</v>
      </c>
      <c r="AG13">
        <v>0</v>
      </c>
      <c r="AH13">
        <v>0</v>
      </c>
      <c r="AI13">
        <v>0</v>
      </c>
      <c r="AJ13">
        <v>0</v>
      </c>
      <c r="AK13">
        <v>0</v>
      </c>
      <c r="AL13">
        <v>0</v>
      </c>
      <c r="AM13">
        <v>0</v>
      </c>
      <c r="AN13">
        <v>0</v>
      </c>
      <c r="AO13">
        <v>0</v>
      </c>
      <c r="AP13">
        <v>0</v>
      </c>
      <c r="AQ13">
        <v>0</v>
      </c>
      <c r="AR13">
        <v>0</v>
      </c>
      <c r="AS13">
        <v>0</v>
      </c>
      <c r="AT13">
        <v>0</v>
      </c>
      <c r="AU13">
        <v>0</v>
      </c>
      <c r="AV13">
        <v>0</v>
      </c>
      <c r="AW13">
        <v>0</v>
      </c>
      <c r="AX13">
        <v>0</v>
      </c>
      <c r="AY13">
        <v>0</v>
      </c>
      <c r="AZ13">
        <v>0</v>
      </c>
      <c r="BA13">
        <v>0</v>
      </c>
      <c r="BB13">
        <v>0</v>
      </c>
      <c r="BC13">
        <v>0</v>
      </c>
      <c r="BD13">
        <v>0</v>
      </c>
      <c r="BE13">
        <v>0</v>
      </c>
      <c r="BF13">
        <v>0</v>
      </c>
      <c r="BG13">
        <v>0</v>
      </c>
      <c r="BH13">
        <v>0</v>
      </c>
      <c r="BI13">
        <v>0</v>
      </c>
      <c r="BJ13">
        <v>0</v>
      </c>
      <c r="BK13">
        <v>0</v>
      </c>
      <c r="BL13">
        <v>0</v>
      </c>
      <c r="BM13">
        <v>0</v>
      </c>
      <c r="BN13">
        <v>0</v>
      </c>
      <c r="BO13">
        <v>0</v>
      </c>
      <c r="BP13">
        <v>0</v>
      </c>
      <c r="BQ13">
        <v>0</v>
      </c>
      <c r="BR13">
        <v>0</v>
      </c>
      <c r="BS13">
        <v>0</v>
      </c>
      <c r="BT13">
        <v>0</v>
      </c>
      <c r="BU13">
        <v>0</v>
      </c>
      <c r="BV13">
        <v>0</v>
      </c>
      <c r="BW13">
        <v>0</v>
      </c>
      <c r="BX13">
        <v>0</v>
      </c>
      <c r="BY13">
        <v>0</v>
      </c>
      <c r="BZ13">
        <v>0</v>
      </c>
      <c r="CA13">
        <v>0</v>
      </c>
      <c r="CB13">
        <v>0</v>
      </c>
      <c r="CC13">
        <v>0</v>
      </c>
      <c r="CD13">
        <v>0</v>
      </c>
      <c r="CE13">
        <v>0</v>
      </c>
      <c r="CF13">
        <v>0</v>
      </c>
      <c r="CG13">
        <v>0</v>
      </c>
      <c r="CH13">
        <v>0</v>
      </c>
      <c r="CI13">
        <v>0</v>
      </c>
      <c r="CJ13">
        <v>0</v>
      </c>
      <c r="CK13">
        <v>0</v>
      </c>
      <c r="CL13">
        <v>0</v>
      </c>
      <c r="CM13">
        <v>0</v>
      </c>
      <c r="CN13">
        <v>0</v>
      </c>
      <c r="CO13">
        <v>0</v>
      </c>
      <c r="CP13">
        <v>0</v>
      </c>
      <c r="CQ13">
        <v>0</v>
      </c>
      <c r="CR13">
        <v>0</v>
      </c>
      <c r="CS13">
        <v>0</v>
      </c>
      <c r="CT13">
        <v>0</v>
      </c>
      <c r="CU13">
        <v>0</v>
      </c>
      <c r="CV13">
        <v>0</v>
      </c>
      <c r="CW13">
        <v>0</v>
      </c>
      <c r="CX13">
        <v>0</v>
      </c>
      <c r="CY13">
        <v>0</v>
      </c>
      <c r="CZ13">
        <v>0</v>
      </c>
      <c r="DA13">
        <v>0</v>
      </c>
      <c r="DB13">
        <v>0</v>
      </c>
      <c r="DC13">
        <v>0</v>
      </c>
      <c r="DD13">
        <v>0</v>
      </c>
      <c r="DE13">
        <v>0</v>
      </c>
      <c r="DF13">
        <v>0</v>
      </c>
      <c r="DG13">
        <v>0</v>
      </c>
      <c r="DH13">
        <v>0</v>
      </c>
      <c r="DI13">
        <v>0</v>
      </c>
      <c r="DJ13">
        <v>0</v>
      </c>
      <c r="DK13">
        <v>0</v>
      </c>
      <c r="DL13">
        <v>0</v>
      </c>
      <c r="DM13">
        <v>0</v>
      </c>
      <c r="DN13">
        <v>0</v>
      </c>
      <c r="DO13">
        <v>0</v>
      </c>
      <c r="DP13">
        <v>0</v>
      </c>
      <c r="DQ13">
        <v>0</v>
      </c>
      <c r="DR13">
        <v>0</v>
      </c>
      <c r="DS13">
        <v>0</v>
      </c>
      <c r="DT13">
        <v>0</v>
      </c>
      <c r="DU13">
        <v>0</v>
      </c>
      <c r="DV13">
        <v>0</v>
      </c>
      <c r="DW13">
        <v>0</v>
      </c>
      <c r="DX13">
        <v>0</v>
      </c>
      <c r="DY13">
        <v>0</v>
      </c>
      <c r="DZ13">
        <v>0</v>
      </c>
      <c r="EA13">
        <v>0</v>
      </c>
      <c r="EB13">
        <v>0</v>
      </c>
      <c r="EC13">
        <v>0</v>
      </c>
      <c r="ED13">
        <v>0</v>
      </c>
      <c r="EE13">
        <v>0</v>
      </c>
      <c r="EF13">
        <v>0</v>
      </c>
      <c r="EG13">
        <v>0</v>
      </c>
      <c r="EH13">
        <v>0</v>
      </c>
      <c r="EI13">
        <v>0</v>
      </c>
      <c r="EJ13">
        <v>0</v>
      </c>
      <c r="EK13">
        <v>0</v>
      </c>
      <c r="EL13">
        <v>0</v>
      </c>
      <c r="EM13">
        <v>0</v>
      </c>
      <c r="EN13">
        <v>0</v>
      </c>
      <c r="EO13">
        <v>0</v>
      </c>
      <c r="EP13">
        <v>0</v>
      </c>
      <c r="EQ13">
        <v>0</v>
      </c>
      <c r="ER13">
        <v>0</v>
      </c>
      <c r="ES13">
        <v>0</v>
      </c>
      <c r="ET13">
        <v>0</v>
      </c>
      <c r="EU13">
        <v>0</v>
      </c>
      <c r="EV13">
        <v>0</v>
      </c>
      <c r="EW13">
        <v>0</v>
      </c>
      <c r="EX13">
        <v>0</v>
      </c>
      <c r="EY13">
        <v>0</v>
      </c>
      <c r="EZ13">
        <v>0</v>
      </c>
      <c r="FA13">
        <v>0</v>
      </c>
      <c r="FB13">
        <v>0</v>
      </c>
      <c r="FC13">
        <v>0</v>
      </c>
      <c r="FD13">
        <v>0</v>
      </c>
      <c r="FE13">
        <v>0</v>
      </c>
      <c r="FF13">
        <v>0</v>
      </c>
      <c r="FG13">
        <v>0</v>
      </c>
      <c r="FH13">
        <v>0</v>
      </c>
      <c r="FI13">
        <v>0</v>
      </c>
      <c r="FJ13">
        <v>0</v>
      </c>
      <c r="FK13">
        <v>0</v>
      </c>
      <c r="FL13">
        <v>0</v>
      </c>
      <c r="FM13">
        <v>0</v>
      </c>
      <c r="FN13">
        <v>0</v>
      </c>
      <c r="FO13">
        <v>0</v>
      </c>
      <c r="FP13">
        <v>0</v>
      </c>
      <c r="FQ13">
        <v>0</v>
      </c>
      <c r="FR13">
        <v>0</v>
      </c>
      <c r="FS13">
        <v>0</v>
      </c>
      <c r="FT13">
        <v>0</v>
      </c>
      <c r="FU13">
        <v>0</v>
      </c>
      <c r="FV13">
        <v>0</v>
      </c>
      <c r="FW13">
        <v>0</v>
      </c>
      <c r="FX13">
        <v>0</v>
      </c>
      <c r="FY13">
        <v>0</v>
      </c>
      <c r="FZ13">
        <v>0</v>
      </c>
      <c r="GA13">
        <v>0</v>
      </c>
      <c r="GB13">
        <v>0</v>
      </c>
      <c r="GC13">
        <v>0</v>
      </c>
      <c r="GD13">
        <v>0</v>
      </c>
      <c r="GE13">
        <v>0</v>
      </c>
      <c r="GF13">
        <v>0</v>
      </c>
      <c r="GG13">
        <v>0</v>
      </c>
      <c r="GH13">
        <v>0</v>
      </c>
      <c r="GI13">
        <v>0</v>
      </c>
      <c r="GJ13">
        <v>0</v>
      </c>
      <c r="GK13">
        <v>0</v>
      </c>
    </row>
    <row r="14" spans="1:193" x14ac:dyDescent="0.25">
      <c r="B14" t="s">
        <v>42</v>
      </c>
      <c r="C14" t="s">
        <v>42</v>
      </c>
      <c r="D14" t="s">
        <v>42</v>
      </c>
      <c r="E14">
        <v>0</v>
      </c>
      <c r="F14">
        <v>0</v>
      </c>
      <c r="G14">
        <v>0</v>
      </c>
      <c r="H14">
        <v>0</v>
      </c>
      <c r="I14">
        <v>0</v>
      </c>
      <c r="J14">
        <v>0</v>
      </c>
      <c r="K14">
        <v>0</v>
      </c>
      <c r="L14">
        <v>0</v>
      </c>
      <c r="M14">
        <v>0</v>
      </c>
      <c r="N14">
        <v>0</v>
      </c>
      <c r="O14">
        <v>0</v>
      </c>
      <c r="P14">
        <v>0</v>
      </c>
      <c r="Q14">
        <v>0</v>
      </c>
      <c r="R14">
        <v>0</v>
      </c>
      <c r="S14">
        <v>0</v>
      </c>
      <c r="T14">
        <v>0</v>
      </c>
      <c r="U14">
        <v>0</v>
      </c>
      <c r="V14">
        <v>0</v>
      </c>
      <c r="W14">
        <v>0</v>
      </c>
      <c r="X14">
        <v>0</v>
      </c>
      <c r="Y14">
        <v>0</v>
      </c>
      <c r="Z14">
        <v>0</v>
      </c>
      <c r="AA14">
        <v>0</v>
      </c>
      <c r="AB14">
        <v>0</v>
      </c>
      <c r="AC14">
        <v>0</v>
      </c>
      <c r="AD14">
        <v>0</v>
      </c>
      <c r="AE14">
        <v>0</v>
      </c>
      <c r="AF14">
        <v>0</v>
      </c>
      <c r="AG14">
        <v>0</v>
      </c>
      <c r="AH14">
        <v>0</v>
      </c>
      <c r="AI14">
        <v>0</v>
      </c>
      <c r="AJ14">
        <v>0</v>
      </c>
      <c r="AK14">
        <v>0</v>
      </c>
      <c r="AL14">
        <v>0</v>
      </c>
      <c r="AM14">
        <v>0</v>
      </c>
      <c r="AN14">
        <v>0</v>
      </c>
      <c r="AO14">
        <v>0</v>
      </c>
      <c r="AP14">
        <v>0</v>
      </c>
      <c r="AQ14">
        <v>0</v>
      </c>
      <c r="AR14">
        <v>0</v>
      </c>
      <c r="AS14">
        <v>0</v>
      </c>
      <c r="AT14">
        <v>0</v>
      </c>
      <c r="AU14">
        <v>0</v>
      </c>
      <c r="AV14">
        <v>0</v>
      </c>
      <c r="AW14">
        <v>0</v>
      </c>
      <c r="AX14">
        <v>0</v>
      </c>
      <c r="AY14">
        <v>0</v>
      </c>
      <c r="AZ14">
        <v>0</v>
      </c>
      <c r="BA14">
        <v>0</v>
      </c>
      <c r="BB14">
        <v>0</v>
      </c>
      <c r="BC14">
        <v>0</v>
      </c>
      <c r="BD14">
        <v>0</v>
      </c>
      <c r="BE14">
        <v>0</v>
      </c>
      <c r="BF14">
        <v>0</v>
      </c>
      <c r="BG14">
        <v>0</v>
      </c>
      <c r="BH14">
        <v>0</v>
      </c>
      <c r="BI14">
        <v>0</v>
      </c>
      <c r="BJ14">
        <v>0</v>
      </c>
      <c r="BK14">
        <v>0</v>
      </c>
      <c r="BL14">
        <v>0</v>
      </c>
      <c r="BM14">
        <v>0</v>
      </c>
      <c r="BN14">
        <v>0</v>
      </c>
      <c r="BO14">
        <v>0</v>
      </c>
      <c r="BP14">
        <v>0</v>
      </c>
      <c r="BQ14">
        <v>0</v>
      </c>
      <c r="BR14">
        <v>0</v>
      </c>
      <c r="BS14">
        <v>0</v>
      </c>
      <c r="BT14">
        <v>0</v>
      </c>
      <c r="BU14">
        <v>0</v>
      </c>
      <c r="BV14">
        <v>0</v>
      </c>
      <c r="BW14">
        <v>0</v>
      </c>
      <c r="BX14">
        <v>0</v>
      </c>
      <c r="BY14">
        <v>0</v>
      </c>
      <c r="BZ14">
        <v>0</v>
      </c>
      <c r="CA14">
        <v>0</v>
      </c>
      <c r="CB14">
        <v>0</v>
      </c>
      <c r="CC14">
        <v>0</v>
      </c>
      <c r="CD14">
        <v>0</v>
      </c>
      <c r="CE14">
        <v>0</v>
      </c>
      <c r="CF14">
        <v>0</v>
      </c>
      <c r="CG14">
        <v>0</v>
      </c>
      <c r="CH14">
        <v>0</v>
      </c>
      <c r="CI14">
        <v>0</v>
      </c>
      <c r="CJ14">
        <v>0</v>
      </c>
      <c r="CK14">
        <v>0</v>
      </c>
      <c r="CL14">
        <v>0</v>
      </c>
      <c r="CM14">
        <v>0</v>
      </c>
      <c r="CN14">
        <v>0</v>
      </c>
      <c r="CO14">
        <v>0</v>
      </c>
      <c r="CP14">
        <v>0</v>
      </c>
      <c r="CQ14">
        <v>0</v>
      </c>
      <c r="CR14">
        <v>0</v>
      </c>
      <c r="CS14">
        <v>0</v>
      </c>
      <c r="CT14">
        <v>0</v>
      </c>
      <c r="CU14">
        <v>0</v>
      </c>
      <c r="CV14">
        <v>0</v>
      </c>
      <c r="CW14">
        <v>0</v>
      </c>
      <c r="CX14">
        <v>0</v>
      </c>
      <c r="CY14">
        <v>0</v>
      </c>
      <c r="CZ14">
        <v>0</v>
      </c>
      <c r="DA14">
        <v>0</v>
      </c>
      <c r="DB14">
        <v>0</v>
      </c>
      <c r="DC14">
        <v>0</v>
      </c>
      <c r="DD14">
        <v>0</v>
      </c>
      <c r="DE14">
        <v>0</v>
      </c>
      <c r="DF14">
        <v>0</v>
      </c>
      <c r="DG14">
        <v>0</v>
      </c>
      <c r="DH14">
        <v>0</v>
      </c>
      <c r="DI14">
        <v>0</v>
      </c>
      <c r="DJ14">
        <v>0</v>
      </c>
      <c r="DK14">
        <v>0</v>
      </c>
      <c r="DL14">
        <v>0</v>
      </c>
      <c r="DM14">
        <v>0</v>
      </c>
      <c r="DN14">
        <v>0</v>
      </c>
      <c r="DO14">
        <v>0</v>
      </c>
      <c r="DP14">
        <v>0</v>
      </c>
      <c r="DQ14">
        <v>0</v>
      </c>
      <c r="DR14">
        <v>0</v>
      </c>
      <c r="DS14">
        <v>0</v>
      </c>
      <c r="DT14">
        <v>0</v>
      </c>
      <c r="DU14">
        <v>0</v>
      </c>
      <c r="DV14">
        <v>0</v>
      </c>
      <c r="DW14">
        <v>0</v>
      </c>
      <c r="DX14">
        <v>0</v>
      </c>
      <c r="DY14">
        <v>0</v>
      </c>
      <c r="DZ14">
        <v>0</v>
      </c>
      <c r="EA14">
        <v>0</v>
      </c>
      <c r="EB14">
        <v>0</v>
      </c>
      <c r="EC14">
        <v>0</v>
      </c>
      <c r="ED14">
        <v>0</v>
      </c>
      <c r="EE14">
        <v>0</v>
      </c>
      <c r="EF14">
        <v>0</v>
      </c>
      <c r="EG14">
        <v>0</v>
      </c>
      <c r="EH14">
        <v>0</v>
      </c>
      <c r="EI14">
        <v>0</v>
      </c>
      <c r="EJ14">
        <v>0</v>
      </c>
      <c r="EK14">
        <v>0</v>
      </c>
      <c r="EL14">
        <v>0</v>
      </c>
      <c r="EM14">
        <v>0</v>
      </c>
      <c r="EN14">
        <v>0</v>
      </c>
      <c r="EO14">
        <v>0</v>
      </c>
      <c r="EP14">
        <v>0</v>
      </c>
      <c r="EQ14">
        <v>0</v>
      </c>
      <c r="ER14">
        <v>0</v>
      </c>
      <c r="ES14">
        <v>0</v>
      </c>
      <c r="ET14">
        <v>0</v>
      </c>
      <c r="EU14">
        <v>0</v>
      </c>
      <c r="EV14">
        <v>0</v>
      </c>
      <c r="EW14">
        <v>0</v>
      </c>
      <c r="EX14">
        <v>0</v>
      </c>
      <c r="EY14">
        <v>0</v>
      </c>
      <c r="EZ14">
        <v>0</v>
      </c>
      <c r="FA14">
        <v>0</v>
      </c>
      <c r="FB14">
        <v>0</v>
      </c>
      <c r="FC14">
        <v>0</v>
      </c>
      <c r="FD14">
        <v>0</v>
      </c>
      <c r="FE14">
        <v>0</v>
      </c>
      <c r="FF14">
        <v>0</v>
      </c>
      <c r="FG14">
        <v>0</v>
      </c>
      <c r="FH14">
        <v>0</v>
      </c>
      <c r="FI14">
        <v>0</v>
      </c>
      <c r="FJ14">
        <v>0</v>
      </c>
      <c r="FK14">
        <v>0</v>
      </c>
      <c r="FL14">
        <v>0</v>
      </c>
      <c r="FM14">
        <v>0</v>
      </c>
      <c r="FN14">
        <v>0</v>
      </c>
      <c r="FO14">
        <v>0</v>
      </c>
      <c r="FP14">
        <v>0</v>
      </c>
      <c r="FQ14">
        <v>0</v>
      </c>
      <c r="FR14">
        <v>0</v>
      </c>
      <c r="FS14">
        <v>0</v>
      </c>
      <c r="FT14">
        <v>0</v>
      </c>
      <c r="FU14">
        <v>0</v>
      </c>
      <c r="FV14">
        <v>0</v>
      </c>
      <c r="FW14">
        <v>0</v>
      </c>
      <c r="FX14">
        <v>0</v>
      </c>
      <c r="FY14">
        <v>0</v>
      </c>
      <c r="FZ14">
        <v>0</v>
      </c>
      <c r="GA14">
        <v>0</v>
      </c>
      <c r="GB14">
        <v>0</v>
      </c>
      <c r="GC14">
        <v>0</v>
      </c>
      <c r="GD14">
        <v>0</v>
      </c>
      <c r="GE14">
        <v>0</v>
      </c>
      <c r="GF14">
        <v>0</v>
      </c>
      <c r="GG14">
        <v>0</v>
      </c>
      <c r="GH14">
        <v>0</v>
      </c>
      <c r="GI14">
        <v>0</v>
      </c>
      <c r="GJ14">
        <v>0</v>
      </c>
      <c r="GK14">
        <v>0</v>
      </c>
    </row>
    <row r="15" spans="1:193" x14ac:dyDescent="0.25">
      <c r="C15" t="s">
        <v>43</v>
      </c>
      <c r="D15" t="s">
        <v>43</v>
      </c>
      <c r="E15">
        <v>0</v>
      </c>
      <c r="F15">
        <v>0</v>
      </c>
      <c r="G15">
        <v>0</v>
      </c>
      <c r="H15">
        <v>0</v>
      </c>
      <c r="I15">
        <v>0</v>
      </c>
      <c r="J15">
        <v>0</v>
      </c>
      <c r="K15">
        <v>0</v>
      </c>
      <c r="L15">
        <v>0</v>
      </c>
      <c r="M15">
        <v>0</v>
      </c>
      <c r="N15">
        <v>0</v>
      </c>
      <c r="O15">
        <v>0</v>
      </c>
      <c r="P15">
        <v>0</v>
      </c>
      <c r="Q15">
        <v>0</v>
      </c>
      <c r="R15">
        <v>0</v>
      </c>
      <c r="S15">
        <v>0</v>
      </c>
      <c r="T15">
        <v>0</v>
      </c>
      <c r="U15">
        <v>0</v>
      </c>
      <c r="V15">
        <v>0</v>
      </c>
      <c r="W15">
        <v>0</v>
      </c>
      <c r="X15">
        <v>0</v>
      </c>
      <c r="Y15">
        <v>0</v>
      </c>
      <c r="Z15">
        <v>0</v>
      </c>
      <c r="AA15">
        <v>0</v>
      </c>
      <c r="AB15">
        <v>0</v>
      </c>
      <c r="AC15">
        <v>0</v>
      </c>
      <c r="AD15">
        <v>0</v>
      </c>
      <c r="AE15">
        <v>0</v>
      </c>
      <c r="AF15">
        <v>0</v>
      </c>
      <c r="AG15">
        <v>0</v>
      </c>
      <c r="AH15">
        <v>0</v>
      </c>
      <c r="AI15">
        <v>0</v>
      </c>
      <c r="AJ15">
        <v>0</v>
      </c>
      <c r="AK15">
        <v>0</v>
      </c>
      <c r="AL15">
        <v>0</v>
      </c>
      <c r="AM15">
        <v>0</v>
      </c>
      <c r="AN15">
        <v>0</v>
      </c>
      <c r="AO15">
        <v>0</v>
      </c>
      <c r="AP15">
        <v>0</v>
      </c>
      <c r="AQ15">
        <v>0</v>
      </c>
      <c r="AR15">
        <v>0</v>
      </c>
      <c r="AS15">
        <v>0</v>
      </c>
      <c r="AT15">
        <v>0</v>
      </c>
      <c r="AU15">
        <v>0</v>
      </c>
      <c r="AV15">
        <v>0</v>
      </c>
      <c r="AW15">
        <v>0</v>
      </c>
      <c r="AX15">
        <v>0</v>
      </c>
      <c r="AY15">
        <v>0</v>
      </c>
      <c r="AZ15">
        <v>0</v>
      </c>
      <c r="BA15">
        <v>0</v>
      </c>
      <c r="BB15">
        <v>0</v>
      </c>
      <c r="BC15">
        <v>0</v>
      </c>
      <c r="BD15">
        <v>0</v>
      </c>
      <c r="BE15">
        <v>0</v>
      </c>
      <c r="BF15">
        <v>0</v>
      </c>
      <c r="BG15">
        <v>0</v>
      </c>
      <c r="BH15">
        <v>0</v>
      </c>
      <c r="BI15">
        <v>0</v>
      </c>
      <c r="BJ15">
        <v>0</v>
      </c>
      <c r="BK15">
        <v>0</v>
      </c>
      <c r="BL15">
        <v>0</v>
      </c>
      <c r="BM15">
        <v>0</v>
      </c>
      <c r="BN15">
        <v>0</v>
      </c>
      <c r="BO15">
        <v>0</v>
      </c>
      <c r="BP15">
        <v>0</v>
      </c>
      <c r="BQ15">
        <v>0</v>
      </c>
      <c r="BR15">
        <v>0</v>
      </c>
      <c r="BS15">
        <v>0</v>
      </c>
      <c r="BT15">
        <v>0</v>
      </c>
      <c r="BU15">
        <v>0</v>
      </c>
      <c r="BV15">
        <v>0</v>
      </c>
      <c r="BW15">
        <v>0</v>
      </c>
      <c r="BX15">
        <v>0</v>
      </c>
      <c r="BY15">
        <v>0</v>
      </c>
      <c r="BZ15">
        <v>0</v>
      </c>
      <c r="CA15">
        <v>0</v>
      </c>
      <c r="CB15">
        <v>0</v>
      </c>
      <c r="CC15">
        <v>0</v>
      </c>
      <c r="CD15">
        <v>0</v>
      </c>
      <c r="CE15">
        <v>0</v>
      </c>
      <c r="CF15">
        <v>0</v>
      </c>
      <c r="CG15">
        <v>0</v>
      </c>
      <c r="CH15">
        <v>0</v>
      </c>
      <c r="CI15">
        <v>0</v>
      </c>
      <c r="CJ15">
        <v>0</v>
      </c>
      <c r="CK15">
        <v>0</v>
      </c>
      <c r="CL15">
        <v>0</v>
      </c>
      <c r="CM15">
        <v>0</v>
      </c>
      <c r="CN15">
        <v>0</v>
      </c>
      <c r="CO15">
        <v>0</v>
      </c>
      <c r="CP15">
        <v>0</v>
      </c>
      <c r="CQ15">
        <v>0</v>
      </c>
      <c r="CR15">
        <v>0</v>
      </c>
      <c r="CS15">
        <v>0</v>
      </c>
      <c r="CT15">
        <v>0</v>
      </c>
      <c r="CU15">
        <v>0</v>
      </c>
      <c r="CV15">
        <v>0</v>
      </c>
      <c r="CW15">
        <v>0</v>
      </c>
      <c r="CX15">
        <v>0</v>
      </c>
      <c r="CY15">
        <v>0</v>
      </c>
      <c r="CZ15">
        <v>0</v>
      </c>
      <c r="DA15">
        <v>0</v>
      </c>
      <c r="DB15">
        <v>0</v>
      </c>
      <c r="DC15">
        <v>0</v>
      </c>
      <c r="DD15">
        <v>0</v>
      </c>
      <c r="DE15">
        <v>0</v>
      </c>
      <c r="DF15">
        <v>0</v>
      </c>
      <c r="DG15">
        <v>0</v>
      </c>
      <c r="DH15">
        <v>0</v>
      </c>
      <c r="DI15">
        <v>0</v>
      </c>
      <c r="DJ15">
        <v>0</v>
      </c>
      <c r="DK15">
        <v>0</v>
      </c>
      <c r="DL15">
        <v>0</v>
      </c>
      <c r="DM15">
        <v>0</v>
      </c>
      <c r="DN15">
        <v>0</v>
      </c>
      <c r="DO15">
        <v>0</v>
      </c>
      <c r="DP15">
        <v>0</v>
      </c>
      <c r="DQ15">
        <v>0</v>
      </c>
      <c r="DR15">
        <v>0</v>
      </c>
      <c r="DS15">
        <v>0</v>
      </c>
      <c r="DT15">
        <v>0</v>
      </c>
      <c r="DU15">
        <v>0</v>
      </c>
      <c r="DV15">
        <v>0</v>
      </c>
      <c r="DW15">
        <v>0</v>
      </c>
      <c r="DX15">
        <v>0</v>
      </c>
      <c r="DY15">
        <v>0</v>
      </c>
      <c r="DZ15">
        <v>0</v>
      </c>
      <c r="EA15">
        <v>0</v>
      </c>
      <c r="EB15">
        <v>0</v>
      </c>
      <c r="EC15">
        <v>0</v>
      </c>
      <c r="ED15">
        <v>0</v>
      </c>
      <c r="EE15">
        <v>0</v>
      </c>
      <c r="EF15">
        <v>0</v>
      </c>
      <c r="EG15">
        <v>0</v>
      </c>
      <c r="EH15">
        <v>0</v>
      </c>
      <c r="EI15">
        <v>0</v>
      </c>
      <c r="EJ15">
        <v>0</v>
      </c>
      <c r="EK15">
        <v>0</v>
      </c>
      <c r="EL15">
        <v>0</v>
      </c>
      <c r="EM15">
        <v>0</v>
      </c>
      <c r="EN15">
        <v>0</v>
      </c>
      <c r="EO15">
        <v>0</v>
      </c>
      <c r="EP15">
        <v>0</v>
      </c>
      <c r="EQ15">
        <v>0</v>
      </c>
      <c r="ER15">
        <v>0</v>
      </c>
      <c r="ES15">
        <v>0</v>
      </c>
      <c r="ET15">
        <v>0</v>
      </c>
      <c r="EU15">
        <v>0</v>
      </c>
      <c r="EV15">
        <v>0</v>
      </c>
      <c r="EW15">
        <v>0</v>
      </c>
      <c r="EX15">
        <v>0</v>
      </c>
      <c r="EY15">
        <v>0</v>
      </c>
      <c r="EZ15">
        <v>0</v>
      </c>
      <c r="FA15">
        <v>0</v>
      </c>
      <c r="FB15">
        <v>0</v>
      </c>
      <c r="FC15">
        <v>0</v>
      </c>
      <c r="FD15">
        <v>0</v>
      </c>
      <c r="FE15">
        <v>0</v>
      </c>
      <c r="FF15">
        <v>0</v>
      </c>
      <c r="FG15">
        <v>0</v>
      </c>
      <c r="FH15">
        <v>0</v>
      </c>
      <c r="FI15">
        <v>0</v>
      </c>
      <c r="FJ15">
        <v>0</v>
      </c>
      <c r="FK15">
        <v>0</v>
      </c>
      <c r="FL15">
        <v>0</v>
      </c>
      <c r="FM15">
        <v>0</v>
      </c>
      <c r="FN15">
        <v>0</v>
      </c>
      <c r="FO15">
        <v>0</v>
      </c>
      <c r="FP15">
        <v>0</v>
      </c>
      <c r="FQ15">
        <v>0</v>
      </c>
      <c r="FR15">
        <v>0</v>
      </c>
      <c r="FS15">
        <v>0</v>
      </c>
      <c r="FT15">
        <v>0</v>
      </c>
      <c r="FU15">
        <v>0</v>
      </c>
      <c r="FV15">
        <v>0</v>
      </c>
      <c r="FW15">
        <v>0</v>
      </c>
      <c r="FX15">
        <v>0</v>
      </c>
      <c r="FY15">
        <v>0</v>
      </c>
      <c r="FZ15">
        <v>0</v>
      </c>
      <c r="GA15">
        <v>0</v>
      </c>
      <c r="GB15">
        <v>0</v>
      </c>
      <c r="GC15">
        <v>0</v>
      </c>
      <c r="GD15">
        <v>0</v>
      </c>
      <c r="GE15">
        <v>0</v>
      </c>
      <c r="GF15">
        <v>0</v>
      </c>
      <c r="GG15">
        <v>0</v>
      </c>
      <c r="GH15">
        <v>0</v>
      </c>
      <c r="GI15">
        <v>0</v>
      </c>
      <c r="GJ15">
        <v>0</v>
      </c>
      <c r="GK15">
        <v>0</v>
      </c>
    </row>
    <row r="16" spans="1:193" x14ac:dyDescent="0.25">
      <c r="C16" t="s">
        <v>44</v>
      </c>
      <c r="D16" t="s">
        <v>44</v>
      </c>
      <c r="E16">
        <v>0</v>
      </c>
      <c r="F16">
        <v>0</v>
      </c>
      <c r="G16">
        <v>0</v>
      </c>
      <c r="H16">
        <v>0</v>
      </c>
      <c r="I16">
        <v>0</v>
      </c>
      <c r="J16">
        <v>0</v>
      </c>
      <c r="K16">
        <v>0</v>
      </c>
      <c r="L16">
        <v>0</v>
      </c>
      <c r="M16">
        <v>0</v>
      </c>
      <c r="N16">
        <v>0</v>
      </c>
      <c r="O16">
        <v>0</v>
      </c>
      <c r="P16">
        <v>0</v>
      </c>
      <c r="Q16">
        <v>0</v>
      </c>
      <c r="R16">
        <v>0</v>
      </c>
      <c r="S16">
        <v>0</v>
      </c>
      <c r="T16">
        <v>0</v>
      </c>
      <c r="U16">
        <v>0</v>
      </c>
      <c r="V16">
        <v>0</v>
      </c>
      <c r="W16">
        <v>0</v>
      </c>
      <c r="X16">
        <v>0</v>
      </c>
      <c r="Y16">
        <v>0</v>
      </c>
      <c r="Z16">
        <v>0</v>
      </c>
      <c r="AA16">
        <v>0</v>
      </c>
      <c r="AB16">
        <v>0</v>
      </c>
      <c r="AC16">
        <v>0</v>
      </c>
      <c r="AD16">
        <v>0</v>
      </c>
      <c r="AE16">
        <v>0</v>
      </c>
      <c r="AF16">
        <v>0</v>
      </c>
      <c r="AG16">
        <v>0</v>
      </c>
      <c r="AH16">
        <v>0</v>
      </c>
      <c r="AI16">
        <v>0</v>
      </c>
      <c r="AJ16">
        <v>0</v>
      </c>
      <c r="AK16">
        <v>0</v>
      </c>
      <c r="AL16">
        <v>0</v>
      </c>
      <c r="AM16">
        <v>0</v>
      </c>
      <c r="AN16">
        <v>0</v>
      </c>
      <c r="AO16">
        <v>0</v>
      </c>
      <c r="AP16">
        <v>0</v>
      </c>
      <c r="AQ16">
        <v>0</v>
      </c>
      <c r="AR16">
        <v>0</v>
      </c>
      <c r="AS16">
        <v>0</v>
      </c>
      <c r="AT16">
        <v>0</v>
      </c>
      <c r="AU16">
        <v>0</v>
      </c>
      <c r="AV16">
        <v>0</v>
      </c>
      <c r="AW16">
        <v>0</v>
      </c>
      <c r="AX16">
        <v>0</v>
      </c>
      <c r="AY16">
        <v>0</v>
      </c>
      <c r="AZ16">
        <v>0</v>
      </c>
      <c r="BA16">
        <v>0</v>
      </c>
      <c r="BB16">
        <v>0</v>
      </c>
      <c r="BC16">
        <v>0</v>
      </c>
      <c r="BD16">
        <v>0</v>
      </c>
      <c r="BE16">
        <v>0</v>
      </c>
      <c r="BF16">
        <v>0</v>
      </c>
      <c r="BG16">
        <v>0</v>
      </c>
      <c r="BH16">
        <v>0</v>
      </c>
      <c r="BI16">
        <v>0</v>
      </c>
      <c r="BJ16">
        <v>0</v>
      </c>
      <c r="BK16">
        <v>0</v>
      </c>
      <c r="BL16">
        <v>0</v>
      </c>
      <c r="BM16">
        <v>0</v>
      </c>
      <c r="BN16">
        <v>0</v>
      </c>
      <c r="BO16">
        <v>0</v>
      </c>
      <c r="BP16">
        <v>0</v>
      </c>
      <c r="BQ16">
        <v>0</v>
      </c>
      <c r="BR16">
        <v>0</v>
      </c>
      <c r="BS16">
        <v>0</v>
      </c>
      <c r="BT16">
        <v>0</v>
      </c>
      <c r="BU16">
        <v>0</v>
      </c>
      <c r="BV16">
        <v>0</v>
      </c>
      <c r="BW16">
        <v>0</v>
      </c>
      <c r="BX16">
        <v>0</v>
      </c>
      <c r="BY16">
        <v>0</v>
      </c>
      <c r="BZ16">
        <v>0</v>
      </c>
      <c r="CA16">
        <v>0</v>
      </c>
      <c r="CB16">
        <v>0</v>
      </c>
      <c r="CC16">
        <v>0</v>
      </c>
      <c r="CD16">
        <v>0</v>
      </c>
      <c r="CE16">
        <v>0</v>
      </c>
      <c r="CF16">
        <v>0</v>
      </c>
      <c r="CG16">
        <v>0</v>
      </c>
      <c r="CH16">
        <v>0</v>
      </c>
      <c r="CI16">
        <v>0</v>
      </c>
      <c r="CJ16">
        <v>0</v>
      </c>
      <c r="CK16">
        <v>0</v>
      </c>
      <c r="CL16">
        <v>0</v>
      </c>
      <c r="CM16">
        <v>0</v>
      </c>
      <c r="CN16">
        <v>0</v>
      </c>
      <c r="CO16">
        <v>0</v>
      </c>
      <c r="CP16">
        <v>0</v>
      </c>
      <c r="CQ16">
        <v>0</v>
      </c>
      <c r="CR16">
        <v>0</v>
      </c>
      <c r="CS16">
        <v>0</v>
      </c>
      <c r="CT16">
        <v>0</v>
      </c>
      <c r="CU16">
        <v>0</v>
      </c>
      <c r="CV16">
        <v>0</v>
      </c>
      <c r="CW16">
        <v>0</v>
      </c>
      <c r="CX16">
        <v>0</v>
      </c>
      <c r="CY16">
        <v>0</v>
      </c>
      <c r="CZ16">
        <v>0</v>
      </c>
      <c r="DA16">
        <v>0</v>
      </c>
      <c r="DB16">
        <v>0</v>
      </c>
      <c r="DC16">
        <v>0</v>
      </c>
      <c r="DD16">
        <v>0</v>
      </c>
      <c r="DE16">
        <v>0</v>
      </c>
      <c r="DF16">
        <v>0</v>
      </c>
      <c r="DG16">
        <v>0</v>
      </c>
      <c r="DH16">
        <v>0</v>
      </c>
      <c r="DI16">
        <v>0</v>
      </c>
      <c r="DJ16">
        <v>0</v>
      </c>
      <c r="DK16">
        <v>0</v>
      </c>
      <c r="DL16">
        <v>0</v>
      </c>
      <c r="DM16">
        <v>0</v>
      </c>
      <c r="DN16">
        <v>0</v>
      </c>
      <c r="DO16">
        <v>0</v>
      </c>
      <c r="DP16">
        <v>0</v>
      </c>
      <c r="DQ16">
        <v>0</v>
      </c>
      <c r="DR16">
        <v>0</v>
      </c>
      <c r="DS16">
        <v>0</v>
      </c>
      <c r="DT16">
        <v>0</v>
      </c>
      <c r="DU16">
        <v>0</v>
      </c>
      <c r="DV16">
        <v>0</v>
      </c>
      <c r="DW16">
        <v>0</v>
      </c>
      <c r="DX16">
        <v>0</v>
      </c>
      <c r="DY16">
        <v>0</v>
      </c>
      <c r="DZ16">
        <v>0</v>
      </c>
      <c r="EA16">
        <v>0</v>
      </c>
      <c r="EB16">
        <v>0</v>
      </c>
      <c r="EC16">
        <v>0</v>
      </c>
      <c r="ED16">
        <v>0</v>
      </c>
      <c r="EE16">
        <v>0</v>
      </c>
      <c r="EF16">
        <v>0</v>
      </c>
      <c r="EG16">
        <v>0</v>
      </c>
      <c r="EH16">
        <v>0</v>
      </c>
      <c r="EI16">
        <v>0</v>
      </c>
      <c r="EJ16">
        <v>0</v>
      </c>
      <c r="EK16">
        <v>0</v>
      </c>
      <c r="EL16">
        <v>0</v>
      </c>
      <c r="EM16">
        <v>0</v>
      </c>
      <c r="EN16">
        <v>0</v>
      </c>
      <c r="EO16">
        <v>0</v>
      </c>
      <c r="EP16">
        <v>0</v>
      </c>
      <c r="EQ16">
        <v>0</v>
      </c>
      <c r="ER16">
        <v>0</v>
      </c>
      <c r="ES16">
        <v>0</v>
      </c>
      <c r="ET16">
        <v>0</v>
      </c>
      <c r="EU16">
        <v>0</v>
      </c>
      <c r="EV16">
        <v>0</v>
      </c>
      <c r="EW16">
        <v>0</v>
      </c>
      <c r="EX16">
        <v>0</v>
      </c>
      <c r="EY16">
        <v>0</v>
      </c>
      <c r="EZ16">
        <v>0</v>
      </c>
      <c r="FA16">
        <v>0</v>
      </c>
      <c r="FB16">
        <v>0</v>
      </c>
      <c r="FC16">
        <v>0</v>
      </c>
      <c r="FD16">
        <v>0</v>
      </c>
      <c r="FE16">
        <v>0</v>
      </c>
      <c r="FF16">
        <v>0</v>
      </c>
      <c r="FG16">
        <v>0</v>
      </c>
      <c r="FH16">
        <v>0</v>
      </c>
      <c r="FI16">
        <v>0</v>
      </c>
      <c r="FJ16">
        <v>0</v>
      </c>
      <c r="FK16">
        <v>0</v>
      </c>
      <c r="FL16">
        <v>0</v>
      </c>
      <c r="FM16">
        <v>0</v>
      </c>
      <c r="FN16">
        <v>0</v>
      </c>
      <c r="FO16">
        <v>0</v>
      </c>
      <c r="FP16">
        <v>0</v>
      </c>
      <c r="FQ16">
        <v>0</v>
      </c>
      <c r="FR16">
        <v>0</v>
      </c>
      <c r="FS16">
        <v>0</v>
      </c>
      <c r="FT16">
        <v>0</v>
      </c>
      <c r="FU16">
        <v>0</v>
      </c>
      <c r="FV16">
        <v>0</v>
      </c>
      <c r="FW16">
        <v>0</v>
      </c>
      <c r="FX16">
        <v>0</v>
      </c>
      <c r="FY16">
        <v>0</v>
      </c>
      <c r="FZ16">
        <v>0</v>
      </c>
      <c r="GA16">
        <v>0</v>
      </c>
      <c r="GB16">
        <v>0</v>
      </c>
      <c r="GC16">
        <v>0</v>
      </c>
      <c r="GD16">
        <v>0</v>
      </c>
      <c r="GE16">
        <v>0</v>
      </c>
      <c r="GF16">
        <v>0</v>
      </c>
      <c r="GG16">
        <v>0</v>
      </c>
      <c r="GH16">
        <v>0</v>
      </c>
      <c r="GI16">
        <v>0</v>
      </c>
      <c r="GJ16">
        <v>0</v>
      </c>
      <c r="GK16">
        <v>0</v>
      </c>
    </row>
    <row r="17" spans="3:193" x14ac:dyDescent="0.25">
      <c r="C17" t="s">
        <v>45</v>
      </c>
      <c r="D17" t="s">
        <v>45</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c r="AR17">
        <v>0</v>
      </c>
      <c r="AS17">
        <v>0</v>
      </c>
      <c r="AT17">
        <v>0</v>
      </c>
      <c r="AU17">
        <v>0</v>
      </c>
      <c r="AV17">
        <v>0</v>
      </c>
      <c r="AW17">
        <v>0</v>
      </c>
      <c r="AX17">
        <v>0</v>
      </c>
      <c r="AY17">
        <v>0</v>
      </c>
      <c r="AZ17">
        <v>0</v>
      </c>
      <c r="BA17">
        <v>0</v>
      </c>
      <c r="BB17">
        <v>0</v>
      </c>
      <c r="BC17">
        <v>0</v>
      </c>
      <c r="BD17">
        <v>0</v>
      </c>
      <c r="BE17">
        <v>0</v>
      </c>
      <c r="BF17">
        <v>0</v>
      </c>
      <c r="BG17">
        <v>0</v>
      </c>
      <c r="BH17">
        <v>0</v>
      </c>
      <c r="BI17">
        <v>0</v>
      </c>
      <c r="BJ17">
        <v>0</v>
      </c>
      <c r="BK17">
        <v>0</v>
      </c>
      <c r="BL17">
        <v>0</v>
      </c>
      <c r="BM17">
        <v>0</v>
      </c>
      <c r="BN17">
        <v>0</v>
      </c>
      <c r="BO17">
        <v>0</v>
      </c>
      <c r="BP17">
        <v>0</v>
      </c>
      <c r="BQ17">
        <v>0</v>
      </c>
      <c r="BR17">
        <v>0</v>
      </c>
      <c r="BS17">
        <v>0</v>
      </c>
      <c r="BT17">
        <v>0</v>
      </c>
      <c r="BU17">
        <v>0</v>
      </c>
      <c r="BV17">
        <v>0</v>
      </c>
      <c r="BW17">
        <v>0</v>
      </c>
      <c r="BX17">
        <v>0</v>
      </c>
      <c r="BY17">
        <v>0</v>
      </c>
      <c r="BZ17">
        <v>0</v>
      </c>
      <c r="CA17">
        <v>0</v>
      </c>
      <c r="CB17">
        <v>0</v>
      </c>
      <c r="CC17">
        <v>0</v>
      </c>
      <c r="CD17">
        <v>0</v>
      </c>
      <c r="CE17">
        <v>0</v>
      </c>
      <c r="CF17">
        <v>0</v>
      </c>
      <c r="CG17">
        <v>0</v>
      </c>
      <c r="CH17">
        <v>0</v>
      </c>
      <c r="CI17">
        <v>0</v>
      </c>
      <c r="CJ17">
        <v>0</v>
      </c>
      <c r="CK17">
        <v>0</v>
      </c>
      <c r="CL17">
        <v>0</v>
      </c>
      <c r="CM17">
        <v>0</v>
      </c>
      <c r="CN17">
        <v>0</v>
      </c>
      <c r="CO17">
        <v>0</v>
      </c>
      <c r="CP17">
        <v>0</v>
      </c>
      <c r="CQ17">
        <v>0</v>
      </c>
      <c r="CR17">
        <v>0</v>
      </c>
      <c r="CS17">
        <v>0</v>
      </c>
      <c r="CT17">
        <v>0</v>
      </c>
      <c r="CU17">
        <v>0</v>
      </c>
      <c r="CV17">
        <v>0</v>
      </c>
      <c r="CW17">
        <v>0</v>
      </c>
      <c r="CX17">
        <v>0</v>
      </c>
      <c r="CY17">
        <v>0</v>
      </c>
      <c r="CZ17">
        <v>0</v>
      </c>
      <c r="DA17">
        <v>0</v>
      </c>
      <c r="DB17">
        <v>0</v>
      </c>
      <c r="DC17">
        <v>0</v>
      </c>
      <c r="DD17">
        <v>0</v>
      </c>
      <c r="DE17">
        <v>0</v>
      </c>
      <c r="DF17">
        <v>0</v>
      </c>
      <c r="DG17">
        <v>0</v>
      </c>
      <c r="DH17">
        <v>0</v>
      </c>
      <c r="DI17">
        <v>0</v>
      </c>
      <c r="DJ17">
        <v>0</v>
      </c>
      <c r="DK17">
        <v>0</v>
      </c>
      <c r="DL17">
        <v>0</v>
      </c>
      <c r="DM17">
        <v>0</v>
      </c>
      <c r="DN17">
        <v>0</v>
      </c>
      <c r="DO17">
        <v>0</v>
      </c>
      <c r="DP17">
        <v>0</v>
      </c>
      <c r="DQ17">
        <v>0</v>
      </c>
      <c r="DR17">
        <v>0</v>
      </c>
      <c r="DS17">
        <v>0</v>
      </c>
      <c r="DT17">
        <v>0</v>
      </c>
      <c r="DU17">
        <v>0</v>
      </c>
      <c r="DV17">
        <v>0</v>
      </c>
      <c r="DW17">
        <v>0</v>
      </c>
      <c r="DX17">
        <v>0</v>
      </c>
      <c r="DY17">
        <v>0</v>
      </c>
      <c r="DZ17">
        <v>0</v>
      </c>
      <c r="EA17">
        <v>0</v>
      </c>
      <c r="EB17">
        <v>0</v>
      </c>
      <c r="EC17">
        <v>0</v>
      </c>
      <c r="ED17">
        <v>0</v>
      </c>
      <c r="EE17">
        <v>0</v>
      </c>
      <c r="EF17">
        <v>0</v>
      </c>
      <c r="EG17">
        <v>0</v>
      </c>
      <c r="EH17">
        <v>0</v>
      </c>
      <c r="EI17">
        <v>0</v>
      </c>
      <c r="EJ17">
        <v>0</v>
      </c>
      <c r="EK17">
        <v>0</v>
      </c>
      <c r="EL17">
        <v>0</v>
      </c>
      <c r="EM17">
        <v>0</v>
      </c>
      <c r="EN17">
        <v>0</v>
      </c>
      <c r="EO17">
        <v>0</v>
      </c>
      <c r="EP17">
        <v>0</v>
      </c>
      <c r="EQ17">
        <v>0</v>
      </c>
      <c r="ER17">
        <v>0</v>
      </c>
      <c r="ES17">
        <v>0</v>
      </c>
      <c r="ET17">
        <v>0</v>
      </c>
      <c r="EU17">
        <v>0</v>
      </c>
      <c r="EV17">
        <v>0</v>
      </c>
      <c r="EW17">
        <v>0</v>
      </c>
      <c r="EX17">
        <v>0</v>
      </c>
      <c r="EY17">
        <v>0</v>
      </c>
      <c r="EZ17">
        <v>0</v>
      </c>
      <c r="FA17">
        <v>0</v>
      </c>
      <c r="FB17">
        <v>0</v>
      </c>
      <c r="FC17">
        <v>0</v>
      </c>
      <c r="FD17">
        <v>0</v>
      </c>
      <c r="FE17">
        <v>0</v>
      </c>
      <c r="FF17">
        <v>0</v>
      </c>
      <c r="FG17">
        <v>0</v>
      </c>
      <c r="FH17">
        <v>0</v>
      </c>
      <c r="FI17">
        <v>0</v>
      </c>
      <c r="FJ17">
        <v>0</v>
      </c>
      <c r="FK17">
        <v>0</v>
      </c>
      <c r="FL17">
        <v>0</v>
      </c>
      <c r="FM17">
        <v>0</v>
      </c>
      <c r="FN17">
        <v>0</v>
      </c>
      <c r="FO17">
        <v>0</v>
      </c>
      <c r="FP17">
        <v>0</v>
      </c>
      <c r="FQ17">
        <v>0</v>
      </c>
      <c r="FR17">
        <v>0</v>
      </c>
      <c r="FS17">
        <v>0</v>
      </c>
      <c r="FT17">
        <v>0</v>
      </c>
      <c r="FU17">
        <v>0</v>
      </c>
      <c r="FV17">
        <v>0</v>
      </c>
      <c r="FW17">
        <v>0</v>
      </c>
      <c r="FX17">
        <v>0</v>
      </c>
      <c r="FY17">
        <v>0</v>
      </c>
      <c r="FZ17">
        <v>0</v>
      </c>
      <c r="GA17">
        <v>0</v>
      </c>
      <c r="GB17">
        <v>0</v>
      </c>
      <c r="GC17">
        <v>0</v>
      </c>
      <c r="GD17">
        <v>0</v>
      </c>
      <c r="GE17">
        <v>0</v>
      </c>
      <c r="GF17">
        <v>0</v>
      </c>
      <c r="GG17">
        <v>0</v>
      </c>
      <c r="GH17">
        <v>0</v>
      </c>
      <c r="GI17">
        <v>0</v>
      </c>
      <c r="GJ17">
        <v>0</v>
      </c>
      <c r="GK17">
        <v>0</v>
      </c>
    </row>
    <row r="18" spans="3:193" x14ac:dyDescent="0.25">
      <c r="C18" t="s">
        <v>46</v>
      </c>
      <c r="D18" t="s">
        <v>46</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c r="AR18">
        <v>0</v>
      </c>
      <c r="AS18">
        <v>0</v>
      </c>
      <c r="AT18">
        <v>0</v>
      </c>
      <c r="AU18">
        <v>0</v>
      </c>
      <c r="AV18">
        <v>0</v>
      </c>
      <c r="AW18">
        <v>0</v>
      </c>
      <c r="AX18">
        <v>0</v>
      </c>
      <c r="AY18">
        <v>0</v>
      </c>
      <c r="AZ18">
        <v>0</v>
      </c>
      <c r="BA18">
        <v>0</v>
      </c>
      <c r="BB18">
        <v>0</v>
      </c>
      <c r="BC18">
        <v>0</v>
      </c>
      <c r="BD18">
        <v>0</v>
      </c>
      <c r="BE18">
        <v>0</v>
      </c>
      <c r="BF18">
        <v>0</v>
      </c>
      <c r="BG18">
        <v>0</v>
      </c>
      <c r="BH18">
        <v>0</v>
      </c>
      <c r="BI18">
        <v>0</v>
      </c>
      <c r="BJ18">
        <v>0</v>
      </c>
      <c r="BK18">
        <v>0</v>
      </c>
      <c r="BL18">
        <v>0</v>
      </c>
      <c r="BM18">
        <v>0</v>
      </c>
      <c r="BN18">
        <v>0</v>
      </c>
      <c r="BO18">
        <v>0</v>
      </c>
      <c r="BP18">
        <v>0</v>
      </c>
      <c r="BQ18">
        <v>0</v>
      </c>
      <c r="BR18">
        <v>0</v>
      </c>
      <c r="BS18">
        <v>0</v>
      </c>
      <c r="BT18">
        <v>0</v>
      </c>
      <c r="BU18">
        <v>0</v>
      </c>
      <c r="BV18">
        <v>0</v>
      </c>
      <c r="BW18">
        <v>0</v>
      </c>
      <c r="BX18">
        <v>0</v>
      </c>
      <c r="BY18">
        <v>0</v>
      </c>
      <c r="BZ18">
        <v>0</v>
      </c>
      <c r="CA18">
        <v>0</v>
      </c>
      <c r="CB18">
        <v>0</v>
      </c>
      <c r="CC18">
        <v>0</v>
      </c>
      <c r="CD18">
        <v>0</v>
      </c>
      <c r="CE18">
        <v>0</v>
      </c>
      <c r="CF18">
        <v>0</v>
      </c>
      <c r="CG18">
        <v>0</v>
      </c>
      <c r="CH18">
        <v>0</v>
      </c>
      <c r="CI18">
        <v>0</v>
      </c>
      <c r="CJ18">
        <v>0</v>
      </c>
      <c r="CK18">
        <v>0</v>
      </c>
      <c r="CL18">
        <v>0</v>
      </c>
      <c r="CM18">
        <v>0</v>
      </c>
      <c r="CN18">
        <v>0</v>
      </c>
      <c r="CO18">
        <v>0</v>
      </c>
      <c r="CP18">
        <v>0</v>
      </c>
      <c r="CQ18">
        <v>0</v>
      </c>
      <c r="CR18">
        <v>0</v>
      </c>
      <c r="CS18">
        <v>0</v>
      </c>
      <c r="CT18">
        <v>0</v>
      </c>
      <c r="CU18">
        <v>0</v>
      </c>
      <c r="CV18">
        <v>0</v>
      </c>
      <c r="CW18">
        <v>0</v>
      </c>
      <c r="CX18">
        <v>0</v>
      </c>
      <c r="CY18">
        <v>0</v>
      </c>
      <c r="CZ18">
        <v>0</v>
      </c>
      <c r="DA18">
        <v>0</v>
      </c>
      <c r="DB18">
        <v>0</v>
      </c>
      <c r="DC18">
        <v>0</v>
      </c>
      <c r="DD18">
        <v>0</v>
      </c>
      <c r="DE18">
        <v>0</v>
      </c>
      <c r="DF18">
        <v>0</v>
      </c>
      <c r="DG18">
        <v>0</v>
      </c>
      <c r="DH18">
        <v>0</v>
      </c>
      <c r="DI18">
        <v>0</v>
      </c>
      <c r="DJ18">
        <v>0</v>
      </c>
      <c r="DK18">
        <v>0</v>
      </c>
      <c r="DL18">
        <v>0</v>
      </c>
      <c r="DM18">
        <v>0</v>
      </c>
      <c r="DN18">
        <v>0</v>
      </c>
      <c r="DO18">
        <v>0</v>
      </c>
      <c r="DP18">
        <v>0</v>
      </c>
      <c r="DQ18">
        <v>0</v>
      </c>
      <c r="DR18">
        <v>0</v>
      </c>
      <c r="DS18">
        <v>0</v>
      </c>
      <c r="DT18">
        <v>0</v>
      </c>
      <c r="DU18">
        <v>0</v>
      </c>
      <c r="DV18">
        <v>0</v>
      </c>
      <c r="DW18">
        <v>0</v>
      </c>
      <c r="DX18">
        <v>0</v>
      </c>
      <c r="DY18">
        <v>0</v>
      </c>
      <c r="DZ18">
        <v>0</v>
      </c>
      <c r="EA18">
        <v>0</v>
      </c>
      <c r="EB18">
        <v>0</v>
      </c>
      <c r="EC18">
        <v>0</v>
      </c>
      <c r="ED18">
        <v>0</v>
      </c>
      <c r="EE18">
        <v>0</v>
      </c>
      <c r="EF18">
        <v>0</v>
      </c>
      <c r="EG18">
        <v>0</v>
      </c>
      <c r="EH18">
        <v>0</v>
      </c>
      <c r="EI18">
        <v>0</v>
      </c>
      <c r="EJ18">
        <v>0</v>
      </c>
      <c r="EK18">
        <v>0</v>
      </c>
      <c r="EL18">
        <v>0</v>
      </c>
      <c r="EM18">
        <v>0</v>
      </c>
      <c r="EN18">
        <v>0</v>
      </c>
      <c r="EO18">
        <v>0</v>
      </c>
      <c r="EP18">
        <v>0</v>
      </c>
      <c r="EQ18">
        <v>0</v>
      </c>
      <c r="ER18">
        <v>0</v>
      </c>
      <c r="ES18">
        <v>0</v>
      </c>
      <c r="ET18">
        <v>0</v>
      </c>
      <c r="EU18">
        <v>0</v>
      </c>
      <c r="EV18">
        <v>0</v>
      </c>
      <c r="EW18">
        <v>0</v>
      </c>
      <c r="EX18">
        <v>0</v>
      </c>
      <c r="EY18">
        <v>0</v>
      </c>
      <c r="EZ18">
        <v>0</v>
      </c>
      <c r="FA18">
        <v>0</v>
      </c>
      <c r="FB18">
        <v>0</v>
      </c>
      <c r="FC18">
        <v>0</v>
      </c>
      <c r="FD18">
        <v>0</v>
      </c>
      <c r="FE18">
        <v>0</v>
      </c>
      <c r="FF18">
        <v>0</v>
      </c>
      <c r="FG18">
        <v>0</v>
      </c>
      <c r="FH18">
        <v>0</v>
      </c>
      <c r="FI18">
        <v>0</v>
      </c>
      <c r="FJ18">
        <v>0</v>
      </c>
      <c r="FK18">
        <v>0</v>
      </c>
      <c r="FL18">
        <v>0</v>
      </c>
      <c r="FM18">
        <v>0</v>
      </c>
      <c r="FN18">
        <v>0</v>
      </c>
      <c r="FO18">
        <v>0</v>
      </c>
      <c r="FP18">
        <v>0</v>
      </c>
      <c r="FQ18">
        <v>0</v>
      </c>
      <c r="FR18">
        <v>0</v>
      </c>
      <c r="FS18">
        <v>0</v>
      </c>
      <c r="FT18">
        <v>0</v>
      </c>
      <c r="FU18">
        <v>0</v>
      </c>
      <c r="FV18">
        <v>0</v>
      </c>
      <c r="FW18">
        <v>0</v>
      </c>
      <c r="FX18">
        <v>0</v>
      </c>
      <c r="FY18">
        <v>0</v>
      </c>
      <c r="FZ18">
        <v>0</v>
      </c>
      <c r="GA18">
        <v>0</v>
      </c>
      <c r="GB18">
        <v>0</v>
      </c>
      <c r="GC18">
        <v>0</v>
      </c>
      <c r="GD18">
        <v>0</v>
      </c>
      <c r="GE18">
        <v>0</v>
      </c>
      <c r="GF18">
        <v>0</v>
      </c>
      <c r="GG18">
        <v>0</v>
      </c>
      <c r="GH18">
        <v>0</v>
      </c>
      <c r="GI18">
        <v>0</v>
      </c>
      <c r="GJ18">
        <v>0</v>
      </c>
      <c r="GK18">
        <v>0</v>
      </c>
    </row>
    <row r="19" spans="3:193" x14ac:dyDescent="0.25">
      <c r="C19" t="s">
        <v>241</v>
      </c>
      <c r="D19" t="s">
        <v>241</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c r="AR19">
        <v>0</v>
      </c>
      <c r="AS19">
        <v>0</v>
      </c>
      <c r="AT19">
        <v>0</v>
      </c>
      <c r="AU19">
        <v>0</v>
      </c>
      <c r="AV19">
        <v>0</v>
      </c>
      <c r="AW19">
        <v>0</v>
      </c>
      <c r="AX19">
        <v>0</v>
      </c>
      <c r="AY19">
        <v>0</v>
      </c>
      <c r="AZ19">
        <v>0</v>
      </c>
      <c r="BA19">
        <v>0</v>
      </c>
      <c r="BB19">
        <v>0</v>
      </c>
      <c r="BC19">
        <v>0</v>
      </c>
      <c r="BD19">
        <v>0</v>
      </c>
      <c r="BE19">
        <v>0</v>
      </c>
      <c r="BF19">
        <v>0</v>
      </c>
      <c r="BG19">
        <v>0</v>
      </c>
      <c r="BH19">
        <v>0</v>
      </c>
      <c r="BI19">
        <v>0</v>
      </c>
      <c r="BJ19">
        <v>0</v>
      </c>
      <c r="BK19">
        <v>0</v>
      </c>
      <c r="BL19">
        <v>0</v>
      </c>
      <c r="BM19">
        <v>0</v>
      </c>
      <c r="BN19">
        <v>0</v>
      </c>
      <c r="BO19">
        <v>0</v>
      </c>
      <c r="BP19">
        <v>0</v>
      </c>
      <c r="BQ19">
        <v>0</v>
      </c>
      <c r="BR19">
        <v>0</v>
      </c>
      <c r="BS19">
        <v>0</v>
      </c>
      <c r="BT19">
        <v>0</v>
      </c>
      <c r="BU19">
        <v>0</v>
      </c>
      <c r="BV19">
        <v>0</v>
      </c>
      <c r="BW19">
        <v>0</v>
      </c>
      <c r="BX19">
        <v>0</v>
      </c>
      <c r="BY19">
        <v>0</v>
      </c>
      <c r="BZ19">
        <v>0</v>
      </c>
      <c r="CA19">
        <v>0</v>
      </c>
      <c r="CB19">
        <v>0</v>
      </c>
      <c r="CC19">
        <v>0</v>
      </c>
      <c r="CD19">
        <v>0</v>
      </c>
      <c r="CE19">
        <v>0</v>
      </c>
      <c r="CF19">
        <v>0</v>
      </c>
      <c r="CG19">
        <v>0</v>
      </c>
      <c r="CH19">
        <v>0</v>
      </c>
      <c r="CI19">
        <v>0</v>
      </c>
      <c r="CJ19">
        <v>0</v>
      </c>
      <c r="CK19">
        <v>0</v>
      </c>
      <c r="CL19">
        <v>0</v>
      </c>
      <c r="CM19">
        <v>0</v>
      </c>
      <c r="CN19">
        <v>0</v>
      </c>
      <c r="CO19">
        <v>0</v>
      </c>
      <c r="CP19">
        <v>0</v>
      </c>
      <c r="CQ19">
        <v>0</v>
      </c>
      <c r="CR19">
        <v>0</v>
      </c>
      <c r="CS19">
        <v>0</v>
      </c>
      <c r="CT19">
        <v>0</v>
      </c>
      <c r="CU19">
        <v>0</v>
      </c>
      <c r="CV19">
        <v>0</v>
      </c>
      <c r="CW19">
        <v>0</v>
      </c>
      <c r="CX19">
        <v>0</v>
      </c>
      <c r="CY19">
        <v>0</v>
      </c>
      <c r="CZ19">
        <v>0</v>
      </c>
      <c r="DA19">
        <v>0</v>
      </c>
      <c r="DB19">
        <v>0</v>
      </c>
      <c r="DC19">
        <v>0</v>
      </c>
      <c r="DD19">
        <v>0</v>
      </c>
      <c r="DE19">
        <v>0</v>
      </c>
      <c r="DF19">
        <v>0</v>
      </c>
      <c r="DG19">
        <v>0</v>
      </c>
      <c r="DH19">
        <v>0</v>
      </c>
      <c r="DI19">
        <v>0</v>
      </c>
      <c r="DJ19">
        <v>0</v>
      </c>
      <c r="DK19">
        <v>0</v>
      </c>
      <c r="DL19">
        <v>0</v>
      </c>
      <c r="DM19">
        <v>0</v>
      </c>
      <c r="DN19">
        <v>0</v>
      </c>
      <c r="DO19">
        <v>0</v>
      </c>
      <c r="DP19">
        <v>0</v>
      </c>
      <c r="DQ19">
        <v>0</v>
      </c>
      <c r="DR19">
        <v>0</v>
      </c>
      <c r="DS19">
        <v>0</v>
      </c>
      <c r="DT19">
        <v>0</v>
      </c>
      <c r="DU19">
        <v>0</v>
      </c>
      <c r="DV19">
        <v>0</v>
      </c>
      <c r="DW19">
        <v>0</v>
      </c>
      <c r="DX19">
        <v>0</v>
      </c>
      <c r="DY19">
        <v>0</v>
      </c>
      <c r="DZ19">
        <v>0</v>
      </c>
      <c r="EA19">
        <v>0</v>
      </c>
      <c r="EB19">
        <v>0</v>
      </c>
      <c r="EC19">
        <v>0</v>
      </c>
      <c r="ED19">
        <v>0</v>
      </c>
      <c r="EE19">
        <v>0</v>
      </c>
      <c r="EF19">
        <v>0</v>
      </c>
      <c r="EG19">
        <v>0</v>
      </c>
      <c r="EH19">
        <v>0</v>
      </c>
      <c r="EI19">
        <v>0</v>
      </c>
      <c r="EJ19">
        <v>0</v>
      </c>
      <c r="EK19">
        <v>0</v>
      </c>
      <c r="EL19">
        <v>0</v>
      </c>
      <c r="EM19">
        <v>0</v>
      </c>
      <c r="EN19">
        <v>0</v>
      </c>
      <c r="EO19">
        <v>0</v>
      </c>
      <c r="EP19">
        <v>0</v>
      </c>
      <c r="EQ19">
        <v>0</v>
      </c>
      <c r="ER19">
        <v>0</v>
      </c>
      <c r="ES19">
        <v>0</v>
      </c>
      <c r="ET19">
        <v>0</v>
      </c>
      <c r="EU19">
        <v>0</v>
      </c>
      <c r="EV19">
        <v>0</v>
      </c>
      <c r="EW19">
        <v>0</v>
      </c>
      <c r="EX19">
        <v>0</v>
      </c>
      <c r="EY19">
        <v>0</v>
      </c>
      <c r="EZ19">
        <v>0</v>
      </c>
      <c r="FA19">
        <v>0</v>
      </c>
      <c r="FB19">
        <v>0</v>
      </c>
      <c r="FC19">
        <v>0</v>
      </c>
      <c r="FD19">
        <v>0</v>
      </c>
      <c r="FE19">
        <v>0</v>
      </c>
      <c r="FF19">
        <v>0</v>
      </c>
      <c r="FG19">
        <v>0</v>
      </c>
      <c r="FH19">
        <v>0</v>
      </c>
      <c r="FI19">
        <v>0</v>
      </c>
      <c r="FJ19">
        <v>0</v>
      </c>
      <c r="FK19">
        <v>0</v>
      </c>
      <c r="FL19">
        <v>0</v>
      </c>
      <c r="FM19">
        <v>0</v>
      </c>
      <c r="FN19">
        <v>0</v>
      </c>
      <c r="FO19">
        <v>0</v>
      </c>
      <c r="FP19">
        <v>0</v>
      </c>
      <c r="FQ19">
        <v>0</v>
      </c>
      <c r="FR19">
        <v>0</v>
      </c>
      <c r="FS19">
        <v>0</v>
      </c>
      <c r="FT19">
        <v>0</v>
      </c>
      <c r="FU19">
        <v>0</v>
      </c>
      <c r="FV19">
        <v>0</v>
      </c>
      <c r="FW19">
        <v>0</v>
      </c>
      <c r="FX19">
        <v>0</v>
      </c>
      <c r="FY19">
        <v>0</v>
      </c>
      <c r="FZ19">
        <v>0</v>
      </c>
      <c r="GA19">
        <v>0</v>
      </c>
      <c r="GB19">
        <v>0</v>
      </c>
      <c r="GC19">
        <v>0</v>
      </c>
      <c r="GD19">
        <v>0</v>
      </c>
      <c r="GE19">
        <v>0</v>
      </c>
      <c r="GF19">
        <v>0</v>
      </c>
      <c r="GG19">
        <v>0</v>
      </c>
      <c r="GH19">
        <v>0</v>
      </c>
      <c r="GI19">
        <v>0</v>
      </c>
      <c r="GJ19">
        <v>0</v>
      </c>
      <c r="GK19">
        <v>0</v>
      </c>
    </row>
    <row r="20" spans="3:193" x14ac:dyDescent="0.25">
      <c r="C20" t="s">
        <v>47</v>
      </c>
      <c r="D20" t="s">
        <v>47</v>
      </c>
      <c r="E20">
        <v>0</v>
      </c>
      <c r="F20">
        <v>0</v>
      </c>
      <c r="G20">
        <v>0</v>
      </c>
      <c r="H20">
        <v>0</v>
      </c>
      <c r="I20">
        <v>0</v>
      </c>
      <c r="J20">
        <v>0</v>
      </c>
      <c r="K20">
        <v>0</v>
      </c>
      <c r="L20">
        <v>0</v>
      </c>
      <c r="M20">
        <v>0</v>
      </c>
      <c r="N20">
        <v>0</v>
      </c>
      <c r="O20">
        <v>0</v>
      </c>
      <c r="P20">
        <v>0</v>
      </c>
      <c r="Q20">
        <v>0</v>
      </c>
      <c r="R20">
        <v>0</v>
      </c>
      <c r="S20">
        <v>0</v>
      </c>
      <c r="T20">
        <v>0</v>
      </c>
      <c r="U20">
        <v>0</v>
      </c>
      <c r="V20">
        <v>0</v>
      </c>
      <c r="W20">
        <v>0</v>
      </c>
      <c r="X20">
        <v>0</v>
      </c>
      <c r="Y20">
        <v>0</v>
      </c>
      <c r="Z20">
        <v>0</v>
      </c>
      <c r="AA20">
        <v>0</v>
      </c>
      <c r="AB20">
        <v>0</v>
      </c>
      <c r="AC20">
        <v>0</v>
      </c>
      <c r="AD20">
        <v>0</v>
      </c>
      <c r="AE20">
        <v>0</v>
      </c>
      <c r="AF20">
        <v>0</v>
      </c>
      <c r="AG20">
        <v>0</v>
      </c>
      <c r="AH20">
        <v>0</v>
      </c>
      <c r="AI20">
        <v>0</v>
      </c>
      <c r="AJ20">
        <v>0</v>
      </c>
      <c r="AK20">
        <v>0</v>
      </c>
      <c r="AL20">
        <v>0</v>
      </c>
      <c r="AM20">
        <v>0</v>
      </c>
      <c r="AN20">
        <v>0</v>
      </c>
      <c r="AO20">
        <v>0</v>
      </c>
      <c r="AP20">
        <v>0</v>
      </c>
      <c r="AQ20">
        <v>0</v>
      </c>
      <c r="AR20">
        <v>0</v>
      </c>
      <c r="AS20">
        <v>0</v>
      </c>
      <c r="AT20">
        <v>0</v>
      </c>
      <c r="AU20">
        <v>0</v>
      </c>
      <c r="AV20">
        <v>0</v>
      </c>
      <c r="AW20">
        <v>0</v>
      </c>
      <c r="AX20">
        <v>0</v>
      </c>
      <c r="AY20">
        <v>0</v>
      </c>
      <c r="AZ20">
        <v>0</v>
      </c>
      <c r="BA20">
        <v>0</v>
      </c>
      <c r="BB20">
        <v>0</v>
      </c>
      <c r="BC20">
        <v>0</v>
      </c>
      <c r="BD20">
        <v>0</v>
      </c>
      <c r="BE20">
        <v>0</v>
      </c>
      <c r="BF20">
        <v>0</v>
      </c>
      <c r="BG20">
        <v>0</v>
      </c>
      <c r="BH20">
        <v>0</v>
      </c>
      <c r="BI20">
        <v>0</v>
      </c>
      <c r="BJ20">
        <v>0</v>
      </c>
      <c r="BK20">
        <v>0</v>
      </c>
      <c r="BL20">
        <v>0</v>
      </c>
      <c r="BM20">
        <v>0</v>
      </c>
      <c r="BN20">
        <v>0</v>
      </c>
      <c r="BO20">
        <v>0</v>
      </c>
      <c r="BP20">
        <v>0</v>
      </c>
      <c r="BQ20">
        <v>0</v>
      </c>
      <c r="BR20">
        <v>0</v>
      </c>
      <c r="BS20">
        <v>0</v>
      </c>
      <c r="BT20">
        <v>0</v>
      </c>
      <c r="BU20">
        <v>0</v>
      </c>
      <c r="BV20">
        <v>0</v>
      </c>
      <c r="BW20">
        <v>0</v>
      </c>
      <c r="BX20">
        <v>0</v>
      </c>
      <c r="BY20">
        <v>0</v>
      </c>
      <c r="BZ20">
        <v>0</v>
      </c>
      <c r="CA20">
        <v>0</v>
      </c>
      <c r="CB20">
        <v>0</v>
      </c>
      <c r="CC20">
        <v>0</v>
      </c>
      <c r="CD20">
        <v>0</v>
      </c>
      <c r="CE20">
        <v>0</v>
      </c>
      <c r="CF20">
        <v>0</v>
      </c>
      <c r="CG20">
        <v>0</v>
      </c>
      <c r="CH20">
        <v>0</v>
      </c>
      <c r="CI20">
        <v>0</v>
      </c>
      <c r="CJ20">
        <v>0</v>
      </c>
      <c r="CK20">
        <v>0</v>
      </c>
      <c r="CL20">
        <v>0</v>
      </c>
      <c r="CM20">
        <v>0</v>
      </c>
      <c r="CN20">
        <v>0</v>
      </c>
      <c r="CO20">
        <v>0</v>
      </c>
      <c r="CP20">
        <v>0</v>
      </c>
      <c r="CQ20">
        <v>0</v>
      </c>
      <c r="CR20">
        <v>0</v>
      </c>
      <c r="CS20">
        <v>0</v>
      </c>
      <c r="CT20">
        <v>0</v>
      </c>
      <c r="CU20">
        <v>0</v>
      </c>
      <c r="CV20">
        <v>0</v>
      </c>
      <c r="CW20">
        <v>0</v>
      </c>
      <c r="CX20">
        <v>0</v>
      </c>
      <c r="CY20">
        <v>0</v>
      </c>
      <c r="CZ20">
        <v>0</v>
      </c>
      <c r="DA20">
        <v>0</v>
      </c>
      <c r="DB20">
        <v>0</v>
      </c>
      <c r="DC20">
        <v>0</v>
      </c>
      <c r="DD20">
        <v>0</v>
      </c>
      <c r="DE20">
        <v>0</v>
      </c>
      <c r="DF20">
        <v>0</v>
      </c>
      <c r="DG20">
        <v>0</v>
      </c>
      <c r="DH20">
        <v>0</v>
      </c>
      <c r="DI20">
        <v>0</v>
      </c>
      <c r="DJ20">
        <v>0</v>
      </c>
      <c r="DK20">
        <v>0</v>
      </c>
      <c r="DL20">
        <v>0</v>
      </c>
      <c r="DM20">
        <v>0</v>
      </c>
      <c r="DN20">
        <v>0</v>
      </c>
      <c r="DO20">
        <v>0</v>
      </c>
      <c r="DP20">
        <v>0</v>
      </c>
      <c r="DQ20">
        <v>0</v>
      </c>
      <c r="DR20">
        <v>0</v>
      </c>
      <c r="DS20">
        <v>0</v>
      </c>
      <c r="DT20">
        <v>0</v>
      </c>
      <c r="DU20">
        <v>0</v>
      </c>
      <c r="DV20">
        <v>0</v>
      </c>
      <c r="DW20">
        <v>0</v>
      </c>
      <c r="DX20">
        <v>0</v>
      </c>
      <c r="DY20">
        <v>0</v>
      </c>
      <c r="DZ20">
        <v>0</v>
      </c>
      <c r="EA20">
        <v>0</v>
      </c>
      <c r="EB20">
        <v>0</v>
      </c>
      <c r="EC20">
        <v>0</v>
      </c>
      <c r="ED20">
        <v>0</v>
      </c>
      <c r="EE20">
        <v>0</v>
      </c>
      <c r="EF20">
        <v>0</v>
      </c>
      <c r="EG20">
        <v>0</v>
      </c>
      <c r="EH20">
        <v>0</v>
      </c>
      <c r="EI20">
        <v>0</v>
      </c>
      <c r="EJ20">
        <v>0</v>
      </c>
      <c r="EK20">
        <v>0</v>
      </c>
      <c r="EL20">
        <v>0</v>
      </c>
      <c r="EM20">
        <v>0</v>
      </c>
      <c r="EN20">
        <v>0</v>
      </c>
      <c r="EO20">
        <v>0</v>
      </c>
      <c r="EP20">
        <v>0</v>
      </c>
      <c r="EQ20">
        <v>0</v>
      </c>
      <c r="ER20">
        <v>0</v>
      </c>
      <c r="ES20">
        <v>0</v>
      </c>
      <c r="ET20">
        <v>0</v>
      </c>
      <c r="EU20">
        <v>0</v>
      </c>
      <c r="EV20">
        <v>0</v>
      </c>
      <c r="EW20">
        <v>0</v>
      </c>
      <c r="EX20">
        <v>0</v>
      </c>
      <c r="EY20">
        <v>0</v>
      </c>
      <c r="EZ20">
        <v>0</v>
      </c>
      <c r="FA20">
        <v>0</v>
      </c>
      <c r="FB20">
        <v>0</v>
      </c>
      <c r="FC20">
        <v>0</v>
      </c>
      <c r="FD20">
        <v>0</v>
      </c>
      <c r="FE20">
        <v>0</v>
      </c>
      <c r="FF20">
        <v>0</v>
      </c>
      <c r="FG20">
        <v>0</v>
      </c>
      <c r="FH20">
        <v>0</v>
      </c>
      <c r="FI20">
        <v>0</v>
      </c>
      <c r="FJ20">
        <v>0</v>
      </c>
      <c r="FK20">
        <v>0</v>
      </c>
      <c r="FL20">
        <v>0</v>
      </c>
      <c r="FM20">
        <v>0</v>
      </c>
      <c r="FN20">
        <v>0</v>
      </c>
      <c r="FO20">
        <v>0</v>
      </c>
      <c r="FP20">
        <v>0</v>
      </c>
      <c r="FQ20">
        <v>0</v>
      </c>
      <c r="FR20">
        <v>0</v>
      </c>
      <c r="FS20">
        <v>0</v>
      </c>
      <c r="FT20">
        <v>0</v>
      </c>
      <c r="FU20">
        <v>0</v>
      </c>
      <c r="FV20">
        <v>0</v>
      </c>
      <c r="FW20">
        <v>0</v>
      </c>
      <c r="FX20">
        <v>0</v>
      </c>
      <c r="FY20">
        <v>0</v>
      </c>
      <c r="FZ20">
        <v>0</v>
      </c>
      <c r="GA20">
        <v>0</v>
      </c>
      <c r="GB20">
        <v>0</v>
      </c>
      <c r="GC20">
        <v>0</v>
      </c>
      <c r="GD20">
        <v>0</v>
      </c>
      <c r="GE20">
        <v>0</v>
      </c>
      <c r="GF20">
        <v>0</v>
      </c>
      <c r="GG20">
        <v>0</v>
      </c>
      <c r="GH20">
        <v>0</v>
      </c>
      <c r="GI20">
        <v>0</v>
      </c>
      <c r="GJ20">
        <v>0</v>
      </c>
      <c r="GK20">
        <v>0</v>
      </c>
    </row>
    <row r="21" spans="3:193" x14ac:dyDescent="0.25">
      <c r="C21" t="s">
        <v>48</v>
      </c>
      <c r="D21" t="s">
        <v>48</v>
      </c>
      <c r="E21">
        <v>0</v>
      </c>
      <c r="F21">
        <v>0</v>
      </c>
      <c r="G21">
        <v>0</v>
      </c>
      <c r="H21">
        <v>0</v>
      </c>
      <c r="I21">
        <v>0</v>
      </c>
      <c r="J21">
        <v>0</v>
      </c>
      <c r="K21">
        <v>0</v>
      </c>
      <c r="L21">
        <v>0</v>
      </c>
      <c r="M21">
        <v>0</v>
      </c>
      <c r="N21">
        <v>0</v>
      </c>
      <c r="O21">
        <v>0</v>
      </c>
      <c r="P21">
        <v>0</v>
      </c>
      <c r="Q21">
        <v>0</v>
      </c>
      <c r="R21">
        <v>0</v>
      </c>
      <c r="S21">
        <v>0</v>
      </c>
      <c r="T21">
        <v>0</v>
      </c>
      <c r="U21">
        <v>0</v>
      </c>
      <c r="V21">
        <v>0</v>
      </c>
      <c r="W21">
        <v>0</v>
      </c>
      <c r="X21">
        <v>0</v>
      </c>
      <c r="Y21">
        <v>0</v>
      </c>
      <c r="Z21">
        <v>0</v>
      </c>
      <c r="AA21">
        <v>0</v>
      </c>
      <c r="AB21">
        <v>0</v>
      </c>
      <c r="AC21">
        <v>0</v>
      </c>
      <c r="AD21">
        <v>0</v>
      </c>
      <c r="AE21">
        <v>0</v>
      </c>
      <c r="AF21">
        <v>0</v>
      </c>
      <c r="AG21">
        <v>0</v>
      </c>
      <c r="AH21">
        <v>0</v>
      </c>
      <c r="AI21">
        <v>0</v>
      </c>
      <c r="AJ21">
        <v>0</v>
      </c>
      <c r="AK21">
        <v>0</v>
      </c>
      <c r="AL21">
        <v>0</v>
      </c>
      <c r="AM21">
        <v>0</v>
      </c>
      <c r="AN21">
        <v>0</v>
      </c>
      <c r="AO21">
        <v>0</v>
      </c>
      <c r="AP21">
        <v>0</v>
      </c>
      <c r="AQ21">
        <v>0</v>
      </c>
      <c r="AR21">
        <v>0</v>
      </c>
      <c r="AS21">
        <v>0</v>
      </c>
      <c r="AT21">
        <v>0</v>
      </c>
      <c r="AU21">
        <v>0</v>
      </c>
      <c r="AV21">
        <v>0</v>
      </c>
      <c r="AW21">
        <v>0</v>
      </c>
      <c r="AX21">
        <v>0</v>
      </c>
      <c r="AY21">
        <v>0</v>
      </c>
      <c r="AZ21">
        <v>0</v>
      </c>
      <c r="BA21">
        <v>0</v>
      </c>
      <c r="BB21">
        <v>0</v>
      </c>
      <c r="BC21">
        <v>0</v>
      </c>
      <c r="BD21">
        <v>0</v>
      </c>
      <c r="BE21">
        <v>0</v>
      </c>
      <c r="BF21">
        <v>0</v>
      </c>
      <c r="BG21">
        <v>0</v>
      </c>
      <c r="BH21">
        <v>0</v>
      </c>
      <c r="BI21">
        <v>0</v>
      </c>
      <c r="BJ21">
        <v>0</v>
      </c>
      <c r="BK21">
        <v>0</v>
      </c>
      <c r="BL21">
        <v>0</v>
      </c>
      <c r="BM21">
        <v>0</v>
      </c>
      <c r="BN21">
        <v>0</v>
      </c>
      <c r="BO21">
        <v>0</v>
      </c>
      <c r="BP21">
        <v>0</v>
      </c>
      <c r="BQ21">
        <v>0</v>
      </c>
      <c r="BR21">
        <v>0</v>
      </c>
      <c r="BS21">
        <v>0</v>
      </c>
      <c r="BT21">
        <v>0</v>
      </c>
      <c r="BU21">
        <v>0</v>
      </c>
      <c r="BV21">
        <v>0</v>
      </c>
      <c r="BW21">
        <v>0</v>
      </c>
      <c r="BX21">
        <v>0</v>
      </c>
      <c r="BY21">
        <v>0</v>
      </c>
      <c r="BZ21">
        <v>0</v>
      </c>
      <c r="CA21">
        <v>0</v>
      </c>
      <c r="CB21">
        <v>0</v>
      </c>
      <c r="CC21">
        <v>0</v>
      </c>
      <c r="CD21">
        <v>0</v>
      </c>
      <c r="CE21">
        <v>0</v>
      </c>
      <c r="CF21">
        <v>0</v>
      </c>
      <c r="CG21">
        <v>0</v>
      </c>
      <c r="CH21">
        <v>0</v>
      </c>
      <c r="CI21">
        <v>0</v>
      </c>
      <c r="CJ21">
        <v>0</v>
      </c>
      <c r="CK21">
        <v>0</v>
      </c>
      <c r="CL21">
        <v>0</v>
      </c>
      <c r="CM21">
        <v>0</v>
      </c>
      <c r="CN21">
        <v>0</v>
      </c>
      <c r="CO21">
        <v>0</v>
      </c>
      <c r="CP21">
        <v>0</v>
      </c>
      <c r="CQ21">
        <v>0</v>
      </c>
      <c r="CR21">
        <v>0</v>
      </c>
      <c r="CS21">
        <v>0</v>
      </c>
      <c r="CT21">
        <v>0</v>
      </c>
      <c r="CU21">
        <v>0</v>
      </c>
      <c r="CV21">
        <v>0</v>
      </c>
      <c r="CW21">
        <v>0</v>
      </c>
      <c r="CX21">
        <v>0</v>
      </c>
      <c r="CY21">
        <v>0</v>
      </c>
      <c r="CZ21">
        <v>0</v>
      </c>
      <c r="DA21">
        <v>0</v>
      </c>
      <c r="DB21">
        <v>0</v>
      </c>
      <c r="DC21">
        <v>0</v>
      </c>
      <c r="DD21">
        <v>0</v>
      </c>
      <c r="DE21">
        <v>0</v>
      </c>
      <c r="DF21">
        <v>0</v>
      </c>
      <c r="DG21">
        <v>0</v>
      </c>
      <c r="DH21">
        <v>0</v>
      </c>
      <c r="DI21">
        <v>0</v>
      </c>
      <c r="DJ21">
        <v>0</v>
      </c>
      <c r="DK21">
        <v>0</v>
      </c>
      <c r="DL21">
        <v>0</v>
      </c>
      <c r="DM21">
        <v>0</v>
      </c>
      <c r="DN21">
        <v>0</v>
      </c>
      <c r="DO21">
        <v>0</v>
      </c>
      <c r="DP21">
        <v>0</v>
      </c>
      <c r="DQ21">
        <v>0</v>
      </c>
      <c r="DR21">
        <v>0</v>
      </c>
      <c r="DS21">
        <v>0</v>
      </c>
      <c r="DT21">
        <v>0</v>
      </c>
      <c r="DU21">
        <v>0</v>
      </c>
      <c r="DV21">
        <v>0</v>
      </c>
      <c r="DW21">
        <v>0</v>
      </c>
      <c r="DX21">
        <v>0</v>
      </c>
      <c r="DY21">
        <v>0</v>
      </c>
      <c r="DZ21">
        <v>0</v>
      </c>
      <c r="EA21">
        <v>0</v>
      </c>
      <c r="EB21">
        <v>0</v>
      </c>
      <c r="EC21">
        <v>0</v>
      </c>
      <c r="ED21">
        <v>0</v>
      </c>
      <c r="EE21">
        <v>0</v>
      </c>
      <c r="EF21">
        <v>0</v>
      </c>
      <c r="EG21">
        <v>0</v>
      </c>
      <c r="EH21">
        <v>0</v>
      </c>
      <c r="EI21">
        <v>0</v>
      </c>
      <c r="EJ21">
        <v>0</v>
      </c>
      <c r="EK21">
        <v>0</v>
      </c>
      <c r="EL21">
        <v>0</v>
      </c>
      <c r="EM21">
        <v>0</v>
      </c>
      <c r="EN21">
        <v>0</v>
      </c>
      <c r="EO21">
        <v>0</v>
      </c>
      <c r="EP21">
        <v>0</v>
      </c>
      <c r="EQ21">
        <v>0</v>
      </c>
      <c r="ER21">
        <v>0</v>
      </c>
      <c r="ES21">
        <v>0</v>
      </c>
      <c r="ET21">
        <v>0</v>
      </c>
      <c r="EU21">
        <v>0</v>
      </c>
      <c r="EV21">
        <v>0</v>
      </c>
      <c r="EW21">
        <v>0</v>
      </c>
      <c r="EX21">
        <v>0</v>
      </c>
      <c r="EY21">
        <v>0</v>
      </c>
      <c r="EZ21">
        <v>0</v>
      </c>
      <c r="FA21">
        <v>0</v>
      </c>
      <c r="FB21">
        <v>0</v>
      </c>
      <c r="FC21">
        <v>0</v>
      </c>
      <c r="FD21">
        <v>0</v>
      </c>
      <c r="FE21">
        <v>0</v>
      </c>
      <c r="FF21">
        <v>0</v>
      </c>
      <c r="FG21">
        <v>0</v>
      </c>
      <c r="FH21">
        <v>0</v>
      </c>
      <c r="FI21">
        <v>0</v>
      </c>
      <c r="FJ21">
        <v>0</v>
      </c>
      <c r="FK21">
        <v>0</v>
      </c>
      <c r="FL21">
        <v>0</v>
      </c>
      <c r="FM21">
        <v>0</v>
      </c>
      <c r="FN21">
        <v>0</v>
      </c>
      <c r="FO21">
        <v>0</v>
      </c>
      <c r="FP21">
        <v>0</v>
      </c>
      <c r="FQ21">
        <v>0</v>
      </c>
      <c r="FR21">
        <v>0</v>
      </c>
      <c r="FS21">
        <v>0</v>
      </c>
      <c r="FT21">
        <v>0</v>
      </c>
      <c r="FU21">
        <v>0</v>
      </c>
      <c r="FV21">
        <v>0</v>
      </c>
      <c r="FW21">
        <v>0</v>
      </c>
      <c r="FX21">
        <v>0</v>
      </c>
      <c r="FY21">
        <v>0</v>
      </c>
      <c r="FZ21">
        <v>0</v>
      </c>
      <c r="GA21">
        <v>0</v>
      </c>
      <c r="GB21">
        <v>0</v>
      </c>
      <c r="GC21">
        <v>0</v>
      </c>
      <c r="GD21">
        <v>0</v>
      </c>
      <c r="GE21">
        <v>0</v>
      </c>
      <c r="GF21">
        <v>0</v>
      </c>
      <c r="GG21">
        <v>0</v>
      </c>
      <c r="GH21">
        <v>0</v>
      </c>
      <c r="GI21">
        <v>0</v>
      </c>
      <c r="GJ21">
        <v>0</v>
      </c>
      <c r="GK21">
        <v>0</v>
      </c>
    </row>
    <row r="22" spans="3:193" x14ac:dyDescent="0.25">
      <c r="C22" t="s">
        <v>49</v>
      </c>
      <c r="D22" t="s">
        <v>49</v>
      </c>
      <c r="E22">
        <v>0</v>
      </c>
      <c r="F22">
        <v>0</v>
      </c>
      <c r="G22">
        <v>0</v>
      </c>
      <c r="H22">
        <v>0</v>
      </c>
      <c r="I22">
        <v>0</v>
      </c>
      <c r="J22">
        <v>0</v>
      </c>
      <c r="K22">
        <v>0</v>
      </c>
      <c r="L22">
        <v>0</v>
      </c>
      <c r="M22">
        <v>0</v>
      </c>
      <c r="N22">
        <v>0</v>
      </c>
      <c r="O22">
        <v>0</v>
      </c>
      <c r="P22">
        <v>0</v>
      </c>
      <c r="Q22">
        <v>0</v>
      </c>
      <c r="R22">
        <v>0</v>
      </c>
      <c r="S22">
        <v>0</v>
      </c>
      <c r="T22">
        <v>0</v>
      </c>
      <c r="U22">
        <v>0</v>
      </c>
      <c r="V22">
        <v>0</v>
      </c>
      <c r="W22">
        <v>0</v>
      </c>
      <c r="X22">
        <v>0</v>
      </c>
      <c r="Y22">
        <v>0</v>
      </c>
      <c r="Z22">
        <v>0</v>
      </c>
      <c r="AA22">
        <v>0</v>
      </c>
      <c r="AB22">
        <v>0</v>
      </c>
      <c r="AC22">
        <v>0</v>
      </c>
      <c r="AD22">
        <v>0</v>
      </c>
      <c r="AE22">
        <v>0</v>
      </c>
      <c r="AF22">
        <v>0</v>
      </c>
      <c r="AG22">
        <v>0</v>
      </c>
      <c r="AH22">
        <v>0</v>
      </c>
      <c r="AI22">
        <v>0</v>
      </c>
      <c r="AJ22">
        <v>0</v>
      </c>
      <c r="AK22">
        <v>0</v>
      </c>
      <c r="AL22">
        <v>0</v>
      </c>
      <c r="AM22">
        <v>0</v>
      </c>
      <c r="AN22">
        <v>0</v>
      </c>
      <c r="AO22">
        <v>0</v>
      </c>
      <c r="AP22">
        <v>0</v>
      </c>
      <c r="AQ22">
        <v>0</v>
      </c>
      <c r="AR22">
        <v>0</v>
      </c>
      <c r="AS22">
        <v>0</v>
      </c>
      <c r="AT22">
        <v>0</v>
      </c>
      <c r="AU22">
        <v>0</v>
      </c>
      <c r="AV22">
        <v>0</v>
      </c>
      <c r="AW22">
        <v>0</v>
      </c>
      <c r="AX22">
        <v>0</v>
      </c>
      <c r="AY22">
        <v>0</v>
      </c>
      <c r="AZ22">
        <v>0</v>
      </c>
      <c r="BA22">
        <v>0</v>
      </c>
      <c r="BB22">
        <v>0</v>
      </c>
      <c r="BC22">
        <v>0</v>
      </c>
      <c r="BD22">
        <v>0</v>
      </c>
      <c r="BE22">
        <v>0</v>
      </c>
      <c r="BF22">
        <v>0</v>
      </c>
      <c r="BG22">
        <v>0</v>
      </c>
      <c r="BH22">
        <v>0</v>
      </c>
      <c r="BI22">
        <v>0</v>
      </c>
      <c r="BJ22">
        <v>0</v>
      </c>
      <c r="BK22">
        <v>0</v>
      </c>
      <c r="BL22">
        <v>0</v>
      </c>
      <c r="BM22">
        <v>0</v>
      </c>
      <c r="BN22">
        <v>0</v>
      </c>
      <c r="BO22">
        <v>0</v>
      </c>
      <c r="BP22">
        <v>0</v>
      </c>
      <c r="BQ22">
        <v>0</v>
      </c>
      <c r="BR22">
        <v>0</v>
      </c>
      <c r="BS22">
        <v>0</v>
      </c>
      <c r="BT22">
        <v>0</v>
      </c>
      <c r="BU22">
        <v>0</v>
      </c>
      <c r="BV22">
        <v>0</v>
      </c>
      <c r="BW22">
        <v>0</v>
      </c>
      <c r="BX22">
        <v>0</v>
      </c>
      <c r="BY22">
        <v>0</v>
      </c>
      <c r="BZ22">
        <v>0</v>
      </c>
      <c r="CA22">
        <v>0</v>
      </c>
      <c r="CB22">
        <v>0</v>
      </c>
      <c r="CC22">
        <v>0</v>
      </c>
      <c r="CD22">
        <v>0</v>
      </c>
      <c r="CE22">
        <v>0</v>
      </c>
      <c r="CF22">
        <v>0</v>
      </c>
      <c r="CG22">
        <v>0</v>
      </c>
      <c r="CH22">
        <v>0</v>
      </c>
      <c r="CI22">
        <v>0</v>
      </c>
      <c r="CJ22">
        <v>0</v>
      </c>
      <c r="CK22">
        <v>0</v>
      </c>
      <c r="CL22">
        <v>0</v>
      </c>
      <c r="CM22">
        <v>0</v>
      </c>
      <c r="CN22">
        <v>0</v>
      </c>
      <c r="CO22">
        <v>0</v>
      </c>
      <c r="CP22">
        <v>0</v>
      </c>
      <c r="CQ22">
        <v>0</v>
      </c>
      <c r="CR22">
        <v>0</v>
      </c>
      <c r="CS22">
        <v>0</v>
      </c>
      <c r="CT22">
        <v>0</v>
      </c>
      <c r="CU22">
        <v>0</v>
      </c>
      <c r="CV22">
        <v>0</v>
      </c>
      <c r="CW22">
        <v>0</v>
      </c>
      <c r="CX22">
        <v>0</v>
      </c>
      <c r="CY22">
        <v>0</v>
      </c>
      <c r="CZ22">
        <v>0</v>
      </c>
      <c r="DA22">
        <v>0</v>
      </c>
      <c r="DB22">
        <v>0</v>
      </c>
      <c r="DC22">
        <v>0</v>
      </c>
      <c r="DD22">
        <v>0</v>
      </c>
      <c r="DE22">
        <v>0</v>
      </c>
      <c r="DF22">
        <v>0</v>
      </c>
      <c r="DG22">
        <v>0</v>
      </c>
      <c r="DH22">
        <v>0</v>
      </c>
      <c r="DI22">
        <v>0</v>
      </c>
      <c r="DJ22">
        <v>0</v>
      </c>
      <c r="DK22">
        <v>0</v>
      </c>
      <c r="DL22">
        <v>0</v>
      </c>
      <c r="DM22">
        <v>0</v>
      </c>
      <c r="DN22">
        <v>0</v>
      </c>
      <c r="DO22">
        <v>0</v>
      </c>
      <c r="DP22">
        <v>0</v>
      </c>
      <c r="DQ22">
        <v>0</v>
      </c>
      <c r="DR22">
        <v>0</v>
      </c>
      <c r="DS22">
        <v>0</v>
      </c>
      <c r="DT22">
        <v>0</v>
      </c>
      <c r="DU22">
        <v>0</v>
      </c>
      <c r="DV22">
        <v>0</v>
      </c>
      <c r="DW22">
        <v>0</v>
      </c>
      <c r="DX22">
        <v>0</v>
      </c>
      <c r="DY22">
        <v>0</v>
      </c>
      <c r="DZ22">
        <v>0</v>
      </c>
      <c r="EA22">
        <v>0</v>
      </c>
      <c r="EB22">
        <v>0</v>
      </c>
      <c r="EC22">
        <v>0</v>
      </c>
      <c r="ED22">
        <v>0</v>
      </c>
      <c r="EE22">
        <v>0</v>
      </c>
      <c r="EF22">
        <v>0</v>
      </c>
      <c r="EG22">
        <v>0</v>
      </c>
      <c r="EH22">
        <v>0</v>
      </c>
      <c r="EI22">
        <v>0</v>
      </c>
      <c r="EJ22">
        <v>0</v>
      </c>
      <c r="EK22">
        <v>0</v>
      </c>
      <c r="EL22">
        <v>0</v>
      </c>
      <c r="EM22">
        <v>0</v>
      </c>
      <c r="EN22">
        <v>0</v>
      </c>
      <c r="EO22">
        <v>0</v>
      </c>
      <c r="EP22">
        <v>0</v>
      </c>
      <c r="EQ22">
        <v>0</v>
      </c>
      <c r="ER22">
        <v>0</v>
      </c>
      <c r="ES22">
        <v>0</v>
      </c>
      <c r="ET22">
        <v>0</v>
      </c>
      <c r="EU22">
        <v>0</v>
      </c>
      <c r="EV22">
        <v>0</v>
      </c>
      <c r="EW22">
        <v>0</v>
      </c>
      <c r="EX22">
        <v>0</v>
      </c>
      <c r="EY22">
        <v>0</v>
      </c>
      <c r="EZ22">
        <v>0</v>
      </c>
      <c r="FA22">
        <v>0</v>
      </c>
      <c r="FB22">
        <v>0</v>
      </c>
      <c r="FC22">
        <v>0</v>
      </c>
      <c r="FD22">
        <v>0</v>
      </c>
      <c r="FE22">
        <v>0</v>
      </c>
      <c r="FF22">
        <v>0</v>
      </c>
      <c r="FG22">
        <v>0</v>
      </c>
      <c r="FH22">
        <v>0</v>
      </c>
      <c r="FI22">
        <v>0</v>
      </c>
      <c r="FJ22">
        <v>0</v>
      </c>
      <c r="FK22">
        <v>0</v>
      </c>
      <c r="FL22">
        <v>0</v>
      </c>
      <c r="FM22">
        <v>0</v>
      </c>
      <c r="FN22">
        <v>0</v>
      </c>
      <c r="FO22">
        <v>0</v>
      </c>
      <c r="FP22">
        <v>0</v>
      </c>
      <c r="FQ22">
        <v>0</v>
      </c>
      <c r="FR22">
        <v>0</v>
      </c>
      <c r="FS22">
        <v>0</v>
      </c>
      <c r="FT22">
        <v>0</v>
      </c>
      <c r="FU22">
        <v>0</v>
      </c>
      <c r="FV22">
        <v>0</v>
      </c>
      <c r="FW22">
        <v>0</v>
      </c>
      <c r="FX22">
        <v>0</v>
      </c>
      <c r="FY22">
        <v>0</v>
      </c>
      <c r="FZ22">
        <v>0</v>
      </c>
      <c r="GA22">
        <v>0</v>
      </c>
      <c r="GB22">
        <v>0</v>
      </c>
      <c r="GC22">
        <v>0</v>
      </c>
      <c r="GD22">
        <v>0</v>
      </c>
      <c r="GE22">
        <v>0</v>
      </c>
      <c r="GF22">
        <v>0</v>
      </c>
      <c r="GG22">
        <v>0</v>
      </c>
      <c r="GH22">
        <v>0</v>
      </c>
      <c r="GI22">
        <v>0</v>
      </c>
      <c r="GJ22">
        <v>0</v>
      </c>
      <c r="GK22">
        <v>0</v>
      </c>
    </row>
    <row r="23" spans="3:193" x14ac:dyDescent="0.25">
      <c r="C23" t="s">
        <v>50</v>
      </c>
      <c r="D23" t="s">
        <v>50</v>
      </c>
      <c r="E23">
        <v>0</v>
      </c>
      <c r="F23">
        <v>0</v>
      </c>
      <c r="G23">
        <v>0</v>
      </c>
      <c r="H23">
        <v>0</v>
      </c>
      <c r="I23">
        <v>0</v>
      </c>
      <c r="J23">
        <v>0</v>
      </c>
      <c r="K23">
        <v>0</v>
      </c>
      <c r="L23">
        <v>0</v>
      </c>
      <c r="M23">
        <v>0</v>
      </c>
      <c r="N23">
        <v>0</v>
      </c>
      <c r="O23">
        <v>0</v>
      </c>
      <c r="P23">
        <v>0</v>
      </c>
      <c r="Q23">
        <v>0</v>
      </c>
      <c r="R23">
        <v>0</v>
      </c>
      <c r="S23">
        <v>0</v>
      </c>
      <c r="T23">
        <v>0</v>
      </c>
      <c r="U23">
        <v>0</v>
      </c>
      <c r="V23">
        <v>0</v>
      </c>
      <c r="W23">
        <v>0</v>
      </c>
      <c r="X23">
        <v>0</v>
      </c>
      <c r="Y23">
        <v>0</v>
      </c>
      <c r="Z23">
        <v>0</v>
      </c>
      <c r="AA23">
        <v>0</v>
      </c>
      <c r="AB23">
        <v>0</v>
      </c>
      <c r="AC23">
        <v>0</v>
      </c>
      <c r="AD23">
        <v>0</v>
      </c>
      <c r="AE23">
        <v>0</v>
      </c>
      <c r="AF23">
        <v>0</v>
      </c>
      <c r="AG23">
        <v>0</v>
      </c>
      <c r="AH23">
        <v>0</v>
      </c>
      <c r="AI23">
        <v>0</v>
      </c>
      <c r="AJ23">
        <v>0</v>
      </c>
      <c r="AK23">
        <v>0</v>
      </c>
      <c r="AL23">
        <v>0</v>
      </c>
      <c r="AM23">
        <v>0</v>
      </c>
      <c r="AN23">
        <v>0</v>
      </c>
      <c r="AO23">
        <v>0</v>
      </c>
      <c r="AP23">
        <v>0</v>
      </c>
      <c r="AQ23">
        <v>0</v>
      </c>
      <c r="AR23">
        <v>0</v>
      </c>
      <c r="AS23">
        <v>0</v>
      </c>
      <c r="AT23">
        <v>0</v>
      </c>
      <c r="AU23">
        <v>0</v>
      </c>
      <c r="AV23">
        <v>0</v>
      </c>
      <c r="AW23">
        <v>0</v>
      </c>
      <c r="AX23">
        <v>0</v>
      </c>
      <c r="AY23">
        <v>0</v>
      </c>
      <c r="AZ23">
        <v>0</v>
      </c>
      <c r="BA23">
        <v>0</v>
      </c>
      <c r="BB23">
        <v>0</v>
      </c>
      <c r="BC23">
        <v>0</v>
      </c>
      <c r="BD23">
        <v>0</v>
      </c>
      <c r="BE23">
        <v>0</v>
      </c>
      <c r="BF23">
        <v>0</v>
      </c>
      <c r="BG23">
        <v>0</v>
      </c>
      <c r="BH23">
        <v>0</v>
      </c>
      <c r="BI23">
        <v>0</v>
      </c>
      <c r="BJ23">
        <v>0</v>
      </c>
      <c r="BK23">
        <v>0</v>
      </c>
      <c r="BL23">
        <v>0</v>
      </c>
      <c r="BM23">
        <v>0</v>
      </c>
      <c r="BN23">
        <v>0</v>
      </c>
      <c r="BO23">
        <v>0</v>
      </c>
      <c r="BP23">
        <v>0</v>
      </c>
      <c r="BQ23">
        <v>0</v>
      </c>
      <c r="BR23">
        <v>0</v>
      </c>
      <c r="BS23">
        <v>0</v>
      </c>
      <c r="BT23">
        <v>0</v>
      </c>
      <c r="BU23">
        <v>0</v>
      </c>
      <c r="BV23">
        <v>0</v>
      </c>
      <c r="BW23">
        <v>0</v>
      </c>
      <c r="BX23">
        <v>0</v>
      </c>
      <c r="BY23">
        <v>0</v>
      </c>
      <c r="BZ23">
        <v>0</v>
      </c>
      <c r="CA23">
        <v>0</v>
      </c>
      <c r="CB23">
        <v>0</v>
      </c>
      <c r="CC23">
        <v>0</v>
      </c>
      <c r="CD23">
        <v>0</v>
      </c>
      <c r="CE23">
        <v>0</v>
      </c>
      <c r="CF23">
        <v>0</v>
      </c>
      <c r="CG23">
        <v>0</v>
      </c>
      <c r="CH23">
        <v>0</v>
      </c>
      <c r="CI23">
        <v>0</v>
      </c>
      <c r="CJ23">
        <v>0</v>
      </c>
      <c r="CK23">
        <v>0</v>
      </c>
      <c r="CL23">
        <v>0</v>
      </c>
      <c r="CM23">
        <v>0</v>
      </c>
      <c r="CN23">
        <v>0</v>
      </c>
      <c r="CO23">
        <v>0</v>
      </c>
      <c r="CP23">
        <v>0</v>
      </c>
      <c r="CQ23">
        <v>0</v>
      </c>
      <c r="CR23">
        <v>0</v>
      </c>
      <c r="CS23">
        <v>0</v>
      </c>
      <c r="CT23">
        <v>0</v>
      </c>
      <c r="CU23">
        <v>0</v>
      </c>
      <c r="CV23">
        <v>0</v>
      </c>
      <c r="CW23">
        <v>0</v>
      </c>
      <c r="CX23">
        <v>0</v>
      </c>
      <c r="CY23">
        <v>0</v>
      </c>
      <c r="CZ23">
        <v>0</v>
      </c>
      <c r="DA23">
        <v>0</v>
      </c>
      <c r="DB23">
        <v>0</v>
      </c>
      <c r="DC23">
        <v>0</v>
      </c>
      <c r="DD23">
        <v>0</v>
      </c>
      <c r="DE23">
        <v>0</v>
      </c>
      <c r="DF23">
        <v>0</v>
      </c>
      <c r="DG23">
        <v>0</v>
      </c>
      <c r="DH23">
        <v>0</v>
      </c>
      <c r="DI23">
        <v>0</v>
      </c>
      <c r="DJ23">
        <v>0</v>
      </c>
      <c r="DK23">
        <v>0</v>
      </c>
      <c r="DL23">
        <v>0</v>
      </c>
      <c r="DM23">
        <v>0</v>
      </c>
      <c r="DN23">
        <v>0</v>
      </c>
      <c r="DO23">
        <v>0</v>
      </c>
      <c r="DP23">
        <v>0</v>
      </c>
      <c r="DQ23">
        <v>0</v>
      </c>
      <c r="DR23">
        <v>0</v>
      </c>
      <c r="DS23">
        <v>0</v>
      </c>
      <c r="DT23">
        <v>0</v>
      </c>
      <c r="DU23">
        <v>0</v>
      </c>
      <c r="DV23">
        <v>0</v>
      </c>
      <c r="DW23">
        <v>0</v>
      </c>
      <c r="DX23">
        <v>0</v>
      </c>
      <c r="DY23">
        <v>0</v>
      </c>
      <c r="DZ23">
        <v>0</v>
      </c>
      <c r="EA23">
        <v>0</v>
      </c>
      <c r="EB23">
        <v>0</v>
      </c>
      <c r="EC23">
        <v>0</v>
      </c>
      <c r="ED23">
        <v>0</v>
      </c>
      <c r="EE23">
        <v>0</v>
      </c>
      <c r="EF23">
        <v>0</v>
      </c>
      <c r="EG23">
        <v>0</v>
      </c>
      <c r="EH23">
        <v>0</v>
      </c>
      <c r="EI23">
        <v>0</v>
      </c>
      <c r="EJ23">
        <v>0</v>
      </c>
      <c r="EK23">
        <v>0</v>
      </c>
      <c r="EL23">
        <v>0</v>
      </c>
      <c r="EM23">
        <v>0</v>
      </c>
      <c r="EN23">
        <v>0</v>
      </c>
      <c r="EO23">
        <v>0</v>
      </c>
      <c r="EP23">
        <v>0</v>
      </c>
      <c r="EQ23">
        <v>0</v>
      </c>
      <c r="ER23">
        <v>0</v>
      </c>
      <c r="ES23">
        <v>0</v>
      </c>
      <c r="ET23">
        <v>0</v>
      </c>
      <c r="EU23">
        <v>0</v>
      </c>
      <c r="EV23">
        <v>0</v>
      </c>
      <c r="EW23">
        <v>0</v>
      </c>
      <c r="EX23">
        <v>0</v>
      </c>
      <c r="EY23">
        <v>0</v>
      </c>
      <c r="EZ23">
        <v>0</v>
      </c>
      <c r="FA23">
        <v>0</v>
      </c>
      <c r="FB23">
        <v>0</v>
      </c>
      <c r="FC23">
        <v>0</v>
      </c>
      <c r="FD23">
        <v>0</v>
      </c>
      <c r="FE23">
        <v>0</v>
      </c>
      <c r="FF23">
        <v>0</v>
      </c>
      <c r="FG23">
        <v>0</v>
      </c>
      <c r="FH23">
        <v>0</v>
      </c>
      <c r="FI23">
        <v>0</v>
      </c>
      <c r="FJ23">
        <v>0</v>
      </c>
      <c r="FK23">
        <v>0</v>
      </c>
      <c r="FL23">
        <v>0</v>
      </c>
      <c r="FM23">
        <v>0</v>
      </c>
      <c r="FN23">
        <v>0</v>
      </c>
      <c r="FO23">
        <v>0</v>
      </c>
      <c r="FP23">
        <v>0</v>
      </c>
      <c r="FQ23">
        <v>0</v>
      </c>
      <c r="FR23">
        <v>0</v>
      </c>
      <c r="FS23">
        <v>0</v>
      </c>
      <c r="FT23">
        <v>0</v>
      </c>
      <c r="FU23">
        <v>0</v>
      </c>
      <c r="FV23">
        <v>0</v>
      </c>
      <c r="FW23">
        <v>0</v>
      </c>
      <c r="FX23">
        <v>0</v>
      </c>
      <c r="FY23">
        <v>0</v>
      </c>
      <c r="FZ23">
        <v>0</v>
      </c>
      <c r="GA23">
        <v>0</v>
      </c>
      <c r="GB23">
        <v>0</v>
      </c>
      <c r="GC23">
        <v>0</v>
      </c>
      <c r="GD23">
        <v>0</v>
      </c>
      <c r="GE23">
        <v>0</v>
      </c>
      <c r="GF23">
        <v>0</v>
      </c>
      <c r="GG23">
        <v>0</v>
      </c>
      <c r="GH23">
        <v>0</v>
      </c>
      <c r="GI23">
        <v>0</v>
      </c>
      <c r="GJ23">
        <v>0</v>
      </c>
      <c r="GK23">
        <v>0</v>
      </c>
    </row>
    <row r="24" spans="3:193" x14ac:dyDescent="0.25">
      <c r="C24" t="s">
        <v>51</v>
      </c>
      <c r="D24" t="s">
        <v>51</v>
      </c>
      <c r="E24">
        <v>0</v>
      </c>
      <c r="F24">
        <v>0</v>
      </c>
      <c r="G24">
        <v>0</v>
      </c>
      <c r="H24">
        <v>0</v>
      </c>
      <c r="I24">
        <v>0</v>
      </c>
      <c r="J24">
        <v>0</v>
      </c>
      <c r="K24">
        <v>0</v>
      </c>
      <c r="L24">
        <v>0</v>
      </c>
      <c r="M24">
        <v>0</v>
      </c>
      <c r="N24">
        <v>0</v>
      </c>
      <c r="O24">
        <v>0</v>
      </c>
      <c r="P24">
        <v>0</v>
      </c>
      <c r="Q24">
        <v>0</v>
      </c>
      <c r="R24">
        <v>0</v>
      </c>
      <c r="S24">
        <v>0</v>
      </c>
      <c r="T24">
        <v>0</v>
      </c>
      <c r="U24">
        <v>0</v>
      </c>
      <c r="V24">
        <v>0</v>
      </c>
      <c r="W24">
        <v>0</v>
      </c>
      <c r="X24">
        <v>0</v>
      </c>
      <c r="Y24">
        <v>0</v>
      </c>
      <c r="Z24">
        <v>0</v>
      </c>
      <c r="AA24">
        <v>0</v>
      </c>
      <c r="AB24">
        <v>0</v>
      </c>
      <c r="AC24">
        <v>0</v>
      </c>
      <c r="AD24">
        <v>0</v>
      </c>
      <c r="AE24">
        <v>0</v>
      </c>
      <c r="AF24">
        <v>0</v>
      </c>
      <c r="AG24">
        <v>0</v>
      </c>
      <c r="AH24">
        <v>0</v>
      </c>
      <c r="AI24">
        <v>0</v>
      </c>
      <c r="AJ24">
        <v>0</v>
      </c>
      <c r="AK24">
        <v>0</v>
      </c>
      <c r="AL24">
        <v>0</v>
      </c>
      <c r="AM24">
        <v>0</v>
      </c>
      <c r="AN24">
        <v>0</v>
      </c>
      <c r="AO24">
        <v>0</v>
      </c>
      <c r="AP24">
        <v>0</v>
      </c>
      <c r="AQ24">
        <v>0</v>
      </c>
      <c r="AR24">
        <v>0</v>
      </c>
      <c r="AS24">
        <v>0</v>
      </c>
      <c r="AT24">
        <v>0</v>
      </c>
      <c r="AU24">
        <v>0</v>
      </c>
      <c r="AV24">
        <v>0</v>
      </c>
      <c r="AW24">
        <v>0</v>
      </c>
      <c r="AX24">
        <v>0</v>
      </c>
      <c r="AY24">
        <v>0</v>
      </c>
      <c r="AZ24">
        <v>0</v>
      </c>
      <c r="BA24">
        <v>0</v>
      </c>
      <c r="BB24">
        <v>0</v>
      </c>
      <c r="BC24">
        <v>0</v>
      </c>
      <c r="BD24">
        <v>0</v>
      </c>
      <c r="BE24">
        <v>0</v>
      </c>
      <c r="BF24">
        <v>0</v>
      </c>
      <c r="BG24">
        <v>0</v>
      </c>
      <c r="BH24">
        <v>0</v>
      </c>
      <c r="BI24">
        <v>0</v>
      </c>
      <c r="BJ24">
        <v>0</v>
      </c>
      <c r="BK24">
        <v>0</v>
      </c>
      <c r="BL24">
        <v>0</v>
      </c>
      <c r="BM24">
        <v>0</v>
      </c>
      <c r="BN24">
        <v>0</v>
      </c>
      <c r="BO24">
        <v>0</v>
      </c>
      <c r="BP24">
        <v>0</v>
      </c>
      <c r="BQ24">
        <v>0</v>
      </c>
      <c r="BR24">
        <v>0</v>
      </c>
      <c r="BS24">
        <v>0</v>
      </c>
      <c r="BT24">
        <v>0</v>
      </c>
      <c r="BU24">
        <v>0</v>
      </c>
      <c r="BV24">
        <v>0</v>
      </c>
      <c r="BW24">
        <v>0</v>
      </c>
      <c r="BX24">
        <v>0</v>
      </c>
      <c r="BY24">
        <v>0</v>
      </c>
      <c r="BZ24">
        <v>0</v>
      </c>
      <c r="CA24">
        <v>0</v>
      </c>
      <c r="CB24">
        <v>0</v>
      </c>
      <c r="CC24">
        <v>0</v>
      </c>
      <c r="CD24">
        <v>0</v>
      </c>
      <c r="CE24">
        <v>0</v>
      </c>
      <c r="CF24">
        <v>0</v>
      </c>
      <c r="CG24">
        <v>0</v>
      </c>
      <c r="CH24">
        <v>0</v>
      </c>
      <c r="CI24">
        <v>0</v>
      </c>
      <c r="CJ24">
        <v>0</v>
      </c>
      <c r="CK24">
        <v>0</v>
      </c>
      <c r="CL24">
        <v>0</v>
      </c>
      <c r="CM24">
        <v>0</v>
      </c>
      <c r="CN24">
        <v>0</v>
      </c>
      <c r="CO24">
        <v>0</v>
      </c>
      <c r="CP24">
        <v>0</v>
      </c>
      <c r="CQ24">
        <v>0</v>
      </c>
      <c r="CR24">
        <v>0</v>
      </c>
      <c r="CS24">
        <v>0</v>
      </c>
      <c r="CT24">
        <v>0</v>
      </c>
      <c r="CU24">
        <v>0</v>
      </c>
      <c r="CV24">
        <v>0</v>
      </c>
      <c r="CW24">
        <v>0</v>
      </c>
      <c r="CX24">
        <v>0</v>
      </c>
      <c r="CY24">
        <v>0</v>
      </c>
      <c r="CZ24">
        <v>0</v>
      </c>
      <c r="DA24">
        <v>0</v>
      </c>
      <c r="DB24">
        <v>0</v>
      </c>
      <c r="DC24">
        <v>0</v>
      </c>
      <c r="DD24">
        <v>0</v>
      </c>
      <c r="DE24">
        <v>0</v>
      </c>
      <c r="DF24">
        <v>0</v>
      </c>
      <c r="DG24">
        <v>0</v>
      </c>
      <c r="DH24">
        <v>0</v>
      </c>
      <c r="DI24">
        <v>0</v>
      </c>
      <c r="DJ24">
        <v>0</v>
      </c>
      <c r="DK24">
        <v>0</v>
      </c>
      <c r="DL24">
        <v>0</v>
      </c>
      <c r="DM24">
        <v>0</v>
      </c>
      <c r="DN24">
        <v>0</v>
      </c>
      <c r="DO24">
        <v>0</v>
      </c>
      <c r="DP24">
        <v>0</v>
      </c>
      <c r="DQ24">
        <v>0</v>
      </c>
      <c r="DR24">
        <v>0</v>
      </c>
      <c r="DS24">
        <v>0</v>
      </c>
      <c r="DT24">
        <v>0</v>
      </c>
      <c r="DU24">
        <v>0</v>
      </c>
      <c r="DV24">
        <v>0</v>
      </c>
      <c r="DW24">
        <v>0</v>
      </c>
      <c r="DX24">
        <v>0</v>
      </c>
      <c r="DY24">
        <v>0</v>
      </c>
      <c r="DZ24">
        <v>0</v>
      </c>
      <c r="EA24">
        <v>0</v>
      </c>
      <c r="EB24">
        <v>0</v>
      </c>
      <c r="EC24">
        <v>0</v>
      </c>
      <c r="ED24">
        <v>0</v>
      </c>
      <c r="EE24">
        <v>0</v>
      </c>
      <c r="EF24">
        <v>0</v>
      </c>
      <c r="EG24">
        <v>0</v>
      </c>
      <c r="EH24">
        <v>0</v>
      </c>
      <c r="EI24">
        <v>0</v>
      </c>
      <c r="EJ24">
        <v>0</v>
      </c>
      <c r="EK24">
        <v>0</v>
      </c>
      <c r="EL24">
        <v>0</v>
      </c>
      <c r="EM24">
        <v>0</v>
      </c>
      <c r="EN24">
        <v>0</v>
      </c>
      <c r="EO24">
        <v>0</v>
      </c>
      <c r="EP24">
        <v>0</v>
      </c>
      <c r="EQ24">
        <v>0</v>
      </c>
      <c r="ER24">
        <v>0</v>
      </c>
      <c r="ES24">
        <v>0</v>
      </c>
      <c r="ET24">
        <v>0</v>
      </c>
      <c r="EU24">
        <v>0</v>
      </c>
      <c r="EV24">
        <v>0</v>
      </c>
      <c r="EW24">
        <v>0</v>
      </c>
      <c r="EX24">
        <v>0</v>
      </c>
      <c r="EY24">
        <v>0</v>
      </c>
      <c r="EZ24">
        <v>0</v>
      </c>
      <c r="FA24">
        <v>0</v>
      </c>
      <c r="FB24">
        <v>0</v>
      </c>
      <c r="FC24">
        <v>0</v>
      </c>
      <c r="FD24">
        <v>0</v>
      </c>
      <c r="FE24">
        <v>0</v>
      </c>
      <c r="FF24">
        <v>0</v>
      </c>
      <c r="FG24">
        <v>0</v>
      </c>
      <c r="FH24">
        <v>0</v>
      </c>
      <c r="FI24">
        <v>0</v>
      </c>
      <c r="FJ24">
        <v>0</v>
      </c>
      <c r="FK24">
        <v>0</v>
      </c>
      <c r="FL24">
        <v>0</v>
      </c>
      <c r="FM24">
        <v>0</v>
      </c>
      <c r="FN24">
        <v>0</v>
      </c>
      <c r="FO24">
        <v>0</v>
      </c>
      <c r="FP24">
        <v>0</v>
      </c>
      <c r="FQ24">
        <v>0</v>
      </c>
      <c r="FR24">
        <v>0</v>
      </c>
      <c r="FS24">
        <v>0</v>
      </c>
      <c r="FT24">
        <v>0</v>
      </c>
      <c r="FU24">
        <v>0</v>
      </c>
      <c r="FV24">
        <v>0</v>
      </c>
      <c r="FW24">
        <v>0</v>
      </c>
      <c r="FX24">
        <v>0</v>
      </c>
      <c r="FY24">
        <v>0</v>
      </c>
      <c r="FZ24">
        <v>0</v>
      </c>
      <c r="GA24">
        <v>0</v>
      </c>
      <c r="GB24">
        <v>0</v>
      </c>
      <c r="GC24">
        <v>0</v>
      </c>
      <c r="GD24">
        <v>0</v>
      </c>
      <c r="GE24">
        <v>0</v>
      </c>
      <c r="GF24">
        <v>0</v>
      </c>
      <c r="GG24">
        <v>0</v>
      </c>
      <c r="GH24">
        <v>0</v>
      </c>
      <c r="GI24">
        <v>0</v>
      </c>
      <c r="GJ24">
        <v>0</v>
      </c>
      <c r="GK24">
        <v>0</v>
      </c>
    </row>
    <row r="25" spans="3:193" x14ac:dyDescent="0.25">
      <c r="C25" t="s">
        <v>242</v>
      </c>
      <c r="D25" t="s">
        <v>242</v>
      </c>
      <c r="E25">
        <v>0</v>
      </c>
      <c r="F25">
        <v>0</v>
      </c>
      <c r="G25">
        <v>0</v>
      </c>
      <c r="H25">
        <v>0</v>
      </c>
      <c r="I25">
        <v>0</v>
      </c>
      <c r="J25">
        <v>0</v>
      </c>
      <c r="K25">
        <v>0</v>
      </c>
      <c r="L25">
        <v>0</v>
      </c>
      <c r="M25">
        <v>0</v>
      </c>
      <c r="N25">
        <v>0</v>
      </c>
      <c r="O25">
        <v>0</v>
      </c>
      <c r="P25">
        <v>0</v>
      </c>
      <c r="Q25">
        <v>0</v>
      </c>
      <c r="R25">
        <v>0</v>
      </c>
      <c r="S25">
        <v>0</v>
      </c>
      <c r="T25">
        <v>0</v>
      </c>
      <c r="U25">
        <v>0</v>
      </c>
      <c r="V25">
        <v>0</v>
      </c>
      <c r="W25">
        <v>0</v>
      </c>
      <c r="X25">
        <v>0</v>
      </c>
      <c r="Y25">
        <v>0</v>
      </c>
      <c r="Z25">
        <v>0</v>
      </c>
      <c r="AA25">
        <v>0</v>
      </c>
      <c r="AB25">
        <v>0</v>
      </c>
      <c r="AC25">
        <v>0</v>
      </c>
      <c r="AD25">
        <v>0</v>
      </c>
      <c r="AE25">
        <v>0</v>
      </c>
      <c r="AF25">
        <v>0</v>
      </c>
      <c r="AG25">
        <v>0</v>
      </c>
      <c r="AH25">
        <v>0</v>
      </c>
      <c r="AI25">
        <v>0</v>
      </c>
      <c r="AJ25">
        <v>0</v>
      </c>
      <c r="AK25">
        <v>0</v>
      </c>
      <c r="AL25">
        <v>0</v>
      </c>
      <c r="AM25">
        <v>0</v>
      </c>
      <c r="AN25">
        <v>0</v>
      </c>
      <c r="AO25">
        <v>0</v>
      </c>
      <c r="AP25">
        <v>0</v>
      </c>
      <c r="AQ25">
        <v>0</v>
      </c>
      <c r="AR25">
        <v>0</v>
      </c>
      <c r="AS25">
        <v>0</v>
      </c>
      <c r="AT25">
        <v>0</v>
      </c>
      <c r="AU25">
        <v>0</v>
      </c>
      <c r="AV25">
        <v>0</v>
      </c>
      <c r="AW25">
        <v>0</v>
      </c>
      <c r="AX25">
        <v>0</v>
      </c>
      <c r="AY25">
        <v>0</v>
      </c>
      <c r="AZ25">
        <v>0</v>
      </c>
      <c r="BA25">
        <v>0</v>
      </c>
      <c r="BB25">
        <v>0</v>
      </c>
      <c r="BC25">
        <v>0</v>
      </c>
      <c r="BD25">
        <v>0</v>
      </c>
      <c r="BE25">
        <v>0</v>
      </c>
      <c r="BF25">
        <v>0</v>
      </c>
      <c r="BG25">
        <v>0</v>
      </c>
      <c r="BH25">
        <v>0</v>
      </c>
      <c r="BI25">
        <v>0</v>
      </c>
      <c r="BJ25">
        <v>0</v>
      </c>
      <c r="BK25">
        <v>0</v>
      </c>
      <c r="BL25">
        <v>0</v>
      </c>
      <c r="BM25">
        <v>0</v>
      </c>
      <c r="BN25">
        <v>0</v>
      </c>
      <c r="BO25">
        <v>0</v>
      </c>
      <c r="BP25">
        <v>0</v>
      </c>
      <c r="BQ25">
        <v>0</v>
      </c>
      <c r="BR25">
        <v>0</v>
      </c>
      <c r="BS25">
        <v>0</v>
      </c>
      <c r="BT25">
        <v>0</v>
      </c>
      <c r="BU25">
        <v>0</v>
      </c>
      <c r="BV25">
        <v>0</v>
      </c>
      <c r="BW25">
        <v>0</v>
      </c>
      <c r="BX25">
        <v>0</v>
      </c>
      <c r="BY25">
        <v>0</v>
      </c>
      <c r="BZ25">
        <v>0</v>
      </c>
      <c r="CA25">
        <v>0</v>
      </c>
      <c r="CB25">
        <v>0</v>
      </c>
      <c r="CC25">
        <v>0</v>
      </c>
      <c r="CD25">
        <v>0</v>
      </c>
      <c r="CE25">
        <v>0</v>
      </c>
      <c r="CF25">
        <v>0</v>
      </c>
      <c r="CG25">
        <v>0</v>
      </c>
      <c r="CH25">
        <v>0</v>
      </c>
      <c r="CI25">
        <v>0</v>
      </c>
      <c r="CJ25">
        <v>0</v>
      </c>
      <c r="CK25">
        <v>0</v>
      </c>
      <c r="CL25">
        <v>0</v>
      </c>
      <c r="CM25">
        <v>0</v>
      </c>
      <c r="CN25">
        <v>0</v>
      </c>
      <c r="CO25">
        <v>0</v>
      </c>
      <c r="CP25">
        <v>0</v>
      </c>
      <c r="CQ25">
        <v>0</v>
      </c>
      <c r="CR25">
        <v>0</v>
      </c>
      <c r="CS25">
        <v>0</v>
      </c>
      <c r="CT25">
        <v>0</v>
      </c>
      <c r="CU25">
        <v>0</v>
      </c>
      <c r="CV25">
        <v>0</v>
      </c>
      <c r="CW25">
        <v>0</v>
      </c>
      <c r="CX25">
        <v>0</v>
      </c>
      <c r="CY25">
        <v>0</v>
      </c>
      <c r="CZ25">
        <v>0</v>
      </c>
      <c r="DA25">
        <v>0</v>
      </c>
      <c r="DB25">
        <v>0</v>
      </c>
      <c r="DC25">
        <v>0</v>
      </c>
      <c r="DD25">
        <v>0</v>
      </c>
      <c r="DE25">
        <v>0</v>
      </c>
      <c r="DF25">
        <v>0</v>
      </c>
      <c r="DG25">
        <v>0</v>
      </c>
      <c r="DH25">
        <v>0</v>
      </c>
      <c r="DI25">
        <v>0</v>
      </c>
      <c r="DJ25">
        <v>0</v>
      </c>
      <c r="DK25">
        <v>0</v>
      </c>
      <c r="DL25">
        <v>0</v>
      </c>
      <c r="DM25">
        <v>0</v>
      </c>
      <c r="DN25">
        <v>0</v>
      </c>
      <c r="DO25">
        <v>0</v>
      </c>
      <c r="DP25">
        <v>0</v>
      </c>
      <c r="DQ25">
        <v>0</v>
      </c>
      <c r="DR25">
        <v>0</v>
      </c>
      <c r="DS25">
        <v>0</v>
      </c>
      <c r="DT25">
        <v>0</v>
      </c>
      <c r="DU25">
        <v>0</v>
      </c>
      <c r="DV25">
        <v>0</v>
      </c>
      <c r="DW25">
        <v>0</v>
      </c>
      <c r="DX25">
        <v>0</v>
      </c>
      <c r="DY25">
        <v>0</v>
      </c>
      <c r="DZ25">
        <v>0</v>
      </c>
      <c r="EA25">
        <v>0</v>
      </c>
      <c r="EB25">
        <v>0</v>
      </c>
      <c r="EC25">
        <v>0</v>
      </c>
      <c r="ED25">
        <v>0</v>
      </c>
      <c r="EE25">
        <v>0</v>
      </c>
      <c r="EF25">
        <v>0</v>
      </c>
      <c r="EG25">
        <v>0</v>
      </c>
      <c r="EH25">
        <v>0</v>
      </c>
      <c r="EI25">
        <v>0</v>
      </c>
      <c r="EJ25">
        <v>0</v>
      </c>
      <c r="EK25">
        <v>0</v>
      </c>
      <c r="EL25">
        <v>0</v>
      </c>
      <c r="EM25">
        <v>0</v>
      </c>
      <c r="EN25">
        <v>0</v>
      </c>
      <c r="EO25">
        <v>0</v>
      </c>
      <c r="EP25">
        <v>0</v>
      </c>
      <c r="EQ25">
        <v>0</v>
      </c>
      <c r="ER25">
        <v>0</v>
      </c>
      <c r="ES25">
        <v>0</v>
      </c>
      <c r="ET25">
        <v>0</v>
      </c>
      <c r="EU25">
        <v>0</v>
      </c>
      <c r="EV25">
        <v>0</v>
      </c>
      <c r="EW25">
        <v>0</v>
      </c>
      <c r="EX25">
        <v>0</v>
      </c>
      <c r="EY25">
        <v>0</v>
      </c>
      <c r="EZ25">
        <v>0</v>
      </c>
      <c r="FA25">
        <v>0</v>
      </c>
      <c r="FB25">
        <v>0</v>
      </c>
      <c r="FC25">
        <v>0</v>
      </c>
      <c r="FD25">
        <v>0</v>
      </c>
      <c r="FE25">
        <v>0</v>
      </c>
      <c r="FF25">
        <v>0</v>
      </c>
      <c r="FG25">
        <v>0</v>
      </c>
      <c r="FH25">
        <v>0</v>
      </c>
      <c r="FI25">
        <v>0</v>
      </c>
      <c r="FJ25">
        <v>0</v>
      </c>
      <c r="FK25">
        <v>0</v>
      </c>
      <c r="FL25">
        <v>0</v>
      </c>
      <c r="FM25">
        <v>0</v>
      </c>
      <c r="FN25">
        <v>0</v>
      </c>
      <c r="FO25">
        <v>0</v>
      </c>
      <c r="FP25">
        <v>0</v>
      </c>
      <c r="FQ25">
        <v>0</v>
      </c>
      <c r="FR25">
        <v>0</v>
      </c>
      <c r="FS25">
        <v>0</v>
      </c>
      <c r="FT25">
        <v>0</v>
      </c>
      <c r="FU25">
        <v>0</v>
      </c>
      <c r="FV25">
        <v>0</v>
      </c>
      <c r="FW25">
        <v>0</v>
      </c>
      <c r="FX25">
        <v>0</v>
      </c>
      <c r="FY25">
        <v>0</v>
      </c>
      <c r="FZ25">
        <v>0</v>
      </c>
      <c r="GA25">
        <v>0</v>
      </c>
      <c r="GB25">
        <v>0</v>
      </c>
      <c r="GC25">
        <v>0</v>
      </c>
      <c r="GD25">
        <v>0</v>
      </c>
      <c r="GE25">
        <v>0</v>
      </c>
      <c r="GF25">
        <v>0</v>
      </c>
      <c r="GG25">
        <v>0</v>
      </c>
      <c r="GH25">
        <v>0</v>
      </c>
      <c r="GI25">
        <v>0</v>
      </c>
      <c r="GJ25">
        <v>0</v>
      </c>
      <c r="GK25">
        <v>0</v>
      </c>
    </row>
    <row r="26" spans="3:193" x14ac:dyDescent="0.25">
      <c r="C26" t="s">
        <v>52</v>
      </c>
      <c r="D26" t="s">
        <v>52</v>
      </c>
      <c r="E26">
        <v>0</v>
      </c>
      <c r="F26">
        <v>0</v>
      </c>
      <c r="G26">
        <v>0</v>
      </c>
      <c r="H26">
        <v>0</v>
      </c>
      <c r="I26">
        <v>0</v>
      </c>
      <c r="J26">
        <v>0</v>
      </c>
      <c r="K26">
        <v>0</v>
      </c>
      <c r="L26">
        <v>0</v>
      </c>
      <c r="M26">
        <v>0</v>
      </c>
      <c r="N26">
        <v>0</v>
      </c>
      <c r="O26">
        <v>0</v>
      </c>
      <c r="P26">
        <v>0</v>
      </c>
      <c r="Q26">
        <v>0</v>
      </c>
      <c r="R26">
        <v>0</v>
      </c>
      <c r="S26">
        <v>0</v>
      </c>
      <c r="T26">
        <v>0</v>
      </c>
      <c r="U26">
        <v>0</v>
      </c>
      <c r="V26">
        <v>0</v>
      </c>
      <c r="W26">
        <v>0</v>
      </c>
      <c r="X26">
        <v>0</v>
      </c>
      <c r="Y26">
        <v>0</v>
      </c>
      <c r="Z26">
        <v>0</v>
      </c>
      <c r="AA26">
        <v>0</v>
      </c>
      <c r="AB26">
        <v>0</v>
      </c>
      <c r="AC26">
        <v>0</v>
      </c>
      <c r="AD26">
        <v>0</v>
      </c>
      <c r="AE26">
        <v>0</v>
      </c>
      <c r="AF26">
        <v>0</v>
      </c>
      <c r="AG26">
        <v>0</v>
      </c>
      <c r="AH26">
        <v>0</v>
      </c>
      <c r="AI26">
        <v>0</v>
      </c>
      <c r="AJ26">
        <v>0</v>
      </c>
      <c r="AK26">
        <v>0</v>
      </c>
      <c r="AL26">
        <v>0</v>
      </c>
      <c r="AM26">
        <v>0</v>
      </c>
      <c r="AN26">
        <v>0</v>
      </c>
      <c r="AO26">
        <v>0</v>
      </c>
      <c r="AP26">
        <v>0</v>
      </c>
      <c r="AQ26">
        <v>0</v>
      </c>
      <c r="AR26">
        <v>0</v>
      </c>
      <c r="AS26">
        <v>0</v>
      </c>
      <c r="AT26">
        <v>0</v>
      </c>
      <c r="AU26">
        <v>0</v>
      </c>
      <c r="AV26">
        <v>0</v>
      </c>
      <c r="AW26">
        <v>0</v>
      </c>
      <c r="AX26">
        <v>0</v>
      </c>
      <c r="AY26">
        <v>0</v>
      </c>
      <c r="AZ26">
        <v>0</v>
      </c>
      <c r="BA26">
        <v>0</v>
      </c>
      <c r="BB26">
        <v>0</v>
      </c>
      <c r="BC26">
        <v>0</v>
      </c>
      <c r="BD26">
        <v>0</v>
      </c>
      <c r="BE26">
        <v>0</v>
      </c>
      <c r="BF26">
        <v>0</v>
      </c>
      <c r="BG26">
        <v>0</v>
      </c>
      <c r="BH26">
        <v>0</v>
      </c>
      <c r="BI26">
        <v>0</v>
      </c>
      <c r="BJ26">
        <v>0</v>
      </c>
      <c r="BK26">
        <v>0</v>
      </c>
      <c r="BL26">
        <v>0</v>
      </c>
      <c r="BM26">
        <v>0</v>
      </c>
      <c r="BN26">
        <v>0</v>
      </c>
      <c r="BO26">
        <v>0</v>
      </c>
      <c r="BP26">
        <v>0</v>
      </c>
      <c r="BQ26">
        <v>0</v>
      </c>
      <c r="BR26">
        <v>0</v>
      </c>
      <c r="BS26">
        <v>0</v>
      </c>
      <c r="BT26">
        <v>0</v>
      </c>
      <c r="BU26">
        <v>0</v>
      </c>
      <c r="BV26">
        <v>0</v>
      </c>
      <c r="BW26">
        <v>0</v>
      </c>
      <c r="BX26">
        <v>0</v>
      </c>
      <c r="BY26">
        <v>0</v>
      </c>
      <c r="BZ26">
        <v>0</v>
      </c>
      <c r="CA26">
        <v>0</v>
      </c>
      <c r="CB26">
        <v>0</v>
      </c>
      <c r="CC26">
        <v>0</v>
      </c>
      <c r="CD26">
        <v>0</v>
      </c>
      <c r="CE26">
        <v>0</v>
      </c>
      <c r="CF26">
        <v>0</v>
      </c>
      <c r="CG26">
        <v>0</v>
      </c>
      <c r="CH26">
        <v>0</v>
      </c>
      <c r="CI26">
        <v>0</v>
      </c>
      <c r="CJ26">
        <v>0</v>
      </c>
      <c r="CK26">
        <v>0</v>
      </c>
      <c r="CL26">
        <v>0</v>
      </c>
      <c r="CM26">
        <v>0</v>
      </c>
      <c r="CN26">
        <v>0</v>
      </c>
      <c r="CO26">
        <v>0</v>
      </c>
      <c r="CP26">
        <v>0</v>
      </c>
      <c r="CQ26">
        <v>0</v>
      </c>
      <c r="CR26">
        <v>0</v>
      </c>
      <c r="CS26">
        <v>0</v>
      </c>
      <c r="CT26">
        <v>0</v>
      </c>
      <c r="CU26">
        <v>0</v>
      </c>
      <c r="CV26">
        <v>0</v>
      </c>
      <c r="CW26">
        <v>0</v>
      </c>
      <c r="CX26">
        <v>0</v>
      </c>
      <c r="CY26">
        <v>0</v>
      </c>
      <c r="CZ26">
        <v>0</v>
      </c>
      <c r="DA26">
        <v>0</v>
      </c>
      <c r="DB26">
        <v>0</v>
      </c>
      <c r="DC26">
        <v>0</v>
      </c>
      <c r="DD26">
        <v>0</v>
      </c>
      <c r="DE26">
        <v>0</v>
      </c>
      <c r="DF26">
        <v>0</v>
      </c>
      <c r="DG26">
        <v>0</v>
      </c>
      <c r="DH26">
        <v>0</v>
      </c>
      <c r="DI26">
        <v>0</v>
      </c>
      <c r="DJ26">
        <v>0</v>
      </c>
      <c r="DK26">
        <v>0</v>
      </c>
      <c r="DL26">
        <v>0</v>
      </c>
      <c r="DM26">
        <v>0</v>
      </c>
      <c r="DN26">
        <v>0</v>
      </c>
      <c r="DO26">
        <v>0</v>
      </c>
      <c r="DP26">
        <v>0</v>
      </c>
      <c r="DQ26">
        <v>0</v>
      </c>
      <c r="DR26">
        <v>0</v>
      </c>
      <c r="DS26">
        <v>0</v>
      </c>
      <c r="DT26">
        <v>0</v>
      </c>
      <c r="DU26">
        <v>0</v>
      </c>
      <c r="DV26">
        <v>0</v>
      </c>
      <c r="DW26">
        <v>0</v>
      </c>
      <c r="DX26">
        <v>0</v>
      </c>
      <c r="DY26">
        <v>0</v>
      </c>
      <c r="DZ26">
        <v>0</v>
      </c>
      <c r="EA26">
        <v>0</v>
      </c>
      <c r="EB26">
        <v>0</v>
      </c>
      <c r="EC26">
        <v>0</v>
      </c>
      <c r="ED26">
        <v>0</v>
      </c>
      <c r="EE26">
        <v>0</v>
      </c>
      <c r="EF26">
        <v>0</v>
      </c>
      <c r="EG26">
        <v>0</v>
      </c>
      <c r="EH26">
        <v>0</v>
      </c>
      <c r="EI26">
        <v>0</v>
      </c>
      <c r="EJ26">
        <v>0</v>
      </c>
      <c r="EK26">
        <v>0</v>
      </c>
      <c r="EL26">
        <v>0</v>
      </c>
      <c r="EM26">
        <v>0</v>
      </c>
      <c r="EN26">
        <v>0</v>
      </c>
      <c r="EO26">
        <v>0</v>
      </c>
      <c r="EP26">
        <v>0</v>
      </c>
      <c r="EQ26">
        <v>0</v>
      </c>
      <c r="ER26">
        <v>0</v>
      </c>
      <c r="ES26">
        <v>0</v>
      </c>
      <c r="ET26">
        <v>0</v>
      </c>
      <c r="EU26">
        <v>0</v>
      </c>
      <c r="EV26">
        <v>0</v>
      </c>
      <c r="EW26">
        <v>0</v>
      </c>
      <c r="EX26">
        <v>0</v>
      </c>
      <c r="EY26">
        <v>0</v>
      </c>
      <c r="EZ26">
        <v>0</v>
      </c>
      <c r="FA26">
        <v>0</v>
      </c>
      <c r="FB26">
        <v>0</v>
      </c>
      <c r="FC26">
        <v>0</v>
      </c>
      <c r="FD26">
        <v>0</v>
      </c>
      <c r="FE26">
        <v>0</v>
      </c>
      <c r="FF26">
        <v>0</v>
      </c>
      <c r="FG26">
        <v>0</v>
      </c>
      <c r="FH26">
        <v>0</v>
      </c>
      <c r="FI26">
        <v>0</v>
      </c>
      <c r="FJ26">
        <v>0</v>
      </c>
      <c r="FK26">
        <v>0</v>
      </c>
      <c r="FL26">
        <v>0</v>
      </c>
      <c r="FM26">
        <v>0</v>
      </c>
      <c r="FN26">
        <v>0</v>
      </c>
      <c r="FO26">
        <v>0</v>
      </c>
      <c r="FP26">
        <v>0</v>
      </c>
      <c r="FQ26">
        <v>0</v>
      </c>
      <c r="FR26">
        <v>0</v>
      </c>
      <c r="FS26">
        <v>0</v>
      </c>
      <c r="FT26">
        <v>0</v>
      </c>
      <c r="FU26">
        <v>0</v>
      </c>
      <c r="FV26">
        <v>0</v>
      </c>
      <c r="FW26">
        <v>0</v>
      </c>
      <c r="FX26">
        <v>0</v>
      </c>
      <c r="FY26">
        <v>0</v>
      </c>
      <c r="FZ26">
        <v>0</v>
      </c>
      <c r="GA26">
        <v>0</v>
      </c>
      <c r="GB26">
        <v>0</v>
      </c>
      <c r="GC26">
        <v>0</v>
      </c>
      <c r="GD26">
        <v>0</v>
      </c>
      <c r="GE26">
        <v>0</v>
      </c>
      <c r="GF26">
        <v>0</v>
      </c>
      <c r="GG26">
        <v>0</v>
      </c>
      <c r="GH26">
        <v>0</v>
      </c>
      <c r="GI26">
        <v>0</v>
      </c>
      <c r="GJ26">
        <v>0</v>
      </c>
      <c r="GK26">
        <v>0</v>
      </c>
    </row>
    <row r="27" spans="3:193" x14ac:dyDescent="0.25">
      <c r="C27" t="s">
        <v>53</v>
      </c>
      <c r="D27" t="s">
        <v>53</v>
      </c>
      <c r="E27">
        <v>0</v>
      </c>
      <c r="F27">
        <v>0</v>
      </c>
      <c r="G27">
        <v>0</v>
      </c>
      <c r="H27">
        <v>0</v>
      </c>
      <c r="I27">
        <v>0</v>
      </c>
      <c r="J27">
        <v>0</v>
      </c>
      <c r="K27">
        <v>0</v>
      </c>
      <c r="L27">
        <v>0</v>
      </c>
      <c r="M27">
        <v>0</v>
      </c>
      <c r="N27">
        <v>0</v>
      </c>
      <c r="O27">
        <v>0</v>
      </c>
      <c r="P27">
        <v>0</v>
      </c>
      <c r="Q27">
        <v>0</v>
      </c>
      <c r="R27">
        <v>0</v>
      </c>
      <c r="S27">
        <v>0</v>
      </c>
      <c r="T27">
        <v>0</v>
      </c>
      <c r="U27">
        <v>0</v>
      </c>
      <c r="V27">
        <v>0</v>
      </c>
      <c r="W27">
        <v>0</v>
      </c>
      <c r="X27">
        <v>0</v>
      </c>
      <c r="Y27">
        <v>0</v>
      </c>
      <c r="Z27">
        <v>0</v>
      </c>
      <c r="AA27">
        <v>0</v>
      </c>
      <c r="AB27">
        <v>0</v>
      </c>
      <c r="AC27">
        <v>0</v>
      </c>
      <c r="AD27">
        <v>0</v>
      </c>
      <c r="AE27">
        <v>0</v>
      </c>
      <c r="AF27">
        <v>0</v>
      </c>
      <c r="AG27">
        <v>0</v>
      </c>
      <c r="AH27">
        <v>0</v>
      </c>
      <c r="AI27">
        <v>0</v>
      </c>
      <c r="AJ27">
        <v>0</v>
      </c>
      <c r="AK27">
        <v>0</v>
      </c>
      <c r="AL27">
        <v>0</v>
      </c>
      <c r="AM27">
        <v>0</v>
      </c>
      <c r="AN27">
        <v>0</v>
      </c>
      <c r="AO27">
        <v>0</v>
      </c>
      <c r="AP27">
        <v>0</v>
      </c>
      <c r="AQ27">
        <v>0</v>
      </c>
      <c r="AR27">
        <v>0</v>
      </c>
      <c r="AS27">
        <v>0</v>
      </c>
      <c r="AT27">
        <v>0</v>
      </c>
      <c r="AU27">
        <v>0</v>
      </c>
      <c r="AV27">
        <v>0</v>
      </c>
      <c r="AW27">
        <v>0</v>
      </c>
      <c r="AX27">
        <v>0</v>
      </c>
      <c r="AY27">
        <v>0</v>
      </c>
      <c r="AZ27">
        <v>0</v>
      </c>
      <c r="BA27">
        <v>0</v>
      </c>
      <c r="BB27">
        <v>0</v>
      </c>
      <c r="BC27">
        <v>0</v>
      </c>
      <c r="BD27">
        <v>0</v>
      </c>
      <c r="BE27">
        <v>0</v>
      </c>
      <c r="BF27">
        <v>0</v>
      </c>
      <c r="BG27">
        <v>0</v>
      </c>
      <c r="BH27">
        <v>0</v>
      </c>
      <c r="BI27">
        <v>0</v>
      </c>
      <c r="BJ27">
        <v>0</v>
      </c>
      <c r="BK27">
        <v>0</v>
      </c>
      <c r="BL27">
        <v>0</v>
      </c>
      <c r="BM27">
        <v>0</v>
      </c>
      <c r="BN27">
        <v>0</v>
      </c>
      <c r="BO27">
        <v>0</v>
      </c>
      <c r="BP27">
        <v>0</v>
      </c>
      <c r="BQ27">
        <v>0</v>
      </c>
      <c r="BR27">
        <v>0</v>
      </c>
      <c r="BS27">
        <v>0</v>
      </c>
      <c r="BT27">
        <v>0</v>
      </c>
      <c r="BU27">
        <v>0</v>
      </c>
      <c r="BV27">
        <v>0</v>
      </c>
      <c r="BW27">
        <v>0</v>
      </c>
      <c r="BX27">
        <v>0</v>
      </c>
      <c r="BY27">
        <v>0</v>
      </c>
      <c r="BZ27">
        <v>0</v>
      </c>
      <c r="CA27">
        <v>0</v>
      </c>
      <c r="CB27">
        <v>0</v>
      </c>
      <c r="CC27">
        <v>0</v>
      </c>
      <c r="CD27">
        <v>0</v>
      </c>
      <c r="CE27">
        <v>0</v>
      </c>
      <c r="CF27">
        <v>0</v>
      </c>
      <c r="CG27">
        <v>0</v>
      </c>
      <c r="CH27">
        <v>0</v>
      </c>
      <c r="CI27">
        <v>0</v>
      </c>
      <c r="CJ27">
        <v>0</v>
      </c>
      <c r="CK27">
        <v>0</v>
      </c>
      <c r="CL27">
        <v>0</v>
      </c>
      <c r="CM27">
        <v>0</v>
      </c>
      <c r="CN27">
        <v>0</v>
      </c>
      <c r="CO27">
        <v>0</v>
      </c>
      <c r="CP27">
        <v>0</v>
      </c>
      <c r="CQ27">
        <v>0</v>
      </c>
      <c r="CR27">
        <v>0</v>
      </c>
      <c r="CS27">
        <v>0</v>
      </c>
      <c r="CT27">
        <v>0</v>
      </c>
      <c r="CU27">
        <v>0</v>
      </c>
      <c r="CV27">
        <v>0</v>
      </c>
      <c r="CW27">
        <v>0</v>
      </c>
      <c r="CX27">
        <v>0</v>
      </c>
      <c r="CY27">
        <v>0</v>
      </c>
      <c r="CZ27">
        <v>0</v>
      </c>
      <c r="DA27">
        <v>0</v>
      </c>
      <c r="DB27">
        <v>0</v>
      </c>
      <c r="DC27">
        <v>0</v>
      </c>
      <c r="DD27">
        <v>0</v>
      </c>
      <c r="DE27">
        <v>0</v>
      </c>
      <c r="DF27">
        <v>0</v>
      </c>
      <c r="DG27">
        <v>0</v>
      </c>
      <c r="DH27">
        <v>0</v>
      </c>
      <c r="DI27">
        <v>0</v>
      </c>
      <c r="DJ27">
        <v>0</v>
      </c>
      <c r="DK27">
        <v>0</v>
      </c>
      <c r="DL27">
        <v>0</v>
      </c>
      <c r="DM27">
        <v>0</v>
      </c>
      <c r="DN27">
        <v>0</v>
      </c>
      <c r="DO27">
        <v>0</v>
      </c>
      <c r="DP27">
        <v>0</v>
      </c>
      <c r="DQ27">
        <v>0</v>
      </c>
      <c r="DR27">
        <v>0</v>
      </c>
      <c r="DS27">
        <v>0</v>
      </c>
      <c r="DT27">
        <v>0</v>
      </c>
      <c r="DU27">
        <v>0</v>
      </c>
      <c r="DV27">
        <v>0</v>
      </c>
      <c r="DW27">
        <v>0</v>
      </c>
      <c r="DX27">
        <v>0</v>
      </c>
      <c r="DY27">
        <v>0</v>
      </c>
      <c r="DZ27">
        <v>0</v>
      </c>
      <c r="EA27">
        <v>0</v>
      </c>
      <c r="EB27">
        <v>0</v>
      </c>
      <c r="EC27">
        <v>0</v>
      </c>
      <c r="ED27">
        <v>0</v>
      </c>
      <c r="EE27">
        <v>0</v>
      </c>
      <c r="EF27">
        <v>0</v>
      </c>
      <c r="EG27">
        <v>0</v>
      </c>
      <c r="EH27">
        <v>0</v>
      </c>
      <c r="EI27">
        <v>0</v>
      </c>
      <c r="EJ27">
        <v>0</v>
      </c>
      <c r="EK27">
        <v>0</v>
      </c>
      <c r="EL27">
        <v>0</v>
      </c>
      <c r="EM27">
        <v>0</v>
      </c>
      <c r="EN27">
        <v>0</v>
      </c>
      <c r="EO27">
        <v>0</v>
      </c>
      <c r="EP27">
        <v>0</v>
      </c>
      <c r="EQ27">
        <v>0</v>
      </c>
      <c r="ER27">
        <v>0</v>
      </c>
      <c r="ES27">
        <v>0</v>
      </c>
      <c r="ET27">
        <v>0</v>
      </c>
      <c r="EU27">
        <v>0</v>
      </c>
      <c r="EV27">
        <v>0</v>
      </c>
      <c r="EW27">
        <v>0</v>
      </c>
      <c r="EX27">
        <v>0</v>
      </c>
      <c r="EY27">
        <v>0</v>
      </c>
      <c r="EZ27">
        <v>0</v>
      </c>
      <c r="FA27">
        <v>0</v>
      </c>
      <c r="FB27">
        <v>0</v>
      </c>
      <c r="FC27">
        <v>0</v>
      </c>
      <c r="FD27">
        <v>0</v>
      </c>
      <c r="FE27">
        <v>0</v>
      </c>
      <c r="FF27">
        <v>0</v>
      </c>
      <c r="FG27">
        <v>0</v>
      </c>
      <c r="FH27">
        <v>0</v>
      </c>
      <c r="FI27">
        <v>0</v>
      </c>
      <c r="FJ27">
        <v>0</v>
      </c>
      <c r="FK27">
        <v>0</v>
      </c>
      <c r="FL27">
        <v>0</v>
      </c>
      <c r="FM27">
        <v>0</v>
      </c>
      <c r="FN27">
        <v>0</v>
      </c>
      <c r="FO27">
        <v>0</v>
      </c>
      <c r="FP27">
        <v>0</v>
      </c>
      <c r="FQ27">
        <v>0</v>
      </c>
      <c r="FR27">
        <v>0</v>
      </c>
      <c r="FS27">
        <v>0</v>
      </c>
      <c r="FT27">
        <v>0</v>
      </c>
      <c r="FU27">
        <v>0</v>
      </c>
      <c r="FV27">
        <v>0</v>
      </c>
      <c r="FW27">
        <v>0</v>
      </c>
      <c r="FX27">
        <v>0</v>
      </c>
      <c r="FY27">
        <v>0</v>
      </c>
      <c r="FZ27">
        <v>0</v>
      </c>
      <c r="GA27">
        <v>0</v>
      </c>
      <c r="GB27">
        <v>0</v>
      </c>
      <c r="GC27">
        <v>0</v>
      </c>
      <c r="GD27">
        <v>0</v>
      </c>
      <c r="GE27">
        <v>0</v>
      </c>
      <c r="GF27">
        <v>0</v>
      </c>
      <c r="GG27">
        <v>0</v>
      </c>
      <c r="GH27">
        <v>0</v>
      </c>
      <c r="GI27">
        <v>0</v>
      </c>
      <c r="GJ27">
        <v>0</v>
      </c>
      <c r="GK27">
        <v>0</v>
      </c>
    </row>
    <row r="28" spans="3:193" x14ac:dyDescent="0.25">
      <c r="C28" t="s">
        <v>54</v>
      </c>
      <c r="D28" t="s">
        <v>54</v>
      </c>
      <c r="E28">
        <v>0</v>
      </c>
      <c r="F28">
        <v>0</v>
      </c>
      <c r="G28">
        <v>0</v>
      </c>
      <c r="H28">
        <v>0</v>
      </c>
      <c r="I28">
        <v>0</v>
      </c>
      <c r="J28">
        <v>0</v>
      </c>
      <c r="K28">
        <v>0</v>
      </c>
      <c r="L28">
        <v>0</v>
      </c>
      <c r="M28">
        <v>0</v>
      </c>
      <c r="N28">
        <v>0</v>
      </c>
      <c r="O28">
        <v>0</v>
      </c>
      <c r="P28">
        <v>0</v>
      </c>
      <c r="Q28">
        <v>0</v>
      </c>
      <c r="R28">
        <v>0</v>
      </c>
      <c r="S28">
        <v>0</v>
      </c>
      <c r="T28">
        <v>0</v>
      </c>
      <c r="U28">
        <v>0</v>
      </c>
      <c r="V28">
        <v>0</v>
      </c>
      <c r="W28">
        <v>0</v>
      </c>
      <c r="X28">
        <v>0</v>
      </c>
      <c r="Y28">
        <v>0</v>
      </c>
      <c r="Z28">
        <v>0</v>
      </c>
      <c r="AA28">
        <v>0</v>
      </c>
      <c r="AB28">
        <v>0</v>
      </c>
      <c r="AC28">
        <v>0</v>
      </c>
      <c r="AD28">
        <v>0</v>
      </c>
      <c r="AE28">
        <v>0</v>
      </c>
      <c r="AF28">
        <v>0</v>
      </c>
      <c r="AG28">
        <v>0</v>
      </c>
      <c r="AH28">
        <v>0</v>
      </c>
      <c r="AI28">
        <v>0</v>
      </c>
      <c r="AJ28">
        <v>0</v>
      </c>
      <c r="AK28">
        <v>0</v>
      </c>
      <c r="AL28">
        <v>0</v>
      </c>
      <c r="AM28">
        <v>0</v>
      </c>
      <c r="AN28">
        <v>0</v>
      </c>
      <c r="AO28">
        <v>0</v>
      </c>
      <c r="AP28">
        <v>0</v>
      </c>
      <c r="AQ28">
        <v>0</v>
      </c>
      <c r="AR28">
        <v>0</v>
      </c>
      <c r="AS28">
        <v>0</v>
      </c>
      <c r="AT28">
        <v>0</v>
      </c>
      <c r="AU28">
        <v>0</v>
      </c>
      <c r="AV28">
        <v>0</v>
      </c>
      <c r="AW28">
        <v>0</v>
      </c>
      <c r="AX28">
        <v>0</v>
      </c>
      <c r="AY28">
        <v>0</v>
      </c>
      <c r="AZ28">
        <v>0</v>
      </c>
      <c r="BA28">
        <v>0</v>
      </c>
      <c r="BB28">
        <v>0</v>
      </c>
      <c r="BC28">
        <v>0</v>
      </c>
      <c r="BD28">
        <v>0</v>
      </c>
      <c r="BE28">
        <v>0</v>
      </c>
      <c r="BF28">
        <v>0</v>
      </c>
      <c r="BG28">
        <v>0</v>
      </c>
      <c r="BH28">
        <v>0</v>
      </c>
      <c r="BI28">
        <v>0</v>
      </c>
      <c r="BJ28">
        <v>0</v>
      </c>
      <c r="BK28">
        <v>0</v>
      </c>
      <c r="BL28">
        <v>0</v>
      </c>
      <c r="BM28">
        <v>0</v>
      </c>
      <c r="BN28">
        <v>0</v>
      </c>
      <c r="BO28">
        <v>0</v>
      </c>
      <c r="BP28">
        <v>0</v>
      </c>
      <c r="BQ28">
        <v>0</v>
      </c>
      <c r="BR28">
        <v>0</v>
      </c>
      <c r="BS28">
        <v>0</v>
      </c>
      <c r="BT28">
        <v>0</v>
      </c>
      <c r="BU28">
        <v>0</v>
      </c>
      <c r="BV28">
        <v>0</v>
      </c>
      <c r="BW28">
        <v>0</v>
      </c>
      <c r="BX28">
        <v>0</v>
      </c>
      <c r="BY28">
        <v>0</v>
      </c>
      <c r="BZ28">
        <v>0</v>
      </c>
      <c r="CA28">
        <v>0</v>
      </c>
      <c r="CB28">
        <v>0</v>
      </c>
      <c r="CC28">
        <v>0</v>
      </c>
      <c r="CD28">
        <v>0</v>
      </c>
      <c r="CE28">
        <v>0</v>
      </c>
      <c r="CF28">
        <v>0</v>
      </c>
      <c r="CG28">
        <v>0</v>
      </c>
      <c r="CH28">
        <v>0</v>
      </c>
      <c r="CI28">
        <v>0</v>
      </c>
      <c r="CJ28">
        <v>0</v>
      </c>
      <c r="CK28">
        <v>0</v>
      </c>
      <c r="CL28">
        <v>0</v>
      </c>
      <c r="CM28">
        <v>0</v>
      </c>
      <c r="CN28">
        <v>0</v>
      </c>
      <c r="CO28">
        <v>0</v>
      </c>
      <c r="CP28">
        <v>0</v>
      </c>
      <c r="CQ28">
        <v>0</v>
      </c>
      <c r="CR28">
        <v>0</v>
      </c>
      <c r="CS28">
        <v>0</v>
      </c>
      <c r="CT28">
        <v>0</v>
      </c>
      <c r="CU28">
        <v>0</v>
      </c>
      <c r="CV28">
        <v>0</v>
      </c>
      <c r="CW28">
        <v>0</v>
      </c>
      <c r="CX28">
        <v>0</v>
      </c>
      <c r="CY28">
        <v>0</v>
      </c>
      <c r="CZ28">
        <v>0</v>
      </c>
      <c r="DA28">
        <v>0</v>
      </c>
      <c r="DB28">
        <v>0</v>
      </c>
      <c r="DC28">
        <v>0</v>
      </c>
      <c r="DD28">
        <v>0</v>
      </c>
      <c r="DE28">
        <v>0</v>
      </c>
      <c r="DF28">
        <v>0</v>
      </c>
      <c r="DG28">
        <v>0</v>
      </c>
      <c r="DH28">
        <v>0</v>
      </c>
      <c r="DI28">
        <v>0</v>
      </c>
      <c r="DJ28">
        <v>0</v>
      </c>
      <c r="DK28">
        <v>0</v>
      </c>
      <c r="DL28">
        <v>0</v>
      </c>
      <c r="DM28">
        <v>0</v>
      </c>
      <c r="DN28">
        <v>0</v>
      </c>
      <c r="DO28">
        <v>0</v>
      </c>
      <c r="DP28">
        <v>0</v>
      </c>
      <c r="DQ28">
        <v>0</v>
      </c>
      <c r="DR28">
        <v>0</v>
      </c>
      <c r="DS28">
        <v>0</v>
      </c>
      <c r="DT28">
        <v>0</v>
      </c>
      <c r="DU28">
        <v>0</v>
      </c>
      <c r="DV28">
        <v>0</v>
      </c>
      <c r="DW28">
        <v>0</v>
      </c>
      <c r="DX28">
        <v>0</v>
      </c>
      <c r="DY28">
        <v>0</v>
      </c>
      <c r="DZ28">
        <v>0</v>
      </c>
      <c r="EA28">
        <v>0</v>
      </c>
      <c r="EB28">
        <v>0</v>
      </c>
      <c r="EC28">
        <v>0</v>
      </c>
      <c r="ED28">
        <v>0</v>
      </c>
      <c r="EE28">
        <v>0</v>
      </c>
      <c r="EF28">
        <v>0</v>
      </c>
      <c r="EG28">
        <v>0</v>
      </c>
      <c r="EH28">
        <v>0</v>
      </c>
      <c r="EI28">
        <v>0</v>
      </c>
      <c r="EJ28">
        <v>0</v>
      </c>
      <c r="EK28">
        <v>0</v>
      </c>
      <c r="EL28">
        <v>0</v>
      </c>
      <c r="EM28">
        <v>0</v>
      </c>
      <c r="EN28">
        <v>0</v>
      </c>
      <c r="EO28">
        <v>0</v>
      </c>
      <c r="EP28">
        <v>0</v>
      </c>
      <c r="EQ28">
        <v>0</v>
      </c>
      <c r="ER28">
        <v>0</v>
      </c>
      <c r="ES28">
        <v>0</v>
      </c>
      <c r="ET28">
        <v>0</v>
      </c>
      <c r="EU28">
        <v>0</v>
      </c>
      <c r="EV28">
        <v>0</v>
      </c>
      <c r="EW28">
        <v>0</v>
      </c>
      <c r="EX28">
        <v>0</v>
      </c>
      <c r="EY28">
        <v>0</v>
      </c>
      <c r="EZ28">
        <v>0</v>
      </c>
      <c r="FA28">
        <v>0</v>
      </c>
      <c r="FB28">
        <v>0</v>
      </c>
      <c r="FC28">
        <v>0</v>
      </c>
      <c r="FD28">
        <v>0</v>
      </c>
      <c r="FE28">
        <v>0</v>
      </c>
      <c r="FF28">
        <v>0</v>
      </c>
      <c r="FG28">
        <v>0</v>
      </c>
      <c r="FH28">
        <v>0</v>
      </c>
      <c r="FI28">
        <v>0</v>
      </c>
      <c r="FJ28">
        <v>0</v>
      </c>
      <c r="FK28">
        <v>0</v>
      </c>
      <c r="FL28">
        <v>0</v>
      </c>
      <c r="FM28">
        <v>0</v>
      </c>
      <c r="FN28">
        <v>0</v>
      </c>
      <c r="FO28">
        <v>0</v>
      </c>
      <c r="FP28">
        <v>0</v>
      </c>
      <c r="FQ28">
        <v>0</v>
      </c>
      <c r="FR28">
        <v>0</v>
      </c>
      <c r="FS28">
        <v>0</v>
      </c>
      <c r="FT28">
        <v>0</v>
      </c>
      <c r="FU28">
        <v>0</v>
      </c>
      <c r="FV28">
        <v>0</v>
      </c>
      <c r="FW28">
        <v>0</v>
      </c>
      <c r="FX28">
        <v>0</v>
      </c>
      <c r="FY28">
        <v>0</v>
      </c>
      <c r="FZ28">
        <v>0</v>
      </c>
      <c r="GA28">
        <v>0</v>
      </c>
      <c r="GB28">
        <v>0</v>
      </c>
      <c r="GC28">
        <v>0</v>
      </c>
      <c r="GD28">
        <v>0</v>
      </c>
      <c r="GE28">
        <v>0</v>
      </c>
      <c r="GF28">
        <v>0</v>
      </c>
      <c r="GG28">
        <v>0</v>
      </c>
      <c r="GH28">
        <v>0</v>
      </c>
      <c r="GI28">
        <v>0</v>
      </c>
      <c r="GJ28">
        <v>0</v>
      </c>
      <c r="GK28">
        <v>0</v>
      </c>
    </row>
    <row r="29" spans="3:193" x14ac:dyDescent="0.25">
      <c r="C29" t="s">
        <v>55</v>
      </c>
      <c r="D29" t="s">
        <v>55</v>
      </c>
      <c r="E29">
        <v>0</v>
      </c>
      <c r="F29">
        <v>0</v>
      </c>
      <c r="G29">
        <v>0</v>
      </c>
      <c r="H29">
        <v>0</v>
      </c>
      <c r="I29">
        <v>0</v>
      </c>
      <c r="J29">
        <v>0</v>
      </c>
      <c r="K29">
        <v>0</v>
      </c>
      <c r="L29">
        <v>0</v>
      </c>
      <c r="M29">
        <v>0</v>
      </c>
      <c r="N29">
        <v>0</v>
      </c>
      <c r="O29">
        <v>0</v>
      </c>
      <c r="P29">
        <v>0</v>
      </c>
      <c r="Q29">
        <v>0</v>
      </c>
      <c r="R29">
        <v>0</v>
      </c>
      <c r="S29">
        <v>0</v>
      </c>
      <c r="T29">
        <v>0</v>
      </c>
      <c r="U29">
        <v>0</v>
      </c>
      <c r="V29">
        <v>0</v>
      </c>
      <c r="W29">
        <v>0</v>
      </c>
      <c r="X29">
        <v>0</v>
      </c>
      <c r="Y29">
        <v>0</v>
      </c>
      <c r="Z29">
        <v>0</v>
      </c>
      <c r="AA29">
        <v>0</v>
      </c>
      <c r="AB29">
        <v>0</v>
      </c>
      <c r="AC29">
        <v>0</v>
      </c>
      <c r="AD29">
        <v>0</v>
      </c>
      <c r="AE29">
        <v>0</v>
      </c>
      <c r="AF29">
        <v>0</v>
      </c>
      <c r="AG29">
        <v>0</v>
      </c>
      <c r="AH29">
        <v>0</v>
      </c>
      <c r="AI29">
        <v>0</v>
      </c>
      <c r="AJ29">
        <v>0</v>
      </c>
      <c r="AK29">
        <v>0</v>
      </c>
      <c r="AL29">
        <v>0</v>
      </c>
      <c r="AM29">
        <v>0</v>
      </c>
      <c r="AN29">
        <v>0</v>
      </c>
      <c r="AO29">
        <v>0</v>
      </c>
      <c r="AP29">
        <v>0</v>
      </c>
      <c r="AQ29">
        <v>0</v>
      </c>
      <c r="AR29">
        <v>0</v>
      </c>
      <c r="AS29">
        <v>0</v>
      </c>
      <c r="AT29">
        <v>0</v>
      </c>
      <c r="AU29">
        <v>0</v>
      </c>
      <c r="AV29">
        <v>0</v>
      </c>
      <c r="AW29">
        <v>0</v>
      </c>
      <c r="AX29">
        <v>0</v>
      </c>
      <c r="AY29">
        <v>0</v>
      </c>
      <c r="AZ29">
        <v>0</v>
      </c>
      <c r="BA29">
        <v>0</v>
      </c>
      <c r="BB29">
        <v>0</v>
      </c>
      <c r="BC29">
        <v>0</v>
      </c>
      <c r="BD29">
        <v>0</v>
      </c>
      <c r="BE29">
        <v>0</v>
      </c>
      <c r="BF29">
        <v>0</v>
      </c>
      <c r="BG29">
        <v>0</v>
      </c>
      <c r="BH29">
        <v>0</v>
      </c>
      <c r="BI29">
        <v>0</v>
      </c>
      <c r="BJ29">
        <v>0</v>
      </c>
      <c r="BK29">
        <v>0</v>
      </c>
      <c r="BL29">
        <v>0</v>
      </c>
      <c r="BM29">
        <v>0</v>
      </c>
      <c r="BN29">
        <v>0</v>
      </c>
      <c r="BO29">
        <v>0</v>
      </c>
      <c r="BP29">
        <v>0</v>
      </c>
      <c r="BQ29">
        <v>0</v>
      </c>
      <c r="BR29">
        <v>0</v>
      </c>
      <c r="BS29">
        <v>0</v>
      </c>
      <c r="BT29">
        <v>0</v>
      </c>
      <c r="BU29">
        <v>0</v>
      </c>
      <c r="BV29">
        <v>0</v>
      </c>
      <c r="BW29">
        <v>0</v>
      </c>
      <c r="BX29">
        <v>0</v>
      </c>
      <c r="BY29">
        <v>0</v>
      </c>
      <c r="BZ29">
        <v>0</v>
      </c>
      <c r="CA29">
        <v>0</v>
      </c>
      <c r="CB29">
        <v>0</v>
      </c>
      <c r="CC29">
        <v>0</v>
      </c>
      <c r="CD29">
        <v>0</v>
      </c>
      <c r="CE29">
        <v>0</v>
      </c>
      <c r="CF29">
        <v>0</v>
      </c>
      <c r="CG29">
        <v>0</v>
      </c>
      <c r="CH29">
        <v>0</v>
      </c>
      <c r="CI29">
        <v>0</v>
      </c>
      <c r="CJ29">
        <v>0</v>
      </c>
      <c r="CK29">
        <v>0</v>
      </c>
      <c r="CL29">
        <v>0</v>
      </c>
      <c r="CM29">
        <v>0</v>
      </c>
      <c r="CN29">
        <v>0</v>
      </c>
      <c r="CO29">
        <v>0</v>
      </c>
      <c r="CP29">
        <v>0</v>
      </c>
      <c r="CQ29">
        <v>0</v>
      </c>
      <c r="CR29">
        <v>0</v>
      </c>
      <c r="CS29">
        <v>0</v>
      </c>
      <c r="CT29">
        <v>0</v>
      </c>
      <c r="CU29">
        <v>0</v>
      </c>
      <c r="CV29">
        <v>0</v>
      </c>
      <c r="CW29">
        <v>0</v>
      </c>
      <c r="CX29">
        <v>0</v>
      </c>
      <c r="CY29">
        <v>0</v>
      </c>
      <c r="CZ29">
        <v>0</v>
      </c>
      <c r="DA29">
        <v>0</v>
      </c>
      <c r="DB29">
        <v>0</v>
      </c>
      <c r="DC29">
        <v>0</v>
      </c>
      <c r="DD29">
        <v>0</v>
      </c>
      <c r="DE29">
        <v>0</v>
      </c>
      <c r="DF29">
        <v>0</v>
      </c>
      <c r="DG29">
        <v>0</v>
      </c>
      <c r="DH29">
        <v>0</v>
      </c>
      <c r="DI29">
        <v>0</v>
      </c>
      <c r="DJ29">
        <v>0</v>
      </c>
      <c r="DK29">
        <v>0</v>
      </c>
      <c r="DL29">
        <v>0</v>
      </c>
      <c r="DM29">
        <v>0</v>
      </c>
      <c r="DN29">
        <v>0</v>
      </c>
      <c r="DO29">
        <v>0</v>
      </c>
      <c r="DP29">
        <v>0</v>
      </c>
      <c r="DQ29">
        <v>0</v>
      </c>
      <c r="DR29">
        <v>0</v>
      </c>
      <c r="DS29">
        <v>0</v>
      </c>
      <c r="DT29">
        <v>0</v>
      </c>
      <c r="DU29">
        <v>0</v>
      </c>
      <c r="DV29">
        <v>0</v>
      </c>
      <c r="DW29">
        <v>0</v>
      </c>
      <c r="DX29">
        <v>0</v>
      </c>
      <c r="DY29">
        <v>0</v>
      </c>
      <c r="DZ29">
        <v>0</v>
      </c>
      <c r="EA29">
        <v>0</v>
      </c>
      <c r="EB29">
        <v>0</v>
      </c>
      <c r="EC29">
        <v>0</v>
      </c>
      <c r="ED29">
        <v>0</v>
      </c>
      <c r="EE29">
        <v>0</v>
      </c>
      <c r="EF29">
        <v>0</v>
      </c>
      <c r="EG29">
        <v>0</v>
      </c>
      <c r="EH29">
        <v>0</v>
      </c>
      <c r="EI29">
        <v>0</v>
      </c>
      <c r="EJ29">
        <v>0</v>
      </c>
      <c r="EK29">
        <v>0</v>
      </c>
      <c r="EL29">
        <v>0</v>
      </c>
      <c r="EM29">
        <v>0</v>
      </c>
      <c r="EN29">
        <v>0</v>
      </c>
      <c r="EO29">
        <v>0</v>
      </c>
      <c r="EP29">
        <v>0</v>
      </c>
      <c r="EQ29">
        <v>0</v>
      </c>
      <c r="ER29">
        <v>0</v>
      </c>
      <c r="ES29">
        <v>0</v>
      </c>
      <c r="ET29">
        <v>0</v>
      </c>
      <c r="EU29">
        <v>0</v>
      </c>
      <c r="EV29">
        <v>0</v>
      </c>
      <c r="EW29">
        <v>0</v>
      </c>
      <c r="EX29">
        <v>0</v>
      </c>
      <c r="EY29">
        <v>0</v>
      </c>
      <c r="EZ29">
        <v>0</v>
      </c>
      <c r="FA29">
        <v>0</v>
      </c>
      <c r="FB29">
        <v>0</v>
      </c>
      <c r="FC29">
        <v>0</v>
      </c>
      <c r="FD29">
        <v>0</v>
      </c>
      <c r="FE29">
        <v>0</v>
      </c>
      <c r="FF29">
        <v>0</v>
      </c>
      <c r="FG29">
        <v>0</v>
      </c>
      <c r="FH29">
        <v>0</v>
      </c>
      <c r="FI29">
        <v>0</v>
      </c>
      <c r="FJ29">
        <v>0</v>
      </c>
      <c r="FK29">
        <v>0</v>
      </c>
      <c r="FL29">
        <v>0</v>
      </c>
      <c r="FM29">
        <v>0</v>
      </c>
      <c r="FN29">
        <v>0</v>
      </c>
      <c r="FO29">
        <v>0</v>
      </c>
      <c r="FP29">
        <v>0</v>
      </c>
      <c r="FQ29">
        <v>0</v>
      </c>
      <c r="FR29">
        <v>0</v>
      </c>
      <c r="FS29">
        <v>0</v>
      </c>
      <c r="FT29">
        <v>0</v>
      </c>
      <c r="FU29">
        <v>0</v>
      </c>
      <c r="FV29">
        <v>0</v>
      </c>
      <c r="FW29">
        <v>0</v>
      </c>
      <c r="FX29">
        <v>0</v>
      </c>
      <c r="FY29">
        <v>0</v>
      </c>
      <c r="FZ29">
        <v>0</v>
      </c>
      <c r="GA29">
        <v>0</v>
      </c>
      <c r="GB29">
        <v>0</v>
      </c>
      <c r="GC29">
        <v>0</v>
      </c>
      <c r="GD29">
        <v>0</v>
      </c>
      <c r="GE29">
        <v>0</v>
      </c>
      <c r="GF29">
        <v>0</v>
      </c>
      <c r="GG29">
        <v>0</v>
      </c>
      <c r="GH29">
        <v>0</v>
      </c>
      <c r="GI29">
        <v>0</v>
      </c>
      <c r="GJ29">
        <v>0</v>
      </c>
      <c r="GK29">
        <v>0</v>
      </c>
    </row>
    <row r="30" spans="3:193" x14ac:dyDescent="0.25">
      <c r="D30" t="s">
        <v>56</v>
      </c>
      <c r="E30">
        <v>82504.909827117706</v>
      </c>
      <c r="F30">
        <v>44.590778733639603</v>
      </c>
      <c r="G30">
        <v>-180.16482042532101</v>
      </c>
      <c r="H30">
        <v>-15.9257763913247</v>
      </c>
      <c r="I30">
        <v>493.83239428021301</v>
      </c>
      <c r="J30">
        <v>79261.345605291193</v>
      </c>
      <c r="K30">
        <v>2901.2316456293001</v>
      </c>
      <c r="L30">
        <v>89257.495103685593</v>
      </c>
      <c r="M30">
        <v>44.590778733639603</v>
      </c>
      <c r="N30">
        <v>-194.829398832034</v>
      </c>
      <c r="O30">
        <v>-34.444121032399799</v>
      </c>
      <c r="P30">
        <v>534.02805427976602</v>
      </c>
      <c r="Q30">
        <v>85712.850480140507</v>
      </c>
      <c r="R30">
        <v>3195.2993103961098</v>
      </c>
      <c r="S30">
        <v>95985.964004265697</v>
      </c>
      <c r="T30">
        <v>44.590778733639603</v>
      </c>
      <c r="U30">
        <v>-209.44160374443601</v>
      </c>
      <c r="V30">
        <v>-52.896328728328299</v>
      </c>
      <c r="W30">
        <v>574.08015835074798</v>
      </c>
      <c r="X30">
        <v>92141.314266151094</v>
      </c>
      <c r="Y30">
        <v>3488.3167335030298</v>
      </c>
      <c r="Z30">
        <v>75033.319756652796</v>
      </c>
      <c r="AA30">
        <v>44.590778733639603</v>
      </c>
      <c r="AB30">
        <v>-15.751688811151899</v>
      </c>
      <c r="AC30">
        <v>-15.9257763913247</v>
      </c>
      <c r="AD30">
        <v>472.382304497728</v>
      </c>
      <c r="AE30">
        <v>74129.035392716003</v>
      </c>
      <c r="AF30">
        <v>418.988745907973</v>
      </c>
      <c r="AG30">
        <v>81177.752353066506</v>
      </c>
      <c r="AH30">
        <v>44.590778733639603</v>
      </c>
      <c r="AI30">
        <v>-17.033803016710799</v>
      </c>
      <c r="AJ30">
        <v>-34.444121032399799</v>
      </c>
      <c r="AK30">
        <v>510.83202695684503</v>
      </c>
      <c r="AL30">
        <v>80162.794087471906</v>
      </c>
      <c r="AM30">
        <v>511.013383953274</v>
      </c>
      <c r="AN30">
        <v>87300.2405473502</v>
      </c>
      <c r="AO30">
        <v>44.590778733639603</v>
      </c>
      <c r="AP30">
        <v>-18.311338242964101</v>
      </c>
      <c r="AQ30">
        <v>-52.896328728328299</v>
      </c>
      <c r="AR30">
        <v>549.14442897860795</v>
      </c>
      <c r="AS30">
        <v>86175.003644032302</v>
      </c>
      <c r="AT30">
        <v>602.70936257698395</v>
      </c>
      <c r="AU30">
        <v>80755.291131222795</v>
      </c>
      <c r="AV30">
        <v>44.590778733639603</v>
      </c>
      <c r="AW30">
        <v>-15.751688811151899</v>
      </c>
      <c r="AX30">
        <v>-15.9257763913247</v>
      </c>
      <c r="AY30">
        <v>309.96507737790603</v>
      </c>
      <c r="AZ30">
        <v>74164.581514584803</v>
      </c>
      <c r="BA30">
        <v>6267.8312257289699</v>
      </c>
      <c r="BB30">
        <v>87365.465583706202</v>
      </c>
      <c r="BC30">
        <v>44.590778733639603</v>
      </c>
      <c r="BD30">
        <v>-17.033803016710799</v>
      </c>
      <c r="BE30">
        <v>-34.444121032399799</v>
      </c>
      <c r="BF30">
        <v>335.19479297843401</v>
      </c>
      <c r="BG30">
        <v>80201.233498330097</v>
      </c>
      <c r="BH30">
        <v>6835.9244377131999</v>
      </c>
      <c r="BI30">
        <v>93952.032270287906</v>
      </c>
      <c r="BJ30">
        <v>44.590778733639603</v>
      </c>
      <c r="BK30">
        <v>-18.311338242964101</v>
      </c>
      <c r="BL30">
        <v>-52.896328728328299</v>
      </c>
      <c r="BM30">
        <v>360.334402451816</v>
      </c>
      <c r="BN30">
        <v>86216.326010704797</v>
      </c>
      <c r="BO30">
        <v>7401.9887453688998</v>
      </c>
      <c r="BP30">
        <v>74905.7620410932</v>
      </c>
      <c r="BQ30">
        <v>44.590778733639603</v>
      </c>
      <c r="BR30">
        <v>-15.751688811151899</v>
      </c>
      <c r="BS30">
        <v>-15.9257763913247</v>
      </c>
      <c r="BT30">
        <v>309.96507737790603</v>
      </c>
      <c r="BU30">
        <v>74164.581514584803</v>
      </c>
      <c r="BV30">
        <v>418.30213559928899</v>
      </c>
      <c r="BW30">
        <v>81039.812032752001</v>
      </c>
      <c r="BX30">
        <v>44.590778733639603</v>
      </c>
      <c r="BY30">
        <v>-17.033803016710799</v>
      </c>
      <c r="BZ30">
        <v>-34.444121032399799</v>
      </c>
      <c r="CA30">
        <v>335.19479297843401</v>
      </c>
      <c r="CB30">
        <v>80201.233498330097</v>
      </c>
      <c r="CC30">
        <v>510.27088675899898</v>
      </c>
      <c r="CD30">
        <v>87151.954703012103</v>
      </c>
      <c r="CE30">
        <v>44.590778733639603</v>
      </c>
      <c r="CF30">
        <v>-18.311338242964101</v>
      </c>
      <c r="CG30">
        <v>-52.896328728328299</v>
      </c>
      <c r="CH30">
        <v>360.334402451816</v>
      </c>
      <c r="CI30">
        <v>86216.326010704797</v>
      </c>
      <c r="CJ30">
        <v>601.91117809313903</v>
      </c>
      <c r="CK30">
        <v>77537.777333027203</v>
      </c>
      <c r="CL30">
        <v>44.590778733639603</v>
      </c>
      <c r="CM30">
        <v>-25.279010144959798</v>
      </c>
      <c r="CN30">
        <v>-15.9257763913247</v>
      </c>
      <c r="CO30">
        <v>168.932634762856</v>
      </c>
      <c r="CP30">
        <v>77175.322984019105</v>
      </c>
      <c r="CQ30">
        <v>190.13572204784299</v>
      </c>
      <c r="CR30">
        <v>83886.061127517896</v>
      </c>
      <c r="CS30">
        <v>44.590778733639603</v>
      </c>
      <c r="CT30">
        <v>-27.336603993968101</v>
      </c>
      <c r="CU30">
        <v>-34.444121032399799</v>
      </c>
      <c r="CV30">
        <v>182.68296549936801</v>
      </c>
      <c r="CW30">
        <v>83457.035319927701</v>
      </c>
      <c r="CX30">
        <v>263.53278838359898</v>
      </c>
      <c r="CY30">
        <v>90211.672479885499</v>
      </c>
      <c r="CZ30">
        <v>44.590778733639603</v>
      </c>
      <c r="DA30">
        <v>-29.386849293515699</v>
      </c>
      <c r="DB30">
        <v>-52.896328728328299</v>
      </c>
      <c r="DC30">
        <v>196.38418791181999</v>
      </c>
      <c r="DD30">
        <v>89716.312968922299</v>
      </c>
      <c r="DE30">
        <v>336.66772233958301</v>
      </c>
      <c r="DF30">
        <v>86611.451152546098</v>
      </c>
      <c r="DG30">
        <v>44.590778733639603</v>
      </c>
      <c r="DH30">
        <v>-180.49984578024299</v>
      </c>
      <c r="DI30">
        <v>-15.9257763913247</v>
      </c>
      <c r="DJ30">
        <v>526.65529653717704</v>
      </c>
      <c r="DK30">
        <v>85591.421243981997</v>
      </c>
      <c r="DL30">
        <v>645.20945546478299</v>
      </c>
      <c r="DM30">
        <v>93698.2897928116</v>
      </c>
      <c r="DN30">
        <v>44.590778733639603</v>
      </c>
      <c r="DO30">
        <v>-195.19169369258901</v>
      </c>
      <c r="DP30">
        <v>-34.444121032399799</v>
      </c>
      <c r="DQ30">
        <v>569.52258811578497</v>
      </c>
      <c r="DR30">
        <v>92558.164833608505</v>
      </c>
      <c r="DS30">
        <v>755.64740707866201</v>
      </c>
      <c r="DT30">
        <v>100759.81829507599</v>
      </c>
      <c r="DU30">
        <v>44.590778733639603</v>
      </c>
      <c r="DV30">
        <v>-209.83107071953299</v>
      </c>
      <c r="DW30">
        <v>-52.896328728328299</v>
      </c>
      <c r="DX30">
        <v>612.23678222446904</v>
      </c>
      <c r="DY30">
        <v>99500.0271961291</v>
      </c>
      <c r="DZ30">
        <v>865.69093743677604</v>
      </c>
      <c r="EA30">
        <v>78373.057816820205</v>
      </c>
      <c r="EB30">
        <v>44.590778733639603</v>
      </c>
      <c r="EC30">
        <v>-27.8324455131375</v>
      </c>
      <c r="ED30">
        <v>-15.9257763913247</v>
      </c>
      <c r="EE30">
        <v>325.35835983621001</v>
      </c>
      <c r="EF30">
        <v>77847.694339143505</v>
      </c>
      <c r="EG30">
        <v>199.17256101133401</v>
      </c>
      <c r="EH30">
        <v>84789.329557666206</v>
      </c>
      <c r="EI30">
        <v>44.590778733639603</v>
      </c>
      <c r="EJ30">
        <v>-30.097877124671999</v>
      </c>
      <c r="EK30">
        <v>-34.444121032399799</v>
      </c>
      <c r="EL30">
        <v>351.84101703218101</v>
      </c>
      <c r="EM30">
        <v>84184.134576050506</v>
      </c>
      <c r="EN30">
        <v>273.30518400690897</v>
      </c>
      <c r="EO30">
        <v>91182.686042294794</v>
      </c>
      <c r="EP30">
        <v>44.590778733639603</v>
      </c>
      <c r="EQ30">
        <v>-32.3552179090224</v>
      </c>
      <c r="ER30">
        <v>-52.896328728328299</v>
      </c>
      <c r="ES30">
        <v>378.22909330959402</v>
      </c>
      <c r="ET30">
        <v>90497.944669254299</v>
      </c>
      <c r="EU30">
        <v>347.17304763464199</v>
      </c>
      <c r="EV30">
        <v>69573.323134320002</v>
      </c>
      <c r="EW30">
        <v>44.590778733639603</v>
      </c>
      <c r="EX30">
        <v>0</v>
      </c>
      <c r="EY30">
        <v>-15.9257763913247</v>
      </c>
      <c r="EZ30">
        <v>0</v>
      </c>
      <c r="FA30">
        <v>69491.096866918102</v>
      </c>
      <c r="FB30">
        <v>53.561265059570502</v>
      </c>
      <c r="FC30">
        <v>75273.337401009005</v>
      </c>
      <c r="FD30">
        <v>44.590778733639603</v>
      </c>
      <c r="FE30">
        <v>0</v>
      </c>
      <c r="FF30">
        <v>-34.444121032399799</v>
      </c>
      <c r="FG30">
        <v>0</v>
      </c>
      <c r="FH30">
        <v>75147.348937481307</v>
      </c>
      <c r="FI30">
        <v>115.841805826513</v>
      </c>
      <c r="FJ30">
        <v>80952.994473888393</v>
      </c>
      <c r="FK30">
        <v>44.590778733639603</v>
      </c>
      <c r="FL30">
        <v>0</v>
      </c>
      <c r="FM30">
        <v>-52.896328728328299</v>
      </c>
      <c r="FN30">
        <v>0</v>
      </c>
      <c r="FO30">
        <v>80783.400107792302</v>
      </c>
      <c r="FP30">
        <v>177.899916090716</v>
      </c>
      <c r="FQ30">
        <v>151380.082205521</v>
      </c>
      <c r="FR30">
        <v>44.590778733639603</v>
      </c>
      <c r="FS30">
        <v>-227.511091304638</v>
      </c>
      <c r="FT30">
        <v>-15.9257763913247</v>
      </c>
      <c r="FU30">
        <v>304.07874257314103</v>
      </c>
      <c r="FV30">
        <v>138915.581371234</v>
      </c>
      <c r="FW30">
        <v>12359.268180675601</v>
      </c>
      <c r="FX30">
        <v>163738.786164052</v>
      </c>
      <c r="FY30">
        <v>44.590778733639603</v>
      </c>
      <c r="FZ30">
        <v>-246.029435945713</v>
      </c>
      <c r="GA30">
        <v>-34.444121032399799</v>
      </c>
      <c r="GB30">
        <v>328.82933789886198</v>
      </c>
      <c r="GC30">
        <v>150222.66357587001</v>
      </c>
      <c r="GD30">
        <v>13423.1760285275</v>
      </c>
      <c r="GE30">
        <v>176053.35189415899</v>
      </c>
      <c r="GF30">
        <v>44.590778733639603</v>
      </c>
      <c r="GG30">
        <v>-264.48164364164199</v>
      </c>
      <c r="GH30">
        <v>-52.896328728328299</v>
      </c>
      <c r="GI30">
        <v>353.491538241277</v>
      </c>
      <c r="GJ30">
        <v>161489.36334406</v>
      </c>
      <c r="GK30">
        <v>14483.284205494299</v>
      </c>
    </row>
    <row r="31" spans="3:193" s="3" customFormat="1" x14ac:dyDescent="0.25">
      <c r="D31" s="3" t="s">
        <v>57</v>
      </c>
      <c r="E31" s="3">
        <v>76992.593892296805</v>
      </c>
      <c r="F31" s="3">
        <v>71.449581675729704</v>
      </c>
      <c r="G31" s="3">
        <v>-179.37218731958399</v>
      </c>
      <c r="H31" s="3">
        <v>-16.1398548134949</v>
      </c>
      <c r="I31" s="3">
        <v>468.29062687944798</v>
      </c>
      <c r="J31" s="3">
        <v>73943.512690661097</v>
      </c>
      <c r="K31" s="3">
        <v>2704.8530352135999</v>
      </c>
      <c r="L31" s="3">
        <v>83290.1640544736</v>
      </c>
      <c r="M31" s="3">
        <v>71.449581675729704</v>
      </c>
      <c r="N31" s="3">
        <v>-193.97224907815499</v>
      </c>
      <c r="O31" s="3">
        <v>-34.9071278524425</v>
      </c>
      <c r="P31" s="3">
        <v>506.40730581149597</v>
      </c>
      <c r="Q31" s="3">
        <v>79962.170700366099</v>
      </c>
      <c r="R31" s="3">
        <v>2979.0158435508602</v>
      </c>
      <c r="S31" s="3">
        <v>89565.242894642593</v>
      </c>
      <c r="T31" s="3">
        <v>71.449581675729704</v>
      </c>
      <c r="U31" s="3">
        <v>-208.520167759017</v>
      </c>
      <c r="V31" s="3">
        <v>-53.607374916250997</v>
      </c>
      <c r="W31" s="3">
        <v>544.38785374735801</v>
      </c>
      <c r="X31" s="3">
        <v>85959.333502893598</v>
      </c>
      <c r="Y31" s="3">
        <v>3252.1994990012099</v>
      </c>
      <c r="Z31" s="3">
        <v>70033.630538761194</v>
      </c>
      <c r="AA31" s="3">
        <v>71.449581675729704</v>
      </c>
      <c r="AB31" s="3">
        <v>-15.963427102859001</v>
      </c>
      <c r="AC31" s="3">
        <v>-16.1398548134949</v>
      </c>
      <c r="AD31" s="3">
        <v>448.11458577016202</v>
      </c>
      <c r="AE31" s="3">
        <v>69155.541423735805</v>
      </c>
      <c r="AF31" s="3">
        <v>390.62822949585501</v>
      </c>
      <c r="AG31" s="3">
        <v>75764.773451231595</v>
      </c>
      <c r="AH31" s="3">
        <v>71.449581675729704</v>
      </c>
      <c r="AI31" s="3">
        <v>-17.262775820533601</v>
      </c>
      <c r="AJ31" s="3">
        <v>-34.9071278524425</v>
      </c>
      <c r="AK31" s="3">
        <v>484.58902879796602</v>
      </c>
      <c r="AL31" s="3">
        <v>74784.480841946905</v>
      </c>
      <c r="AM31" s="3">
        <v>476.42390248399897</v>
      </c>
      <c r="AN31" s="3">
        <v>81475.447996157396</v>
      </c>
      <c r="AO31" s="3">
        <v>71.449581675729704</v>
      </c>
      <c r="AP31" s="3">
        <v>-18.557484007073601</v>
      </c>
      <c r="AQ31" s="3">
        <v>-53.607374916250997</v>
      </c>
      <c r="AR31" s="3">
        <v>520.93320595781302</v>
      </c>
      <c r="AS31" s="3">
        <v>80393.316905092899</v>
      </c>
      <c r="AT31" s="3">
        <v>561.91316235432703</v>
      </c>
      <c r="AU31" s="3">
        <v>75374.885726618799</v>
      </c>
      <c r="AV31" s="3">
        <v>71.449581675729704</v>
      </c>
      <c r="AW31" s="3">
        <v>-15.963427102859001</v>
      </c>
      <c r="AX31" s="3">
        <v>-16.1398548134949</v>
      </c>
      <c r="AY31" s="3">
        <v>291.55440406249699</v>
      </c>
      <c r="AZ31" s="3">
        <v>69188.702671421503</v>
      </c>
      <c r="BA31" s="3">
        <v>5855.2823513754802</v>
      </c>
      <c r="BB31" s="3">
        <v>81540.781968333395</v>
      </c>
      <c r="BC31" s="3">
        <v>71.449581675729704</v>
      </c>
      <c r="BD31" s="3">
        <v>-17.262775820533601</v>
      </c>
      <c r="BE31" s="3">
        <v>-34.9071278524425</v>
      </c>
      <c r="BF31" s="3">
        <v>315.28557648618897</v>
      </c>
      <c r="BG31" s="3">
        <v>74820.3412609558</v>
      </c>
      <c r="BH31" s="3">
        <v>6385.8754528887002</v>
      </c>
      <c r="BI31" s="3">
        <v>87684.657152041895</v>
      </c>
      <c r="BJ31" s="3">
        <v>71.449581675729704</v>
      </c>
      <c r="BK31" s="3">
        <v>-18.557484007073601</v>
      </c>
      <c r="BL31" s="3">
        <v>-53.607374916250997</v>
      </c>
      <c r="BM31" s="3">
        <v>338.93199472265297</v>
      </c>
      <c r="BN31" s="3">
        <v>80431.866855527507</v>
      </c>
      <c r="BO31" s="3">
        <v>6914.5735790393901</v>
      </c>
      <c r="BP31" s="3">
        <v>69909.591469719206</v>
      </c>
      <c r="BQ31" s="3">
        <v>71.449581675729704</v>
      </c>
      <c r="BR31" s="3">
        <v>-15.963427102859001</v>
      </c>
      <c r="BS31" s="3">
        <v>-16.1398548134949</v>
      </c>
      <c r="BT31" s="3">
        <v>291.55440406249699</v>
      </c>
      <c r="BU31" s="3">
        <v>69188.702671421503</v>
      </c>
      <c r="BV31" s="3">
        <v>389.98809447587098</v>
      </c>
      <c r="BW31" s="3">
        <v>75630.638178895504</v>
      </c>
      <c r="BX31" s="3">
        <v>71.449581675729704</v>
      </c>
      <c r="BY31" s="3">
        <v>-17.262775820533601</v>
      </c>
      <c r="BZ31" s="3">
        <v>-34.9071278524425</v>
      </c>
      <c r="CA31" s="3">
        <v>315.28557648618897</v>
      </c>
      <c r="CB31" s="3">
        <v>74820.3412609558</v>
      </c>
      <c r="CC31" s="3">
        <v>475.73166345075998</v>
      </c>
      <c r="CD31" s="3">
        <v>81331.252578396103</v>
      </c>
      <c r="CE31" s="3">
        <v>71.449581675729704</v>
      </c>
      <c r="CF31" s="3">
        <v>-18.557484007073601</v>
      </c>
      <c r="CG31" s="3">
        <v>-53.607374916250997</v>
      </c>
      <c r="CH31" s="3">
        <v>338.93199472265297</v>
      </c>
      <c r="CI31" s="3">
        <v>80431.866855527507</v>
      </c>
      <c r="CJ31" s="3">
        <v>561.16900539359494</v>
      </c>
      <c r="CK31" s="3">
        <v>72367.240059813194</v>
      </c>
      <c r="CL31" s="3">
        <v>71.449581675729704</v>
      </c>
      <c r="CM31" s="3">
        <v>-25.618817164277701</v>
      </c>
      <c r="CN31" s="3">
        <v>-16.1398548134949</v>
      </c>
      <c r="CO31" s="3">
        <v>162.837030156596</v>
      </c>
      <c r="CP31" s="3">
        <v>71997.446307468897</v>
      </c>
      <c r="CQ31" s="3">
        <v>177.26581248981401</v>
      </c>
      <c r="CR31" s="3">
        <v>78288.327933299501</v>
      </c>
      <c r="CS31" s="3">
        <v>71.449581675729704</v>
      </c>
      <c r="CT31" s="3">
        <v>-27.7040697241607</v>
      </c>
      <c r="CU31" s="3">
        <v>-34.9071278524425</v>
      </c>
      <c r="CV31" s="3">
        <v>176.09120702980701</v>
      </c>
      <c r="CW31" s="3">
        <v>77857.703565053598</v>
      </c>
      <c r="CX31" s="3">
        <v>245.694777117001</v>
      </c>
      <c r="CY31" s="3">
        <v>84188.269064380496</v>
      </c>
      <c r="CZ31" s="3">
        <v>71.449581675729704</v>
      </c>
      <c r="DA31" s="3">
        <v>-29.781874953472698</v>
      </c>
      <c r="DB31" s="3">
        <v>-53.607374916250997</v>
      </c>
      <c r="DC31" s="3">
        <v>189.29804755704299</v>
      </c>
      <c r="DD31" s="3">
        <v>83697.031332432598</v>
      </c>
      <c r="DE31" s="3">
        <v>313.879352584804</v>
      </c>
      <c r="DF31" s="3">
        <v>80824.890327337693</v>
      </c>
      <c r="DG31" s="3">
        <v>71.449581675729704</v>
      </c>
      <c r="DH31" s="3">
        <v>-180.15676047499801</v>
      </c>
      <c r="DI31" s="3">
        <v>-16.1398548134949</v>
      </c>
      <c r="DJ31" s="3">
        <v>499.31241104638002</v>
      </c>
      <c r="DK31" s="3">
        <v>79848.888441576099</v>
      </c>
      <c r="DL31" s="3">
        <v>601.53650832795995</v>
      </c>
      <c r="DM31" s="3">
        <v>87434.391594692206</v>
      </c>
      <c r="DN31" s="3">
        <v>71.449581675729704</v>
      </c>
      <c r="DO31" s="3">
        <v>-194.82068283924201</v>
      </c>
      <c r="DP31" s="3">
        <v>-34.9071278524425</v>
      </c>
      <c r="DQ31" s="3">
        <v>539.95411892224797</v>
      </c>
      <c r="DR31" s="3">
        <v>86348.216570541597</v>
      </c>
      <c r="DS31" s="3">
        <v>704.49913424429894</v>
      </c>
      <c r="DT31" s="3">
        <v>94020.287500377599</v>
      </c>
      <c r="DU31" s="3">
        <v>71.449581675729704</v>
      </c>
      <c r="DV31" s="3">
        <v>-209.432234052186</v>
      </c>
      <c r="DW31" s="3">
        <v>-53.607374916250997</v>
      </c>
      <c r="DX31" s="3">
        <v>580.45067784141702</v>
      </c>
      <c r="DY31" s="3">
        <v>92824.332813332207</v>
      </c>
      <c r="DZ31" s="3">
        <v>807.09403649665001</v>
      </c>
      <c r="EA31" s="3">
        <v>73143.534166964004</v>
      </c>
      <c r="EB31" s="3">
        <v>71.449581675729704</v>
      </c>
      <c r="EC31" s="3">
        <v>-28.206576473800599</v>
      </c>
      <c r="ED31" s="3">
        <v>-16.1398548134949</v>
      </c>
      <c r="EE31" s="3">
        <v>306.03338773272799</v>
      </c>
      <c r="EF31" s="3">
        <v>72624.706663078599</v>
      </c>
      <c r="EG31" s="3">
        <v>185.69096576427199</v>
      </c>
      <c r="EH31" s="3">
        <v>79127.8087701021</v>
      </c>
      <c r="EI31" s="3">
        <v>71.449581675729704</v>
      </c>
      <c r="EJ31" s="3">
        <v>-30.5024606053891</v>
      </c>
      <c r="EK31" s="3">
        <v>-34.9071278524425</v>
      </c>
      <c r="EL31" s="3">
        <v>330.94308208306597</v>
      </c>
      <c r="EM31" s="3">
        <v>78536.019996119794</v>
      </c>
      <c r="EN31" s="3">
        <v>254.80569868123999</v>
      </c>
      <c r="EO31" s="3">
        <v>85090.710963943202</v>
      </c>
      <c r="EP31" s="3">
        <v>71.449581675729704</v>
      </c>
      <c r="EQ31" s="3">
        <v>-32.790145150793201</v>
      </c>
      <c r="ER31" s="3">
        <v>-53.607374916250997</v>
      </c>
      <c r="ES31" s="3">
        <v>355.76381323929598</v>
      </c>
      <c r="ET31" s="3">
        <v>84426.221495828795</v>
      </c>
      <c r="EU31" s="3">
        <v>323.67359326636199</v>
      </c>
      <c r="EV31" s="3">
        <v>64934.018803022896</v>
      </c>
      <c r="EW31" s="3">
        <v>71.449581675729704</v>
      </c>
      <c r="EX31" s="3">
        <v>0</v>
      </c>
      <c r="EY31" s="3">
        <v>-16.1398548134949</v>
      </c>
      <c r="EZ31" s="3">
        <v>0</v>
      </c>
      <c r="FA31" s="3">
        <v>64828.773266800301</v>
      </c>
      <c r="FB31" s="3">
        <v>49.935809360315602</v>
      </c>
      <c r="FC31" s="3">
        <v>70250.077039328506</v>
      </c>
      <c r="FD31" s="3">
        <v>71.449581675729704</v>
      </c>
      <c r="FE31" s="3">
        <v>0</v>
      </c>
      <c r="FF31" s="3">
        <v>-34.9071278524425</v>
      </c>
      <c r="FG31" s="3">
        <v>0</v>
      </c>
      <c r="FH31" s="3">
        <v>70105.533881539901</v>
      </c>
      <c r="FI31" s="3">
        <v>108.000703965334</v>
      </c>
      <c r="FJ31" s="3">
        <v>75547.149353361601</v>
      </c>
      <c r="FK31" s="3">
        <v>71.449581675729704</v>
      </c>
      <c r="FL31" s="3">
        <v>0</v>
      </c>
      <c r="FM31" s="3">
        <v>-53.607374916250997</v>
      </c>
      <c r="FN31" s="3">
        <v>0</v>
      </c>
      <c r="FO31" s="3">
        <v>75363.4489226554</v>
      </c>
      <c r="FP31" s="3">
        <v>165.858223946762</v>
      </c>
      <c r="FQ31" s="3">
        <v>141257.87449134901</v>
      </c>
      <c r="FR31" s="3">
        <v>71.449581675729704</v>
      </c>
      <c r="FS31" s="3">
        <v>-230.56935447849901</v>
      </c>
      <c r="FT31" s="3">
        <v>-16.1398548134949</v>
      </c>
      <c r="FU31" s="3">
        <v>293.10665428187201</v>
      </c>
      <c r="FV31" s="3">
        <v>129595.403353444</v>
      </c>
      <c r="FW31" s="3">
        <v>11544.6241112392</v>
      </c>
      <c r="FX31" s="3">
        <v>152786.339586007</v>
      </c>
      <c r="FY31" s="3">
        <v>71.449581675729704</v>
      </c>
      <c r="FZ31" s="3">
        <v>-249.336627517446</v>
      </c>
      <c r="GA31" s="3">
        <v>-34.9071278524425</v>
      </c>
      <c r="GB31" s="3">
        <v>316.96417265365301</v>
      </c>
      <c r="GC31" s="3">
        <v>140143.866417096</v>
      </c>
      <c r="GD31" s="3">
        <v>12538.303169950599</v>
      </c>
      <c r="GE31" s="3">
        <v>164273.63159104</v>
      </c>
      <c r="GF31" s="3">
        <v>71.449581675729704</v>
      </c>
      <c r="GG31" s="3">
        <v>-268.03687458125501</v>
      </c>
      <c r="GH31" s="3">
        <v>-53.607374916250997</v>
      </c>
      <c r="GI31" s="3">
        <v>340.73648560267702</v>
      </c>
      <c r="GJ31" s="3">
        <v>150654.65639837901</v>
      </c>
      <c r="GK31" s="3">
        <v>13528.433374881</v>
      </c>
    </row>
    <row r="32" spans="3:193" x14ac:dyDescent="0.25">
      <c r="D32" t="s">
        <v>58</v>
      </c>
      <c r="E32">
        <v>28531.8675537649</v>
      </c>
      <c r="F32">
        <v>-300.24532976351799</v>
      </c>
      <c r="G32">
        <v>-23.981985594392999</v>
      </c>
      <c r="H32">
        <v>6.0572372460422796</v>
      </c>
      <c r="I32">
        <v>361.69405009495102</v>
      </c>
      <c r="J32">
        <v>25666.8575914139</v>
      </c>
      <c r="K32">
        <v>2821.4859903678898</v>
      </c>
      <c r="L32">
        <v>30941.5465488349</v>
      </c>
      <c r="M32">
        <v>-300.24532976351799</v>
      </c>
      <c r="N32">
        <v>-25.934007677657501</v>
      </c>
      <c r="O32">
        <v>13.1005363693472</v>
      </c>
      <c r="P32">
        <v>391.13426347477298</v>
      </c>
      <c r="Q32">
        <v>27756.020418622102</v>
      </c>
      <c r="R32">
        <v>3107.4706678098601</v>
      </c>
      <c r="S32">
        <v>33342.619547493799</v>
      </c>
      <c r="T32">
        <v>-300.24532976351799</v>
      </c>
      <c r="U32">
        <v>-27.879058253481801</v>
      </c>
      <c r="V32">
        <v>20.118680852926101</v>
      </c>
      <c r="W32">
        <v>420.46933323538002</v>
      </c>
      <c r="X32">
        <v>29837.721950018698</v>
      </c>
      <c r="Y32">
        <v>3392.4339714038301</v>
      </c>
      <c r="Z32">
        <v>24468.890630529801</v>
      </c>
      <c r="AA32">
        <v>-300.24532976351799</v>
      </c>
      <c r="AB32">
        <v>5.99102447570161</v>
      </c>
      <c r="AC32">
        <v>6.0572372460422796</v>
      </c>
      <c r="AD32">
        <v>344.73177723811602</v>
      </c>
      <c r="AE32">
        <v>24004.883847022498</v>
      </c>
      <c r="AF32">
        <v>407.47207431095501</v>
      </c>
      <c r="AG32">
        <v>26547.862201615499</v>
      </c>
      <c r="AH32">
        <v>-300.24532976351799</v>
      </c>
      <c r="AI32">
        <v>6.4786660027935898</v>
      </c>
      <c r="AJ32">
        <v>13.1005363693472</v>
      </c>
      <c r="AK32">
        <v>372.79134050168398</v>
      </c>
      <c r="AL32">
        <v>25958.7697415476</v>
      </c>
      <c r="AM32">
        <v>496.96724695759599</v>
      </c>
      <c r="AN32">
        <v>28619.408874232999</v>
      </c>
      <c r="AO32">
        <v>-300.24532976351799</v>
      </c>
      <c r="AP32">
        <v>6.9645659530031203</v>
      </c>
      <c r="AQ32">
        <v>20.118680852926101</v>
      </c>
      <c r="AR32">
        <v>400.75069103931003</v>
      </c>
      <c r="AS32">
        <v>27905.677472163701</v>
      </c>
      <c r="AT32">
        <v>586.14279398764097</v>
      </c>
      <c r="AU32">
        <v>29811.638136254402</v>
      </c>
      <c r="AV32">
        <v>-300.24532976351799</v>
      </c>
      <c r="AW32">
        <v>5.99102447570161</v>
      </c>
      <c r="AX32">
        <v>6.0572372460422796</v>
      </c>
      <c r="AY32">
        <v>245.113762780939</v>
      </c>
      <c r="AZ32">
        <v>24016.394593414301</v>
      </c>
      <c r="BA32">
        <v>5838.32684810097</v>
      </c>
      <c r="BB32">
        <v>32325.484504317701</v>
      </c>
      <c r="BC32">
        <v>-300.24532976351799</v>
      </c>
      <c r="BD32">
        <v>6.4786660027935898</v>
      </c>
      <c r="BE32">
        <v>13.1005363693472</v>
      </c>
      <c r="BF32">
        <v>265.06488300729501</v>
      </c>
      <c r="BG32">
        <v>25971.2174091573</v>
      </c>
      <c r="BH32">
        <v>6369.8683395444696</v>
      </c>
      <c r="BI32">
        <v>34830.3528496379</v>
      </c>
      <c r="BJ32">
        <v>-300.24532976351799</v>
      </c>
      <c r="BK32">
        <v>6.9645659530031097</v>
      </c>
      <c r="BL32">
        <v>20.118680852926101</v>
      </c>
      <c r="BM32">
        <v>284.94474923284201</v>
      </c>
      <c r="BN32">
        <v>27919.058714844101</v>
      </c>
      <c r="BO32">
        <v>6899.5114685185299</v>
      </c>
      <c r="BP32">
        <v>24380.115624895199</v>
      </c>
      <c r="BQ32">
        <v>-300.24532976351799</v>
      </c>
      <c r="BR32">
        <v>5.99102447570161</v>
      </c>
      <c r="BS32">
        <v>6.0572372460422796</v>
      </c>
      <c r="BT32">
        <v>245.113762780939</v>
      </c>
      <c r="BU32">
        <v>24016.394593414301</v>
      </c>
      <c r="BV32">
        <v>406.80433674173503</v>
      </c>
      <c r="BW32">
        <v>26451.861323429199</v>
      </c>
      <c r="BX32">
        <v>-300.24532976351799</v>
      </c>
      <c r="BY32">
        <v>6.4786660027935898</v>
      </c>
      <c r="BZ32">
        <v>13.1005363693472</v>
      </c>
      <c r="CA32">
        <v>265.06488300729501</v>
      </c>
      <c r="CB32">
        <v>25971.2174091573</v>
      </c>
      <c r="CC32">
        <v>496.24515865599801</v>
      </c>
      <c r="CD32">
        <v>28516.207930182802</v>
      </c>
      <c r="CE32">
        <v>-300.24532976351799</v>
      </c>
      <c r="CF32">
        <v>6.9645659530031097</v>
      </c>
      <c r="CG32">
        <v>20.118680852926101</v>
      </c>
      <c r="CH32">
        <v>284.94474923284201</v>
      </c>
      <c r="CI32">
        <v>27919.058714844101</v>
      </c>
      <c r="CJ32">
        <v>585.36654906342403</v>
      </c>
      <c r="CK32">
        <v>24995.327610337801</v>
      </c>
      <c r="CL32">
        <v>-300.24532976351799</v>
      </c>
      <c r="CM32">
        <v>9.6146622953052105</v>
      </c>
      <c r="CN32">
        <v>6.0572372460422796</v>
      </c>
      <c r="CO32">
        <v>103.64160810486</v>
      </c>
      <c r="CP32">
        <v>24991.349938297801</v>
      </c>
      <c r="CQ32">
        <v>184.90949415730299</v>
      </c>
      <c r="CR32">
        <v>27117.1487030358</v>
      </c>
      <c r="CS32">
        <v>-300.24532976351799</v>
      </c>
      <c r="CT32">
        <v>10.3972510867835</v>
      </c>
      <c r="CU32">
        <v>13.1005363693472</v>
      </c>
      <c r="CV32">
        <v>112.077552950604</v>
      </c>
      <c r="CW32">
        <v>27025.5295844383</v>
      </c>
      <c r="CX32">
        <v>256.28910795422701</v>
      </c>
      <c r="CY32">
        <v>29231.3918632598</v>
      </c>
      <c r="CZ32">
        <v>-300.24532976351799</v>
      </c>
      <c r="DA32">
        <v>11.1770449182923</v>
      </c>
      <c r="DB32">
        <v>20.118680852926101</v>
      </c>
      <c r="DC32">
        <v>120.48336942189999</v>
      </c>
      <c r="DD32">
        <v>29052.444303271201</v>
      </c>
      <c r="DE32">
        <v>327.41379455902</v>
      </c>
      <c r="DF32">
        <v>28425.459170851798</v>
      </c>
      <c r="DG32">
        <v>-300.24532976351799</v>
      </c>
      <c r="DH32">
        <v>-11.046995376637399</v>
      </c>
      <c r="DI32">
        <v>6.0572372460422796</v>
      </c>
      <c r="DJ32">
        <v>386.52104859297401</v>
      </c>
      <c r="DK32">
        <v>27716.698516021101</v>
      </c>
      <c r="DL32">
        <v>627.47469413181204</v>
      </c>
      <c r="DM32">
        <v>30826.4770184753</v>
      </c>
      <c r="DN32">
        <v>-300.24532976351799</v>
      </c>
      <c r="DO32">
        <v>-11.946169418921899</v>
      </c>
      <c r="DP32">
        <v>13.1005363693472</v>
      </c>
      <c r="DQ32">
        <v>417.982064176123</v>
      </c>
      <c r="DR32">
        <v>29972.708860348401</v>
      </c>
      <c r="DS32">
        <v>734.87705676387202</v>
      </c>
      <c r="DT32">
        <v>33218.919802357297</v>
      </c>
      <c r="DU32">
        <v>-300.24532976351799</v>
      </c>
      <c r="DV32">
        <v>-12.842132125340999</v>
      </c>
      <c r="DW32">
        <v>20.118680852926101</v>
      </c>
      <c r="DX32">
        <v>449.33071898933201</v>
      </c>
      <c r="DY32">
        <v>32220.662024874498</v>
      </c>
      <c r="DZ32">
        <v>841.89583952938801</v>
      </c>
      <c r="EA32">
        <v>25376.463165101301</v>
      </c>
      <c r="EB32">
        <v>-300.24532976351799</v>
      </c>
      <c r="EC32">
        <v>10.585840304932001</v>
      </c>
      <c r="ED32">
        <v>6.0572372460422796</v>
      </c>
      <c r="EE32">
        <v>257.286441770529</v>
      </c>
      <c r="EF32">
        <v>25209.081036460899</v>
      </c>
      <c r="EG32">
        <v>193.69793908244699</v>
      </c>
      <c r="EH32">
        <v>27529.306919233499</v>
      </c>
      <c r="EI32">
        <v>-300.24532976351799</v>
      </c>
      <c r="EJ32">
        <v>11.447478469286899</v>
      </c>
      <c r="EK32">
        <v>13.1005363693472</v>
      </c>
      <c r="EL32">
        <v>278.22836144952601</v>
      </c>
      <c r="EM32">
        <v>27260.9829812891</v>
      </c>
      <c r="EN32">
        <v>265.79289141979098</v>
      </c>
      <c r="EO32">
        <v>29674.461945672399</v>
      </c>
      <c r="EP32">
        <v>-300.24532976351799</v>
      </c>
      <c r="EQ32">
        <v>12.306039354483399</v>
      </c>
      <c r="ER32">
        <v>20.118680852926101</v>
      </c>
      <c r="ES32">
        <v>299.09548855823999</v>
      </c>
      <c r="ET32">
        <v>29305.556704885799</v>
      </c>
      <c r="EU32">
        <v>337.63036178450102</v>
      </c>
      <c r="EV32">
        <v>22260.901283887299</v>
      </c>
      <c r="EW32">
        <v>-300.24532976351799</v>
      </c>
      <c r="EX32">
        <v>0</v>
      </c>
      <c r="EY32">
        <v>6.0572372460422796</v>
      </c>
      <c r="EZ32">
        <v>0</v>
      </c>
      <c r="FA32">
        <v>22503.000340626</v>
      </c>
      <c r="FB32">
        <v>52.089035778864798</v>
      </c>
      <c r="FC32">
        <v>24160.152791874199</v>
      </c>
      <c r="FD32">
        <v>-300.24532976351799</v>
      </c>
      <c r="FE32">
        <v>0</v>
      </c>
      <c r="FF32">
        <v>13.1005363693472</v>
      </c>
      <c r="FG32">
        <v>0</v>
      </c>
      <c r="FH32">
        <v>24334.6399032351</v>
      </c>
      <c r="FI32">
        <v>112.65768203335899</v>
      </c>
      <c r="FJ32">
        <v>26052.621258761199</v>
      </c>
      <c r="FK32">
        <v>-300.24532976351799</v>
      </c>
      <c r="FL32">
        <v>0</v>
      </c>
      <c r="FM32">
        <v>20.118680852926101</v>
      </c>
      <c r="FN32">
        <v>0</v>
      </c>
      <c r="FO32">
        <v>26159.737895977702</v>
      </c>
      <c r="FP32">
        <v>173.01001169408701</v>
      </c>
      <c r="FQ32">
        <v>56501.085284782603</v>
      </c>
      <c r="FR32">
        <v>-300.24532976351799</v>
      </c>
      <c r="FS32">
        <v>86.531960657746794</v>
      </c>
      <c r="FT32">
        <v>6.0572372460422796</v>
      </c>
      <c r="FU32">
        <v>186.554894588748</v>
      </c>
      <c r="FV32">
        <v>44984.429888936</v>
      </c>
      <c r="FW32">
        <v>11537.7566331175</v>
      </c>
      <c r="FX32">
        <v>61187.328513772598</v>
      </c>
      <c r="FY32">
        <v>-300.24532976351799</v>
      </c>
      <c r="FZ32">
        <v>93.575259781051798</v>
      </c>
      <c r="GA32">
        <v>13.1005363693472</v>
      </c>
      <c r="GB32">
        <v>201.73959531108801</v>
      </c>
      <c r="GC32">
        <v>48645.953251988998</v>
      </c>
      <c r="GD32">
        <v>12533.2052000856</v>
      </c>
      <c r="GE32">
        <v>65856.835159801907</v>
      </c>
      <c r="GF32">
        <v>-300.24532976351799</v>
      </c>
      <c r="GG32">
        <v>100.593404264631</v>
      </c>
      <c r="GH32">
        <v>20.118680852926101</v>
      </c>
      <c r="GI32">
        <v>216.87006495942001</v>
      </c>
      <c r="GJ32">
        <v>52294.399745888099</v>
      </c>
      <c r="GK32">
        <v>13525.0985936003</v>
      </c>
    </row>
    <row r="33" spans="1:193" x14ac:dyDescent="0.25">
      <c r="A33" s="3"/>
      <c r="B33" s="3"/>
      <c r="C33" s="3"/>
      <c r="D33" s="3" t="s">
        <v>59</v>
      </c>
      <c r="E33" s="3">
        <v>26952.0212806175</v>
      </c>
      <c r="F33" s="3">
        <v>-273.38652674615798</v>
      </c>
      <c r="G33" s="3">
        <v>-23.1893524758163</v>
      </c>
      <c r="H33" s="3">
        <v>5.84562169816689</v>
      </c>
      <c r="I33" s="3">
        <v>336.152282531769</v>
      </c>
      <c r="J33" s="3">
        <v>24281.491875763801</v>
      </c>
      <c r="K33" s="3">
        <v>2625.1073798457301</v>
      </c>
      <c r="L33" s="3">
        <v>29226.772564532599</v>
      </c>
      <c r="M33" s="3">
        <v>-273.38652674615798</v>
      </c>
      <c r="N33" s="3">
        <v>-25.0768579098944</v>
      </c>
      <c r="O33" s="3">
        <v>12.642856230919101</v>
      </c>
      <c r="P33" s="3">
        <v>363.513514830867</v>
      </c>
      <c r="Q33" s="3">
        <v>26257.892377279499</v>
      </c>
      <c r="R33" s="3">
        <v>2891.1872008473701</v>
      </c>
      <c r="S33" s="3">
        <v>31493.399736719399</v>
      </c>
      <c r="T33" s="3">
        <v>-273.38652674615798</v>
      </c>
      <c r="U33" s="3">
        <v>-26.957622253136499</v>
      </c>
      <c r="V33" s="3">
        <v>19.415814926054299</v>
      </c>
      <c r="W33" s="3">
        <v>390.777028443181</v>
      </c>
      <c r="X33" s="3">
        <v>28227.234305575399</v>
      </c>
      <c r="Y33" s="3">
        <v>3156.3167367740102</v>
      </c>
      <c r="Z33" s="3">
        <v>23147.039408294699</v>
      </c>
      <c r="AA33" s="3">
        <v>-273.38652674615798</v>
      </c>
      <c r="AB33" s="3">
        <v>5.7817221361591304</v>
      </c>
      <c r="AC33" s="3">
        <v>5.84562169816689</v>
      </c>
      <c r="AD33" s="3">
        <v>320.464058356517</v>
      </c>
      <c r="AE33" s="3">
        <v>22709.222974966498</v>
      </c>
      <c r="AF33" s="3">
        <v>379.11155788346298</v>
      </c>
      <c r="AG33" s="3">
        <v>25112.082865392698</v>
      </c>
      <c r="AH33" s="3">
        <v>-273.38652674615798</v>
      </c>
      <c r="AI33" s="3">
        <v>6.25232742631162</v>
      </c>
      <c r="AJ33" s="3">
        <v>12.642856230919101</v>
      </c>
      <c r="AK33" s="3">
        <v>346.54834217623397</v>
      </c>
      <c r="AL33" s="3">
        <v>24557.648100835901</v>
      </c>
      <c r="AM33" s="3">
        <v>462.37776546957002</v>
      </c>
      <c r="AN33" s="3">
        <v>27070.1083101441</v>
      </c>
      <c r="AO33" s="3">
        <v>-273.38652674615798</v>
      </c>
      <c r="AP33" s="3">
        <v>6.7212519832849802</v>
      </c>
      <c r="AQ33" s="3">
        <v>19.415814926054299</v>
      </c>
      <c r="AR33" s="3">
        <v>372.53946783945099</v>
      </c>
      <c r="AS33" s="3">
        <v>26399.4717083986</v>
      </c>
      <c r="AT33" s="3">
        <v>545.346593742869</v>
      </c>
      <c r="AU33" s="3">
        <v>28110.8343098595</v>
      </c>
      <c r="AV33" s="3">
        <v>-273.38652674615798</v>
      </c>
      <c r="AW33" s="3">
        <v>5.7817221361591304</v>
      </c>
      <c r="AX33" s="3">
        <v>5.84562169816689</v>
      </c>
      <c r="AY33" s="3">
        <v>226.70308934438299</v>
      </c>
      <c r="AZ33" s="3">
        <v>22720.112430132602</v>
      </c>
      <c r="BA33" s="3">
        <v>5425.77797329436</v>
      </c>
      <c r="BB33" s="3">
        <v>30479.907584526802</v>
      </c>
      <c r="BC33" s="3">
        <v>-273.38652674615798</v>
      </c>
      <c r="BD33" s="3">
        <v>6.25232742631162</v>
      </c>
      <c r="BE33" s="3">
        <v>12.642856230919101</v>
      </c>
      <c r="BF33" s="3">
        <v>245.15566638404201</v>
      </c>
      <c r="BG33" s="3">
        <v>24569.4239070039</v>
      </c>
      <c r="BH33" s="3">
        <v>5919.8193542278696</v>
      </c>
      <c r="BI33" s="3">
        <v>32840.519883213201</v>
      </c>
      <c r="BJ33" s="3">
        <v>-273.38652674615798</v>
      </c>
      <c r="BK33" s="3">
        <v>6.72125198328499</v>
      </c>
      <c r="BL33" s="3">
        <v>19.415814926054299</v>
      </c>
      <c r="BM33" s="3">
        <v>263.54234136284498</v>
      </c>
      <c r="BN33" s="3">
        <v>26412.1307000292</v>
      </c>
      <c r="BO33" s="3">
        <v>6412.0963016580399</v>
      </c>
      <c r="BP33" s="3">
        <v>23063.546632168101</v>
      </c>
      <c r="BQ33" s="3">
        <v>-273.38652674615798</v>
      </c>
      <c r="BR33" s="3">
        <v>5.7817221361591304</v>
      </c>
      <c r="BS33" s="3">
        <v>5.84562169816689</v>
      </c>
      <c r="BT33" s="3">
        <v>226.70308934438299</v>
      </c>
      <c r="BU33" s="3">
        <v>22720.112430132602</v>
      </c>
      <c r="BV33" s="3">
        <v>378.49029560296901</v>
      </c>
      <c r="BW33" s="3">
        <v>25021.794165628002</v>
      </c>
      <c r="BX33" s="3">
        <v>-273.38652674615798</v>
      </c>
      <c r="BY33" s="3">
        <v>6.25232742631162</v>
      </c>
      <c r="BZ33" s="3">
        <v>12.642856230919101</v>
      </c>
      <c r="CA33" s="3">
        <v>245.15566638404201</v>
      </c>
      <c r="CB33" s="3">
        <v>24569.4239070039</v>
      </c>
      <c r="CC33" s="3">
        <v>461.70593532903598</v>
      </c>
      <c r="CD33" s="3">
        <v>26973.047957897001</v>
      </c>
      <c r="CE33" s="3">
        <v>-273.38652674615798</v>
      </c>
      <c r="CF33" s="3">
        <v>6.72125198328499</v>
      </c>
      <c r="CG33" s="3">
        <v>19.415814926054299</v>
      </c>
      <c r="CH33" s="3">
        <v>263.54234136284498</v>
      </c>
      <c r="CI33" s="3">
        <v>26412.1307000292</v>
      </c>
      <c r="CJ33" s="3">
        <v>544.62437634179503</v>
      </c>
      <c r="CK33" s="3">
        <v>23653.7681189092</v>
      </c>
      <c r="CL33" s="3">
        <v>-273.38652674615798</v>
      </c>
      <c r="CM33" s="3">
        <v>9.2787646002648998</v>
      </c>
      <c r="CN33" s="3">
        <v>5.84562169816689</v>
      </c>
      <c r="CO33" s="3">
        <v>97.546003464365796</v>
      </c>
      <c r="CP33" s="3">
        <v>23642.444671300302</v>
      </c>
      <c r="CQ33" s="3">
        <v>172.03958459229699</v>
      </c>
      <c r="CR33" s="3">
        <v>25660.056936173602</v>
      </c>
      <c r="CS33" s="3">
        <v>-273.38652674615798</v>
      </c>
      <c r="CT33" s="3">
        <v>10.0340128816818</v>
      </c>
      <c r="CU33" s="3">
        <v>12.642856230919101</v>
      </c>
      <c r="CV33" s="3">
        <v>105.48579444402399</v>
      </c>
      <c r="CW33" s="3">
        <v>25566.829702685201</v>
      </c>
      <c r="CX33" s="3">
        <v>238.45109667796001</v>
      </c>
      <c r="CY33" s="3">
        <v>27659.180436233499</v>
      </c>
      <c r="CZ33" s="3">
        <v>-273.38652674615798</v>
      </c>
      <c r="DA33" s="3">
        <v>10.786563847808001</v>
      </c>
      <c r="DB33" s="3">
        <v>19.415814926054299</v>
      </c>
      <c r="DC33" s="3">
        <v>113.397229027325</v>
      </c>
      <c r="DD33" s="3">
        <v>27484.341930386599</v>
      </c>
      <c r="DE33" s="3">
        <v>304.62542479188801</v>
      </c>
      <c r="DF33" s="3">
        <v>26885.4318740089</v>
      </c>
      <c r="DG33" s="3">
        <v>-273.38652674615798</v>
      </c>
      <c r="DH33" s="3">
        <v>-10.7000007360529</v>
      </c>
      <c r="DI33" s="3">
        <v>5.84562169816689</v>
      </c>
      <c r="DJ33" s="3">
        <v>359.17816292813001</v>
      </c>
      <c r="DK33" s="3">
        <v>26220.692869893501</v>
      </c>
      <c r="DL33" s="3">
        <v>583.80174697131497</v>
      </c>
      <c r="DM33" s="3">
        <v>29154.763089944201</v>
      </c>
      <c r="DN33" s="3">
        <v>-273.38652674615798</v>
      </c>
      <c r="DO33" s="3">
        <v>-11.5709310285224</v>
      </c>
      <c r="DP33" s="3">
        <v>12.642856230919101</v>
      </c>
      <c r="DQ33" s="3">
        <v>388.41359479437301</v>
      </c>
      <c r="DR33" s="3">
        <v>28354.935312791898</v>
      </c>
      <c r="DS33" s="3">
        <v>683.72878390178198</v>
      </c>
      <c r="DT33" s="3">
        <v>31415.989551536899</v>
      </c>
      <c r="DU33" s="3">
        <v>-273.38652674615798</v>
      </c>
      <c r="DV33" s="3">
        <v>-12.4387508556615</v>
      </c>
      <c r="DW33" s="3">
        <v>19.415814926054299</v>
      </c>
      <c r="DX33" s="3">
        <v>417.54461440395102</v>
      </c>
      <c r="DY33" s="3">
        <v>30481.555461251301</v>
      </c>
      <c r="DZ33" s="3">
        <v>783.29893855749697</v>
      </c>
      <c r="EA33" s="3">
        <v>24009.276680104202</v>
      </c>
      <c r="EB33" s="3">
        <v>-273.38652674615798</v>
      </c>
      <c r="EC33" s="3">
        <v>10.2160135497866</v>
      </c>
      <c r="ED33" s="3">
        <v>5.84562169816689</v>
      </c>
      <c r="EE33" s="3">
        <v>237.96146953988301</v>
      </c>
      <c r="EF33" s="3">
        <v>23848.423758234399</v>
      </c>
      <c r="EG33" s="3">
        <v>180.21634382807699</v>
      </c>
      <c r="EH33" s="3">
        <v>26044.5022407217</v>
      </c>
      <c r="EI33" s="3">
        <v>-273.38652674615798</v>
      </c>
      <c r="EJ33" s="3">
        <v>11.0475495363972</v>
      </c>
      <c r="EK33" s="3">
        <v>12.642856230919101</v>
      </c>
      <c r="EL33" s="3">
        <v>257.33042636289701</v>
      </c>
      <c r="EM33" s="3">
        <v>25789.574529253499</v>
      </c>
      <c r="EN33" s="3">
        <v>247.29340608409399</v>
      </c>
      <c r="EO33" s="3">
        <v>28072.459138622598</v>
      </c>
      <c r="EP33" s="3">
        <v>-273.38652674615798</v>
      </c>
      <c r="EQ33" s="3">
        <v>11.8761157516269</v>
      </c>
      <c r="ER33" s="3">
        <v>19.415814926054299</v>
      </c>
      <c r="ES33" s="3">
        <v>276.630208340114</v>
      </c>
      <c r="ET33" s="3">
        <v>27723.7926189475</v>
      </c>
      <c r="EU33" s="3">
        <v>314.13090740348298</v>
      </c>
      <c r="EV33" s="3">
        <v>21069.3261348284</v>
      </c>
      <c r="EW33" s="3">
        <v>-273.38652674615798</v>
      </c>
      <c r="EX33" s="3">
        <v>0</v>
      </c>
      <c r="EY33" s="3">
        <v>5.84562169816689</v>
      </c>
      <c r="EZ33" s="3">
        <v>0</v>
      </c>
      <c r="FA33" s="3">
        <v>21288.403459798799</v>
      </c>
      <c r="FB33" s="3">
        <v>48.463580077644501</v>
      </c>
      <c r="FC33" s="3">
        <v>22865.253395249099</v>
      </c>
      <c r="FD33" s="3">
        <v>-273.38652674615798</v>
      </c>
      <c r="FE33" s="3">
        <v>0</v>
      </c>
      <c r="FF33" s="3">
        <v>12.642856230919101</v>
      </c>
      <c r="FG33" s="3">
        <v>0</v>
      </c>
      <c r="FH33" s="3">
        <v>23021.1804855964</v>
      </c>
      <c r="FI33" s="3">
        <v>104.816580167929</v>
      </c>
      <c r="FJ33" s="3">
        <v>24654.766629739599</v>
      </c>
      <c r="FK33" s="3">
        <v>-273.38652674615798</v>
      </c>
      <c r="FL33" s="3">
        <v>0</v>
      </c>
      <c r="FM33" s="3">
        <v>19.415814926054299</v>
      </c>
      <c r="FN33" s="3">
        <v>0</v>
      </c>
      <c r="FO33" s="3">
        <v>24747.769022016098</v>
      </c>
      <c r="FP33" s="3">
        <v>160.96831954360499</v>
      </c>
      <c r="FQ33">
        <v>53271.063753740498</v>
      </c>
      <c r="FR33">
        <v>-273.38652674615798</v>
      </c>
      <c r="FS33">
        <v>83.508881402384205</v>
      </c>
      <c r="FT33">
        <v>5.84562169816689</v>
      </c>
      <c r="FU33">
        <v>175.58280623585799</v>
      </c>
      <c r="FV33">
        <v>42556.400408340502</v>
      </c>
      <c r="FW33">
        <v>10723.1125628097</v>
      </c>
      <c r="FX33">
        <v>57688.062680816802</v>
      </c>
      <c r="FY33">
        <v>-273.38652674615798</v>
      </c>
      <c r="FZ33">
        <v>90.306115935136305</v>
      </c>
      <c r="GA33">
        <v>12.642856230919101</v>
      </c>
      <c r="GB33">
        <v>189.87442999924201</v>
      </c>
      <c r="GC33">
        <v>46020.293464833398</v>
      </c>
      <c r="GD33">
        <v>11648.3323405643</v>
      </c>
      <c r="GE33">
        <v>62089.2866117249</v>
      </c>
      <c r="GF33">
        <v>-273.38652674615798</v>
      </c>
      <c r="GG33">
        <v>97.079074630271506</v>
      </c>
      <c r="GH33">
        <v>19.415814926054299</v>
      </c>
      <c r="GI33">
        <v>204.11501224918601</v>
      </c>
      <c r="GJ33">
        <v>49471.815474695897</v>
      </c>
      <c r="GK33">
        <v>12570.2477619697</v>
      </c>
    </row>
    <row r="34" spans="1:193" x14ac:dyDescent="0.25">
      <c r="D34" t="s">
        <v>60</v>
      </c>
      <c r="E34">
        <v>53973.042273352803</v>
      </c>
      <c r="F34">
        <v>344.83610849715802</v>
      </c>
      <c r="G34">
        <v>-156.18283483092799</v>
      </c>
      <c r="H34">
        <v>-21.983013637366899</v>
      </c>
      <c r="I34">
        <v>132.13834418526201</v>
      </c>
      <c r="J34">
        <v>53594.488013877301</v>
      </c>
      <c r="K34">
        <v>79.745655261412907</v>
      </c>
      <c r="L34">
        <v>58315.9485548507</v>
      </c>
      <c r="M34">
        <v>344.83610849715802</v>
      </c>
      <c r="N34">
        <v>-168.895391154376</v>
      </c>
      <c r="O34">
        <v>-47.544657401747102</v>
      </c>
      <c r="P34">
        <v>142.89379080499299</v>
      </c>
      <c r="Q34">
        <v>57956.8300615185</v>
      </c>
      <c r="R34">
        <v>87.828642586244598</v>
      </c>
      <c r="S34">
        <v>62643.344456771898</v>
      </c>
      <c r="T34">
        <v>344.83610849715802</v>
      </c>
      <c r="U34">
        <v>-181.56254549095399</v>
      </c>
      <c r="V34">
        <v>-73.015009581254503</v>
      </c>
      <c r="W34">
        <v>153.61082511536799</v>
      </c>
      <c r="X34">
        <v>62303.592316132301</v>
      </c>
      <c r="Y34">
        <v>95.882762099201898</v>
      </c>
      <c r="Z34">
        <v>50564.429126123003</v>
      </c>
      <c r="AA34">
        <v>344.83610849715802</v>
      </c>
      <c r="AB34">
        <v>-21.742713286853501</v>
      </c>
      <c r="AC34">
        <v>-21.983013637366899</v>
      </c>
      <c r="AD34">
        <v>127.65052725961201</v>
      </c>
      <c r="AE34">
        <v>50124.151545693399</v>
      </c>
      <c r="AF34">
        <v>11.5166715970181</v>
      </c>
      <c r="AG34">
        <v>54629.890151451</v>
      </c>
      <c r="AH34">
        <v>344.83610849715802</v>
      </c>
      <c r="AI34">
        <v>-23.512469019504401</v>
      </c>
      <c r="AJ34">
        <v>-47.544657401747102</v>
      </c>
      <c r="AK34">
        <v>138.04068645516199</v>
      </c>
      <c r="AL34">
        <v>54204.024345924299</v>
      </c>
      <c r="AM34">
        <v>14.046136995678101</v>
      </c>
      <c r="AN34">
        <v>58680.831673117202</v>
      </c>
      <c r="AO34">
        <v>344.83610849715802</v>
      </c>
      <c r="AP34">
        <v>-25.2759041959672</v>
      </c>
      <c r="AQ34">
        <v>-73.015009581254503</v>
      </c>
      <c r="AR34">
        <v>148.393737939299</v>
      </c>
      <c r="AS34">
        <v>58269.326171868597</v>
      </c>
      <c r="AT34">
        <v>16.5665685893429</v>
      </c>
      <c r="AU34">
        <v>50943.652994968397</v>
      </c>
      <c r="AV34">
        <v>344.83610849715802</v>
      </c>
      <c r="AW34">
        <v>-21.742713286853501</v>
      </c>
      <c r="AX34">
        <v>-21.983013637366899</v>
      </c>
      <c r="AY34">
        <v>64.8513145969671</v>
      </c>
      <c r="AZ34">
        <v>50148.186921170498</v>
      </c>
      <c r="BA34">
        <v>429.50437762800698</v>
      </c>
      <c r="BB34">
        <v>55039.981079388497</v>
      </c>
      <c r="BC34">
        <v>344.83610849715802</v>
      </c>
      <c r="BD34">
        <v>-23.512469019504401</v>
      </c>
      <c r="BE34">
        <v>-47.544657401747102</v>
      </c>
      <c r="BF34">
        <v>70.129909971138801</v>
      </c>
      <c r="BG34">
        <v>54230.016089172699</v>
      </c>
      <c r="BH34">
        <v>466.05609816872402</v>
      </c>
      <c r="BI34">
        <v>59121.679420649998</v>
      </c>
      <c r="BJ34">
        <v>344.83610849715802</v>
      </c>
      <c r="BK34">
        <v>-25.2759041959672</v>
      </c>
      <c r="BL34">
        <v>-73.015009581254503</v>
      </c>
      <c r="BM34">
        <v>75.389653218974203</v>
      </c>
      <c r="BN34">
        <v>58297.2672958607</v>
      </c>
      <c r="BO34">
        <v>502.47727685036801</v>
      </c>
      <c r="BP34">
        <v>50525.646416197997</v>
      </c>
      <c r="BQ34">
        <v>344.83610849715802</v>
      </c>
      <c r="BR34">
        <v>-21.742713286853501</v>
      </c>
      <c r="BS34">
        <v>-21.983013637366899</v>
      </c>
      <c r="BT34">
        <v>64.8513145969671</v>
      </c>
      <c r="BU34">
        <v>50148.186921170498</v>
      </c>
      <c r="BV34">
        <v>11.4977988575532</v>
      </c>
      <c r="BW34">
        <v>54587.950709322802</v>
      </c>
      <c r="BX34">
        <v>344.83610849715802</v>
      </c>
      <c r="BY34">
        <v>-23.512469019504401</v>
      </c>
      <c r="BZ34">
        <v>-47.544657401747102</v>
      </c>
      <c r="CA34">
        <v>70.129909971138801</v>
      </c>
      <c r="CB34">
        <v>54230.016089172699</v>
      </c>
      <c r="CC34">
        <v>14.025728103000899</v>
      </c>
      <c r="CD34">
        <v>58635.746772829298</v>
      </c>
      <c r="CE34">
        <v>344.83610849715802</v>
      </c>
      <c r="CF34">
        <v>-25.2759041959672</v>
      </c>
      <c r="CG34">
        <v>-73.015009581254503</v>
      </c>
      <c r="CH34">
        <v>75.389653218974203</v>
      </c>
      <c r="CI34">
        <v>58297.2672958607</v>
      </c>
      <c r="CJ34">
        <v>16.544629029715001</v>
      </c>
      <c r="CK34">
        <v>52542.449722689402</v>
      </c>
      <c r="CL34">
        <v>344.83610849715802</v>
      </c>
      <c r="CM34">
        <v>-34.893672440265</v>
      </c>
      <c r="CN34">
        <v>-21.983013637366899</v>
      </c>
      <c r="CO34">
        <v>65.291026657996198</v>
      </c>
      <c r="CP34">
        <v>52183.973045721403</v>
      </c>
      <c r="CQ34">
        <v>5.2262278905406898</v>
      </c>
      <c r="CR34">
        <v>56768.912424482201</v>
      </c>
      <c r="CS34">
        <v>344.83610849715802</v>
      </c>
      <c r="CT34">
        <v>-37.733855080751702</v>
      </c>
      <c r="CU34">
        <v>-47.544657401747102</v>
      </c>
      <c r="CV34">
        <v>70.605412548763297</v>
      </c>
      <c r="CW34">
        <v>56431.505735489402</v>
      </c>
      <c r="CX34">
        <v>7.2436804293711798</v>
      </c>
      <c r="CY34">
        <v>60980.2806166257</v>
      </c>
      <c r="CZ34">
        <v>344.83610849715802</v>
      </c>
      <c r="DA34">
        <v>-40.563894211807998</v>
      </c>
      <c r="DB34">
        <v>-73.015009581254503</v>
      </c>
      <c r="DC34">
        <v>75.900818489920596</v>
      </c>
      <c r="DD34">
        <v>60663.868665651098</v>
      </c>
      <c r="DE34">
        <v>9.253927780563</v>
      </c>
      <c r="DF34">
        <v>58185.9919816943</v>
      </c>
      <c r="DG34">
        <v>344.83610849715802</v>
      </c>
      <c r="DH34">
        <v>-169.45285040360599</v>
      </c>
      <c r="DI34">
        <v>-21.983013637366899</v>
      </c>
      <c r="DJ34">
        <v>140.134247944203</v>
      </c>
      <c r="DK34">
        <v>57874.7227279609</v>
      </c>
      <c r="DL34">
        <v>17.7347613329711</v>
      </c>
      <c r="DM34">
        <v>62871.8127743363</v>
      </c>
      <c r="DN34">
        <v>344.83610849715802</v>
      </c>
      <c r="DO34">
        <v>-183.245524273667</v>
      </c>
      <c r="DP34">
        <v>-47.544657401747102</v>
      </c>
      <c r="DQ34">
        <v>151.54052393966199</v>
      </c>
      <c r="DR34">
        <v>62585.455973260097</v>
      </c>
      <c r="DS34">
        <v>20.7703503147901</v>
      </c>
      <c r="DT34">
        <v>67540.898492718901</v>
      </c>
      <c r="DU34">
        <v>344.83610849715802</v>
      </c>
      <c r="DV34">
        <v>-196.98893859419201</v>
      </c>
      <c r="DW34">
        <v>-73.015009581254503</v>
      </c>
      <c r="DX34">
        <v>162.906063235136</v>
      </c>
      <c r="DY34">
        <v>67279.365171254598</v>
      </c>
      <c r="DZ34">
        <v>23.7950979073883</v>
      </c>
      <c r="EA34">
        <v>52996.5946517189</v>
      </c>
      <c r="EB34">
        <v>344.83610849715802</v>
      </c>
      <c r="EC34">
        <v>-38.418285818069499</v>
      </c>
      <c r="ED34">
        <v>-21.983013637366899</v>
      </c>
      <c r="EE34">
        <v>68.071918065680904</v>
      </c>
      <c r="EF34">
        <v>52638.613302682599</v>
      </c>
      <c r="EG34">
        <v>5.4746219288868199</v>
      </c>
      <c r="EH34">
        <v>57260.022638432703</v>
      </c>
      <c r="EI34">
        <v>344.83610849715802</v>
      </c>
      <c r="EJ34">
        <v>-41.545355593958902</v>
      </c>
      <c r="EK34">
        <v>-47.544657401747102</v>
      </c>
      <c r="EL34">
        <v>73.612655582654895</v>
      </c>
      <c r="EM34">
        <v>56923.151594761497</v>
      </c>
      <c r="EN34">
        <v>7.5122925871175799</v>
      </c>
      <c r="EO34">
        <v>61508.2240966225</v>
      </c>
      <c r="EP34">
        <v>344.83610849715802</v>
      </c>
      <c r="EQ34">
        <v>-44.661257263505803</v>
      </c>
      <c r="ER34">
        <v>-73.015009581254503</v>
      </c>
      <c r="ES34">
        <v>79.133604751354</v>
      </c>
      <c r="ET34">
        <v>61192.387964368601</v>
      </c>
      <c r="EU34">
        <v>9.5426858501403693</v>
      </c>
      <c r="EV34">
        <v>47312.4218504327</v>
      </c>
      <c r="EW34">
        <v>344.83610849715802</v>
      </c>
      <c r="EX34">
        <v>0</v>
      </c>
      <c r="EY34">
        <v>-21.983013637366899</v>
      </c>
      <c r="EZ34">
        <v>0</v>
      </c>
      <c r="FA34">
        <v>46988.096526292204</v>
      </c>
      <c r="FB34">
        <v>1.47222928070578</v>
      </c>
      <c r="FC34">
        <v>51113.184609134798</v>
      </c>
      <c r="FD34">
        <v>344.83610849715802</v>
      </c>
      <c r="FE34">
        <v>0</v>
      </c>
      <c r="FF34">
        <v>-47.544657401747102</v>
      </c>
      <c r="FG34">
        <v>0</v>
      </c>
      <c r="FH34">
        <v>50812.709034246203</v>
      </c>
      <c r="FI34">
        <v>3.18412379315436</v>
      </c>
      <c r="FJ34">
        <v>54900.373215127198</v>
      </c>
      <c r="FK34">
        <v>344.83610849715802</v>
      </c>
      <c r="FL34">
        <v>0</v>
      </c>
      <c r="FM34">
        <v>-73.015009581254503</v>
      </c>
      <c r="FN34">
        <v>0</v>
      </c>
      <c r="FO34">
        <v>54623.662211814699</v>
      </c>
      <c r="FP34">
        <v>4.8899043966299098</v>
      </c>
      <c r="FQ34">
        <v>94878.996920738195</v>
      </c>
      <c r="FR34">
        <v>344.83610849715802</v>
      </c>
      <c r="FS34">
        <v>-314.04305196238499</v>
      </c>
      <c r="FT34">
        <v>-21.983013637366899</v>
      </c>
      <c r="FU34">
        <v>117.523847984393</v>
      </c>
      <c r="FV34">
        <v>93931.151482298403</v>
      </c>
      <c r="FW34">
        <v>821.51154755802497</v>
      </c>
      <c r="FX34">
        <v>102551.457650279</v>
      </c>
      <c r="FY34">
        <v>344.83610849715802</v>
      </c>
      <c r="FZ34">
        <v>-339.60469572676499</v>
      </c>
      <c r="GA34">
        <v>-47.544657401747102</v>
      </c>
      <c r="GB34">
        <v>127.089742587774</v>
      </c>
      <c r="GC34">
        <v>101576.71032388099</v>
      </c>
      <c r="GD34">
        <v>889.97082844188401</v>
      </c>
      <c r="GE34">
        <v>110196.51673435701</v>
      </c>
      <c r="GF34">
        <v>344.83610849715802</v>
      </c>
      <c r="GG34">
        <v>-365.075047906272</v>
      </c>
      <c r="GH34">
        <v>-73.015009581254503</v>
      </c>
      <c r="GI34">
        <v>136.62147328185699</v>
      </c>
      <c r="GJ34">
        <v>109194.96359817201</v>
      </c>
      <c r="GK34">
        <v>958.18561189401396</v>
      </c>
    </row>
    <row r="35" spans="1:193" s="3" customFormat="1" x14ac:dyDescent="0.25">
      <c r="D35" s="3" t="s">
        <v>61</v>
      </c>
      <c r="E35" s="3">
        <v>50040.572611679301</v>
      </c>
      <c r="F35" s="3">
        <v>344.83610842188801</v>
      </c>
      <c r="G35" s="3">
        <v>-156.18283484376801</v>
      </c>
      <c r="H35" s="3">
        <v>-21.985476511661801</v>
      </c>
      <c r="I35" s="3">
        <v>132.13834434767901</v>
      </c>
      <c r="J35" s="3">
        <v>49662.020814897303</v>
      </c>
      <c r="K35" s="3">
        <v>79.745655367867499</v>
      </c>
      <c r="L35" s="3">
        <v>54063.391489941001</v>
      </c>
      <c r="M35" s="3">
        <v>344.83610842188801</v>
      </c>
      <c r="N35" s="3">
        <v>-168.895391168261</v>
      </c>
      <c r="O35" s="3">
        <v>-47.549984083361601</v>
      </c>
      <c r="P35" s="3">
        <v>142.89379098062901</v>
      </c>
      <c r="Q35" s="3">
        <v>53704.278323086597</v>
      </c>
      <c r="R35" s="3">
        <v>87.828642703489393</v>
      </c>
      <c r="S35" s="3">
        <v>58071.843157923198</v>
      </c>
      <c r="T35" s="3">
        <v>344.83610842188801</v>
      </c>
      <c r="U35" s="3">
        <v>-181.56254550588</v>
      </c>
      <c r="V35" s="3">
        <v>-73.0231898423053</v>
      </c>
      <c r="W35" s="3">
        <v>153.61082530417701</v>
      </c>
      <c r="X35" s="3">
        <v>57732.099197318101</v>
      </c>
      <c r="Y35" s="3">
        <v>95.882762227198299</v>
      </c>
      <c r="Z35" s="3">
        <v>46886.591130466601</v>
      </c>
      <c r="AA35" s="3">
        <v>344.83610842188801</v>
      </c>
      <c r="AB35" s="3">
        <v>-21.745149239018101</v>
      </c>
      <c r="AC35" s="3">
        <v>-21.985476511661801</v>
      </c>
      <c r="AD35" s="3">
        <v>127.65052741364499</v>
      </c>
      <c r="AE35" s="3">
        <v>46446.3184487693</v>
      </c>
      <c r="AF35" s="3">
        <v>11.516671612392001</v>
      </c>
      <c r="AG35" s="3">
        <v>50652.690585838798</v>
      </c>
      <c r="AH35" s="3">
        <v>344.83610842188801</v>
      </c>
      <c r="AI35" s="3">
        <v>-23.5151032468452</v>
      </c>
      <c r="AJ35" s="3">
        <v>-47.549984083361601</v>
      </c>
      <c r="AK35" s="3">
        <v>138.04068662173199</v>
      </c>
      <c r="AL35" s="3">
        <v>50226.832741111</v>
      </c>
      <c r="AM35" s="3">
        <v>14.0461370144287</v>
      </c>
      <c r="AN35" s="3">
        <v>54405.339686013402</v>
      </c>
      <c r="AO35" s="3">
        <v>344.83610842188801</v>
      </c>
      <c r="AP35" s="3">
        <v>-25.278735990358602</v>
      </c>
      <c r="AQ35" s="3">
        <v>-73.0231898423053</v>
      </c>
      <c r="AR35" s="3">
        <v>148.39373811836199</v>
      </c>
      <c r="AS35" s="3">
        <v>53993.845196694303</v>
      </c>
      <c r="AT35" s="3">
        <v>16.566568611458099</v>
      </c>
      <c r="AU35" s="3">
        <v>47264.051416759299</v>
      </c>
      <c r="AV35" s="3">
        <v>344.83610842188801</v>
      </c>
      <c r="AW35" s="3">
        <v>-21.745149239018101</v>
      </c>
      <c r="AX35" s="3">
        <v>-21.985476511661801</v>
      </c>
      <c r="AY35" s="3">
        <v>64.851314718114395</v>
      </c>
      <c r="AZ35" s="3">
        <v>46468.590241288803</v>
      </c>
      <c r="BA35" s="3">
        <v>429.50437808111201</v>
      </c>
      <c r="BB35" s="3">
        <v>51060.8743838066</v>
      </c>
      <c r="BC35" s="3">
        <v>344.83610842188801</v>
      </c>
      <c r="BD35" s="3">
        <v>-23.5151032468452</v>
      </c>
      <c r="BE35" s="3">
        <v>-47.549984083361601</v>
      </c>
      <c r="BF35" s="3">
        <v>70.129910102146894</v>
      </c>
      <c r="BG35" s="3">
        <v>50250.917353951903</v>
      </c>
      <c r="BH35" s="3">
        <v>466.056098660835</v>
      </c>
      <c r="BI35" s="3">
        <v>54844.137268828701</v>
      </c>
      <c r="BJ35" s="3">
        <v>344.83610842188801</v>
      </c>
      <c r="BK35" s="3">
        <v>-25.278735990358602</v>
      </c>
      <c r="BL35" s="3">
        <v>-73.0231898423053</v>
      </c>
      <c r="BM35" s="3">
        <v>75.389653359807895</v>
      </c>
      <c r="BN35" s="3">
        <v>54019.7361554983</v>
      </c>
      <c r="BO35" s="3">
        <v>502.477277381345</v>
      </c>
      <c r="BP35" s="3">
        <v>46846.044837551097</v>
      </c>
      <c r="BQ35" s="3">
        <v>344.83610842188801</v>
      </c>
      <c r="BR35" s="3">
        <v>-21.745149239018101</v>
      </c>
      <c r="BS35" s="3">
        <v>-21.985476511661801</v>
      </c>
      <c r="BT35" s="3">
        <v>64.851314718114395</v>
      </c>
      <c r="BU35" s="3">
        <v>46468.590241288803</v>
      </c>
      <c r="BV35" s="3">
        <v>11.4977988729019</v>
      </c>
      <c r="BW35" s="3">
        <v>50608.844013267502</v>
      </c>
      <c r="BX35" s="3">
        <v>344.83610842188801</v>
      </c>
      <c r="BY35" s="3">
        <v>-23.5151032468452</v>
      </c>
      <c r="BZ35" s="3">
        <v>-47.549984083361601</v>
      </c>
      <c r="CA35" s="3">
        <v>70.129910102146894</v>
      </c>
      <c r="CB35" s="3">
        <v>50250.917353951903</v>
      </c>
      <c r="CC35" s="3">
        <v>14.0257281217242</v>
      </c>
      <c r="CD35" s="3">
        <v>54358.204620499098</v>
      </c>
      <c r="CE35" s="3">
        <v>344.83610842188801</v>
      </c>
      <c r="CF35" s="3">
        <v>-25.278735990358602</v>
      </c>
      <c r="CG35" s="3">
        <v>-73.0231898423053</v>
      </c>
      <c r="CH35" s="3">
        <v>75.389653359807895</v>
      </c>
      <c r="CI35" s="3">
        <v>54019.7361554983</v>
      </c>
      <c r="CJ35" s="3">
        <v>16.544629051800801</v>
      </c>
      <c r="CK35" s="3">
        <v>48713.471940903997</v>
      </c>
      <c r="CL35" s="3">
        <v>344.83610842188801</v>
      </c>
      <c r="CM35" s="3">
        <v>-34.897581764542601</v>
      </c>
      <c r="CN35" s="3">
        <v>-21.985476511661801</v>
      </c>
      <c r="CO35" s="3">
        <v>65.291026692230005</v>
      </c>
      <c r="CP35" s="3">
        <v>48355.001636168599</v>
      </c>
      <c r="CQ35" s="3">
        <v>5.2262278975173198</v>
      </c>
      <c r="CR35" s="3">
        <v>52628.270997125903</v>
      </c>
      <c r="CS35" s="3">
        <v>344.83610842188801</v>
      </c>
      <c r="CT35" s="3">
        <v>-37.7380826058425</v>
      </c>
      <c r="CU35" s="3">
        <v>-47.549984083361601</v>
      </c>
      <c r="CV35" s="3">
        <v>70.605412585783498</v>
      </c>
      <c r="CW35" s="3">
        <v>52290.873862368397</v>
      </c>
      <c r="CX35" s="3">
        <v>7.2436804390409604</v>
      </c>
      <c r="CY35" s="3">
        <v>56529.088628147001</v>
      </c>
      <c r="CZ35" s="3">
        <v>344.83610842188801</v>
      </c>
      <c r="DA35" s="3">
        <v>-40.568438801280699</v>
      </c>
      <c r="DB35" s="3">
        <v>-73.0231898423053</v>
      </c>
      <c r="DC35" s="3">
        <v>75.900818529717299</v>
      </c>
      <c r="DD35" s="3">
        <v>56212.689402046002</v>
      </c>
      <c r="DE35" s="3">
        <v>9.2539277929163006</v>
      </c>
      <c r="DF35" s="3">
        <v>53939.458453328698</v>
      </c>
      <c r="DG35" s="3">
        <v>344.83610842188801</v>
      </c>
      <c r="DH35" s="3">
        <v>-169.45675973894501</v>
      </c>
      <c r="DI35" s="3">
        <v>-21.985476511661801</v>
      </c>
      <c r="DJ35" s="3">
        <v>140.13424811825001</v>
      </c>
      <c r="DK35" s="3">
        <v>53628.195571682598</v>
      </c>
      <c r="DL35" s="3">
        <v>17.734761356645599</v>
      </c>
      <c r="DM35" s="3">
        <v>58279.628504747998</v>
      </c>
      <c r="DN35" s="3">
        <v>344.83610842188801</v>
      </c>
      <c r="DO35" s="3">
        <v>-183.24975181072</v>
      </c>
      <c r="DP35" s="3">
        <v>-47.549984083361601</v>
      </c>
      <c r="DQ35" s="3">
        <v>151.54052412787499</v>
      </c>
      <c r="DR35" s="3">
        <v>57993.281257749702</v>
      </c>
      <c r="DS35" s="3">
        <v>20.770350342516899</v>
      </c>
      <c r="DT35" s="3">
        <v>62604.2979488407</v>
      </c>
      <c r="DU35" s="3">
        <v>344.83610842188801</v>
      </c>
      <c r="DV35" s="3">
        <v>-196.99348319652401</v>
      </c>
      <c r="DW35" s="3">
        <v>-73.0231898423053</v>
      </c>
      <c r="DX35" s="3">
        <v>162.906063437466</v>
      </c>
      <c r="DY35" s="3">
        <v>62342.777352081001</v>
      </c>
      <c r="DZ35" s="3">
        <v>23.795097939152999</v>
      </c>
      <c r="EA35" s="3">
        <v>49134.257486859802</v>
      </c>
      <c r="EB35" s="3">
        <v>344.83610842188801</v>
      </c>
      <c r="EC35" s="3">
        <v>-38.422590023587198</v>
      </c>
      <c r="ED35" s="3">
        <v>-21.985476511661801</v>
      </c>
      <c r="EE35" s="3">
        <v>68.071918192844507</v>
      </c>
      <c r="EF35" s="3">
        <v>48776.282904844098</v>
      </c>
      <c r="EG35" s="3">
        <v>5.4746219361950397</v>
      </c>
      <c r="EH35" s="3">
        <v>53083.306529380403</v>
      </c>
      <c r="EI35" s="3">
        <v>344.83610842188801</v>
      </c>
      <c r="EJ35" s="3">
        <v>-41.550010141786203</v>
      </c>
      <c r="EK35" s="3">
        <v>-47.549984083361601</v>
      </c>
      <c r="EL35" s="3">
        <v>73.612655720169101</v>
      </c>
      <c r="EM35" s="3">
        <v>52746.445466866302</v>
      </c>
      <c r="EN35" s="3">
        <v>7.5122925971459402</v>
      </c>
      <c r="EO35" s="3">
        <v>57018.251825320498</v>
      </c>
      <c r="EP35" s="3">
        <v>344.83610842188801</v>
      </c>
      <c r="EQ35" s="3">
        <v>-44.666260902420198</v>
      </c>
      <c r="ER35" s="3">
        <v>-73.0231898423053</v>
      </c>
      <c r="ES35" s="3">
        <v>79.133604899181805</v>
      </c>
      <c r="ET35" s="3">
        <v>56702.428876881298</v>
      </c>
      <c r="EU35" s="3">
        <v>9.54268586287915</v>
      </c>
      <c r="EV35" s="3">
        <v>43864.692668194402</v>
      </c>
      <c r="EW35" s="3">
        <v>344.83610842188801</v>
      </c>
      <c r="EX35" s="3">
        <v>0</v>
      </c>
      <c r="EY35" s="3">
        <v>-21.985476511661801</v>
      </c>
      <c r="EZ35" s="3">
        <v>0</v>
      </c>
      <c r="FA35" s="3">
        <v>43540.369807001502</v>
      </c>
      <c r="FB35" s="3">
        <v>1.4722292826711001</v>
      </c>
      <c r="FC35" s="3">
        <v>47384.823644079399</v>
      </c>
      <c r="FD35" s="3">
        <v>344.83610842188801</v>
      </c>
      <c r="FE35" s="3">
        <v>0</v>
      </c>
      <c r="FF35" s="3">
        <v>-47.549984083361601</v>
      </c>
      <c r="FG35" s="3">
        <v>0</v>
      </c>
      <c r="FH35" s="3">
        <v>47084.353395943501</v>
      </c>
      <c r="FI35" s="3">
        <v>3.1841237974049301</v>
      </c>
      <c r="FJ35" s="3">
        <v>50892.382723622002</v>
      </c>
      <c r="FK35" s="3">
        <v>344.83610842188801</v>
      </c>
      <c r="FL35" s="3">
        <v>0</v>
      </c>
      <c r="FM35" s="3">
        <v>-73.0231898423053</v>
      </c>
      <c r="FN35" s="3">
        <v>0</v>
      </c>
      <c r="FO35" s="3">
        <v>50615.679900639298</v>
      </c>
      <c r="FP35" s="3">
        <v>4.88990440315757</v>
      </c>
      <c r="FQ35" s="3">
        <v>87986.810737608204</v>
      </c>
      <c r="FR35" s="3">
        <v>344.83610842188801</v>
      </c>
      <c r="FS35" s="3">
        <v>-314.07823588088303</v>
      </c>
      <c r="FT35" s="3">
        <v>-21.985476511661801</v>
      </c>
      <c r="FU35" s="3">
        <v>117.523848046014</v>
      </c>
      <c r="FV35" s="3">
        <v>87039.002945103406</v>
      </c>
      <c r="FW35" s="3">
        <v>821.51154842944197</v>
      </c>
      <c r="FX35" s="3">
        <v>95098.276905189807</v>
      </c>
      <c r="FY35" s="3">
        <v>344.83610842188801</v>
      </c>
      <c r="FZ35" s="3">
        <v>-339.64274345258298</v>
      </c>
      <c r="GA35" s="3">
        <v>-47.549984083361601</v>
      </c>
      <c r="GB35" s="3">
        <v>127.08974265441</v>
      </c>
      <c r="GC35" s="3">
        <v>94123.572952263101</v>
      </c>
      <c r="GD35" s="3">
        <v>889.97082938635504</v>
      </c>
      <c r="GE35" s="3">
        <v>102184.344979316</v>
      </c>
      <c r="GF35" s="3">
        <v>344.83610842188801</v>
      </c>
      <c r="GG35" s="3">
        <v>-365.11594921152698</v>
      </c>
      <c r="GH35" s="3">
        <v>-73.0231898423053</v>
      </c>
      <c r="GI35" s="3">
        <v>136.62147335349101</v>
      </c>
      <c r="GJ35" s="3">
        <v>101182.840923683</v>
      </c>
      <c r="GK35" s="3">
        <v>958.18561291127901</v>
      </c>
    </row>
    <row r="36" spans="1:193" x14ac:dyDescent="0.25">
      <c r="C36" t="s">
        <v>62</v>
      </c>
      <c r="D36" t="s">
        <v>62</v>
      </c>
      <c r="E36">
        <v>0</v>
      </c>
      <c r="F36">
        <v>0</v>
      </c>
      <c r="G36">
        <v>0</v>
      </c>
      <c r="H36">
        <v>0</v>
      </c>
      <c r="I36">
        <v>0</v>
      </c>
      <c r="J36">
        <v>0</v>
      </c>
      <c r="K36">
        <v>0</v>
      </c>
      <c r="L36">
        <v>0</v>
      </c>
      <c r="M36">
        <v>0</v>
      </c>
      <c r="N36">
        <v>0</v>
      </c>
      <c r="O36">
        <v>0</v>
      </c>
      <c r="P36">
        <v>0</v>
      </c>
      <c r="Q36">
        <v>0</v>
      </c>
      <c r="R36">
        <v>0</v>
      </c>
      <c r="S36">
        <v>0</v>
      </c>
      <c r="T36">
        <v>0</v>
      </c>
      <c r="U36">
        <v>0</v>
      </c>
      <c r="V36">
        <v>0</v>
      </c>
      <c r="W36">
        <v>0</v>
      </c>
      <c r="X36">
        <v>0</v>
      </c>
      <c r="Y36">
        <v>0</v>
      </c>
      <c r="Z36">
        <v>0</v>
      </c>
      <c r="AA36">
        <v>0</v>
      </c>
      <c r="AB36">
        <v>0</v>
      </c>
      <c r="AC36">
        <v>0</v>
      </c>
      <c r="AD36">
        <v>0</v>
      </c>
      <c r="AE36">
        <v>0</v>
      </c>
      <c r="AF36">
        <v>0</v>
      </c>
      <c r="AG36">
        <v>0</v>
      </c>
      <c r="AH36">
        <v>0</v>
      </c>
      <c r="AI36">
        <v>0</v>
      </c>
      <c r="AJ36">
        <v>0</v>
      </c>
      <c r="AK36">
        <v>0</v>
      </c>
      <c r="AL36">
        <v>0</v>
      </c>
      <c r="AM36">
        <v>0</v>
      </c>
      <c r="AN36">
        <v>0</v>
      </c>
      <c r="AO36">
        <v>0</v>
      </c>
      <c r="AP36">
        <v>0</v>
      </c>
      <c r="AQ36">
        <v>0</v>
      </c>
      <c r="AR36">
        <v>0</v>
      </c>
      <c r="AS36">
        <v>0</v>
      </c>
      <c r="AT36">
        <v>0</v>
      </c>
      <c r="AU36">
        <v>0</v>
      </c>
      <c r="AV36">
        <v>0</v>
      </c>
      <c r="AW36">
        <v>0</v>
      </c>
      <c r="AX36">
        <v>0</v>
      </c>
      <c r="AY36">
        <v>0</v>
      </c>
      <c r="AZ36">
        <v>0</v>
      </c>
      <c r="BA36">
        <v>0</v>
      </c>
      <c r="BB36">
        <v>0</v>
      </c>
      <c r="BC36">
        <v>0</v>
      </c>
      <c r="BD36">
        <v>0</v>
      </c>
      <c r="BE36">
        <v>0</v>
      </c>
      <c r="BF36">
        <v>0</v>
      </c>
      <c r="BG36">
        <v>0</v>
      </c>
      <c r="BH36">
        <v>0</v>
      </c>
      <c r="BI36">
        <v>0</v>
      </c>
      <c r="BJ36">
        <v>0</v>
      </c>
      <c r="BK36">
        <v>0</v>
      </c>
      <c r="BL36">
        <v>0</v>
      </c>
      <c r="BM36">
        <v>0</v>
      </c>
      <c r="BN36">
        <v>0</v>
      </c>
      <c r="BO36">
        <v>0</v>
      </c>
      <c r="BP36">
        <v>0</v>
      </c>
      <c r="BQ36">
        <v>0</v>
      </c>
      <c r="BR36">
        <v>0</v>
      </c>
      <c r="BS36">
        <v>0</v>
      </c>
      <c r="BT36">
        <v>0</v>
      </c>
      <c r="BU36">
        <v>0</v>
      </c>
      <c r="BV36">
        <v>0</v>
      </c>
      <c r="BW36">
        <v>0</v>
      </c>
      <c r="BX36">
        <v>0</v>
      </c>
      <c r="BY36">
        <v>0</v>
      </c>
      <c r="BZ36">
        <v>0</v>
      </c>
      <c r="CA36">
        <v>0</v>
      </c>
      <c r="CB36">
        <v>0</v>
      </c>
      <c r="CC36">
        <v>0</v>
      </c>
      <c r="CD36">
        <v>0</v>
      </c>
      <c r="CE36">
        <v>0</v>
      </c>
      <c r="CF36">
        <v>0</v>
      </c>
      <c r="CG36">
        <v>0</v>
      </c>
      <c r="CH36">
        <v>0</v>
      </c>
      <c r="CI36">
        <v>0</v>
      </c>
      <c r="CJ36">
        <v>0</v>
      </c>
      <c r="CK36">
        <v>0</v>
      </c>
      <c r="CL36">
        <v>0</v>
      </c>
      <c r="CM36">
        <v>0</v>
      </c>
      <c r="CN36">
        <v>0</v>
      </c>
      <c r="CO36">
        <v>0</v>
      </c>
      <c r="CP36">
        <v>0</v>
      </c>
      <c r="CQ36">
        <v>0</v>
      </c>
      <c r="CR36">
        <v>0</v>
      </c>
      <c r="CS36">
        <v>0</v>
      </c>
      <c r="CT36">
        <v>0</v>
      </c>
      <c r="CU36">
        <v>0</v>
      </c>
      <c r="CV36">
        <v>0</v>
      </c>
      <c r="CW36">
        <v>0</v>
      </c>
      <c r="CX36">
        <v>0</v>
      </c>
      <c r="CY36">
        <v>0</v>
      </c>
      <c r="CZ36">
        <v>0</v>
      </c>
      <c r="DA36">
        <v>0</v>
      </c>
      <c r="DB36">
        <v>0</v>
      </c>
      <c r="DC36">
        <v>0</v>
      </c>
      <c r="DD36">
        <v>0</v>
      </c>
      <c r="DE36">
        <v>0</v>
      </c>
      <c r="DF36">
        <v>0</v>
      </c>
      <c r="DG36">
        <v>0</v>
      </c>
      <c r="DH36">
        <v>0</v>
      </c>
      <c r="DI36">
        <v>0</v>
      </c>
      <c r="DJ36">
        <v>0</v>
      </c>
      <c r="DK36">
        <v>0</v>
      </c>
      <c r="DL36">
        <v>0</v>
      </c>
      <c r="DM36">
        <v>0</v>
      </c>
      <c r="DN36">
        <v>0</v>
      </c>
      <c r="DO36">
        <v>0</v>
      </c>
      <c r="DP36">
        <v>0</v>
      </c>
      <c r="DQ36">
        <v>0</v>
      </c>
      <c r="DR36">
        <v>0</v>
      </c>
      <c r="DS36">
        <v>0</v>
      </c>
      <c r="DT36">
        <v>0</v>
      </c>
      <c r="DU36">
        <v>0</v>
      </c>
      <c r="DV36">
        <v>0</v>
      </c>
      <c r="DW36">
        <v>0</v>
      </c>
      <c r="DX36">
        <v>0</v>
      </c>
      <c r="DY36">
        <v>0</v>
      </c>
      <c r="DZ36">
        <v>0</v>
      </c>
      <c r="EA36">
        <v>0</v>
      </c>
      <c r="EB36">
        <v>0</v>
      </c>
      <c r="EC36">
        <v>0</v>
      </c>
      <c r="ED36">
        <v>0</v>
      </c>
      <c r="EE36">
        <v>0</v>
      </c>
      <c r="EF36">
        <v>0</v>
      </c>
      <c r="EG36">
        <v>0</v>
      </c>
      <c r="EH36">
        <v>0</v>
      </c>
      <c r="EI36">
        <v>0</v>
      </c>
      <c r="EJ36">
        <v>0</v>
      </c>
      <c r="EK36">
        <v>0</v>
      </c>
      <c r="EL36">
        <v>0</v>
      </c>
      <c r="EM36">
        <v>0</v>
      </c>
      <c r="EN36">
        <v>0</v>
      </c>
      <c r="EO36">
        <v>0</v>
      </c>
      <c r="EP36">
        <v>0</v>
      </c>
      <c r="EQ36">
        <v>0</v>
      </c>
      <c r="ER36">
        <v>0</v>
      </c>
      <c r="ES36">
        <v>0</v>
      </c>
      <c r="ET36">
        <v>0</v>
      </c>
      <c r="EU36">
        <v>0</v>
      </c>
      <c r="EV36">
        <v>0</v>
      </c>
      <c r="EW36">
        <v>0</v>
      </c>
      <c r="EX36">
        <v>0</v>
      </c>
      <c r="EY36">
        <v>0</v>
      </c>
      <c r="EZ36">
        <v>0</v>
      </c>
      <c r="FA36">
        <v>0</v>
      </c>
      <c r="FB36">
        <v>0</v>
      </c>
      <c r="FC36">
        <v>0</v>
      </c>
      <c r="FD36">
        <v>0</v>
      </c>
      <c r="FE36">
        <v>0</v>
      </c>
      <c r="FF36">
        <v>0</v>
      </c>
      <c r="FG36">
        <v>0</v>
      </c>
      <c r="FH36">
        <v>0</v>
      </c>
      <c r="FI36">
        <v>0</v>
      </c>
      <c r="FJ36">
        <v>0</v>
      </c>
      <c r="FK36">
        <v>0</v>
      </c>
      <c r="FL36">
        <v>0</v>
      </c>
      <c r="FM36">
        <v>0</v>
      </c>
      <c r="FN36">
        <v>0</v>
      </c>
      <c r="FO36">
        <v>0</v>
      </c>
      <c r="FP36">
        <v>0</v>
      </c>
      <c r="FQ36">
        <v>0</v>
      </c>
      <c r="FR36">
        <v>0</v>
      </c>
      <c r="FS36">
        <v>0</v>
      </c>
      <c r="FT36">
        <v>0</v>
      </c>
      <c r="FU36">
        <v>0</v>
      </c>
      <c r="FV36">
        <v>0</v>
      </c>
      <c r="FW36">
        <v>0</v>
      </c>
      <c r="FX36">
        <v>0</v>
      </c>
      <c r="FY36">
        <v>0</v>
      </c>
      <c r="FZ36">
        <v>0</v>
      </c>
      <c r="GA36">
        <v>0</v>
      </c>
      <c r="GB36">
        <v>0</v>
      </c>
      <c r="GC36">
        <v>0</v>
      </c>
      <c r="GD36">
        <v>0</v>
      </c>
      <c r="GE36">
        <v>0</v>
      </c>
      <c r="GF36">
        <v>0</v>
      </c>
      <c r="GG36">
        <v>0</v>
      </c>
      <c r="GH36">
        <v>0</v>
      </c>
      <c r="GI36">
        <v>0</v>
      </c>
      <c r="GJ36">
        <v>0</v>
      </c>
      <c r="GK36">
        <v>0</v>
      </c>
    </row>
    <row r="37" spans="1:193" x14ac:dyDescent="0.25">
      <c r="C37" t="s">
        <v>63</v>
      </c>
      <c r="D37" t="s">
        <v>63</v>
      </c>
      <c r="E37">
        <v>0</v>
      </c>
      <c r="F37">
        <v>0</v>
      </c>
      <c r="G37">
        <v>0</v>
      </c>
      <c r="H37">
        <v>0</v>
      </c>
      <c r="I37">
        <v>0</v>
      </c>
      <c r="J37">
        <v>0</v>
      </c>
      <c r="K37">
        <v>0</v>
      </c>
      <c r="L37">
        <v>0</v>
      </c>
      <c r="M37">
        <v>0</v>
      </c>
      <c r="N37">
        <v>0</v>
      </c>
      <c r="O37">
        <v>0</v>
      </c>
      <c r="P37">
        <v>0</v>
      </c>
      <c r="Q37">
        <v>0</v>
      </c>
      <c r="R37">
        <v>0</v>
      </c>
      <c r="S37">
        <v>0</v>
      </c>
      <c r="T37">
        <v>0</v>
      </c>
      <c r="U37">
        <v>0</v>
      </c>
      <c r="V37">
        <v>0</v>
      </c>
      <c r="W37">
        <v>0</v>
      </c>
      <c r="X37">
        <v>0</v>
      </c>
      <c r="Y37">
        <v>0</v>
      </c>
      <c r="Z37">
        <v>0</v>
      </c>
      <c r="AA37">
        <v>0</v>
      </c>
      <c r="AB37">
        <v>0</v>
      </c>
      <c r="AC37">
        <v>0</v>
      </c>
      <c r="AD37">
        <v>0</v>
      </c>
      <c r="AE37">
        <v>0</v>
      </c>
      <c r="AF37">
        <v>0</v>
      </c>
      <c r="AG37">
        <v>0</v>
      </c>
      <c r="AH37">
        <v>0</v>
      </c>
      <c r="AI37">
        <v>0</v>
      </c>
      <c r="AJ37">
        <v>0</v>
      </c>
      <c r="AK37">
        <v>0</v>
      </c>
      <c r="AL37">
        <v>0</v>
      </c>
      <c r="AM37">
        <v>0</v>
      </c>
      <c r="AN37">
        <v>0</v>
      </c>
      <c r="AO37">
        <v>0</v>
      </c>
      <c r="AP37">
        <v>0</v>
      </c>
      <c r="AQ37">
        <v>0</v>
      </c>
      <c r="AR37">
        <v>0</v>
      </c>
      <c r="AS37">
        <v>0</v>
      </c>
      <c r="AT37">
        <v>0</v>
      </c>
      <c r="AU37">
        <v>0</v>
      </c>
      <c r="AV37">
        <v>0</v>
      </c>
      <c r="AW37">
        <v>0</v>
      </c>
      <c r="AX37">
        <v>0</v>
      </c>
      <c r="AY37">
        <v>0</v>
      </c>
      <c r="AZ37">
        <v>0</v>
      </c>
      <c r="BA37">
        <v>0</v>
      </c>
      <c r="BB37">
        <v>0</v>
      </c>
      <c r="BC37">
        <v>0</v>
      </c>
      <c r="BD37">
        <v>0</v>
      </c>
      <c r="BE37">
        <v>0</v>
      </c>
      <c r="BF37">
        <v>0</v>
      </c>
      <c r="BG37">
        <v>0</v>
      </c>
      <c r="BH37">
        <v>0</v>
      </c>
      <c r="BI37">
        <v>0</v>
      </c>
      <c r="BJ37">
        <v>0</v>
      </c>
      <c r="BK37">
        <v>0</v>
      </c>
      <c r="BL37">
        <v>0</v>
      </c>
      <c r="BM37">
        <v>0</v>
      </c>
      <c r="BN37">
        <v>0</v>
      </c>
      <c r="BO37">
        <v>0</v>
      </c>
      <c r="BP37">
        <v>0</v>
      </c>
      <c r="BQ37">
        <v>0</v>
      </c>
      <c r="BR37">
        <v>0</v>
      </c>
      <c r="BS37">
        <v>0</v>
      </c>
      <c r="BT37">
        <v>0</v>
      </c>
      <c r="BU37">
        <v>0</v>
      </c>
      <c r="BV37">
        <v>0</v>
      </c>
      <c r="BW37">
        <v>0</v>
      </c>
      <c r="BX37">
        <v>0</v>
      </c>
      <c r="BY37">
        <v>0</v>
      </c>
      <c r="BZ37">
        <v>0</v>
      </c>
      <c r="CA37">
        <v>0</v>
      </c>
      <c r="CB37">
        <v>0</v>
      </c>
      <c r="CC37">
        <v>0</v>
      </c>
      <c r="CD37">
        <v>0</v>
      </c>
      <c r="CE37">
        <v>0</v>
      </c>
      <c r="CF37">
        <v>0</v>
      </c>
      <c r="CG37">
        <v>0</v>
      </c>
      <c r="CH37">
        <v>0</v>
      </c>
      <c r="CI37">
        <v>0</v>
      </c>
      <c r="CJ37">
        <v>0</v>
      </c>
      <c r="CK37">
        <v>0</v>
      </c>
      <c r="CL37">
        <v>0</v>
      </c>
      <c r="CM37">
        <v>0</v>
      </c>
      <c r="CN37">
        <v>0</v>
      </c>
      <c r="CO37">
        <v>0</v>
      </c>
      <c r="CP37">
        <v>0</v>
      </c>
      <c r="CQ37">
        <v>0</v>
      </c>
      <c r="CR37">
        <v>0</v>
      </c>
      <c r="CS37">
        <v>0</v>
      </c>
      <c r="CT37">
        <v>0</v>
      </c>
      <c r="CU37">
        <v>0</v>
      </c>
      <c r="CV37">
        <v>0</v>
      </c>
      <c r="CW37">
        <v>0</v>
      </c>
      <c r="CX37">
        <v>0</v>
      </c>
      <c r="CY37">
        <v>0</v>
      </c>
      <c r="CZ37">
        <v>0</v>
      </c>
      <c r="DA37">
        <v>0</v>
      </c>
      <c r="DB37">
        <v>0</v>
      </c>
      <c r="DC37">
        <v>0</v>
      </c>
      <c r="DD37">
        <v>0</v>
      </c>
      <c r="DE37">
        <v>0</v>
      </c>
      <c r="DF37">
        <v>0</v>
      </c>
      <c r="DG37">
        <v>0</v>
      </c>
      <c r="DH37">
        <v>0</v>
      </c>
      <c r="DI37">
        <v>0</v>
      </c>
      <c r="DJ37">
        <v>0</v>
      </c>
      <c r="DK37">
        <v>0</v>
      </c>
      <c r="DL37">
        <v>0</v>
      </c>
      <c r="DM37">
        <v>0</v>
      </c>
      <c r="DN37">
        <v>0</v>
      </c>
      <c r="DO37">
        <v>0</v>
      </c>
      <c r="DP37">
        <v>0</v>
      </c>
      <c r="DQ37">
        <v>0</v>
      </c>
      <c r="DR37">
        <v>0</v>
      </c>
      <c r="DS37">
        <v>0</v>
      </c>
      <c r="DT37">
        <v>0</v>
      </c>
      <c r="DU37">
        <v>0</v>
      </c>
      <c r="DV37">
        <v>0</v>
      </c>
      <c r="DW37">
        <v>0</v>
      </c>
      <c r="DX37">
        <v>0</v>
      </c>
      <c r="DY37">
        <v>0</v>
      </c>
      <c r="DZ37">
        <v>0</v>
      </c>
      <c r="EA37">
        <v>0</v>
      </c>
      <c r="EB37">
        <v>0</v>
      </c>
      <c r="EC37">
        <v>0</v>
      </c>
      <c r="ED37">
        <v>0</v>
      </c>
      <c r="EE37">
        <v>0</v>
      </c>
      <c r="EF37">
        <v>0</v>
      </c>
      <c r="EG37">
        <v>0</v>
      </c>
      <c r="EH37">
        <v>0</v>
      </c>
      <c r="EI37">
        <v>0</v>
      </c>
      <c r="EJ37">
        <v>0</v>
      </c>
      <c r="EK37">
        <v>0</v>
      </c>
      <c r="EL37">
        <v>0</v>
      </c>
      <c r="EM37">
        <v>0</v>
      </c>
      <c r="EN37">
        <v>0</v>
      </c>
      <c r="EO37">
        <v>0</v>
      </c>
      <c r="EP37">
        <v>0</v>
      </c>
      <c r="EQ37">
        <v>0</v>
      </c>
      <c r="ER37">
        <v>0</v>
      </c>
      <c r="ES37">
        <v>0</v>
      </c>
      <c r="ET37">
        <v>0</v>
      </c>
      <c r="EU37">
        <v>0</v>
      </c>
      <c r="EV37">
        <v>0</v>
      </c>
      <c r="EW37">
        <v>0</v>
      </c>
      <c r="EX37">
        <v>0</v>
      </c>
      <c r="EY37">
        <v>0</v>
      </c>
      <c r="EZ37">
        <v>0</v>
      </c>
      <c r="FA37">
        <v>0</v>
      </c>
      <c r="FB37">
        <v>0</v>
      </c>
      <c r="FC37">
        <v>0</v>
      </c>
      <c r="FD37">
        <v>0</v>
      </c>
      <c r="FE37">
        <v>0</v>
      </c>
      <c r="FF37">
        <v>0</v>
      </c>
      <c r="FG37">
        <v>0</v>
      </c>
      <c r="FH37">
        <v>0</v>
      </c>
      <c r="FI37">
        <v>0</v>
      </c>
      <c r="FJ37">
        <v>0</v>
      </c>
      <c r="FK37">
        <v>0</v>
      </c>
      <c r="FL37">
        <v>0</v>
      </c>
      <c r="FM37">
        <v>0</v>
      </c>
      <c r="FN37">
        <v>0</v>
      </c>
      <c r="FO37">
        <v>0</v>
      </c>
      <c r="FP37">
        <v>0</v>
      </c>
      <c r="FQ37">
        <v>0</v>
      </c>
      <c r="FR37">
        <v>0</v>
      </c>
      <c r="FS37">
        <v>0</v>
      </c>
      <c r="FT37">
        <v>0</v>
      </c>
      <c r="FU37">
        <v>0</v>
      </c>
      <c r="FV37">
        <v>0</v>
      </c>
      <c r="FW37">
        <v>0</v>
      </c>
      <c r="FX37">
        <v>0</v>
      </c>
      <c r="FY37">
        <v>0</v>
      </c>
      <c r="FZ37">
        <v>0</v>
      </c>
      <c r="GA37">
        <v>0</v>
      </c>
      <c r="GB37">
        <v>0</v>
      </c>
      <c r="GC37">
        <v>0</v>
      </c>
      <c r="GD37">
        <v>0</v>
      </c>
      <c r="GE37">
        <v>0</v>
      </c>
      <c r="GF37">
        <v>0</v>
      </c>
      <c r="GG37">
        <v>0</v>
      </c>
      <c r="GH37">
        <v>0</v>
      </c>
      <c r="GI37">
        <v>0</v>
      </c>
      <c r="GJ37">
        <v>0</v>
      </c>
      <c r="GK37">
        <v>0</v>
      </c>
    </row>
    <row r="38" spans="1:193" x14ac:dyDescent="0.25">
      <c r="D38" t="s">
        <v>64</v>
      </c>
      <c r="E38">
        <v>0</v>
      </c>
      <c r="F38">
        <v>0</v>
      </c>
      <c r="G38">
        <v>0</v>
      </c>
      <c r="H38">
        <v>0</v>
      </c>
      <c r="I38">
        <v>0</v>
      </c>
      <c r="J38">
        <v>0</v>
      </c>
      <c r="K38">
        <v>0</v>
      </c>
      <c r="L38">
        <v>0</v>
      </c>
      <c r="M38">
        <v>0</v>
      </c>
      <c r="N38">
        <v>0</v>
      </c>
      <c r="O38">
        <v>0</v>
      </c>
      <c r="P38">
        <v>0</v>
      </c>
      <c r="Q38">
        <v>0</v>
      </c>
      <c r="R38">
        <v>0</v>
      </c>
      <c r="S38">
        <v>0</v>
      </c>
      <c r="T38">
        <v>0</v>
      </c>
      <c r="U38">
        <v>0</v>
      </c>
      <c r="V38">
        <v>0</v>
      </c>
      <c r="W38">
        <v>0</v>
      </c>
      <c r="X38">
        <v>0</v>
      </c>
      <c r="Y38">
        <v>0</v>
      </c>
      <c r="Z38">
        <v>0</v>
      </c>
      <c r="AA38">
        <v>0</v>
      </c>
      <c r="AB38">
        <v>0</v>
      </c>
      <c r="AC38">
        <v>0</v>
      </c>
      <c r="AD38">
        <v>0</v>
      </c>
      <c r="AE38">
        <v>0</v>
      </c>
      <c r="AF38">
        <v>0</v>
      </c>
      <c r="AG38">
        <v>0</v>
      </c>
      <c r="AH38">
        <v>0</v>
      </c>
      <c r="AI38">
        <v>0</v>
      </c>
      <c r="AJ38">
        <v>0</v>
      </c>
      <c r="AK38">
        <v>0</v>
      </c>
      <c r="AL38">
        <v>0</v>
      </c>
      <c r="AM38">
        <v>0</v>
      </c>
      <c r="AN38">
        <v>0</v>
      </c>
      <c r="AO38">
        <v>0</v>
      </c>
      <c r="AP38">
        <v>0</v>
      </c>
      <c r="AQ38">
        <v>0</v>
      </c>
      <c r="AR38">
        <v>0</v>
      </c>
      <c r="AS38">
        <v>0</v>
      </c>
      <c r="AT38">
        <v>0</v>
      </c>
      <c r="AU38">
        <v>0</v>
      </c>
      <c r="AV38">
        <v>0</v>
      </c>
      <c r="AW38">
        <v>0</v>
      </c>
      <c r="AX38">
        <v>0</v>
      </c>
      <c r="AY38">
        <v>0</v>
      </c>
      <c r="AZ38">
        <v>0</v>
      </c>
      <c r="BA38">
        <v>0</v>
      </c>
      <c r="BB38">
        <v>0</v>
      </c>
      <c r="BC38">
        <v>0</v>
      </c>
      <c r="BD38">
        <v>0</v>
      </c>
      <c r="BE38">
        <v>0</v>
      </c>
      <c r="BF38">
        <v>0</v>
      </c>
      <c r="BG38">
        <v>0</v>
      </c>
      <c r="BH38">
        <v>0</v>
      </c>
      <c r="BI38">
        <v>0</v>
      </c>
      <c r="BJ38">
        <v>0</v>
      </c>
      <c r="BK38">
        <v>0</v>
      </c>
      <c r="BL38">
        <v>0</v>
      </c>
      <c r="BM38">
        <v>0</v>
      </c>
      <c r="BN38">
        <v>0</v>
      </c>
      <c r="BO38">
        <v>0</v>
      </c>
      <c r="BP38">
        <v>0</v>
      </c>
      <c r="BQ38">
        <v>0</v>
      </c>
      <c r="BR38">
        <v>0</v>
      </c>
      <c r="BS38">
        <v>0</v>
      </c>
      <c r="BT38">
        <v>0</v>
      </c>
      <c r="BU38">
        <v>0</v>
      </c>
      <c r="BV38">
        <v>0</v>
      </c>
      <c r="BW38">
        <v>0</v>
      </c>
      <c r="BX38">
        <v>0</v>
      </c>
      <c r="BY38">
        <v>0</v>
      </c>
      <c r="BZ38">
        <v>0</v>
      </c>
      <c r="CA38">
        <v>0</v>
      </c>
      <c r="CB38">
        <v>0</v>
      </c>
      <c r="CC38">
        <v>0</v>
      </c>
      <c r="CD38">
        <v>0</v>
      </c>
      <c r="CE38">
        <v>0</v>
      </c>
      <c r="CF38">
        <v>0</v>
      </c>
      <c r="CG38">
        <v>0</v>
      </c>
      <c r="CH38">
        <v>0</v>
      </c>
      <c r="CI38">
        <v>0</v>
      </c>
      <c r="CJ38">
        <v>0</v>
      </c>
      <c r="CK38">
        <v>0</v>
      </c>
      <c r="CL38">
        <v>0</v>
      </c>
      <c r="CM38">
        <v>0</v>
      </c>
      <c r="CN38">
        <v>0</v>
      </c>
      <c r="CO38">
        <v>0</v>
      </c>
      <c r="CP38">
        <v>0</v>
      </c>
      <c r="CQ38">
        <v>0</v>
      </c>
      <c r="CR38">
        <v>0</v>
      </c>
      <c r="CS38">
        <v>0</v>
      </c>
      <c r="CT38">
        <v>0</v>
      </c>
      <c r="CU38">
        <v>0</v>
      </c>
      <c r="CV38">
        <v>0</v>
      </c>
      <c r="CW38">
        <v>0</v>
      </c>
      <c r="CX38">
        <v>0</v>
      </c>
      <c r="CY38">
        <v>0</v>
      </c>
      <c r="CZ38">
        <v>0</v>
      </c>
      <c r="DA38">
        <v>0</v>
      </c>
      <c r="DB38">
        <v>0</v>
      </c>
      <c r="DC38">
        <v>0</v>
      </c>
      <c r="DD38">
        <v>0</v>
      </c>
      <c r="DE38">
        <v>0</v>
      </c>
      <c r="DF38">
        <v>0</v>
      </c>
      <c r="DG38">
        <v>0</v>
      </c>
      <c r="DH38">
        <v>0</v>
      </c>
      <c r="DI38">
        <v>0</v>
      </c>
      <c r="DJ38">
        <v>0</v>
      </c>
      <c r="DK38">
        <v>0</v>
      </c>
      <c r="DL38">
        <v>0</v>
      </c>
      <c r="DM38">
        <v>0</v>
      </c>
      <c r="DN38">
        <v>0</v>
      </c>
      <c r="DO38">
        <v>0</v>
      </c>
      <c r="DP38">
        <v>0</v>
      </c>
      <c r="DQ38">
        <v>0</v>
      </c>
      <c r="DR38">
        <v>0</v>
      </c>
      <c r="DS38">
        <v>0</v>
      </c>
      <c r="DT38">
        <v>0</v>
      </c>
      <c r="DU38">
        <v>0</v>
      </c>
      <c r="DV38">
        <v>0</v>
      </c>
      <c r="DW38">
        <v>0</v>
      </c>
      <c r="DX38">
        <v>0</v>
      </c>
      <c r="DY38">
        <v>0</v>
      </c>
      <c r="DZ38">
        <v>0</v>
      </c>
      <c r="EA38">
        <v>0</v>
      </c>
      <c r="EB38">
        <v>0</v>
      </c>
      <c r="EC38">
        <v>0</v>
      </c>
      <c r="ED38">
        <v>0</v>
      </c>
      <c r="EE38">
        <v>0</v>
      </c>
      <c r="EF38">
        <v>0</v>
      </c>
      <c r="EG38">
        <v>0</v>
      </c>
      <c r="EH38">
        <v>0</v>
      </c>
      <c r="EI38">
        <v>0</v>
      </c>
      <c r="EJ38">
        <v>0</v>
      </c>
      <c r="EK38">
        <v>0</v>
      </c>
      <c r="EL38">
        <v>0</v>
      </c>
      <c r="EM38">
        <v>0</v>
      </c>
      <c r="EN38">
        <v>0</v>
      </c>
      <c r="EO38">
        <v>0</v>
      </c>
      <c r="EP38">
        <v>0</v>
      </c>
      <c r="EQ38">
        <v>0</v>
      </c>
      <c r="ER38">
        <v>0</v>
      </c>
      <c r="ES38">
        <v>0</v>
      </c>
      <c r="ET38">
        <v>0</v>
      </c>
      <c r="EU38">
        <v>0</v>
      </c>
      <c r="EV38">
        <v>0</v>
      </c>
      <c r="EW38">
        <v>0</v>
      </c>
      <c r="EX38">
        <v>0</v>
      </c>
      <c r="EY38">
        <v>0</v>
      </c>
      <c r="EZ38">
        <v>0</v>
      </c>
      <c r="FA38">
        <v>0</v>
      </c>
      <c r="FB38">
        <v>0</v>
      </c>
      <c r="FC38">
        <v>0</v>
      </c>
      <c r="FD38">
        <v>0</v>
      </c>
      <c r="FE38">
        <v>0</v>
      </c>
      <c r="FF38">
        <v>0</v>
      </c>
      <c r="FG38">
        <v>0</v>
      </c>
      <c r="FH38">
        <v>0</v>
      </c>
      <c r="FI38">
        <v>0</v>
      </c>
      <c r="FJ38">
        <v>0</v>
      </c>
      <c r="FK38">
        <v>0</v>
      </c>
      <c r="FL38">
        <v>0</v>
      </c>
      <c r="FM38">
        <v>0</v>
      </c>
      <c r="FN38">
        <v>0</v>
      </c>
      <c r="FO38">
        <v>0</v>
      </c>
      <c r="FP38">
        <v>0</v>
      </c>
      <c r="FQ38">
        <v>0</v>
      </c>
      <c r="FR38">
        <v>0</v>
      </c>
      <c r="FS38">
        <v>0</v>
      </c>
      <c r="FT38">
        <v>0</v>
      </c>
      <c r="FU38">
        <v>0</v>
      </c>
      <c r="FV38">
        <v>0</v>
      </c>
      <c r="FW38">
        <v>0</v>
      </c>
      <c r="FX38">
        <v>0</v>
      </c>
      <c r="FY38">
        <v>0</v>
      </c>
      <c r="FZ38">
        <v>0</v>
      </c>
      <c r="GA38">
        <v>0</v>
      </c>
      <c r="GB38">
        <v>0</v>
      </c>
      <c r="GC38">
        <v>0</v>
      </c>
      <c r="GD38">
        <v>0</v>
      </c>
      <c r="GE38">
        <v>0</v>
      </c>
      <c r="GF38">
        <v>0</v>
      </c>
      <c r="GG38">
        <v>0</v>
      </c>
      <c r="GH38">
        <v>0</v>
      </c>
      <c r="GI38">
        <v>0</v>
      </c>
      <c r="GJ38">
        <v>0</v>
      </c>
      <c r="GK38">
        <v>0</v>
      </c>
    </row>
    <row r="39" spans="1:193" s="3" customFormat="1" x14ac:dyDescent="0.25">
      <c r="D39" s="3" t="s">
        <v>65</v>
      </c>
      <c r="E39" s="3">
        <v>49.204997763579499</v>
      </c>
      <c r="F39" s="3">
        <v>-2.8407461033954502</v>
      </c>
      <c r="G39" s="3">
        <v>0.30109500772443598</v>
      </c>
      <c r="H39" s="3">
        <v>0.21254866442909501</v>
      </c>
      <c r="I39" s="3">
        <v>3.46606959888636E-2</v>
      </c>
      <c r="J39" s="3">
        <v>50.612764752923603</v>
      </c>
      <c r="K39" s="3">
        <v>0.884674745908966</v>
      </c>
      <c r="L39" s="3">
        <v>53.6827195804361</v>
      </c>
      <c r="M39" s="3">
        <v>-2.8407461033954502</v>
      </c>
      <c r="N39" s="3">
        <v>0.32560274091130798</v>
      </c>
      <c r="O39" s="3">
        <v>0.45969827423036802</v>
      </c>
      <c r="P39" s="3">
        <v>3.7481915429817603E-2</v>
      </c>
      <c r="Q39" s="3">
        <v>54.7324083956035</v>
      </c>
      <c r="R39" s="3">
        <v>0.96827435765652003</v>
      </c>
      <c r="S39" s="3">
        <v>58.144449533660897</v>
      </c>
      <c r="T39" s="3">
        <v>-2.8407461033954502</v>
      </c>
      <c r="U39" s="3">
        <v>0.35002294647965598</v>
      </c>
      <c r="V39" s="3">
        <v>0.70596520685377995</v>
      </c>
      <c r="W39" s="3">
        <v>4.0293059087053898E-2</v>
      </c>
      <c r="X39" s="3">
        <v>58.8373390252737</v>
      </c>
      <c r="Y39" s="3">
        <v>1.05157539936212</v>
      </c>
      <c r="Z39" s="3">
        <v>45.044880931905602</v>
      </c>
      <c r="AA39" s="3">
        <v>-2.8407461033954502</v>
      </c>
      <c r="AB39" s="3">
        <v>0.21022525602813499</v>
      </c>
      <c r="AC39" s="3">
        <v>0.21254866442909501</v>
      </c>
      <c r="AD39" s="3">
        <v>3.3223080689799199E-2</v>
      </c>
      <c r="AE39" s="3">
        <v>47.3355000604761</v>
      </c>
      <c r="AF39" s="3">
        <v>9.4129973677888196E-2</v>
      </c>
      <c r="AG39" s="3">
        <v>49.1839885880444</v>
      </c>
      <c r="AH39" s="3">
        <v>-2.8407461033954502</v>
      </c>
      <c r="AI39" s="3">
        <v>0.227336614076937</v>
      </c>
      <c r="AJ39" s="3">
        <v>0.45969827423036802</v>
      </c>
      <c r="AK39" s="3">
        <v>3.5927284931992098E-2</v>
      </c>
      <c r="AL39" s="3">
        <v>51.188389600282299</v>
      </c>
      <c r="AM39" s="3">
        <v>0.11338291791826099</v>
      </c>
      <c r="AN39" s="3">
        <v>53.308313716839997</v>
      </c>
      <c r="AO39" s="3">
        <v>-2.8407461033954502</v>
      </c>
      <c r="AP39" s="3">
        <v>0.244386860132707</v>
      </c>
      <c r="AQ39" s="3">
        <v>0.70596520685377995</v>
      </c>
      <c r="AR39" s="3">
        <v>3.86218313018915E-2</v>
      </c>
      <c r="AS39" s="3">
        <v>55.027518820303499</v>
      </c>
      <c r="AT39" s="3">
        <v>0.132567101643491</v>
      </c>
      <c r="AU39" s="3">
        <v>45.238447370376797</v>
      </c>
      <c r="AV39" s="3">
        <v>-2.8407461033954502</v>
      </c>
      <c r="AW39" s="3">
        <v>0.21022525602813499</v>
      </c>
      <c r="AX39" s="3">
        <v>0.21254866442909501</v>
      </c>
      <c r="AY39" s="3">
        <v>2.07742970744117E-2</v>
      </c>
      <c r="AZ39" s="3">
        <v>47.358198230565101</v>
      </c>
      <c r="BA39" s="3">
        <v>0.27744702567552998</v>
      </c>
      <c r="BB39" s="3">
        <v>49.393310434298201</v>
      </c>
      <c r="BC39" s="3">
        <v>-2.8407461033954502</v>
      </c>
      <c r="BD39" s="3">
        <v>0.227336614076937</v>
      </c>
      <c r="BE39" s="3">
        <v>0.45969827423036802</v>
      </c>
      <c r="BF39" s="3">
        <v>2.2465228231631301E-2</v>
      </c>
      <c r="BG39" s="3">
        <v>51.2129352958436</v>
      </c>
      <c r="BH39" s="3">
        <v>0.31162112531106001</v>
      </c>
      <c r="BI39" s="3">
        <v>53.533334701562701</v>
      </c>
      <c r="BJ39" s="3">
        <v>-2.8407461033954502</v>
      </c>
      <c r="BK39" s="3">
        <v>0.244386860132707</v>
      </c>
      <c r="BL39" s="3">
        <v>0.70596520685377995</v>
      </c>
      <c r="BM39" s="3">
        <v>2.4150120349003601E-2</v>
      </c>
      <c r="BN39" s="3">
        <v>55.053905443031901</v>
      </c>
      <c r="BO39" s="3">
        <v>0.34567317459074898</v>
      </c>
      <c r="BP39" s="3">
        <v>45.079687279238797</v>
      </c>
      <c r="BQ39" s="3">
        <v>-2.8407461033954502</v>
      </c>
      <c r="BR39" s="3">
        <v>0.21022525602813499</v>
      </c>
      <c r="BS39" s="3">
        <v>0.21254866442909501</v>
      </c>
      <c r="BT39" s="3">
        <v>2.07742970744117E-2</v>
      </c>
      <c r="BU39" s="3">
        <v>47.358198230565101</v>
      </c>
      <c r="BV39" s="3">
        <v>0.11868693453755901</v>
      </c>
      <c r="BW39" s="3">
        <v>49.2216280101606</v>
      </c>
      <c r="BX39" s="3">
        <v>-2.8407461033954502</v>
      </c>
      <c r="BY39" s="3">
        <v>0.227336614076937</v>
      </c>
      <c r="BZ39" s="3">
        <v>0.45969827423036802</v>
      </c>
      <c r="CA39" s="3">
        <v>2.2465228231631301E-2</v>
      </c>
      <c r="CB39" s="3">
        <v>51.2129352958436</v>
      </c>
      <c r="CC39" s="3">
        <v>0.139938701173486</v>
      </c>
      <c r="CD39" s="3">
        <v>53.348776095614802</v>
      </c>
      <c r="CE39" s="3">
        <v>-2.8407461033954502</v>
      </c>
      <c r="CF39" s="3">
        <v>0.244386860132707</v>
      </c>
      <c r="CG39" s="3">
        <v>0.70596520685377995</v>
      </c>
      <c r="CH39" s="3">
        <v>2.4150120349003601E-2</v>
      </c>
      <c r="CI39" s="3">
        <v>55.053905443031901</v>
      </c>
      <c r="CJ39" s="3">
        <v>0.161114568642857</v>
      </c>
      <c r="CK39" s="3">
        <v>47.045982387242901</v>
      </c>
      <c r="CL39" s="3">
        <v>-2.8407461033954502</v>
      </c>
      <c r="CM39" s="3">
        <v>0.33737883242713501</v>
      </c>
      <c r="CN39" s="3">
        <v>0.21254866442909501</v>
      </c>
      <c r="CO39" s="3">
        <v>1.29466836848622E-2</v>
      </c>
      <c r="CP39" s="3">
        <v>49.280723625013799</v>
      </c>
      <c r="CQ39" s="3">
        <v>4.3130685083408102E-2</v>
      </c>
      <c r="CR39" s="3">
        <v>51.347970394397599</v>
      </c>
      <c r="CS39" s="3">
        <v>-2.8407461033954502</v>
      </c>
      <c r="CT39" s="3">
        <v>0.36483990018283202</v>
      </c>
      <c r="CU39" s="3">
        <v>0.45969827423036802</v>
      </c>
      <c r="CV39" s="3">
        <v>1.40004835196766E-2</v>
      </c>
      <c r="CW39" s="3">
        <v>53.291945315421998</v>
      </c>
      <c r="CX39" s="3">
        <v>5.8232524438184198E-2</v>
      </c>
      <c r="CY39" s="3">
        <v>55.634594158669501</v>
      </c>
      <c r="CZ39" s="3">
        <v>-2.8407461033954502</v>
      </c>
      <c r="DA39" s="3">
        <v>0.39220289269654401</v>
      </c>
      <c r="DB39" s="3">
        <v>0.70596520685377995</v>
      </c>
      <c r="DC39" s="3">
        <v>1.5050519783652299E-2</v>
      </c>
      <c r="DD39" s="3">
        <v>57.288841214078602</v>
      </c>
      <c r="DE39" s="3">
        <v>7.3280428652407595E-2</v>
      </c>
      <c r="DF39" s="3">
        <v>52.783967863189098</v>
      </c>
      <c r="DG39" s="3">
        <v>-2.8407461033954502</v>
      </c>
      <c r="DH39" s="3">
        <v>0.59678695990877795</v>
      </c>
      <c r="DI39" s="3">
        <v>0.21254866442909501</v>
      </c>
      <c r="DJ39" s="3">
        <v>3.6921761486574403E-2</v>
      </c>
      <c r="DK39" s="3">
        <v>54.6548690942343</v>
      </c>
      <c r="DL39" s="3">
        <v>0.123587486525781</v>
      </c>
      <c r="DM39" s="3">
        <v>57.5530011997812</v>
      </c>
      <c r="DN39" s="3">
        <v>-2.8407461033954502</v>
      </c>
      <c r="DO39" s="3">
        <v>0.64536264269205101</v>
      </c>
      <c r="DP39" s="3">
        <v>0.45969827423036802</v>
      </c>
      <c r="DQ39" s="3">
        <v>3.9927021142458399E-2</v>
      </c>
      <c r="DR39" s="3">
        <v>59.103521229811498</v>
      </c>
      <c r="DS39" s="3">
        <v>0.14523813530028501</v>
      </c>
      <c r="DT39" s="3">
        <v>62.305002274457003</v>
      </c>
      <c r="DU39" s="3">
        <v>-2.8407461033954502</v>
      </c>
      <c r="DV39" s="3">
        <v>0.69376484089395396</v>
      </c>
      <c r="DW39" s="3">
        <v>0.70596520685377995</v>
      </c>
      <c r="DX39" s="3">
        <v>4.2921547728142703E-2</v>
      </c>
      <c r="DY39" s="3">
        <v>63.536285322047398</v>
      </c>
      <c r="DZ39" s="3">
        <v>0.16681146032916599</v>
      </c>
      <c r="EA39" s="3">
        <v>47.520119473792697</v>
      </c>
      <c r="EB39" s="3">
        <v>-2.8407461033954502</v>
      </c>
      <c r="EC39" s="3">
        <v>0.37145750236927</v>
      </c>
      <c r="ED39" s="3">
        <v>0.21254866442909501</v>
      </c>
      <c r="EE39" s="3">
        <v>2.1805976596002599E-2</v>
      </c>
      <c r="EF39" s="3">
        <v>49.710070022853003</v>
      </c>
      <c r="EG39" s="3">
        <v>4.4983410940809099E-2</v>
      </c>
      <c r="EH39" s="3">
        <v>51.8607000345038</v>
      </c>
      <c r="EI39" s="3">
        <v>-2.8407461033954502</v>
      </c>
      <c r="EJ39" s="3">
        <v>0.40169241535281502</v>
      </c>
      <c r="EK39" s="3">
        <v>0.45969827423036802</v>
      </c>
      <c r="EL39" s="3">
        <v>2.3580881667770299E-2</v>
      </c>
      <c r="EM39" s="3">
        <v>53.756238513085201</v>
      </c>
      <c r="EN39" s="3">
        <v>6.0236053563048099E-2</v>
      </c>
      <c r="EO39" s="3">
        <v>56.185778521783703</v>
      </c>
      <c r="EP39" s="3">
        <v>-2.8407461033954502</v>
      </c>
      <c r="EQ39" s="3">
        <v>0.431819346504276</v>
      </c>
      <c r="ER39" s="3">
        <v>0.70596520685377995</v>
      </c>
      <c r="ES39" s="3">
        <v>2.53494477928531E-2</v>
      </c>
      <c r="ET39" s="3">
        <v>57.787956401566603</v>
      </c>
      <c r="EU39" s="3">
        <v>7.5434222461636197E-2</v>
      </c>
      <c r="EV39" s="3">
        <v>41.756440413479901</v>
      </c>
      <c r="EW39" s="3">
        <v>-2.8407461033954502</v>
      </c>
      <c r="EX39" s="3">
        <v>0</v>
      </c>
      <c r="EY39" s="3">
        <v>0.21254866442909501</v>
      </c>
      <c r="EZ39" s="3">
        <v>0</v>
      </c>
      <c r="FA39" s="3">
        <v>44.3739191063287</v>
      </c>
      <c r="FB39" s="3">
        <v>1.07187461174934E-2</v>
      </c>
      <c r="FC39" s="3">
        <v>45.627884306491097</v>
      </c>
      <c r="FD39" s="3">
        <v>-2.8407461033954502</v>
      </c>
      <c r="FE39" s="3">
        <v>0</v>
      </c>
      <c r="FF39" s="3">
        <v>0.45969827423036802</v>
      </c>
      <c r="FG39" s="3">
        <v>0</v>
      </c>
      <c r="FH39" s="3">
        <v>47.985749731262501</v>
      </c>
      <c r="FI39" s="3">
        <v>2.31824043936486E-2</v>
      </c>
      <c r="FJ39" s="3">
        <v>49.485501614169998</v>
      </c>
      <c r="FK39" s="3">
        <v>-2.8407461033954502</v>
      </c>
      <c r="FL39" s="3">
        <v>0</v>
      </c>
      <c r="FM39" s="3">
        <v>0.70596520685377995</v>
      </c>
      <c r="FN39" s="3">
        <v>0</v>
      </c>
      <c r="FO39" s="3">
        <v>51.584680961107203</v>
      </c>
      <c r="FP39" s="3">
        <v>3.5601549604531699E-2</v>
      </c>
      <c r="FQ39" s="3">
        <v>89.7804059853121</v>
      </c>
      <c r="FR39" s="3">
        <v>-2.8407461033954502</v>
      </c>
      <c r="FS39" s="3">
        <v>3.0364094918442102</v>
      </c>
      <c r="FT39" s="3">
        <v>0.21254866442909501</v>
      </c>
      <c r="FU39" s="3">
        <v>2.3304030632751899E-2</v>
      </c>
      <c r="FV39" s="3">
        <v>88.705302525024905</v>
      </c>
      <c r="FW39" s="3">
        <v>0.64358737677655697</v>
      </c>
      <c r="FX39" s="3">
        <v>97.560777308588698</v>
      </c>
      <c r="FY39" s="3">
        <v>-2.8407461033954502</v>
      </c>
      <c r="FZ39" s="3">
        <v>3.2835591016454901</v>
      </c>
      <c r="GA39" s="3">
        <v>0.45969827423036802</v>
      </c>
      <c r="GB39" s="3">
        <v>2.5200870335417801E-2</v>
      </c>
      <c r="GC39" s="3">
        <v>95.925501567759497</v>
      </c>
      <c r="GD39" s="3">
        <v>0.70756359801333302</v>
      </c>
      <c r="GE39" s="3">
        <v>105.31336159142499</v>
      </c>
      <c r="GF39" s="3">
        <v>-2.8407461033954502</v>
      </c>
      <c r="GG39" s="3">
        <v>3.5298260342689001</v>
      </c>
      <c r="GH39" s="3">
        <v>0.70596520685377995</v>
      </c>
      <c r="GI39" s="3">
        <v>2.7090935610574102E-2</v>
      </c>
      <c r="GJ39" s="3">
        <v>103.119914185341</v>
      </c>
      <c r="GK39" s="3">
        <v>0.77131133274569297</v>
      </c>
    </row>
    <row r="40" spans="1:193" x14ac:dyDescent="0.25">
      <c r="D40" t="s">
        <v>66</v>
      </c>
      <c r="E40">
        <v>15408.038047436799</v>
      </c>
      <c r="F40">
        <v>-284.18511314971698</v>
      </c>
      <c r="G40">
        <v>164.1573270268</v>
      </c>
      <c r="H40">
        <v>20.7624282538155</v>
      </c>
      <c r="I40">
        <v>1.57641359076708</v>
      </c>
      <c r="J40">
        <v>15480.4527639923</v>
      </c>
      <c r="K40">
        <v>25.274227722831402</v>
      </c>
      <c r="L40">
        <v>16708.269001239001</v>
      </c>
      <c r="M40">
        <v>-284.18511314971698</v>
      </c>
      <c r="N40">
        <v>177.51896992433001</v>
      </c>
      <c r="O40">
        <v>44.904786688484599</v>
      </c>
      <c r="P40">
        <v>1.7047263248992901</v>
      </c>
      <c r="Q40">
        <v>16740.489616875398</v>
      </c>
      <c r="R40">
        <v>27.8360145755892</v>
      </c>
      <c r="S40">
        <v>18003.856273063298</v>
      </c>
      <c r="T40">
        <v>-284.18511314971698</v>
      </c>
      <c r="U40">
        <v>190.83289266865501</v>
      </c>
      <c r="V40">
        <v>68.960922414458494</v>
      </c>
      <c r="W40">
        <v>1.83258079926673</v>
      </c>
      <c r="X40">
        <v>17996.026338141</v>
      </c>
      <c r="Y40">
        <v>30.388652189586999</v>
      </c>
      <c r="Z40">
        <v>14240.3364404186</v>
      </c>
      <c r="AA40">
        <v>-284.18511314971698</v>
      </c>
      <c r="AB40">
        <v>20.535470345804999</v>
      </c>
      <c r="AC40">
        <v>20.7624282538155</v>
      </c>
      <c r="AD40">
        <v>1.5071214845693399</v>
      </c>
      <c r="AE40">
        <v>14478.0664783547</v>
      </c>
      <c r="AF40">
        <v>3.6500551294494499</v>
      </c>
      <c r="AG40">
        <v>15445.5219145797</v>
      </c>
      <c r="AH40">
        <v>-284.18511314971698</v>
      </c>
      <c r="AI40">
        <v>22.206962118138001</v>
      </c>
      <c r="AJ40">
        <v>44.904786688484599</v>
      </c>
      <c r="AK40">
        <v>1.6297941635459099</v>
      </c>
      <c r="AL40">
        <v>15656.5137498486</v>
      </c>
      <c r="AM40">
        <v>4.4517349106528501</v>
      </c>
      <c r="AN40">
        <v>16646.403154904601</v>
      </c>
      <c r="AO40">
        <v>-284.18511314971698</v>
      </c>
      <c r="AP40">
        <v>23.872484276998399</v>
      </c>
      <c r="AQ40">
        <v>68.960922414458494</v>
      </c>
      <c r="AR40">
        <v>1.7520287258118601</v>
      </c>
      <c r="AS40">
        <v>16830.752281087302</v>
      </c>
      <c r="AT40">
        <v>5.2505515497805204</v>
      </c>
      <c r="AU40">
        <v>14301.523659487601</v>
      </c>
      <c r="AV40">
        <v>-284.18511314971698</v>
      </c>
      <c r="AW40">
        <v>20.535470345804999</v>
      </c>
      <c r="AX40">
        <v>20.7624282538155</v>
      </c>
      <c r="AY40">
        <v>1.0013073733984501</v>
      </c>
      <c r="AZ40">
        <v>14485.008955249699</v>
      </c>
      <c r="BA40">
        <v>58.400611414566001</v>
      </c>
      <c r="BB40">
        <v>15511.689488689201</v>
      </c>
      <c r="BC40">
        <v>-284.18511314971698</v>
      </c>
      <c r="BD40">
        <v>22.206962118138001</v>
      </c>
      <c r="BE40">
        <v>44.904786688484599</v>
      </c>
      <c r="BF40">
        <v>1.0828091363494801</v>
      </c>
      <c r="BG40">
        <v>15664.0213120723</v>
      </c>
      <c r="BH40">
        <v>63.658731823627697</v>
      </c>
      <c r="BI40">
        <v>16717.533297072299</v>
      </c>
      <c r="BJ40">
        <v>-284.18511314971698</v>
      </c>
      <c r="BK40">
        <v>23.872484276998399</v>
      </c>
      <c r="BL40">
        <v>68.960922414458494</v>
      </c>
      <c r="BM40">
        <v>1.1640198215756901</v>
      </c>
      <c r="BN40">
        <v>16838.8229104778</v>
      </c>
      <c r="BO40">
        <v>68.898073231228494</v>
      </c>
      <c r="BP40">
        <v>14246.7671298726</v>
      </c>
      <c r="BQ40">
        <v>-284.18511314971698</v>
      </c>
      <c r="BR40">
        <v>20.535470345804999</v>
      </c>
      <c r="BS40">
        <v>20.7624282538155</v>
      </c>
      <c r="BT40">
        <v>1.0013073733984501</v>
      </c>
      <c r="BU40">
        <v>14485.008955249699</v>
      </c>
      <c r="BV40">
        <v>3.64408179957959</v>
      </c>
      <c r="BW40">
        <v>15452.4760322451</v>
      </c>
      <c r="BX40">
        <v>-284.18511314971698</v>
      </c>
      <c r="BY40">
        <v>22.206962118138001</v>
      </c>
      <c r="BZ40">
        <v>44.904786688484599</v>
      </c>
      <c r="CA40">
        <v>1.0828091363494801</v>
      </c>
      <c r="CB40">
        <v>15664.0213120723</v>
      </c>
      <c r="CC40">
        <v>4.4452753795145004</v>
      </c>
      <c r="CD40">
        <v>16653.878831394901</v>
      </c>
      <c r="CE40">
        <v>-284.18511314971698</v>
      </c>
      <c r="CF40">
        <v>23.872484276998399</v>
      </c>
      <c r="CG40">
        <v>68.960922414458494</v>
      </c>
      <c r="CH40">
        <v>1.1640198215756901</v>
      </c>
      <c r="CI40">
        <v>16838.8229104778</v>
      </c>
      <c r="CJ40">
        <v>5.2436075538068003</v>
      </c>
      <c r="CK40">
        <v>14844.749864834401</v>
      </c>
      <c r="CL40">
        <v>-284.18511314971698</v>
      </c>
      <c r="CM40">
        <v>32.956235323516601</v>
      </c>
      <c r="CN40">
        <v>20.7624282538155</v>
      </c>
      <c r="CO40">
        <v>0.52612289407017299</v>
      </c>
      <c r="CP40">
        <v>15073.033808300601</v>
      </c>
      <c r="CQ40">
        <v>1.65638321203026</v>
      </c>
      <c r="CR40">
        <v>16099.1317805177</v>
      </c>
      <c r="CS40">
        <v>-284.18511314971698</v>
      </c>
      <c r="CT40">
        <v>35.6387195940354</v>
      </c>
      <c r="CU40">
        <v>44.904786688484599</v>
      </c>
      <c r="CV40">
        <v>0.56894685056425598</v>
      </c>
      <c r="CW40">
        <v>16299.9086531623</v>
      </c>
      <c r="CX40">
        <v>2.2957873720483701</v>
      </c>
      <c r="CY40">
        <v>17349.033760787999</v>
      </c>
      <c r="CZ40">
        <v>-284.18511314971698</v>
      </c>
      <c r="DA40">
        <v>38.3116235635881</v>
      </c>
      <c r="DB40">
        <v>68.960922414458494</v>
      </c>
      <c r="DC40">
        <v>0.61161786435657595</v>
      </c>
      <c r="DD40">
        <v>17522.401802149499</v>
      </c>
      <c r="DE40">
        <v>2.9329079457807099</v>
      </c>
      <c r="DF40">
        <v>16635.0390354421</v>
      </c>
      <c r="DG40">
        <v>-284.18511314971698</v>
      </c>
      <c r="DH40">
        <v>174.385829717147</v>
      </c>
      <c r="DI40">
        <v>20.7624282538155</v>
      </c>
      <c r="DJ40">
        <v>1.6817057806856299</v>
      </c>
      <c r="DK40">
        <v>16716.773396312099</v>
      </c>
      <c r="DL40">
        <v>5.6207885280672096</v>
      </c>
      <c r="DM40">
        <v>18035.142162686501</v>
      </c>
      <c r="DN40">
        <v>-284.18511314971698</v>
      </c>
      <c r="DO40">
        <v>188.58002515923999</v>
      </c>
      <c r="DP40">
        <v>44.904786688484599</v>
      </c>
      <c r="DQ40">
        <v>1.81858880934609</v>
      </c>
      <c r="DR40">
        <v>18077.440998337501</v>
      </c>
      <c r="DS40">
        <v>6.5828768417162404</v>
      </c>
      <c r="DT40">
        <v>19430.2449216194</v>
      </c>
      <c r="DU40">
        <v>-284.18511314971698</v>
      </c>
      <c r="DV40">
        <v>202.72352704618299</v>
      </c>
      <c r="DW40">
        <v>68.960922414458494</v>
      </c>
      <c r="DX40">
        <v>1.95498297004705</v>
      </c>
      <c r="DY40">
        <v>19433.249073212799</v>
      </c>
      <c r="DZ40">
        <v>7.5415291256736596</v>
      </c>
      <c r="EA40">
        <v>14980.002578605399</v>
      </c>
      <c r="EB40">
        <v>-284.18511314971698</v>
      </c>
      <c r="EC40">
        <v>36.285147982457701</v>
      </c>
      <c r="ED40">
        <v>20.7624282538155</v>
      </c>
      <c r="EE40">
        <v>1.0510336437147401</v>
      </c>
      <c r="EF40">
        <v>15204.3539735511</v>
      </c>
      <c r="EG40">
        <v>1.73510832400615</v>
      </c>
      <c r="EH40">
        <v>16245.393436107401</v>
      </c>
      <c r="EI40">
        <v>-284.18511314971698</v>
      </c>
      <c r="EJ40">
        <v>39.238590260099599</v>
      </c>
      <c r="EK40">
        <v>44.904786688484599</v>
      </c>
      <c r="EL40">
        <v>1.1365828937845399</v>
      </c>
      <c r="EM40">
        <v>16441.917669072802</v>
      </c>
      <c r="EN40">
        <v>2.3809203419757901</v>
      </c>
      <c r="EO40">
        <v>17506.265040546801</v>
      </c>
      <c r="EP40">
        <v>-284.18511314971698</v>
      </c>
      <c r="EQ40">
        <v>42.181484529607097</v>
      </c>
      <c r="ER40">
        <v>68.960922414458494</v>
      </c>
      <c r="ES40">
        <v>1.22182661081838</v>
      </c>
      <c r="ET40">
        <v>17675.061494253201</v>
      </c>
      <c r="EU40">
        <v>3.0244258884526798</v>
      </c>
      <c r="EV40">
        <v>13309.279341916401</v>
      </c>
      <c r="EW40">
        <v>-284.18511314971698</v>
      </c>
      <c r="EX40">
        <v>0</v>
      </c>
      <c r="EY40">
        <v>20.7624282538155</v>
      </c>
      <c r="EZ40">
        <v>0</v>
      </c>
      <c r="FA40">
        <v>13572.2354238524</v>
      </c>
      <c r="FB40">
        <v>0.46660295997146001</v>
      </c>
      <c r="FC40">
        <v>14438.681098757699</v>
      </c>
      <c r="FD40">
        <v>-284.18511314971698</v>
      </c>
      <c r="FE40">
        <v>0</v>
      </c>
      <c r="FF40">
        <v>44.904786688484599</v>
      </c>
      <c r="FG40">
        <v>0</v>
      </c>
      <c r="FH40">
        <v>14676.952260677601</v>
      </c>
      <c r="FI40">
        <v>1.0091645413336201</v>
      </c>
      <c r="FJ40">
        <v>15564.0492778959</v>
      </c>
      <c r="FK40">
        <v>-284.18511314971698</v>
      </c>
      <c r="FL40">
        <v>0</v>
      </c>
      <c r="FM40">
        <v>68.960922414458494</v>
      </c>
      <c r="FN40">
        <v>0</v>
      </c>
      <c r="FO40">
        <v>15777.723680228401</v>
      </c>
      <c r="FP40">
        <v>1.5497884027623501</v>
      </c>
      <c r="FQ40">
        <v>27280.373795256</v>
      </c>
      <c r="FR40">
        <v>-284.18511314971698</v>
      </c>
      <c r="FS40">
        <v>296.60611791165002</v>
      </c>
      <c r="FT40">
        <v>20.7624282538155</v>
      </c>
      <c r="FU40">
        <v>0.94702120932631095</v>
      </c>
      <c r="FV40">
        <v>27131.460854941099</v>
      </c>
      <c r="FW40">
        <v>114.782486089787</v>
      </c>
      <c r="FX40">
        <v>29546.957658764401</v>
      </c>
      <c r="FY40">
        <v>-284.18511314971698</v>
      </c>
      <c r="FZ40">
        <v>320.74847634631902</v>
      </c>
      <c r="GA40">
        <v>44.904786688484599</v>
      </c>
      <c r="GB40">
        <v>1.0241043310156599</v>
      </c>
      <c r="GC40">
        <v>29339.835575692199</v>
      </c>
      <c r="GD40">
        <v>124.629828856134</v>
      </c>
      <c r="GE40">
        <v>31805.446579903099</v>
      </c>
      <c r="GF40">
        <v>-284.18511314971698</v>
      </c>
      <c r="GG40">
        <v>344.80461207229303</v>
      </c>
      <c r="GH40">
        <v>68.960922414458494</v>
      </c>
      <c r="GI40">
        <v>1.10091215584184</v>
      </c>
      <c r="GJ40">
        <v>31540.323243869101</v>
      </c>
      <c r="GK40">
        <v>134.442002541173</v>
      </c>
    </row>
    <row r="41" spans="1:193" s="3" customFormat="1" x14ac:dyDescent="0.25">
      <c r="D41" s="3" t="s">
        <v>67</v>
      </c>
      <c r="E41" s="3">
        <v>32.202891681559599</v>
      </c>
      <c r="F41" s="3">
        <v>-1.4599793902637499</v>
      </c>
      <c r="G41" s="3">
        <v>0.148338528196264</v>
      </c>
      <c r="H41" s="3">
        <v>0.10927614874991599</v>
      </c>
      <c r="I41" s="3">
        <v>8.7372637126086703E-3</v>
      </c>
      <c r="J41" s="3">
        <v>33.323090611667702</v>
      </c>
      <c r="K41" s="3">
        <v>7.3428519496879494E-2</v>
      </c>
      <c r="L41" s="3">
        <v>35.062140655517098</v>
      </c>
      <c r="M41" s="3">
        <v>-1.4599793902637499</v>
      </c>
      <c r="N41" s="3">
        <v>0.160412594444797</v>
      </c>
      <c r="O41" s="3">
        <v>0.23634143799400401</v>
      </c>
      <c r="P41" s="3">
        <v>9.4484363403791408E-3</v>
      </c>
      <c r="Q41" s="3">
        <v>36.035435196338298</v>
      </c>
      <c r="R41" s="3">
        <v>8.0482380663308206E-2</v>
      </c>
      <c r="S41" s="3">
        <v>37.911178025996101</v>
      </c>
      <c r="T41" s="3">
        <v>-1.4599793902637499</v>
      </c>
      <c r="U41" s="3">
        <v>0.17244353902815701</v>
      </c>
      <c r="V41" s="3">
        <v>0.36295292263364898</v>
      </c>
      <c r="W41" s="3">
        <v>1.01570690659076E-2</v>
      </c>
      <c r="X41" s="3">
        <v>38.7380928360637</v>
      </c>
      <c r="Y41" s="3">
        <v>8.7511049468428304E-2</v>
      </c>
      <c r="Z41" s="3">
        <v>29.939607000018</v>
      </c>
      <c r="AA41" s="3">
        <v>-1.4599793902637499</v>
      </c>
      <c r="AB41" s="3">
        <v>0.10808163114279699</v>
      </c>
      <c r="AC41" s="3">
        <v>0.10927614874991599</v>
      </c>
      <c r="AD41" s="3">
        <v>8.4165143037091602E-3</v>
      </c>
      <c r="AE41" s="3">
        <v>31.165362440958798</v>
      </c>
      <c r="AF41" s="3">
        <v>8.4496551265285606E-3</v>
      </c>
      <c r="AG41" s="3">
        <v>32.614635127803403</v>
      </c>
      <c r="AH41" s="3">
        <v>-1.4599793902637499</v>
      </c>
      <c r="AI41" s="3">
        <v>0.11687897321255999</v>
      </c>
      <c r="AJ41" s="3">
        <v>0.23634143799400401</v>
      </c>
      <c r="AK41" s="3">
        <v>9.1015794214529301E-3</v>
      </c>
      <c r="AL41" s="3">
        <v>33.702077988478699</v>
      </c>
      <c r="AM41" s="3">
        <v>1.0214538960486901E-2</v>
      </c>
      <c r="AN41" s="3">
        <v>35.280109583703897</v>
      </c>
      <c r="AO41" s="3">
        <v>-1.4599793902637499</v>
      </c>
      <c r="AP41" s="3">
        <v>0.125644896203502</v>
      </c>
      <c r="AQ41" s="3">
        <v>0.36295292263364898</v>
      </c>
      <c r="AR41" s="3">
        <v>9.7841978780619007E-3</v>
      </c>
      <c r="AS41" s="3">
        <v>36.229733837614603</v>
      </c>
      <c r="AT41" s="3">
        <v>1.19731196378953E-2</v>
      </c>
      <c r="AU41" s="3">
        <v>30.056319765217101</v>
      </c>
      <c r="AV41" s="3">
        <v>-1.4599793902637499</v>
      </c>
      <c r="AW41" s="3">
        <v>0.10808163114279699</v>
      </c>
      <c r="AX41" s="3">
        <v>0.10927614874991599</v>
      </c>
      <c r="AY41" s="3">
        <v>4.63499763202075E-3</v>
      </c>
      <c r="AZ41" s="3">
        <v>31.180306757521699</v>
      </c>
      <c r="BA41" s="3">
        <v>0.113999620434411</v>
      </c>
      <c r="BB41" s="3">
        <v>32.7408477692397</v>
      </c>
      <c r="BC41" s="3">
        <v>-1.4599793902637499</v>
      </c>
      <c r="BD41" s="3">
        <v>0.11687897321255999</v>
      </c>
      <c r="BE41" s="3">
        <v>0.23634143799400401</v>
      </c>
      <c r="BF41" s="3">
        <v>5.0122648811387199E-3</v>
      </c>
      <c r="BG41" s="3">
        <v>33.718238702901402</v>
      </c>
      <c r="BH41" s="3">
        <v>0.12435578051436</v>
      </c>
      <c r="BI41" s="3">
        <v>35.415788173247897</v>
      </c>
      <c r="BJ41" s="3">
        <v>-1.4599793902637499</v>
      </c>
      <c r="BK41" s="3">
        <v>0.125644896203502</v>
      </c>
      <c r="BL41" s="3">
        <v>0.36295292263364898</v>
      </c>
      <c r="BM41" s="3">
        <v>5.3881847472241201E-3</v>
      </c>
      <c r="BN41" s="3">
        <v>36.247106605619003</v>
      </c>
      <c r="BO41" s="3">
        <v>0.134674954308308</v>
      </c>
      <c r="BP41" s="3">
        <v>29.952337361523298</v>
      </c>
      <c r="BQ41" s="3">
        <v>-1.4599793902637499</v>
      </c>
      <c r="BR41" s="3">
        <v>0.10808163114279699</v>
      </c>
      <c r="BS41" s="3">
        <v>0.10927614874991599</v>
      </c>
      <c r="BT41" s="3">
        <v>4.63499763202075E-3</v>
      </c>
      <c r="BU41" s="3">
        <v>31.180306757521699</v>
      </c>
      <c r="BV41" s="3">
        <v>1.0017216740640799E-2</v>
      </c>
      <c r="BW41" s="3">
        <v>32.628401681524302</v>
      </c>
      <c r="BX41" s="3">
        <v>-1.4599793902637499</v>
      </c>
      <c r="BY41" s="3">
        <v>0.11687897321255999</v>
      </c>
      <c r="BZ41" s="3">
        <v>0.23634143799400401</v>
      </c>
      <c r="CA41" s="3">
        <v>5.0122648811387199E-3</v>
      </c>
      <c r="CB41" s="3">
        <v>33.718238702901402</v>
      </c>
      <c r="CC41" s="3">
        <v>1.1909692799003601E-2</v>
      </c>
      <c r="CD41" s="3">
        <v>35.294908628953898</v>
      </c>
      <c r="CE41" s="3">
        <v>-1.4599793902637499</v>
      </c>
      <c r="CF41" s="3">
        <v>0.125644896203502</v>
      </c>
      <c r="CG41" s="3">
        <v>0.36295292263364898</v>
      </c>
      <c r="CH41" s="3">
        <v>5.3881847472241201E-3</v>
      </c>
      <c r="CI41" s="3">
        <v>36.247106605619003</v>
      </c>
      <c r="CJ41" s="3">
        <v>1.37954100143009E-2</v>
      </c>
      <c r="CK41" s="3">
        <v>31.276627903895498</v>
      </c>
      <c r="CL41" s="3">
        <v>-1.4599793902637499</v>
      </c>
      <c r="CM41" s="3">
        <v>0.17345420436494599</v>
      </c>
      <c r="CN41" s="3">
        <v>0.10927614874991599</v>
      </c>
      <c r="CO41" s="3">
        <v>3.9319272531894399E-3</v>
      </c>
      <c r="CP41" s="3">
        <v>32.446084041872602</v>
      </c>
      <c r="CQ41" s="3">
        <v>3.8609719185438698E-3</v>
      </c>
      <c r="CR41" s="3">
        <v>34.060483314554702</v>
      </c>
      <c r="CS41" s="3">
        <v>-1.4599793902637499</v>
      </c>
      <c r="CT41" s="3">
        <v>0.18757256983651099</v>
      </c>
      <c r="CU41" s="3">
        <v>0.23634143799400401</v>
      </c>
      <c r="CV41" s="3">
        <v>4.2519678435653302E-3</v>
      </c>
      <c r="CW41" s="3">
        <v>35.087044370862301</v>
      </c>
      <c r="CX41" s="3">
        <v>5.2523582820848298E-3</v>
      </c>
      <c r="CY41" s="3">
        <v>36.834396384461499</v>
      </c>
      <c r="CZ41" s="3">
        <v>-1.4599793902637499</v>
      </c>
      <c r="DA41" s="3">
        <v>0.20164051257425</v>
      </c>
      <c r="DB41" s="3">
        <v>0.36295292263364898</v>
      </c>
      <c r="DC41" s="3">
        <v>4.5708654318327296E-3</v>
      </c>
      <c r="DD41" s="3">
        <v>37.718572698676901</v>
      </c>
      <c r="DE41" s="3">
        <v>6.6387754086131298E-3</v>
      </c>
      <c r="DF41" s="3">
        <v>34.955861325872</v>
      </c>
      <c r="DG41" s="3">
        <v>-1.4599793902637499</v>
      </c>
      <c r="DH41" s="3">
        <v>0.30125512714873698</v>
      </c>
      <c r="DI41" s="3">
        <v>0.10927614874991599</v>
      </c>
      <c r="DJ41" s="3">
        <v>9.2810578851627492E-3</v>
      </c>
      <c r="DK41" s="3">
        <v>35.984383862191599</v>
      </c>
      <c r="DL41" s="3">
        <v>1.1644520160287599E-2</v>
      </c>
      <c r="DM41" s="3">
        <v>38.039189224366503</v>
      </c>
      <c r="DN41" s="3">
        <v>-1.4599793902637499</v>
      </c>
      <c r="DO41" s="3">
        <v>0.32577589331200701</v>
      </c>
      <c r="DP41" s="3">
        <v>0.23634143799400401</v>
      </c>
      <c r="DQ41" s="3">
        <v>1.0036492829303899E-2</v>
      </c>
      <c r="DR41" s="3">
        <v>38.913345339346698</v>
      </c>
      <c r="DS41" s="3">
        <v>1.36694511481565E-2</v>
      </c>
      <c r="DT41" s="3">
        <v>41.111505237509199</v>
      </c>
      <c r="DU41" s="3">
        <v>-1.4599793902637499</v>
      </c>
      <c r="DV41" s="3">
        <v>0.35020908531040701</v>
      </c>
      <c r="DW41" s="3">
        <v>0.36295292263364898</v>
      </c>
      <c r="DX41" s="3">
        <v>1.07892297915017E-2</v>
      </c>
      <c r="DY41" s="3">
        <v>41.831846239797798</v>
      </c>
      <c r="DZ41" s="3">
        <v>1.56871502396402E-2</v>
      </c>
      <c r="EA41" s="3">
        <v>31.5779313345136</v>
      </c>
      <c r="EB41" s="3">
        <v>-1.4599793902637499</v>
      </c>
      <c r="EC41" s="3">
        <v>0.19097483106847599</v>
      </c>
      <c r="ED41" s="3">
        <v>0.10927614874991599</v>
      </c>
      <c r="EE41" s="3">
        <v>4.8651778456977801E-3</v>
      </c>
      <c r="EF41" s="3">
        <v>32.7287627097705</v>
      </c>
      <c r="EG41" s="3">
        <v>4.0318573427424002E-3</v>
      </c>
      <c r="EH41" s="3">
        <v>34.386311443013803</v>
      </c>
      <c r="EI41" s="3">
        <v>-1.4599793902637499</v>
      </c>
      <c r="EJ41" s="3">
        <v>0.206519294062421</v>
      </c>
      <c r="EK41" s="3">
        <v>0.23634143799400401</v>
      </c>
      <c r="EL41" s="3">
        <v>5.2611806936034202E-3</v>
      </c>
      <c r="EM41" s="3">
        <v>35.3927317675426</v>
      </c>
      <c r="EN41" s="3">
        <v>5.4371529849971904E-3</v>
      </c>
      <c r="EO41" s="3">
        <v>37.184661622555097</v>
      </c>
      <c r="EP41" s="3">
        <v>-1.4599793902637499</v>
      </c>
      <c r="EQ41" s="3">
        <v>0.22200824111710299</v>
      </c>
      <c r="ER41" s="3">
        <v>0.36295292263364898</v>
      </c>
      <c r="ES41" s="3">
        <v>5.6557692456236696E-3</v>
      </c>
      <c r="ET41" s="3">
        <v>38.047186650108202</v>
      </c>
      <c r="EU41" s="3">
        <v>6.83742971424392E-3</v>
      </c>
      <c r="EV41" s="3">
        <v>27.865771043480301</v>
      </c>
      <c r="EW41" s="3">
        <v>-1.4599793902637499</v>
      </c>
      <c r="EX41" s="3">
        <v>0</v>
      </c>
      <c r="EY41" s="3">
        <v>0.10927614874991599</v>
      </c>
      <c r="EZ41" s="3">
        <v>0</v>
      </c>
      <c r="FA41" s="3">
        <v>29.215478237426101</v>
      </c>
      <c r="FB41" s="3">
        <v>9.9604756811521298E-4</v>
      </c>
      <c r="FC41" s="3">
        <v>30.3719985701523</v>
      </c>
      <c r="FD41" s="3">
        <v>-1.4599793902637499</v>
      </c>
      <c r="FE41" s="3">
        <v>0</v>
      </c>
      <c r="FF41" s="3">
        <v>0.23634143799400401</v>
      </c>
      <c r="FG41" s="3">
        <v>0</v>
      </c>
      <c r="FH41" s="3">
        <v>31.593482280007301</v>
      </c>
      <c r="FI41" s="3">
        <v>2.1542424147608101E-3</v>
      </c>
      <c r="FJ41" s="3">
        <v>32.869275284228898</v>
      </c>
      <c r="FK41" s="3">
        <v>-1.4599793902637499</v>
      </c>
      <c r="FL41" s="3">
        <v>0</v>
      </c>
      <c r="FM41" s="3">
        <v>0.36295292263364898</v>
      </c>
      <c r="FN41" s="3">
        <v>0</v>
      </c>
      <c r="FO41" s="3">
        <v>33.962993451007797</v>
      </c>
      <c r="FP41" s="3">
        <v>3.3083008512398101E-3</v>
      </c>
      <c r="FQ41" s="3">
        <v>58.845457164443701</v>
      </c>
      <c r="FR41" s="3">
        <v>-1.4599793902637499</v>
      </c>
      <c r="FS41" s="3">
        <v>1.56108783928451</v>
      </c>
      <c r="FT41" s="3">
        <v>0.10927614874991599</v>
      </c>
      <c r="FU41" s="3">
        <v>7.0774690557409902E-3</v>
      </c>
      <c r="FV41" s="3">
        <v>58.402951275370697</v>
      </c>
      <c r="FW41" s="3">
        <v>0.22504382224650399</v>
      </c>
      <c r="FX41" s="3">
        <v>63.873287049798698</v>
      </c>
      <c r="FY41" s="3">
        <v>-1.4599793902637499</v>
      </c>
      <c r="FZ41" s="3">
        <v>1.6881531285286</v>
      </c>
      <c r="GA41" s="3">
        <v>0.23634143799400401</v>
      </c>
      <c r="GB41" s="3">
        <v>7.6535421184175901E-3</v>
      </c>
      <c r="GC41" s="3">
        <v>63.1566798675521</v>
      </c>
      <c r="GD41" s="3">
        <v>0.24443846386929699</v>
      </c>
      <c r="GE41" s="3">
        <v>68.883160399848805</v>
      </c>
      <c r="GF41" s="3">
        <v>-1.4599793902637499</v>
      </c>
      <c r="GG41" s="3">
        <v>1.81476461316825</v>
      </c>
      <c r="GH41" s="3">
        <v>0.36295292263364898</v>
      </c>
      <c r="GI41" s="3">
        <v>8.2275577772989092E-3</v>
      </c>
      <c r="GJ41" s="3">
        <v>67.893430857618497</v>
      </c>
      <c r="GK41" s="3">
        <v>0.26376383891486699</v>
      </c>
    </row>
    <row r="42" spans="1:193" s="3" customFormat="1" x14ac:dyDescent="0.25">
      <c r="D42" s="3" t="s">
        <v>68</v>
      </c>
      <c r="E42" s="3">
        <v>2538.87383155116</v>
      </c>
      <c r="F42" s="3">
        <v>-244.042507759361</v>
      </c>
      <c r="G42" s="3">
        <v>18.556451046166899</v>
      </c>
      <c r="H42" s="3">
        <v>18.631638061962001</v>
      </c>
      <c r="I42" s="3">
        <v>19.1286456018229</v>
      </c>
      <c r="J42" s="3">
        <v>2542.3906916505598</v>
      </c>
      <c r="K42" s="3">
        <v>184.208912950014</v>
      </c>
      <c r="L42" s="3">
        <v>2789.23081861827</v>
      </c>
      <c r="M42" s="3">
        <v>-244.042507759361</v>
      </c>
      <c r="N42" s="3">
        <v>20.0668598522502</v>
      </c>
      <c r="O42" s="3">
        <v>40.296333482847999</v>
      </c>
      <c r="P42" s="3">
        <v>20.685628383366701</v>
      </c>
      <c r="Q42" s="3">
        <v>2749.3294688779301</v>
      </c>
      <c r="R42" s="3">
        <v>202.895035781236</v>
      </c>
      <c r="S42" s="3">
        <v>3038.6936735887002</v>
      </c>
      <c r="T42" s="3">
        <v>-244.042507759361</v>
      </c>
      <c r="U42" s="3">
        <v>21.571874341169</v>
      </c>
      <c r="V42" s="3">
        <v>61.883654991516501</v>
      </c>
      <c r="W42" s="3">
        <v>22.2370505121192</v>
      </c>
      <c r="X42" s="3">
        <v>2955.52917904377</v>
      </c>
      <c r="Y42" s="3">
        <v>221.514422459489</v>
      </c>
      <c r="Z42" s="3">
        <v>2215.8646464121798</v>
      </c>
      <c r="AA42" s="3">
        <v>-244.042507759361</v>
      </c>
      <c r="AB42" s="3">
        <v>18.427972212011401</v>
      </c>
      <c r="AC42" s="3">
        <v>18.631638061962001</v>
      </c>
      <c r="AD42" s="3">
        <v>18.339831989502301</v>
      </c>
      <c r="AE42" s="3">
        <v>2377.7664651569398</v>
      </c>
      <c r="AF42" s="3">
        <v>26.741246751127399</v>
      </c>
      <c r="AG42" s="3">
        <v>2439.9301881772699</v>
      </c>
      <c r="AH42" s="3">
        <v>-244.042507759361</v>
      </c>
      <c r="AI42" s="3">
        <v>19.927923438570499</v>
      </c>
      <c r="AJ42" s="3">
        <v>40.296333482847999</v>
      </c>
      <c r="AK42" s="3">
        <v>19.8326090119036</v>
      </c>
      <c r="AL42" s="3">
        <v>2571.3055960418001</v>
      </c>
      <c r="AM42" s="3">
        <v>32.610233961509202</v>
      </c>
      <c r="AN42" s="3">
        <v>2663.1954958646402</v>
      </c>
      <c r="AO42" s="3">
        <v>-244.042507759361</v>
      </c>
      <c r="AP42" s="3">
        <v>21.422517696463299</v>
      </c>
      <c r="AQ42" s="3">
        <v>61.883654991516501</v>
      </c>
      <c r="AR42" s="3">
        <v>21.3200546877964</v>
      </c>
      <c r="AS42" s="3">
        <v>2764.1535157449398</v>
      </c>
      <c r="AT42" s="3">
        <v>38.458260503282503</v>
      </c>
      <c r="AU42" s="3">
        <v>2621.51566367751</v>
      </c>
      <c r="AV42" s="3">
        <v>-244.042507759361</v>
      </c>
      <c r="AW42" s="3">
        <v>18.427972212011401</v>
      </c>
      <c r="AX42" s="3">
        <v>18.631638061962001</v>
      </c>
      <c r="AY42" s="3">
        <v>11.3987715137383</v>
      </c>
      <c r="AZ42" s="3">
        <v>2378.9066442527301</v>
      </c>
      <c r="BA42" s="3">
        <v>438.19314539642698</v>
      </c>
      <c r="BB42" s="3">
        <v>2878.5993114990802</v>
      </c>
      <c r="BC42" s="3">
        <v>-244.042507759361</v>
      </c>
      <c r="BD42" s="3">
        <v>19.927923438570499</v>
      </c>
      <c r="BE42" s="3">
        <v>40.296333482847999</v>
      </c>
      <c r="BF42" s="3">
        <v>12.3265784974146</v>
      </c>
      <c r="BG42" s="3">
        <v>2572.53858041284</v>
      </c>
      <c r="BH42" s="3">
        <v>477.55240342677502</v>
      </c>
      <c r="BI42" s="3">
        <v>3134.7648034355798</v>
      </c>
      <c r="BJ42" s="3">
        <v>-244.042507759361</v>
      </c>
      <c r="BK42" s="3">
        <v>21.422517696463299</v>
      </c>
      <c r="BL42" s="3">
        <v>61.883654991516501</v>
      </c>
      <c r="BM42" s="3">
        <v>13.2510718847207</v>
      </c>
      <c r="BN42" s="3">
        <v>2765.4789739438002</v>
      </c>
      <c r="BO42" s="3">
        <v>516.77109267844298</v>
      </c>
      <c r="BP42" s="3">
        <v>2210.09521528296</v>
      </c>
      <c r="BQ42" s="3">
        <v>-244.042507759361</v>
      </c>
      <c r="BR42" s="3">
        <v>18.427972212011401</v>
      </c>
      <c r="BS42" s="3">
        <v>18.631638061962001</v>
      </c>
      <c r="BT42" s="3">
        <v>11.3987715137383</v>
      </c>
      <c r="BU42" s="3">
        <v>2378.9066442527301</v>
      </c>
      <c r="BV42" s="3">
        <v>26.772697001876299</v>
      </c>
      <c r="BW42" s="3">
        <v>2433.6911521887</v>
      </c>
      <c r="BX42" s="3">
        <v>-244.042507759361</v>
      </c>
      <c r="BY42" s="3">
        <v>19.927923438570499</v>
      </c>
      <c r="BZ42" s="3">
        <v>40.296333482847999</v>
      </c>
      <c r="CA42" s="3">
        <v>12.3265784974146</v>
      </c>
      <c r="CB42" s="3">
        <v>2572.53858041284</v>
      </c>
      <c r="CC42" s="3">
        <v>32.644244116388897</v>
      </c>
      <c r="CD42" s="3">
        <v>2656.4885321769202</v>
      </c>
      <c r="CE42" s="3">
        <v>-244.042507759361</v>
      </c>
      <c r="CF42" s="3">
        <v>21.422517696463299</v>
      </c>
      <c r="CG42" s="3">
        <v>61.883654991516501</v>
      </c>
      <c r="CH42" s="3">
        <v>13.2510718847207</v>
      </c>
      <c r="CI42" s="3">
        <v>2765.4789739438002</v>
      </c>
      <c r="CJ42" s="3">
        <v>38.494821419778198</v>
      </c>
      <c r="CK42" s="3">
        <v>2298.9974261213201</v>
      </c>
      <c r="CL42" s="3">
        <v>-244.042507759361</v>
      </c>
      <c r="CM42" s="3">
        <v>29.574028669780901</v>
      </c>
      <c r="CN42" s="3">
        <v>18.631638061962001</v>
      </c>
      <c r="CO42" s="3">
        <v>7.2185824931620504</v>
      </c>
      <c r="CP42" s="3">
        <v>2475.4793308303001</v>
      </c>
      <c r="CQ42" s="3">
        <v>12.1363538254713</v>
      </c>
      <c r="CR42" s="3">
        <v>2529.82958949064</v>
      </c>
      <c r="CS42" s="3">
        <v>-244.042507759361</v>
      </c>
      <c r="CT42" s="3">
        <v>31.981217049879302</v>
      </c>
      <c r="CU42" s="3">
        <v>40.296333482847999</v>
      </c>
      <c r="CV42" s="3">
        <v>7.8061415333031396</v>
      </c>
      <c r="CW42" s="3">
        <v>2676.9718345025299</v>
      </c>
      <c r="CX42" s="3">
        <v>16.816570681439199</v>
      </c>
      <c r="CY42" s="3">
        <v>2759.83735227651</v>
      </c>
      <c r="CZ42" s="3">
        <v>-244.042507759361</v>
      </c>
      <c r="DA42" s="3">
        <v>34.3798083286203</v>
      </c>
      <c r="DB42" s="3">
        <v>61.883654991516501</v>
      </c>
      <c r="DC42" s="3">
        <v>8.3916021483008798</v>
      </c>
      <c r="DD42" s="3">
        <v>2877.74472209022</v>
      </c>
      <c r="DE42" s="3">
        <v>21.480072477207301</v>
      </c>
      <c r="DF42" s="3">
        <v>2627.0728808845802</v>
      </c>
      <c r="DG42" s="3">
        <v>-244.042507759361</v>
      </c>
      <c r="DH42" s="3">
        <v>45.561322032666702</v>
      </c>
      <c r="DI42" s="3">
        <v>18.631638061962001</v>
      </c>
      <c r="DJ42" s="3">
        <v>20.373609250838999</v>
      </c>
      <c r="DK42" s="3">
        <v>2745.4344989232</v>
      </c>
      <c r="DL42" s="3">
        <v>41.114320375272698</v>
      </c>
      <c r="DM42" s="3">
        <v>2884.60886033929</v>
      </c>
      <c r="DN42" s="3">
        <v>-244.042507759361</v>
      </c>
      <c r="DO42" s="3">
        <v>49.269801733000101</v>
      </c>
      <c r="DP42" s="3">
        <v>40.296333482847999</v>
      </c>
      <c r="DQ42" s="3">
        <v>22.031926282884001</v>
      </c>
      <c r="DR42" s="3">
        <v>2968.9000976727698</v>
      </c>
      <c r="DS42" s="3">
        <v>48.153208927154701</v>
      </c>
      <c r="DT42" s="3">
        <v>3141.22506843881</v>
      </c>
      <c r="DU42" s="3">
        <v>-244.042507759361</v>
      </c>
      <c r="DV42" s="3">
        <v>52.965036862974998</v>
      </c>
      <c r="DW42" s="3">
        <v>61.883654991516501</v>
      </c>
      <c r="DX42" s="3">
        <v>23.684320754100298</v>
      </c>
      <c r="DY42" s="3">
        <v>3191.5676049982198</v>
      </c>
      <c r="DZ42" s="3">
        <v>55.166958591351403</v>
      </c>
      <c r="EA42" s="3">
        <v>2328.8742049402399</v>
      </c>
      <c r="EB42" s="3">
        <v>-244.042507759361</v>
      </c>
      <c r="EC42" s="3">
        <v>32.561304292991103</v>
      </c>
      <c r="ED42" s="3">
        <v>18.631638061962001</v>
      </c>
      <c r="EE42" s="3">
        <v>11.9648498315699</v>
      </c>
      <c r="EF42" s="3">
        <v>2497.04634639818</v>
      </c>
      <c r="EG42" s="3">
        <v>12.712574114898</v>
      </c>
      <c r="EH42" s="3">
        <v>2562.1381991436701</v>
      </c>
      <c r="EI42" s="3">
        <v>-244.042507759361</v>
      </c>
      <c r="EJ42" s="3">
        <v>35.211643014513598</v>
      </c>
      <c r="EK42" s="3">
        <v>40.296333482847999</v>
      </c>
      <c r="EL42" s="3">
        <v>12.9387329573954</v>
      </c>
      <c r="EM42" s="3">
        <v>2700.2943048259399</v>
      </c>
      <c r="EN42" s="3">
        <v>17.439692622330899</v>
      </c>
      <c r="EO42" s="3">
        <v>2794.5691076535099</v>
      </c>
      <c r="EP42" s="3">
        <v>-244.042507759361</v>
      </c>
      <c r="EQ42" s="3">
        <v>37.8525162406021</v>
      </c>
      <c r="ER42" s="3">
        <v>61.883654991516501</v>
      </c>
      <c r="ES42" s="3">
        <v>13.9091379292</v>
      </c>
      <c r="ET42" s="3">
        <v>2902.8163776878901</v>
      </c>
      <c r="EU42" s="3">
        <v>22.149928563665899</v>
      </c>
      <c r="EV42" s="3">
        <v>2007.0033121768099</v>
      </c>
      <c r="EW42" s="3">
        <v>-244.042507759361</v>
      </c>
      <c r="EX42" s="3">
        <v>0</v>
      </c>
      <c r="EY42" s="3">
        <v>18.631638061962001</v>
      </c>
      <c r="EZ42" s="3">
        <v>0</v>
      </c>
      <c r="FA42" s="3">
        <v>2228.99972840287</v>
      </c>
      <c r="FB42" s="3">
        <v>3.4144534713435002</v>
      </c>
      <c r="FC42" s="3">
        <v>2214.0685127832098</v>
      </c>
      <c r="FD42" s="3">
        <v>-244.042507759361</v>
      </c>
      <c r="FE42" s="3">
        <v>0</v>
      </c>
      <c r="FF42" s="3">
        <v>40.296333482847999</v>
      </c>
      <c r="FG42" s="3">
        <v>0</v>
      </c>
      <c r="FH42" s="3">
        <v>2410.4299388542599</v>
      </c>
      <c r="FI42" s="3">
        <v>7.3847482054638496</v>
      </c>
      <c r="FJ42" s="3">
        <v>2420.39419481602</v>
      </c>
      <c r="FK42" s="3">
        <v>-244.042507759361</v>
      </c>
      <c r="FL42" s="3">
        <v>0</v>
      </c>
      <c r="FM42" s="3">
        <v>61.883654991516501</v>
      </c>
      <c r="FN42" s="3">
        <v>0</v>
      </c>
      <c r="FO42" s="3">
        <v>2591.21218426833</v>
      </c>
      <c r="FP42" s="3">
        <v>11.340863315533801</v>
      </c>
      <c r="FQ42" s="3">
        <v>5369.8500656050301</v>
      </c>
      <c r="FR42" s="3">
        <v>-244.042507759361</v>
      </c>
      <c r="FS42" s="3">
        <v>266.16625802802798</v>
      </c>
      <c r="FT42" s="3">
        <v>18.631638061962001</v>
      </c>
      <c r="FU42" s="3">
        <v>12.993448487691699</v>
      </c>
      <c r="FV42" s="3">
        <v>4455.8627954945396</v>
      </c>
      <c r="FW42" s="3">
        <v>860.23843329216697</v>
      </c>
      <c r="FX42" s="3">
        <v>5850.6353507927997</v>
      </c>
      <c r="FY42" s="3">
        <v>-244.042507759361</v>
      </c>
      <c r="FZ42" s="3">
        <v>287.83095344891399</v>
      </c>
      <c r="GA42" s="3">
        <v>40.296333482847999</v>
      </c>
      <c r="GB42" s="3">
        <v>14.0510547599457</v>
      </c>
      <c r="GC42" s="3">
        <v>4818.5493021045604</v>
      </c>
      <c r="GD42" s="3">
        <v>933.95021475588896</v>
      </c>
      <c r="GE42" s="3">
        <v>6329.7035456763197</v>
      </c>
      <c r="GF42" s="3">
        <v>-244.042507759361</v>
      </c>
      <c r="GG42" s="3">
        <v>309.41827495758298</v>
      </c>
      <c r="GH42" s="3">
        <v>61.883654991516501</v>
      </c>
      <c r="GI42" s="3">
        <v>15.1048838669416</v>
      </c>
      <c r="GJ42" s="3">
        <v>5179.9404997623997</v>
      </c>
      <c r="GK42" s="3">
        <v>1007.39873985724</v>
      </c>
    </row>
    <row r="43" spans="1:193" x14ac:dyDescent="0.25">
      <c r="D43" t="s">
        <v>69</v>
      </c>
      <c r="E43">
        <v>-656.73950067921305</v>
      </c>
      <c r="F43">
        <v>-492.193380155196</v>
      </c>
      <c r="G43">
        <v>81.350033914722104</v>
      </c>
      <c r="H43">
        <v>36.054975539603198</v>
      </c>
      <c r="I43">
        <v>19.229330504128999</v>
      </c>
      <c r="J43">
        <v>-486.50715772682997</v>
      </c>
      <c r="K43">
        <v>185.32669724435999</v>
      </c>
      <c r="L43">
        <v>-627.42841688450505</v>
      </c>
      <c r="M43">
        <v>-492.193380155196</v>
      </c>
      <c r="N43">
        <v>87.971548303129694</v>
      </c>
      <c r="O43">
        <v>77.979365701932494</v>
      </c>
      <c r="P43">
        <v>20.7945085684186</v>
      </c>
      <c r="Q43">
        <v>-526.106577541805</v>
      </c>
      <c r="R43">
        <v>204.12611823901699</v>
      </c>
      <c r="S43">
        <v>-598.22201553191996</v>
      </c>
      <c r="T43">
        <v>-492.193380155196</v>
      </c>
      <c r="U43">
        <v>94.569414425864395</v>
      </c>
      <c r="V43">
        <v>119.754025899396</v>
      </c>
      <c r="W43">
        <v>22.354096711050001</v>
      </c>
      <c r="X43">
        <v>-565.56457085744103</v>
      </c>
      <c r="Y43">
        <v>222.85839844440699</v>
      </c>
      <c r="Z43">
        <v>-830.14274639318501</v>
      </c>
      <c r="AA43">
        <v>-492.193380155196</v>
      </c>
      <c r="AB43">
        <v>35.660851994813498</v>
      </c>
      <c r="AC43">
        <v>36.054975539603198</v>
      </c>
      <c r="AD43">
        <v>18.437103513854101</v>
      </c>
      <c r="AE43">
        <v>-455.004971698769</v>
      </c>
      <c r="AF43">
        <v>26.902674412510098</v>
      </c>
      <c r="AG43">
        <v>-814.94588027286795</v>
      </c>
      <c r="AH43">
        <v>-492.193380155196</v>
      </c>
      <c r="AI43">
        <v>38.563479482763398</v>
      </c>
      <c r="AJ43">
        <v>77.979365701932494</v>
      </c>
      <c r="AK43">
        <v>19.937797985911999</v>
      </c>
      <c r="AL43">
        <v>-492.040260092854</v>
      </c>
      <c r="AM43">
        <v>32.807116804574697</v>
      </c>
      <c r="AN43">
        <v>-799.80328867441006</v>
      </c>
      <c r="AO43">
        <v>-492.193380155196</v>
      </c>
      <c r="AP43">
        <v>41.455740443970697</v>
      </c>
      <c r="AQ43">
        <v>119.754025899396</v>
      </c>
      <c r="AR43">
        <v>21.4331328348554</v>
      </c>
      <c r="AS43">
        <v>-528.94327959981899</v>
      </c>
      <c r="AT43">
        <v>38.6904719023821</v>
      </c>
      <c r="AU43">
        <v>-451.03946404395299</v>
      </c>
      <c r="AV43">
        <v>-492.193380155196</v>
      </c>
      <c r="AW43">
        <v>35.660851994813498</v>
      </c>
      <c r="AX43">
        <v>36.054975539603198</v>
      </c>
      <c r="AY43">
        <v>11.4480966201799</v>
      </c>
      <c r="AZ43">
        <v>-455.22315425151999</v>
      </c>
      <c r="BA43">
        <v>413.21314620816702</v>
      </c>
      <c r="BB43">
        <v>-404.98535401149098</v>
      </c>
      <c r="BC43">
        <v>-492.193380155196</v>
      </c>
      <c r="BD43">
        <v>38.563479482763398</v>
      </c>
      <c r="BE43">
        <v>77.979365701932494</v>
      </c>
      <c r="BF43">
        <v>12.3799184381015</v>
      </c>
      <c r="BG43">
        <v>-492.27620169059702</v>
      </c>
      <c r="BH43">
        <v>450.56146421150601</v>
      </c>
      <c r="BI43">
        <v>-359.095722943429</v>
      </c>
      <c r="BJ43">
        <v>-492.193380155196</v>
      </c>
      <c r="BK43">
        <v>41.455740443970697</v>
      </c>
      <c r="BL43">
        <v>119.754025899396</v>
      </c>
      <c r="BM43">
        <v>13.3084123209591</v>
      </c>
      <c r="BN43">
        <v>-529.19691681739198</v>
      </c>
      <c r="BO43">
        <v>487.77639536483298</v>
      </c>
      <c r="BP43">
        <v>-837.31875012555099</v>
      </c>
      <c r="BQ43">
        <v>-492.193380155196</v>
      </c>
      <c r="BR43">
        <v>35.660851994813498</v>
      </c>
      <c r="BS43">
        <v>36.054975539603198</v>
      </c>
      <c r="BT43">
        <v>11.4480966201799</v>
      </c>
      <c r="BU43">
        <v>-455.22315425151999</v>
      </c>
      <c r="BV43">
        <v>26.933860126568</v>
      </c>
      <c r="BW43">
        <v>-822.70597733228897</v>
      </c>
      <c r="BX43">
        <v>-492.193380155196</v>
      </c>
      <c r="BY43">
        <v>38.563479482763398</v>
      </c>
      <c r="BZ43">
        <v>77.979365701932494</v>
      </c>
      <c r="CA43">
        <v>12.3799184381015</v>
      </c>
      <c r="CB43">
        <v>-492.27620169059702</v>
      </c>
      <c r="CC43">
        <v>32.840840890707199</v>
      </c>
      <c r="CD43">
        <v>-808.14539301328705</v>
      </c>
      <c r="CE43">
        <v>-492.193380155196</v>
      </c>
      <c r="CF43">
        <v>41.455740443970697</v>
      </c>
      <c r="CG43">
        <v>119.754025899396</v>
      </c>
      <c r="CH43">
        <v>13.3084123209591</v>
      </c>
      <c r="CI43">
        <v>-529.19691681739198</v>
      </c>
      <c r="CJ43">
        <v>38.726725294974401</v>
      </c>
      <c r="CK43">
        <v>-853.13336832989103</v>
      </c>
      <c r="CL43">
        <v>-492.193380155196</v>
      </c>
      <c r="CM43">
        <v>57.230119904132103</v>
      </c>
      <c r="CN43">
        <v>36.054975539603198</v>
      </c>
      <c r="CO43">
        <v>7.2684312864023504</v>
      </c>
      <c r="CP43">
        <v>-473.70312407488098</v>
      </c>
      <c r="CQ43">
        <v>12.2096091700486</v>
      </c>
      <c r="CR43">
        <v>-839.80783190209797</v>
      </c>
      <c r="CS43">
        <v>-492.193380155196</v>
      </c>
      <c r="CT43">
        <v>61.888385477724199</v>
      </c>
      <c r="CU43">
        <v>77.979365701932494</v>
      </c>
      <c r="CV43">
        <v>7.8600477864583604</v>
      </c>
      <c r="CW43">
        <v>-512.26035510423196</v>
      </c>
      <c r="CX43">
        <v>16.918104391215198</v>
      </c>
      <c r="CY43">
        <v>-826.52988667583304</v>
      </c>
      <c r="CZ43">
        <v>-492.193380155196</v>
      </c>
      <c r="DA43">
        <v>66.530014388553496</v>
      </c>
      <c r="DB43">
        <v>119.754025899396</v>
      </c>
      <c r="DC43">
        <v>8.4495513704427303</v>
      </c>
      <c r="DD43">
        <v>-550.67988173704896</v>
      </c>
      <c r="DE43">
        <v>21.609783558020599</v>
      </c>
      <c r="DF43">
        <v>-792.33919195813201</v>
      </c>
      <c r="DG43">
        <v>-492.193380155196</v>
      </c>
      <c r="DH43">
        <v>127.31716693913199</v>
      </c>
      <c r="DI43">
        <v>36.054975539603198</v>
      </c>
      <c r="DJ43">
        <v>20.4803828709593</v>
      </c>
      <c r="DK43">
        <v>-525.36124333006205</v>
      </c>
      <c r="DL43">
        <v>41.362906177432897</v>
      </c>
      <c r="DM43">
        <v>-774.06529233728702</v>
      </c>
      <c r="DN43">
        <v>-492.193380155196</v>
      </c>
      <c r="DO43">
        <v>137.68019215510799</v>
      </c>
      <c r="DP43">
        <v>77.979365701932494</v>
      </c>
      <c r="DQ43">
        <v>22.1473907790607</v>
      </c>
      <c r="DR43">
        <v>-568.12320499646205</v>
      </c>
      <c r="DS43">
        <v>48.444344178270399</v>
      </c>
      <c r="DT43">
        <v>-755.85665664366104</v>
      </c>
      <c r="DU43">
        <v>-492.193380155196</v>
      </c>
      <c r="DV43">
        <v>148.00620656674101</v>
      </c>
      <c r="DW43">
        <v>119.754025899396</v>
      </c>
      <c r="DX43">
        <v>23.808445087490199</v>
      </c>
      <c r="DY43">
        <v>-610.73244537119695</v>
      </c>
      <c r="DZ43">
        <v>55.500491329104896</v>
      </c>
      <c r="EA43">
        <v>-846.15167695588298</v>
      </c>
      <c r="EB43">
        <v>-492.193380155196</v>
      </c>
      <c r="EC43">
        <v>63.010940096468602</v>
      </c>
      <c r="ED43">
        <v>36.054975539603198</v>
      </c>
      <c r="EE43">
        <v>12.016624489109899</v>
      </c>
      <c r="EF43">
        <v>-477.83014809170101</v>
      </c>
      <c r="EG43">
        <v>12.7893111658323</v>
      </c>
      <c r="EH43">
        <v>-832.257863323229</v>
      </c>
      <c r="EI43">
        <v>-492.193380155196</v>
      </c>
      <c r="EJ43">
        <v>68.139737546181195</v>
      </c>
      <c r="EK43">
        <v>77.979365701932494</v>
      </c>
      <c r="EL43">
        <v>12.9947218312467</v>
      </c>
      <c r="EM43">
        <v>-516.72329968055999</v>
      </c>
      <c r="EN43">
        <v>17.5449914331675</v>
      </c>
      <c r="EO43">
        <v>-818.41367045354798</v>
      </c>
      <c r="EP43">
        <v>-492.193380155196</v>
      </c>
      <c r="EQ43">
        <v>73.250217862144794</v>
      </c>
      <c r="ER43">
        <v>119.754025899396</v>
      </c>
      <c r="ES43">
        <v>13.969325968590301</v>
      </c>
      <c r="ET43">
        <v>-555.47754715660301</v>
      </c>
      <c r="EU43">
        <v>22.283687128119201</v>
      </c>
      <c r="EV43">
        <v>-879.24056053744903</v>
      </c>
      <c r="EW43">
        <v>-492.193380155196</v>
      </c>
      <c r="EX43">
        <v>0</v>
      </c>
      <c r="EY43">
        <v>36.054975539603198</v>
      </c>
      <c r="EZ43">
        <v>0</v>
      </c>
      <c r="FA43">
        <v>-426.537245436158</v>
      </c>
      <c r="FB43">
        <v>3.4350895143009899</v>
      </c>
      <c r="FC43">
        <v>-868.04002812655096</v>
      </c>
      <c r="FD43">
        <v>-492.193380155196</v>
      </c>
      <c r="FE43">
        <v>0</v>
      </c>
      <c r="FF43">
        <v>77.979365701932494</v>
      </c>
      <c r="FG43">
        <v>0</v>
      </c>
      <c r="FH43">
        <v>-461.25539332049499</v>
      </c>
      <c r="FI43">
        <v>7.4293796472091298</v>
      </c>
      <c r="FJ43">
        <v>-856.879497617119</v>
      </c>
      <c r="FK43">
        <v>-492.193380155196</v>
      </c>
      <c r="FL43">
        <v>0</v>
      </c>
      <c r="FM43">
        <v>119.754025899396</v>
      </c>
      <c r="FN43">
        <v>0</v>
      </c>
      <c r="FO43">
        <v>-495.849547819534</v>
      </c>
      <c r="FP43">
        <v>11.409404458214</v>
      </c>
      <c r="FQ43">
        <v>33.037883975049297</v>
      </c>
      <c r="FR43">
        <v>-492.193380155196</v>
      </c>
      <c r="FS43">
        <v>515.07107913718903</v>
      </c>
      <c r="FT43">
        <v>36.054975539603198</v>
      </c>
      <c r="FU43">
        <v>13.0831763155242</v>
      </c>
      <c r="FV43">
        <v>-852.66562333478498</v>
      </c>
      <c r="FW43">
        <v>813.68765647271505</v>
      </c>
      <c r="FX43">
        <v>118.493638613709</v>
      </c>
      <c r="FY43">
        <v>-492.193380155196</v>
      </c>
      <c r="FZ43">
        <v>556.99546929951805</v>
      </c>
      <c r="GA43">
        <v>77.979365701932494</v>
      </c>
      <c r="GB43">
        <v>14.148086015624999</v>
      </c>
      <c r="GC43">
        <v>-922.06863918761803</v>
      </c>
      <c r="GD43">
        <v>883.63273693944802</v>
      </c>
      <c r="GE43">
        <v>203.64419412866101</v>
      </c>
      <c r="GF43">
        <v>-492.193380155196</v>
      </c>
      <c r="GG43">
        <v>598.77012949698201</v>
      </c>
      <c r="GH43">
        <v>119.754025899396</v>
      </c>
      <c r="GI43">
        <v>15.2091924667969</v>
      </c>
      <c r="GJ43">
        <v>-991.22378712668797</v>
      </c>
      <c r="GK43">
        <v>953.32801354737001</v>
      </c>
    </row>
    <row r="44" spans="1:193" s="3" customFormat="1" x14ac:dyDescent="0.25">
      <c r="D44" s="3" t="s">
        <v>70</v>
      </c>
      <c r="E44" s="3">
        <v>6.0908465090994897</v>
      </c>
      <c r="F44" s="3">
        <v>-2.02855463680892E-2</v>
      </c>
      <c r="G44" s="3">
        <v>-5.5853617409923001E-3</v>
      </c>
      <c r="H44" s="3">
        <v>2.25476220680749E-3</v>
      </c>
      <c r="I44" s="3">
        <v>2.3758957236139199E-3</v>
      </c>
      <c r="J44" s="3">
        <v>6.0221422223807997</v>
      </c>
      <c r="K44" s="3">
        <v>8.9944536897344995E-2</v>
      </c>
      <c r="L44" s="3">
        <v>6.5920595545838898</v>
      </c>
      <c r="M44" s="3">
        <v>-2.02855463680892E-2</v>
      </c>
      <c r="N44" s="3">
        <v>-6.0399842082823696E-3</v>
      </c>
      <c r="O44" s="3">
        <v>4.8765787263510699E-3</v>
      </c>
      <c r="P44" s="3">
        <v>2.5692825848383002E-3</v>
      </c>
      <c r="Q44" s="3">
        <v>6.5123165893187798</v>
      </c>
      <c r="R44" s="3">
        <v>9.8622634530292103E-2</v>
      </c>
      <c r="S44" s="3">
        <v>7.0914825534772703</v>
      </c>
      <c r="T44" s="3">
        <v>-2.02855463680892E-2</v>
      </c>
      <c r="U44" s="3">
        <v>-6.4929830239035397E-3</v>
      </c>
      <c r="V44" s="3">
        <v>7.4890316154677204E-3</v>
      </c>
      <c r="W44" s="3">
        <v>2.7619787787011799E-3</v>
      </c>
      <c r="X44" s="3">
        <v>7.0007403335176797</v>
      </c>
      <c r="Y44" s="3">
        <v>0.107269738957407</v>
      </c>
      <c r="Z44" s="3">
        <v>5.6329486775442099</v>
      </c>
      <c r="AA44" s="3">
        <v>-2.02855463680892E-2</v>
      </c>
      <c r="AB44" s="3">
        <v>2.23011498793394E-3</v>
      </c>
      <c r="AC44" s="3">
        <v>2.25476220680749E-3</v>
      </c>
      <c r="AD44" s="3">
        <v>2.2792471796095298E-3</v>
      </c>
      <c r="AE44" s="3">
        <v>5.6321980220461301</v>
      </c>
      <c r="AF44" s="3">
        <v>1.42720774918232E-2</v>
      </c>
      <c r="AG44" s="3">
        <v>6.0968909692973599</v>
      </c>
      <c r="AH44" s="3">
        <v>-2.02855463680892E-2</v>
      </c>
      <c r="AI44" s="3">
        <v>2.4116359753239098E-3</v>
      </c>
      <c r="AJ44" s="3">
        <v>4.8765787263510699E-3</v>
      </c>
      <c r="AK44" s="3">
        <v>2.4647672988800701E-3</v>
      </c>
      <c r="AL44" s="3">
        <v>6.0906327447708097</v>
      </c>
      <c r="AM44" s="3">
        <v>1.67907888940882E-2</v>
      </c>
      <c r="AN44" s="3">
        <v>6.5591763242942598</v>
      </c>
      <c r="AO44" s="3">
        <v>-2.02855463680892E-2</v>
      </c>
      <c r="AP44" s="3">
        <v>2.5925086734732098E-3</v>
      </c>
      <c r="AQ44" s="3">
        <v>7.4890316154677204E-3</v>
      </c>
      <c r="AR44" s="3">
        <v>2.6496248462960798E-3</v>
      </c>
      <c r="AS44" s="3">
        <v>6.5474302006286198</v>
      </c>
      <c r="AT44" s="3">
        <v>1.9300504898488099E-2</v>
      </c>
      <c r="AU44" s="3">
        <v>5.6912628371248903</v>
      </c>
      <c r="AV44" s="3">
        <v>-2.02855463680892E-2</v>
      </c>
      <c r="AW44" s="3">
        <v>2.23011498793394E-3</v>
      </c>
      <c r="AX44" s="3">
        <v>2.25476220680749E-3</v>
      </c>
      <c r="AY44" s="3">
        <v>1.3966222857138E-3</v>
      </c>
      <c r="AZ44" s="3">
        <v>5.6348987559248398</v>
      </c>
      <c r="BA44" s="3">
        <v>7.0768128087688398E-2</v>
      </c>
      <c r="BB44" s="3">
        <v>6.1599516302392603</v>
      </c>
      <c r="BC44" s="3">
        <v>-2.02855463680892E-2</v>
      </c>
      <c r="BD44" s="3">
        <v>2.4116359753239098E-3</v>
      </c>
      <c r="BE44" s="3">
        <v>4.8765787263510699E-3</v>
      </c>
      <c r="BF44" s="3">
        <v>1.5103008438533E-3</v>
      </c>
      <c r="BG44" s="3">
        <v>6.0935533058256901</v>
      </c>
      <c r="BH44" s="3">
        <v>7.7885355236128606E-2</v>
      </c>
      <c r="BI44" s="3">
        <v>6.6269665348068001</v>
      </c>
      <c r="BJ44" s="3">
        <v>-2.02855463680892E-2</v>
      </c>
      <c r="BK44" s="3">
        <v>2.5925086734732098E-3</v>
      </c>
      <c r="BL44" s="3">
        <v>7.4890316154677204E-3</v>
      </c>
      <c r="BM44" s="3">
        <v>1.6235734071422901E-3</v>
      </c>
      <c r="BN44" s="3">
        <v>6.5505698037626203</v>
      </c>
      <c r="BO44" s="3">
        <v>8.49771637161814E-2</v>
      </c>
      <c r="BP44" s="3">
        <v>5.6406536780929102</v>
      </c>
      <c r="BQ44" s="3">
        <v>-2.02855463680892E-2</v>
      </c>
      <c r="BR44" s="3">
        <v>2.23011498793394E-3</v>
      </c>
      <c r="BS44" s="3">
        <v>2.25476220680749E-3</v>
      </c>
      <c r="BT44" s="3">
        <v>1.3966222857138E-3</v>
      </c>
      <c r="BU44" s="3">
        <v>5.6348987559248398</v>
      </c>
      <c r="BV44" s="3">
        <v>2.0158969055706299E-2</v>
      </c>
      <c r="BW44" s="3">
        <v>6.1052231210535197</v>
      </c>
      <c r="BX44" s="3">
        <v>-2.02855463680892E-2</v>
      </c>
      <c r="BY44" s="3">
        <v>2.4116359753239098E-3</v>
      </c>
      <c r="BZ44" s="3">
        <v>4.8765787263510699E-3</v>
      </c>
      <c r="CA44" s="3">
        <v>1.5103008438533E-3</v>
      </c>
      <c r="CB44" s="3">
        <v>6.0935533058256901</v>
      </c>
      <c r="CC44" s="3">
        <v>2.31568460503804E-2</v>
      </c>
      <c r="CD44" s="3">
        <v>6.5681333874321197</v>
      </c>
      <c r="CE44" s="3">
        <v>-2.02855463680892E-2</v>
      </c>
      <c r="CF44" s="3">
        <v>2.5925086734732098E-3</v>
      </c>
      <c r="CG44" s="3">
        <v>7.4890316154677204E-3</v>
      </c>
      <c r="CH44" s="3">
        <v>1.6235734071422901E-3</v>
      </c>
      <c r="CI44" s="3">
        <v>6.5505698037626203</v>
      </c>
      <c r="CJ44" s="3">
        <v>2.6144016341502201E-2</v>
      </c>
      <c r="CK44" s="3">
        <v>5.85614814640389</v>
      </c>
      <c r="CL44" s="3">
        <v>-2.02855463680892E-2</v>
      </c>
      <c r="CM44" s="3">
        <v>3.5789876298531502E-3</v>
      </c>
      <c r="CN44" s="3">
        <v>2.25476220680749E-3</v>
      </c>
      <c r="CO44" s="3">
        <v>9.1788825954418395E-4</v>
      </c>
      <c r="CP44" s="3">
        <v>5.8636497717610201</v>
      </c>
      <c r="CQ44" s="3">
        <v>6.0322829147545099E-3</v>
      </c>
      <c r="CR44" s="3">
        <v>6.3382578367851599</v>
      </c>
      <c r="CS44" s="3">
        <v>-2.02855463680892E-2</v>
      </c>
      <c r="CT44" s="3">
        <v>3.87030057646911E-3</v>
      </c>
      <c r="CU44" s="3">
        <v>4.8765787263510699E-3</v>
      </c>
      <c r="CV44" s="3">
        <v>9.9260009462336205E-4</v>
      </c>
      <c r="CW44" s="3">
        <v>6.3409235903927303</v>
      </c>
      <c r="CX44" s="3">
        <v>7.8803133630721296E-3</v>
      </c>
      <c r="CY44" s="3">
        <v>6.8186457068436397</v>
      </c>
      <c r="CZ44" s="3">
        <v>-2.02855463680892E-2</v>
      </c>
      <c r="DA44" s="3">
        <v>4.1605731197042898E-3</v>
      </c>
      <c r="DB44" s="3">
        <v>7.4890316154677204E-3</v>
      </c>
      <c r="DC44" s="3">
        <v>1.06704510172011E-3</v>
      </c>
      <c r="DD44" s="3">
        <v>6.8164928596721897</v>
      </c>
      <c r="DE44" s="3">
        <v>9.7217437026457694E-3</v>
      </c>
      <c r="DF44" s="3">
        <v>6.5007564625600596</v>
      </c>
      <c r="DG44" s="3">
        <v>-2.02855463680892E-2</v>
      </c>
      <c r="DH44" s="3">
        <v>-1.2330756504004101E-3</v>
      </c>
      <c r="DI44" s="3">
        <v>2.25476220680749E-3</v>
      </c>
      <c r="DJ44" s="3">
        <v>2.5296938402411501E-3</v>
      </c>
      <c r="DK44" s="3">
        <v>6.5030906024961102</v>
      </c>
      <c r="DL44" s="3">
        <v>1.44000260353928E-2</v>
      </c>
      <c r="DM44" s="3">
        <v>7.0353342716982201</v>
      </c>
      <c r="DN44" s="3">
        <v>-2.02855463680892E-2</v>
      </c>
      <c r="DO44" s="3">
        <v>-1.3334422731074199E-3</v>
      </c>
      <c r="DP44" s="3">
        <v>4.8765787263510699E-3</v>
      </c>
      <c r="DQ44" s="3">
        <v>2.7355991528189199E-3</v>
      </c>
      <c r="DR44" s="3">
        <v>7.0324119306062602</v>
      </c>
      <c r="DS44" s="3">
        <v>1.6929151853994899E-2</v>
      </c>
      <c r="DT44" s="3">
        <v>7.5680028743751802</v>
      </c>
      <c r="DU44" s="3">
        <v>-2.02855463680892E-2</v>
      </c>
      <c r="DV44" s="3">
        <v>-1.4334504435904801E-3</v>
      </c>
      <c r="DW44" s="3">
        <v>7.4890316154677204E-3</v>
      </c>
      <c r="DX44" s="3">
        <v>2.9407690892803398E-3</v>
      </c>
      <c r="DY44" s="3">
        <v>7.5598428254017298</v>
      </c>
      <c r="DZ44" s="3">
        <v>1.94492450803877E-2</v>
      </c>
      <c r="EA44" s="3">
        <v>5.9083688531224201</v>
      </c>
      <c r="EB44" s="3">
        <v>-2.02855463680892E-2</v>
      </c>
      <c r="EC44" s="3">
        <v>3.9405015318585198E-3</v>
      </c>
      <c r="ED44" s="3">
        <v>2.25476220680749E-3</v>
      </c>
      <c r="EE44" s="3">
        <v>1.46598042603534E-3</v>
      </c>
      <c r="EF44" s="3">
        <v>5.91473540367772</v>
      </c>
      <c r="EG44" s="3">
        <v>6.2577516480893701E-3</v>
      </c>
      <c r="EH44" s="3">
        <v>6.3947290661435696</v>
      </c>
      <c r="EI44" s="3">
        <v>-2.02855463680892E-2</v>
      </c>
      <c r="EJ44" s="3">
        <v>4.2612400286377002E-3</v>
      </c>
      <c r="EK44" s="3">
        <v>4.8765787263510699E-3</v>
      </c>
      <c r="EL44" s="3">
        <v>1.5853044142010099E-3</v>
      </c>
      <c r="EM44" s="3">
        <v>6.3961673551398599</v>
      </c>
      <c r="EN44" s="3">
        <v>8.1241342026086693E-3</v>
      </c>
      <c r="EO44" s="3">
        <v>6.8793522784039203</v>
      </c>
      <c r="EP44" s="3">
        <v>-2.02855463680892E-2</v>
      </c>
      <c r="EQ44" s="3">
        <v>4.5808330307855298E-3</v>
      </c>
      <c r="ER44" s="3">
        <v>7.4890316154677204E-3</v>
      </c>
      <c r="ES44" s="3">
        <v>1.7042022452660899E-3</v>
      </c>
      <c r="ET44" s="3">
        <v>6.8758799067753396</v>
      </c>
      <c r="EU44" s="3">
        <v>9.9838511051475402E-3</v>
      </c>
      <c r="EV44" s="3">
        <v>5.2630394460102199</v>
      </c>
      <c r="EW44" s="3">
        <v>-2.02855463680892E-2</v>
      </c>
      <c r="EX44" s="3">
        <v>0</v>
      </c>
      <c r="EY44" s="3">
        <v>2.25476220680749E-3</v>
      </c>
      <c r="EZ44" s="3">
        <v>0</v>
      </c>
      <c r="FA44" s="3">
        <v>5.2798153415892202</v>
      </c>
      <c r="FB44" s="3">
        <v>1.25488858227994E-3</v>
      </c>
      <c r="FC44" s="3">
        <v>5.6968728468245597</v>
      </c>
      <c r="FD44" s="3">
        <v>-2.02855463680892E-2</v>
      </c>
      <c r="FE44" s="3">
        <v>0</v>
      </c>
      <c r="FF44" s="3">
        <v>4.8765787263510699E-3</v>
      </c>
      <c r="FG44" s="3">
        <v>0</v>
      </c>
      <c r="FH44" s="3">
        <v>5.7095677531139302</v>
      </c>
      <c r="FI44" s="3">
        <v>2.7140613523728898E-3</v>
      </c>
      <c r="FJ44" s="3">
        <v>6.1291568426359904</v>
      </c>
      <c r="FK44" s="3">
        <v>-2.02855463680892E-2</v>
      </c>
      <c r="FL44" s="3">
        <v>0</v>
      </c>
      <c r="FM44" s="3">
        <v>7.4890316154677204E-3</v>
      </c>
      <c r="FN44" s="3">
        <v>0</v>
      </c>
      <c r="FO44" s="3">
        <v>6.1377853345974698</v>
      </c>
      <c r="FP44" s="3">
        <v>4.1680227911440803E-3</v>
      </c>
      <c r="FQ44" s="3">
        <v>10.7174622423698</v>
      </c>
      <c r="FR44" s="3">
        <v>-2.02855463680892E-2</v>
      </c>
      <c r="FS44" s="3">
        <v>3.2210888668678397E-2</v>
      </c>
      <c r="FT44" s="3">
        <v>2.25476220680749E-3</v>
      </c>
      <c r="FU44" s="3">
        <v>1.6521988671795299E-3</v>
      </c>
      <c r="FV44" s="3">
        <v>10.5545695891698</v>
      </c>
      <c r="FW44" s="3">
        <v>0.14706034982542901</v>
      </c>
      <c r="FX44" s="3">
        <v>11.5952602893995</v>
      </c>
      <c r="FY44" s="3">
        <v>-2.02855463680892E-2</v>
      </c>
      <c r="FZ44" s="3">
        <v>3.4832705188221999E-2</v>
      </c>
      <c r="GA44" s="3">
        <v>4.8765787263510699E-3</v>
      </c>
      <c r="GB44" s="3">
        <v>1.78668017032205E-3</v>
      </c>
      <c r="GC44" s="3">
        <v>11.413662462706901</v>
      </c>
      <c r="GD44" s="3">
        <v>0.16038740897577899</v>
      </c>
      <c r="GE44" s="3">
        <v>12.469923343404099</v>
      </c>
      <c r="GF44" s="3">
        <v>-2.02855463680892E-2</v>
      </c>
      <c r="GG44" s="3">
        <v>3.74451580773386E-2</v>
      </c>
      <c r="GH44" s="3">
        <v>7.4890316154677204E-3</v>
      </c>
      <c r="GI44" s="3">
        <v>1.9206811830962101E-3</v>
      </c>
      <c r="GJ44" s="3">
        <v>12.269687147409901</v>
      </c>
      <c r="GK44" s="3">
        <v>0.173666871486305</v>
      </c>
    </row>
    <row r="45" spans="1:193" x14ac:dyDescent="0.25">
      <c r="D45" t="s">
        <v>71</v>
      </c>
      <c r="E45">
        <v>1.01240135302478E-4</v>
      </c>
      <c r="F45" s="2">
        <v>-2.7012538025950699E-7</v>
      </c>
      <c r="G45" s="2">
        <v>6.6739403473372706E-8</v>
      </c>
      <c r="H45" s="2">
        <v>1.2519447662157701E-7</v>
      </c>
      <c r="I45" s="2">
        <v>7.3718059489513302E-9</v>
      </c>
      <c r="J45">
        <v>1.01204875117485E-4</v>
      </c>
      <c r="K45" s="2">
        <v>1.0607987920878401E-7</v>
      </c>
      <c r="L45">
        <v>1.09640107247845E-4</v>
      </c>
      <c r="M45" s="2">
        <v>-2.7012538025950699E-7</v>
      </c>
      <c r="N45" s="2">
        <v>7.2171680500275205E-8</v>
      </c>
      <c r="O45" s="2">
        <v>2.7076944943736302E-7</v>
      </c>
      <c r="P45" s="2">
        <v>7.9718366657264407E-9</v>
      </c>
      <c r="Q45">
        <v>1.0944248123169899E-4</v>
      </c>
      <c r="R45" s="2">
        <v>1.16838429802086E-7</v>
      </c>
      <c r="S45">
        <v>1.1801007929340699E-4</v>
      </c>
      <c r="T45" s="2">
        <v>-2.7012538025950699E-7</v>
      </c>
      <c r="U45" s="2">
        <v>7.7584556537795797E-8</v>
      </c>
      <c r="V45" s="2">
        <v>4.1582451163595099E-7</v>
      </c>
      <c r="W45" s="2">
        <v>8.5697244156559199E-9</v>
      </c>
      <c r="X45">
        <v>1.17650667324076E-4</v>
      </c>
      <c r="Y45" s="2">
        <v>1.2755855700041199E-7</v>
      </c>
      <c r="Z45" s="2">
        <v>9.4653011636587706E-5</v>
      </c>
      <c r="AA45" s="2">
        <v>-2.7012538025950699E-7</v>
      </c>
      <c r="AB45" s="2">
        <v>1.2382595285541899E-7</v>
      </c>
      <c r="AC45" s="2">
        <v>1.2519447662157701E-7</v>
      </c>
      <c r="AD45" s="2">
        <v>7.0521068692135496E-9</v>
      </c>
      <c r="AE45" s="2">
        <v>9.4651683140219305E-5</v>
      </c>
      <c r="AF45" s="2">
        <v>1.53813402816835E-8</v>
      </c>
      <c r="AG45">
        <v>1.02516822353335E-4</v>
      </c>
      <c r="AH45" s="2">
        <v>-2.7012538025950699E-7</v>
      </c>
      <c r="AI45" s="2">
        <v>1.33904809483185E-7</v>
      </c>
      <c r="AJ45" s="2">
        <v>2.7076944943736302E-7</v>
      </c>
      <c r="AK45" s="2">
        <v>7.6261155678704608E-9</v>
      </c>
      <c r="AL45">
        <v>1.02355889907446E-4</v>
      </c>
      <c r="AM45" s="2">
        <v>1.8757451659989099E-8</v>
      </c>
      <c r="AN45">
        <v>1.10352548031809E-4</v>
      </c>
      <c r="AO45" s="2">
        <v>-2.7012538025950699E-7</v>
      </c>
      <c r="AP45" s="2">
        <v>1.4394767019442401E-7</v>
      </c>
      <c r="AQ45" s="2">
        <v>4.1582451163595099E-7</v>
      </c>
      <c r="AR45" s="2">
        <v>8.1980742354607503E-9</v>
      </c>
      <c r="AS45">
        <v>1.10032581650505E-4</v>
      </c>
      <c r="AT45" s="2">
        <v>2.2121505497657902E-8</v>
      </c>
      <c r="AU45" s="2">
        <v>9.4884702844676293E-5</v>
      </c>
      <c r="AV45" s="2">
        <v>-2.7012538025950699E-7</v>
      </c>
      <c r="AW45" s="2">
        <v>1.2382595285541899E-7</v>
      </c>
      <c r="AX45" s="2">
        <v>1.2519447662157701E-7</v>
      </c>
      <c r="AY45" s="2">
        <v>4.6198198232942198E-9</v>
      </c>
      <c r="AZ45" s="2">
        <v>9.4697070217579396E-5</v>
      </c>
      <c r="BA45" s="2">
        <v>2.04117758056169E-7</v>
      </c>
      <c r="BB45">
        <v>1.02767372148129E-4</v>
      </c>
      <c r="BC45" s="2">
        <v>-2.7012538025950699E-7</v>
      </c>
      <c r="BD45" s="2">
        <v>1.33904809483185E-7</v>
      </c>
      <c r="BE45" s="2">
        <v>2.7076944943736302E-7</v>
      </c>
      <c r="BF45" s="2">
        <v>4.99585166937631E-9</v>
      </c>
      <c r="BG45">
        <v>1.02404971281801E-4</v>
      </c>
      <c r="BH45" s="2">
        <v>2.22856135997514E-7</v>
      </c>
      <c r="BI45">
        <v>1.10621889061212E-4</v>
      </c>
      <c r="BJ45" s="2">
        <v>-2.7012538025950699E-7</v>
      </c>
      <c r="BK45" s="2">
        <v>1.4394767019442401E-7</v>
      </c>
      <c r="BL45" s="2">
        <v>4.1582451163595099E-7</v>
      </c>
      <c r="BM45" s="2">
        <v>5.3705405445795397E-9</v>
      </c>
      <c r="BN45">
        <v>1.10085344127936E-4</v>
      </c>
      <c r="BO45" s="2">
        <v>2.4152759116049698E-7</v>
      </c>
      <c r="BP45" s="2">
        <v>9.4695978965660802E-5</v>
      </c>
      <c r="BQ45" s="2">
        <v>-2.7012538025950699E-7</v>
      </c>
      <c r="BR45" s="2">
        <v>1.2382595285541899E-7</v>
      </c>
      <c r="BS45" s="2">
        <v>1.2519447662157701E-7</v>
      </c>
      <c r="BT45" s="2">
        <v>4.6198198232942198E-9</v>
      </c>
      <c r="BU45" s="2">
        <v>9.4697070217579396E-5</v>
      </c>
      <c r="BV45" s="2">
        <v>1.5393879040600499E-8</v>
      </c>
      <c r="BW45">
        <v>1.02563287023147E-4</v>
      </c>
      <c r="BX45" s="2">
        <v>-2.7012538025950699E-7</v>
      </c>
      <c r="BY45" s="2">
        <v>1.33904809483185E-7</v>
      </c>
      <c r="BZ45" s="2">
        <v>2.7076944943736302E-7</v>
      </c>
      <c r="CA45" s="2">
        <v>4.99585166937631E-9</v>
      </c>
      <c r="CB45">
        <v>1.02404971281801E-4</v>
      </c>
      <c r="CC45" s="2">
        <v>1.87710110155621E-8</v>
      </c>
      <c r="CD45">
        <v>1.10402497551856E-4</v>
      </c>
      <c r="CE45" s="2">
        <v>-2.7012538025950699E-7</v>
      </c>
      <c r="CF45" s="2">
        <v>1.4394767019442401E-7</v>
      </c>
      <c r="CG45" s="2">
        <v>4.1582451163595099E-7</v>
      </c>
      <c r="CH45" s="2">
        <v>5.3705405445795397E-9</v>
      </c>
      <c r="CI45">
        <v>1.10085344127936E-4</v>
      </c>
      <c r="CJ45" s="2">
        <v>2.2136081804898901E-8</v>
      </c>
      <c r="CK45" s="2">
        <v>9.8604637420896305E-5</v>
      </c>
      <c r="CL45" s="2">
        <v>-2.7012538025950699E-7</v>
      </c>
      <c r="CM45" s="2">
        <v>1.9872139146282001E-7</v>
      </c>
      <c r="CN45" s="2">
        <v>1.2519447662157701E-7</v>
      </c>
      <c r="CO45" s="2">
        <v>2.5298478527032602E-9</v>
      </c>
      <c r="CP45" s="2">
        <v>9.8541336449728704E-5</v>
      </c>
      <c r="CQ45" s="2">
        <v>6.9806354900821601E-9</v>
      </c>
      <c r="CR45">
        <v>1.06790092096832E-4</v>
      </c>
      <c r="CS45" s="2">
        <v>-2.7012538025950699E-7</v>
      </c>
      <c r="CT45" s="2">
        <v>2.14896388442352E-7</v>
      </c>
      <c r="CU45" s="2">
        <v>2.7076944943736302E-7</v>
      </c>
      <c r="CV45" s="2">
        <v>2.7357657011791098E-9</v>
      </c>
      <c r="CW45">
        <v>1.06562142904939E-4</v>
      </c>
      <c r="CX45" s="2">
        <v>9.6729685713969596E-9</v>
      </c>
      <c r="CY45">
        <v>1.14946313006068E-4</v>
      </c>
      <c r="CZ45" s="2">
        <v>-2.7012538025950699E-7</v>
      </c>
      <c r="DA45" s="2">
        <v>2.3101361757552799E-7</v>
      </c>
      <c r="DB45" s="2">
        <v>4.1582451163595099E-7</v>
      </c>
      <c r="DC45" s="2">
        <v>2.9409481287675402E-9</v>
      </c>
      <c r="DD45">
        <v>1.1455430362281E-4</v>
      </c>
      <c r="DE45" s="2">
        <v>1.23556861774214E-8</v>
      </c>
      <c r="DF45">
        <v>1.09430238904378E-4</v>
      </c>
      <c r="DG45" s="2">
        <v>-2.7012538025950699E-7</v>
      </c>
      <c r="DH45" s="2">
        <v>2.56220663254514E-7</v>
      </c>
      <c r="DI45" s="2">
        <v>1.2519447662157701E-7</v>
      </c>
      <c r="DJ45" s="2">
        <v>7.8614621690209993E-9</v>
      </c>
      <c r="DK45">
        <v>1.09287434271706E-4</v>
      </c>
      <c r="DL45" s="2">
        <v>2.3653410886676301E-8</v>
      </c>
      <c r="DM45">
        <v>1.18496847189435E-4</v>
      </c>
      <c r="DN45" s="2">
        <v>-2.7012538025950699E-7</v>
      </c>
      <c r="DO45" s="2">
        <v>2.7707583351941602E-7</v>
      </c>
      <c r="DP45" s="2">
        <v>2.7076944943736302E-7</v>
      </c>
      <c r="DQ45" s="2">
        <v>8.5013486246389905E-9</v>
      </c>
      <c r="DR45">
        <v>1.1818292310777499E-4</v>
      </c>
      <c r="DS45" s="2">
        <v>2.7702830337481301E-8</v>
      </c>
      <c r="DT45">
        <v>1.2753107473061599E-4</v>
      </c>
      <c r="DU45" s="2">
        <v>-2.7012538025950699E-7</v>
      </c>
      <c r="DV45" s="2">
        <v>2.9785652103337201E-7</v>
      </c>
      <c r="DW45" s="2">
        <v>4.1582451163595099E-7</v>
      </c>
      <c r="DX45" s="2">
        <v>9.1389497714869194E-9</v>
      </c>
      <c r="DY45">
        <v>1.2704664234085801E-4</v>
      </c>
      <c r="DZ45" s="2">
        <v>3.1737787575962099E-8</v>
      </c>
      <c r="EA45" s="2">
        <v>9.9485878749281295E-5</v>
      </c>
      <c r="EB45" s="2">
        <v>-2.7012538025950699E-7</v>
      </c>
      <c r="EC45" s="2">
        <v>2.1879425928734699E-7</v>
      </c>
      <c r="ED45" s="2">
        <v>1.2519447662157701E-7</v>
      </c>
      <c r="EE45" s="2">
        <v>4.8492462865849197E-9</v>
      </c>
      <c r="EF45" s="2">
        <v>9.9399854034918294E-5</v>
      </c>
      <c r="EG45" s="2">
        <v>7.3121124270000601E-9</v>
      </c>
      <c r="EH45">
        <v>1.07743062370551E-4</v>
      </c>
      <c r="EI45" s="2">
        <v>-2.7012538025950699E-7</v>
      </c>
      <c r="EJ45" s="2">
        <v>2.3660309434562E-7</v>
      </c>
      <c r="EK45" s="2">
        <v>2.7076944943736302E-7</v>
      </c>
      <c r="EL45" s="2">
        <v>5.2439523796790404E-9</v>
      </c>
      <c r="EM45">
        <v>1.0749053982845801E-4</v>
      </c>
      <c r="EN45" s="2">
        <v>1.0031426189226801E-8</v>
      </c>
      <c r="EO45">
        <v>1.1597075605031499E-4</v>
      </c>
      <c r="EP45" s="2">
        <v>-2.7012538025950699E-7</v>
      </c>
      <c r="EQ45" s="2">
        <v>2.5434832642154099E-7</v>
      </c>
      <c r="ER45" s="2">
        <v>4.1582451163595099E-7</v>
      </c>
      <c r="ES45" s="2">
        <v>5.6372488081549704E-9</v>
      </c>
      <c r="ET45">
        <v>1.15552330315593E-4</v>
      </c>
      <c r="EU45" s="2">
        <v>1.27410281165884E-8</v>
      </c>
      <c r="EV45" s="2">
        <v>8.8586763169807604E-5</v>
      </c>
      <c r="EW45" s="2">
        <v>-2.7012538025950699E-7</v>
      </c>
      <c r="EX45">
        <v>0</v>
      </c>
      <c r="EY45" s="2">
        <v>1.2519447662157701E-7</v>
      </c>
      <c r="EZ45">
        <v>0</v>
      </c>
      <c r="FA45" s="2">
        <v>8.8729729813267406E-5</v>
      </c>
      <c r="FB45" s="2">
        <v>1.96426017809138E-9</v>
      </c>
      <c r="FC45" s="2">
        <v>9.5956809476468495E-5</v>
      </c>
      <c r="FD45" s="2">
        <v>-2.7012538025950699E-7</v>
      </c>
      <c r="FE45">
        <v>0</v>
      </c>
      <c r="FF45" s="2">
        <v>2.7076944943736302E-7</v>
      </c>
      <c r="FG45">
        <v>0</v>
      </c>
      <c r="FH45" s="2">
        <v>9.5951917123649705E-5</v>
      </c>
      <c r="FI45" s="2">
        <v>4.2482836409883202E-9</v>
      </c>
      <c r="FJ45">
        <v>1.03300534189177E-4</v>
      </c>
      <c r="FK45" s="2">
        <v>-2.7012538025950699E-7</v>
      </c>
      <c r="FL45">
        <v>0</v>
      </c>
      <c r="FM45" s="2">
        <v>4.1582451163595099E-7</v>
      </c>
      <c r="FN45">
        <v>0</v>
      </c>
      <c r="FO45">
        <v>1.0314831090792301E-4</v>
      </c>
      <c r="FP45" s="2">
        <v>6.5241498772320704E-9</v>
      </c>
      <c r="FQ45">
        <v>1.79427555095833E-4</v>
      </c>
      <c r="FR45" s="2">
        <v>-2.7012538025950699E-7</v>
      </c>
      <c r="FS45" s="2">
        <v>1.78849252316538E-6</v>
      </c>
      <c r="FT45" s="2">
        <v>1.2519447662157701E-7</v>
      </c>
      <c r="FU45" s="2">
        <v>4.5537261348658698E-9</v>
      </c>
      <c r="FV45">
        <v>1.7737440560951199E-4</v>
      </c>
      <c r="FW45" s="2">
        <v>4.0503414065901498E-7</v>
      </c>
      <c r="FX45">
        <v>1.9419161934996099E-4</v>
      </c>
      <c r="FY45" s="2">
        <v>-2.7012538025950699E-7</v>
      </c>
      <c r="FZ45" s="2">
        <v>1.9340674959811701E-6</v>
      </c>
      <c r="GA45" s="2">
        <v>2.7076944943736302E-7</v>
      </c>
      <c r="GB45" s="2">
        <v>4.9243782621223904E-9</v>
      </c>
      <c r="GC45">
        <v>1.9181185722888999E-4</v>
      </c>
      <c r="GD45" s="2">
        <v>4.4012617764942901E-7</v>
      </c>
      <c r="GE45">
        <v>2.0890295480318201E-4</v>
      </c>
      <c r="GF45" s="2">
        <v>-2.7012538025950699E-7</v>
      </c>
      <c r="GG45" s="2">
        <v>2.0791225581797501E-6</v>
      </c>
      <c r="GH45" s="2">
        <v>4.1582451163595099E-7</v>
      </c>
      <c r="GI45" s="2">
        <v>5.2937066317815696E-9</v>
      </c>
      <c r="GJ45">
        <v>2.06197746521057E-4</v>
      </c>
      <c r="GK45" s="2">
        <v>4.7509288593630602E-7</v>
      </c>
    </row>
    <row r="46" spans="1:193" x14ac:dyDescent="0.25">
      <c r="D46" t="s">
        <v>72</v>
      </c>
      <c r="E46" s="2">
        <v>-3.2231121632645399E-5</v>
      </c>
      <c r="F46">
        <v>-2.5113358996009798E-4</v>
      </c>
      <c r="G46">
        <v>1.37568473880278E-4</v>
      </c>
      <c r="H46" s="2">
        <v>1.5902336725331701E-5</v>
      </c>
      <c r="I46" s="2">
        <v>4.45959604848798E-7</v>
      </c>
      <c r="J46" s="2">
        <v>5.7195622922525299E-5</v>
      </c>
      <c r="K46" s="2">
        <v>7.7900751944686699E-6</v>
      </c>
      <c r="L46" s="2">
        <v>2.93875869249936E-6</v>
      </c>
      <c r="M46">
        <v>-2.5113358996009798E-4</v>
      </c>
      <c r="N46">
        <v>1.4876590780076601E-4</v>
      </c>
      <c r="O46" s="2">
        <v>3.4393425940833698E-5</v>
      </c>
      <c r="P46" s="2">
        <v>4.8225864245276995E-7</v>
      </c>
      <c r="Q46" s="2">
        <v>6.1851080602265803E-5</v>
      </c>
      <c r="R46" s="2">
        <v>8.5796756662793894E-6</v>
      </c>
      <c r="S46" s="2">
        <v>3.7983032302197299E-5</v>
      </c>
      <c r="T46">
        <v>-2.5113358996009798E-4</v>
      </c>
      <c r="U46">
        <v>1.5992335088582299E-4</v>
      </c>
      <c r="V46" s="2">
        <v>5.2818475551994601E-5</v>
      </c>
      <c r="W46" s="2">
        <v>5.1842804063672796E-7</v>
      </c>
      <c r="X46" s="2">
        <v>6.6489911647435703E-5</v>
      </c>
      <c r="Y46" s="2">
        <v>9.3664561364050598E-6</v>
      </c>
      <c r="Z46">
        <v>-1.6446045882597199E-4</v>
      </c>
      <c r="AA46">
        <v>-2.5113358996009798E-4</v>
      </c>
      <c r="AB46" s="2">
        <v>1.57285053684433E-5</v>
      </c>
      <c r="AC46" s="2">
        <v>1.5902336725331701E-5</v>
      </c>
      <c r="AD46" s="2">
        <v>4.2514324152787502E-7</v>
      </c>
      <c r="AE46" s="2">
        <v>5.3492106695313102E-5</v>
      </c>
      <c r="AF46" s="2">
        <v>1.1250391035101001E-6</v>
      </c>
      <c r="AG46">
        <v>-1.4005343152819101E-4</v>
      </c>
      <c r="AH46">
        <v>-2.5113358996009798E-4</v>
      </c>
      <c r="AI46" s="2">
        <v>1.7008732549595701E-5</v>
      </c>
      <c r="AJ46" s="2">
        <v>3.4393425940833698E-5</v>
      </c>
      <c r="AK46" s="2">
        <v>4.5974792397781902E-7</v>
      </c>
      <c r="AL46" s="2">
        <v>5.7846115379815302E-5</v>
      </c>
      <c r="AM46" s="2">
        <v>1.3721366376846499E-6</v>
      </c>
      <c r="AN46">
        <v>-1.15733572185045E-4</v>
      </c>
      <c r="AO46">
        <v>-2.5113358996009798E-4</v>
      </c>
      <c r="AP46" s="2">
        <v>1.82843874908153E-5</v>
      </c>
      <c r="AQ46" s="2">
        <v>5.2818475551994601E-5</v>
      </c>
      <c r="AR46" s="2">
        <v>4.9422901827615496E-7</v>
      </c>
      <c r="AS46" s="2">
        <v>6.2184574033301307E-5</v>
      </c>
      <c r="AT46" s="2">
        <v>1.6183516806657199E-6</v>
      </c>
      <c r="AU46">
        <v>-1.5056608130818399E-4</v>
      </c>
      <c r="AV46">
        <v>-2.5113358996009798E-4</v>
      </c>
      <c r="AW46" s="2">
        <v>1.57285053684433E-5</v>
      </c>
      <c r="AX46" s="2">
        <v>1.5902336725331701E-5</v>
      </c>
      <c r="AY46" s="2">
        <v>3.0080739674875302E-7</v>
      </c>
      <c r="AZ46" s="2">
        <v>5.3517757062049202E-5</v>
      </c>
      <c r="BA46" s="2">
        <v>1.51181020993415E-5</v>
      </c>
      <c r="BB46">
        <v>-1.25028116305466E-4</v>
      </c>
      <c r="BC46">
        <v>-2.5113358996009798E-4</v>
      </c>
      <c r="BD46" s="2">
        <v>1.7008732549595701E-5</v>
      </c>
      <c r="BE46" s="2">
        <v>3.4393425940833698E-5</v>
      </c>
      <c r="BF46" s="2">
        <v>3.2529171973992998E-7</v>
      </c>
      <c r="BG46" s="2">
        <v>5.7873853567099603E-5</v>
      </c>
      <c r="BH46" s="2">
        <v>1.6504169877362801E-5</v>
      </c>
      <c r="BI46" s="2">
        <v>-9.9581358320615699E-5</v>
      </c>
      <c r="BJ46">
        <v>-2.5113358996009798E-4</v>
      </c>
      <c r="BK46" s="2">
        <v>1.82843874908153E-5</v>
      </c>
      <c r="BL46" s="2">
        <v>5.2818475551994601E-5</v>
      </c>
      <c r="BM46" s="2">
        <v>3.4968859872042497E-7</v>
      </c>
      <c r="BN46" s="2">
        <v>6.2214392584632105E-5</v>
      </c>
      <c r="BO46" s="2">
        <v>1.7885287413319699E-5</v>
      </c>
      <c r="BP46">
        <v>-1.6456097838410299E-4</v>
      </c>
      <c r="BQ46">
        <v>-2.5113358996009798E-4</v>
      </c>
      <c r="BR46" s="2">
        <v>1.57285053684433E-5</v>
      </c>
      <c r="BS46" s="2">
        <v>1.5902336725331701E-5</v>
      </c>
      <c r="BT46" s="2">
        <v>3.0080739674875302E-7</v>
      </c>
      <c r="BU46" s="2">
        <v>5.3517757062049202E-5</v>
      </c>
      <c r="BV46" s="2">
        <v>1.12320502342269E-6</v>
      </c>
      <c r="BW46">
        <v>-1.4016213291082001E-4</v>
      </c>
      <c r="BX46">
        <v>-2.5113358996009798E-4</v>
      </c>
      <c r="BY46" s="2">
        <v>1.7008732549595701E-5</v>
      </c>
      <c r="BZ46" s="2">
        <v>3.4393425940833698E-5</v>
      </c>
      <c r="CA46" s="2">
        <v>3.2529171973992998E-7</v>
      </c>
      <c r="CB46" s="2">
        <v>5.7873853567099603E-5</v>
      </c>
      <c r="CC46" s="2">
        <v>1.37015327200874E-6</v>
      </c>
      <c r="CD46">
        <v>-1.15850426171371E-4</v>
      </c>
      <c r="CE46">
        <v>-2.5113358996009798E-4</v>
      </c>
      <c r="CF46" s="2">
        <v>1.82843874908153E-5</v>
      </c>
      <c r="CG46" s="2">
        <v>5.2818475551994601E-5</v>
      </c>
      <c r="CH46" s="2">
        <v>3.4968859872042497E-7</v>
      </c>
      <c r="CI46" s="2">
        <v>6.2214392584632105E-5</v>
      </c>
      <c r="CJ46" s="2">
        <v>1.6162195625641101E-6</v>
      </c>
      <c r="CK46">
        <v>-1.5365922217752901E-4</v>
      </c>
      <c r="CL46">
        <v>-2.5113358996009798E-4</v>
      </c>
      <c r="CM46" s="2">
        <v>2.52418043259233E-5</v>
      </c>
      <c r="CN46" s="2">
        <v>1.5902336725331701E-5</v>
      </c>
      <c r="CO46" s="2">
        <v>1.2935524427080601E-7</v>
      </c>
      <c r="CP46" s="2">
        <v>5.5690332262330297E-5</v>
      </c>
      <c r="CQ46" s="2">
        <v>5.1053922471313198E-7</v>
      </c>
      <c r="CR46">
        <v>-1.2837302445487401E-4</v>
      </c>
      <c r="CS46">
        <v>-2.5113358996009798E-4</v>
      </c>
      <c r="CT46" s="2">
        <v>2.7296369794312401E-5</v>
      </c>
      <c r="CU46" s="2">
        <v>3.4393425940833698E-5</v>
      </c>
      <c r="CV46" s="2">
        <v>1.3988415950215099E-7</v>
      </c>
      <c r="CW46" s="2">
        <v>6.0223266283682701E-5</v>
      </c>
      <c r="CX46" s="2">
        <v>7.0761932689258301E-7</v>
      </c>
      <c r="CY46">
        <v>-1.0317713458122901E-4</v>
      </c>
      <c r="CZ46">
        <v>-2.5113358996009798E-4</v>
      </c>
      <c r="DA46" s="2">
        <v>2.9343597528885902E-5</v>
      </c>
      <c r="DB46" s="2">
        <v>5.2818475551994601E-5</v>
      </c>
      <c r="DC46" s="2">
        <v>1.5037547146481201E-7</v>
      </c>
      <c r="DD46" s="2">
        <v>6.4740011254959103E-5</v>
      </c>
      <c r="DE46" s="2">
        <v>9.0399557156425001E-7</v>
      </c>
      <c r="DF46" s="2">
        <v>-2.74950282039443E-5</v>
      </c>
      <c r="DG46">
        <v>-2.5113358996009798E-4</v>
      </c>
      <c r="DH46">
        <v>1.4376379670133499E-4</v>
      </c>
      <c r="DI46" s="2">
        <v>1.5902336725331701E-5</v>
      </c>
      <c r="DJ46" s="2">
        <v>4.7650926419020601E-7</v>
      </c>
      <c r="DK46" s="2">
        <v>6.1763456291196394E-5</v>
      </c>
      <c r="DL46" s="2">
        <v>1.73246277409983E-6</v>
      </c>
      <c r="DM46" s="2">
        <v>8.0603480979554007E-6</v>
      </c>
      <c r="DN46">
        <v>-2.5113358996009798E-4</v>
      </c>
      <c r="DO46">
        <v>1.5546550108400201E-4</v>
      </c>
      <c r="DP46" s="2">
        <v>3.4393425940833698E-5</v>
      </c>
      <c r="DQ46" s="2">
        <v>5.1529490197313E-7</v>
      </c>
      <c r="DR46" s="2">
        <v>6.6790714361410198E-5</v>
      </c>
      <c r="DS46" s="2">
        <v>2.0290017698340102E-6</v>
      </c>
      <c r="DT46" s="2">
        <v>4.3488740913062302E-5</v>
      </c>
      <c r="DU46">
        <v>-2.5113358996009798E-4</v>
      </c>
      <c r="DV46">
        <v>1.67125413665302E-4</v>
      </c>
      <c r="DW46" s="2">
        <v>5.2818475551994601E-5</v>
      </c>
      <c r="DX46" s="2">
        <v>5.5394201962111397E-7</v>
      </c>
      <c r="DY46" s="2">
        <v>7.1800017938515904E-5</v>
      </c>
      <c r="DZ46" s="2">
        <v>2.32448169772629E-6</v>
      </c>
      <c r="EA46">
        <v>-1.5041370074065201E-4</v>
      </c>
      <c r="EB46">
        <v>-2.5113358996009798E-4</v>
      </c>
      <c r="EC46" s="2">
        <v>2.7791481530562002E-5</v>
      </c>
      <c r="ED46" s="2">
        <v>1.5902336725331701E-5</v>
      </c>
      <c r="EE46" s="2">
        <v>3.15745896475466E-7</v>
      </c>
      <c r="EF46" s="2">
        <v>5.6175520826792701E-5</v>
      </c>
      <c r="EG46" s="2">
        <v>5.3480424028359603E-7</v>
      </c>
      <c r="EH46">
        <v>-1.24863332668485E-4</v>
      </c>
      <c r="EI46">
        <v>-2.5113358996009798E-4</v>
      </c>
      <c r="EJ46" s="2">
        <v>3.0053578864445E-5</v>
      </c>
      <c r="EK46" s="2">
        <v>3.4393425940833698E-5</v>
      </c>
      <c r="EL46" s="2">
        <v>3.4144614386300398E-7</v>
      </c>
      <c r="EM46" s="2">
        <v>6.0747946940601703E-5</v>
      </c>
      <c r="EN46" s="2">
        <v>7.3385940186994496E-7</v>
      </c>
      <c r="EO46" s="2">
        <v>-9.9404215910860695E-5</v>
      </c>
      <c r="EP46">
        <v>-2.5113358996009798E-4</v>
      </c>
      <c r="EQ46" s="2">
        <v>3.2307597279278398E-5</v>
      </c>
      <c r="ER46" s="2">
        <v>5.2818475551994601E-5</v>
      </c>
      <c r="ES46" s="2">
        <v>3.6705460465272901E-7</v>
      </c>
      <c r="ET46" s="2">
        <v>6.5304042961146695E-5</v>
      </c>
      <c r="EU46" s="2">
        <v>9.3220365216491399E-7</v>
      </c>
      <c r="EV46">
        <v>-1.8494210175860499E-4</v>
      </c>
      <c r="EW46">
        <v>-2.5113358996009798E-4</v>
      </c>
      <c r="EX46">
        <v>0</v>
      </c>
      <c r="EY46" s="2">
        <v>1.5902336725331701E-5</v>
      </c>
      <c r="EZ46">
        <v>0</v>
      </c>
      <c r="FA46" s="2">
        <v>5.0145333043747801E-5</v>
      </c>
      <c r="FB46" s="2">
        <v>1.43818432413342E-7</v>
      </c>
      <c r="FC46">
        <v>-1.6220218493208499E-4</v>
      </c>
      <c r="FD46">
        <v>-2.5113358996009798E-4</v>
      </c>
      <c r="FE46">
        <v>0</v>
      </c>
      <c r="FF46" s="2">
        <v>3.4393425940833698E-5</v>
      </c>
      <c r="FG46">
        <v>0</v>
      </c>
      <c r="FH46" s="2">
        <v>5.4226929919401803E-5</v>
      </c>
      <c r="FI46" s="2">
        <v>3.11049167777694E-7</v>
      </c>
      <c r="FJ46">
        <v>-1.3954348209423099E-4</v>
      </c>
      <c r="FK46">
        <v>-2.5113358996009798E-4</v>
      </c>
      <c r="FL46">
        <v>0</v>
      </c>
      <c r="FM46" s="2">
        <v>5.2818475551994601E-5</v>
      </c>
      <c r="FN46">
        <v>0</v>
      </c>
      <c r="FO46" s="2">
        <v>5.8293949663356999E-5</v>
      </c>
      <c r="FP46" s="2">
        <v>4.7768265051574402E-7</v>
      </c>
      <c r="FQ46">
        <v>1.2240026059125601E-4</v>
      </c>
      <c r="FR46">
        <v>-2.5113358996009798E-4</v>
      </c>
      <c r="FS46">
        <v>2.2717623893331001E-4</v>
      </c>
      <c r="FT46" s="2">
        <v>1.5902336725331701E-5</v>
      </c>
      <c r="FU46" s="2">
        <v>2.32839439687451E-7</v>
      </c>
      <c r="FV46">
        <v>1.00242598072194E-4</v>
      </c>
      <c r="FW46" s="2">
        <v>2.9979837380830301E-5</v>
      </c>
      <c r="FX46">
        <v>1.7015641621369499E-4</v>
      </c>
      <c r="FY46">
        <v>-2.5113358996009798E-4</v>
      </c>
      <c r="FZ46">
        <v>2.4566732814881197E-4</v>
      </c>
      <c r="GA46" s="2">
        <v>3.4393425940833698E-5</v>
      </c>
      <c r="GB46" s="2">
        <v>2.5179148710387202E-7</v>
      </c>
      <c r="GC46">
        <v>1.08401879310629E-4</v>
      </c>
      <c r="GD46" s="2">
        <v>3.2575581286414699E-5</v>
      </c>
      <c r="GE46">
        <v>2.17742014137483E-4</v>
      </c>
      <c r="GF46">
        <v>-2.5113358996009798E-4</v>
      </c>
      <c r="GG46">
        <v>2.6409237775997299E-4</v>
      </c>
      <c r="GH46" s="2">
        <v>5.2818475551994601E-5</v>
      </c>
      <c r="GI46" s="2">
        <v>2.70675848636662E-7</v>
      </c>
      <c r="GJ46">
        <v>1.1653202025892599E-4</v>
      </c>
      <c r="GK46" s="2">
        <v>3.5162054678050499E-5</v>
      </c>
    </row>
    <row r="47" spans="1:193" s="3" customFormat="1" x14ac:dyDescent="0.25">
      <c r="D47" s="3" t="s">
        <v>73</v>
      </c>
      <c r="E47" s="3">
        <v>1.4892201070091201E-4</v>
      </c>
      <c r="F47" s="4">
        <v>8.1671290259330101E-13</v>
      </c>
      <c r="G47" s="4">
        <v>6.9639945936761405E-14</v>
      </c>
      <c r="H47" s="4">
        <v>1.6083447787812099E-8</v>
      </c>
      <c r="I47" s="4">
        <v>-1.5655754951751099E-12</v>
      </c>
      <c r="J47" s="3">
        <v>1.48905928894015E-4</v>
      </c>
      <c r="K47" s="4">
        <v>-9.6166763461837591E-13</v>
      </c>
      <c r="L47" s="3">
        <v>1.6106096219140699E-4</v>
      </c>
      <c r="M47" s="4">
        <v>8.1671290259330101E-13</v>
      </c>
      <c r="N47" s="4">
        <v>7.5308313629288497E-14</v>
      </c>
      <c r="O47" s="4">
        <v>3.4785131262012201E-8</v>
      </c>
      <c r="P47" s="4">
        <v>-1.6930060587358799E-12</v>
      </c>
      <c r="Q47" s="3">
        <v>1.61026178920272E-4</v>
      </c>
      <c r="R47" s="4">
        <v>-1.05914187664247E-12</v>
      </c>
      <c r="S47" s="3">
        <v>1.73156560283721E-4</v>
      </c>
      <c r="T47" s="4">
        <v>8.1671290259330101E-13</v>
      </c>
      <c r="U47" s="4">
        <v>8.0956437151485105E-14</v>
      </c>
      <c r="V47" s="4">
        <v>5.3420023009518799E-8</v>
      </c>
      <c r="W47" s="4">
        <v>-1.81998151314107E-12</v>
      </c>
      <c r="X47" s="3">
        <v>1.7310314233929199E-4</v>
      </c>
      <c r="Y47" s="4">
        <v>-1.15626799637363E-12</v>
      </c>
      <c r="Z47" s="3">
        <v>1.3929600086160499E-4</v>
      </c>
      <c r="AA47" s="4">
        <v>8.1671290259330101E-13</v>
      </c>
      <c r="AB47" s="4">
        <v>1.59076366727107E-8</v>
      </c>
      <c r="AC47" s="4">
        <v>1.6083447787812099E-8</v>
      </c>
      <c r="AD47" s="4">
        <v>-1.4833284782843099E-12</v>
      </c>
      <c r="AE47" s="3">
        <v>1.3926401058264099E-4</v>
      </c>
      <c r="AF47" s="4">
        <v>-1.3888167696504001E-13</v>
      </c>
      <c r="AG47" s="3">
        <v>1.5065143992331801E-4</v>
      </c>
      <c r="AH47" s="4">
        <v>8.1671290259330101E-13</v>
      </c>
      <c r="AI47" s="4">
        <v>1.7202444308861498E-8</v>
      </c>
      <c r="AJ47" s="4">
        <v>3.4785131262012201E-8</v>
      </c>
      <c r="AK47" s="4">
        <v>-1.60406451721443E-12</v>
      </c>
      <c r="AL47" s="3">
        <v>1.50599453304484E-4</v>
      </c>
      <c r="AM47" s="4">
        <v>-1.6938496894758701E-13</v>
      </c>
      <c r="AN47" s="3">
        <v>1.6196632384552601E-4</v>
      </c>
      <c r="AO47" s="4">
        <v>8.1671290259330101E-13</v>
      </c>
      <c r="AP47" s="4">
        <v>1.8492627632026199E-8</v>
      </c>
      <c r="AQ47" s="4">
        <v>5.3420023009518799E-8</v>
      </c>
      <c r="AR47" s="4">
        <v>-1.7243693560055101E-12</v>
      </c>
      <c r="AS47" s="3">
        <v>1.6189441230231999E-4</v>
      </c>
      <c r="AT47" s="4">
        <v>-1.9977932060162499E-13</v>
      </c>
      <c r="AU47" s="3">
        <v>1.3936277667402701E-4</v>
      </c>
      <c r="AV47" s="4">
        <v>8.1671290259330101E-13</v>
      </c>
      <c r="AW47" s="4">
        <v>1.59076366727107E-8</v>
      </c>
      <c r="AX47" s="4">
        <v>1.6083447787812099E-8</v>
      </c>
      <c r="AY47" s="4">
        <v>-1.1885126455496399E-12</v>
      </c>
      <c r="AZ47" s="3">
        <v>1.3933079002292201E-4</v>
      </c>
      <c r="BA47" s="4">
        <v>-4.0615560803264099E-12</v>
      </c>
      <c r="BB47" s="3">
        <v>1.50723650976287E-4</v>
      </c>
      <c r="BC47" s="4">
        <v>8.1671290259330101E-13</v>
      </c>
      <c r="BD47" s="4">
        <v>1.7202444308861498E-8</v>
      </c>
      <c r="BE47" s="4">
        <v>3.4785131262012201E-8</v>
      </c>
      <c r="BF47" s="4">
        <v>-1.2852520469315901E-12</v>
      </c>
      <c r="BG47" s="3">
        <v>1.5067166828060201E-4</v>
      </c>
      <c r="BH47" s="4">
        <v>-4.4113468237453499E-12</v>
      </c>
      <c r="BI47" s="3">
        <v>1.62043950727468E-4</v>
      </c>
      <c r="BJ47" s="4">
        <v>8.1671290259330101E-13</v>
      </c>
      <c r="BK47" s="4">
        <v>1.84926276320261E-8</v>
      </c>
      <c r="BL47" s="4">
        <v>5.3420023009518799E-8</v>
      </c>
      <c r="BM47" s="4">
        <v>-1.3816459504514499E-12</v>
      </c>
      <c r="BN47" s="3">
        <v>1.61972043401647E-4</v>
      </c>
      <c r="BO47" s="4">
        <v>-4.7598883145092198E-12</v>
      </c>
      <c r="BP47" s="3">
        <v>1.39362780596929E-4</v>
      </c>
      <c r="BQ47" s="4">
        <v>8.1671290259330101E-13</v>
      </c>
      <c r="BR47" s="4">
        <v>1.59076366727107E-8</v>
      </c>
      <c r="BS47" s="4">
        <v>1.6083447787812099E-8</v>
      </c>
      <c r="BT47" s="4">
        <v>-1.1885126455496399E-12</v>
      </c>
      <c r="BU47" s="3">
        <v>1.3933079002292201E-4</v>
      </c>
      <c r="BV47" s="4">
        <v>-1.3865408710248901E-13</v>
      </c>
      <c r="BW47" s="3">
        <v>1.5072365521849501E-4</v>
      </c>
      <c r="BX47" s="4">
        <v>8.1671290259330101E-13</v>
      </c>
      <c r="BY47" s="4">
        <v>1.7202444308861498E-8</v>
      </c>
      <c r="BZ47" s="4">
        <v>3.4785131262012201E-8</v>
      </c>
      <c r="CA47" s="4">
        <v>-1.2852520469315901E-12</v>
      </c>
      <c r="CB47" s="3">
        <v>1.5067166828060201E-4</v>
      </c>
      <c r="CC47" s="4">
        <v>-1.6913885432878199E-13</v>
      </c>
      <c r="CD47" s="3">
        <v>1.62043955287841E-4</v>
      </c>
      <c r="CE47" s="4">
        <v>8.1671290259330101E-13</v>
      </c>
      <c r="CF47" s="4">
        <v>1.84926276320261E-8</v>
      </c>
      <c r="CG47" s="4">
        <v>5.3420023009518799E-8</v>
      </c>
      <c r="CH47" s="4">
        <v>-1.3816459504514499E-12</v>
      </c>
      <c r="CI47" s="3">
        <v>1.61972043401647E-4</v>
      </c>
      <c r="CJ47" s="4">
        <v>-1.9951474738641001E-13</v>
      </c>
      <c r="CK47" s="3">
        <v>1.4502859351211601E-4</v>
      </c>
      <c r="CL47" s="4">
        <v>8.1671290259330101E-13</v>
      </c>
      <c r="CM47" s="4">
        <v>2.5529282202876399E-8</v>
      </c>
      <c r="CN47" s="4">
        <v>1.6083447787812099E-8</v>
      </c>
      <c r="CO47" s="4">
        <v>-3.0695416394403798E-13</v>
      </c>
      <c r="CP47" s="3">
        <v>1.4498698033539099E-4</v>
      </c>
      <c r="CQ47" s="4">
        <v>-6.3024050614388295E-14</v>
      </c>
      <c r="CR47" s="3">
        <v>1.5685063895236001E-4</v>
      </c>
      <c r="CS47" s="4">
        <v>8.1671290259330101E-13</v>
      </c>
      <c r="CT47" s="4">
        <v>2.7607247033343002E-8</v>
      </c>
      <c r="CU47" s="4">
        <v>3.4785131262012201E-8</v>
      </c>
      <c r="CV47" s="4">
        <v>-3.3193880519529702E-13</v>
      </c>
      <c r="CW47" s="3">
        <v>1.56788246176644E-4</v>
      </c>
      <c r="CX47" s="4">
        <v>-8.73528846381616E-14</v>
      </c>
      <c r="CY47" s="3">
        <v>1.68630462801746E-4</v>
      </c>
      <c r="CZ47" s="4">
        <v>8.1671290259330101E-13</v>
      </c>
      <c r="DA47" s="4">
        <v>2.96777905608438E-8</v>
      </c>
      <c r="DB47" s="4">
        <v>5.3420023009518799E-8</v>
      </c>
      <c r="DC47" s="4">
        <v>-3.5683421558494401E-13</v>
      </c>
      <c r="DD47" s="3">
        <v>1.68547364639892E-4</v>
      </c>
      <c r="DE47" s="4">
        <v>-1.11594829968993E-13</v>
      </c>
      <c r="DF47" s="3">
        <v>1.6083966514577201E-4</v>
      </c>
      <c r="DG47" s="4">
        <v>8.1671290259330101E-13</v>
      </c>
      <c r="DH47" s="4">
        <v>2.55293422011078E-8</v>
      </c>
      <c r="DI47" s="4">
        <v>1.6083447787812099E-8</v>
      </c>
      <c r="DJ47" s="4">
        <v>-1.6785858029499599E-12</v>
      </c>
      <c r="DK47" s="3">
        <v>1.6079805343152299E-4</v>
      </c>
      <c r="DL47" s="4">
        <v>-2.13866773377085E-13</v>
      </c>
      <c r="DM47" s="3">
        <v>1.7394865827712801E-4</v>
      </c>
      <c r="DN47" s="4">
        <v>8.1671290259330101E-13</v>
      </c>
      <c r="DO47" s="4">
        <v>2.7607311915151499E-8</v>
      </c>
      <c r="DP47" s="4">
        <v>3.4785131262012201E-8</v>
      </c>
      <c r="DQ47" s="4">
        <v>-1.8152148799342601E-12</v>
      </c>
      <c r="DR47" s="3">
        <v>1.73886267082926E-4</v>
      </c>
      <c r="DS47" s="4">
        <v>-2.5047350343968199E-13</v>
      </c>
      <c r="DT47" s="3">
        <v>1.8701083357587099E-4</v>
      </c>
      <c r="DU47" s="4">
        <v>8.1671290259330101E-13</v>
      </c>
      <c r="DV47" s="4">
        <v>2.96778603087879E-8</v>
      </c>
      <c r="DW47" s="4">
        <v>5.3420023009518799E-8</v>
      </c>
      <c r="DX47" s="4">
        <v>-1.9513559959293299E-12</v>
      </c>
      <c r="DY47" s="3">
        <v>1.8692773711414599E-4</v>
      </c>
      <c r="DZ47" s="4">
        <v>-2.8694949518062701E-13</v>
      </c>
      <c r="EA47" s="3">
        <v>1.46294335319698E-4</v>
      </c>
      <c r="EB47" s="4">
        <v>8.1671290259330101E-13</v>
      </c>
      <c r="EC47" s="4">
        <v>2.8107997576904299E-8</v>
      </c>
      <c r="ED47" s="4">
        <v>1.6083447787812099E-8</v>
      </c>
      <c r="EE47" s="4">
        <v>-1.24753578135892E-12</v>
      </c>
      <c r="EF47" s="3">
        <v>1.4625014437117599E-4</v>
      </c>
      <c r="EG47" s="4">
        <v>-6.60194803531821E-14</v>
      </c>
      <c r="EH47" s="3">
        <v>1.5821940625590801E-4</v>
      </c>
      <c r="EI47" s="4">
        <v>8.1671290259330101E-13</v>
      </c>
      <c r="EJ47" s="4">
        <v>3.0395857844791798E-8</v>
      </c>
      <c r="EK47" s="4">
        <v>3.4785131262012201E-8</v>
      </c>
      <c r="EL47" s="4">
        <v>-1.3490793914695301E-12</v>
      </c>
      <c r="EM47" s="3">
        <v>1.5815422588976E-4</v>
      </c>
      <c r="EN47" s="4">
        <v>-9.0592128425461796E-14</v>
      </c>
      <c r="EO47" s="3">
        <v>1.7010188765306E-4</v>
      </c>
      <c r="EP47" s="4">
        <v>8.1671290259330101E-13</v>
      </c>
      <c r="EQ47" s="4">
        <v>3.26755471831512E-8</v>
      </c>
      <c r="ER47" s="4">
        <v>5.3420023009518799E-8</v>
      </c>
      <c r="ES47" s="4">
        <v>-1.4502603458297501E-12</v>
      </c>
      <c r="ET47" s="3">
        <v>1.70015792831492E-4</v>
      </c>
      <c r="EU47" s="4">
        <v>-1.1507701704034101E-13</v>
      </c>
      <c r="EV47" s="3">
        <v>1.3056693787926E-4</v>
      </c>
      <c r="EW47" s="4">
        <v>8.1671290259330101E-13</v>
      </c>
      <c r="EX47" s="3">
        <v>0</v>
      </c>
      <c r="EY47" s="4">
        <v>1.6083447787812099E-8</v>
      </c>
      <c r="EZ47" s="3">
        <v>0</v>
      </c>
      <c r="FA47" s="3">
        <v>1.3055085363251301E-4</v>
      </c>
      <c r="FB47" s="4">
        <v>-1.7753885717675099E-14</v>
      </c>
      <c r="FC47" s="3">
        <v>1.41211871814504E-4</v>
      </c>
      <c r="FD47" s="4">
        <v>8.1671290259330101E-13</v>
      </c>
      <c r="FE47" s="3">
        <v>0</v>
      </c>
      <c r="FF47" s="4">
        <v>3.4785131262012201E-8</v>
      </c>
      <c r="FG47" s="3">
        <v>0</v>
      </c>
      <c r="FH47" s="3">
        <v>1.41177085904927E-4</v>
      </c>
      <c r="FI47" s="4">
        <v>-3.8397938877762397E-14</v>
      </c>
      <c r="FJ47" s="3">
        <v>1.5181878812854999E-4</v>
      </c>
      <c r="FK47" s="4">
        <v>8.1671290259330101E-13</v>
      </c>
      <c r="FL47" s="3">
        <v>0</v>
      </c>
      <c r="FM47" s="4">
        <v>5.3420023009518799E-8</v>
      </c>
      <c r="FN47" s="3">
        <v>0</v>
      </c>
      <c r="FO47" s="3">
        <v>1.51765367347796E-4</v>
      </c>
      <c r="FP47" s="4">
        <v>-5.8968263276563694E-14</v>
      </c>
      <c r="FQ47" s="3">
        <v>2.6122240404269099E-4</v>
      </c>
      <c r="FR47" s="4">
        <v>8.1671290259330101E-13</v>
      </c>
      <c r="FS47" s="4">
        <v>2.29763539825887E-7</v>
      </c>
      <c r="FT47" s="4">
        <v>1.6083447787812099E-8</v>
      </c>
      <c r="FU47" s="4">
        <v>-5.5251749509926802E-13</v>
      </c>
      <c r="FV47" s="3">
        <v>2.6097656460370299E-4</v>
      </c>
      <c r="FW47" s="4">
        <v>-7.8128216244341208E-12</v>
      </c>
      <c r="FX47" s="3">
        <v>2.8250208522379602E-4</v>
      </c>
      <c r="FY47" s="4">
        <v>8.1671290259330101E-13</v>
      </c>
      <c r="FZ47" s="4">
        <v>2.4846522330008697E-7</v>
      </c>
      <c r="GA47" s="4">
        <v>3.4785131262012201E-8</v>
      </c>
      <c r="GB47" s="4">
        <v>-5.9748984935153405E-13</v>
      </c>
      <c r="GC47" s="3">
        <v>2.8221884311795798E-4</v>
      </c>
      <c r="GD47" s="4">
        <v>-8.46794793539671E-12</v>
      </c>
      <c r="GE47" s="3">
        <v>3.0370576754353901E-4</v>
      </c>
      <c r="GF47" s="4">
        <v>8.1671290259330101E-13</v>
      </c>
      <c r="GG47" s="4">
        <v>2.6710011504759398E-7</v>
      </c>
      <c r="GH47" s="4">
        <v>5.3420023009518799E-8</v>
      </c>
      <c r="GI47" s="4">
        <v>-6.4230158805289896E-13</v>
      </c>
      <c r="GJ47" s="3">
        <v>3.03385256351805E-4</v>
      </c>
      <c r="GK47" s="4">
        <v>-9.1207345095344301E-12</v>
      </c>
    </row>
    <row r="48" spans="1:193" x14ac:dyDescent="0.25">
      <c r="D48" t="s">
        <v>74</v>
      </c>
      <c r="E48">
        <v>2067.2920850048499</v>
      </c>
      <c r="F48">
        <v>-53.143339398352701</v>
      </c>
      <c r="G48">
        <v>2.5075292975924999</v>
      </c>
      <c r="H48">
        <v>1.4156378685937001</v>
      </c>
      <c r="I48">
        <v>31.6276588300294</v>
      </c>
      <c r="J48">
        <v>1734.8262061104599</v>
      </c>
      <c r="K48">
        <v>350.05839229652997</v>
      </c>
      <c r="L48">
        <v>2248.40518220269</v>
      </c>
      <c r="M48">
        <v>-53.143339398352701</v>
      </c>
      <c r="N48">
        <v>2.71163051948957</v>
      </c>
      <c r="O48">
        <v>3.0617284134700999</v>
      </c>
      <c r="P48">
        <v>34.202003153403801</v>
      </c>
      <c r="Q48">
        <v>1876.03299032875</v>
      </c>
      <c r="R48">
        <v>385.54016918592203</v>
      </c>
      <c r="S48">
        <v>2428.8714469105298</v>
      </c>
      <c r="T48">
        <v>-53.143339398352701</v>
      </c>
      <c r="U48">
        <v>2.91500280845128</v>
      </c>
      <c r="V48">
        <v>4.7019400635433604</v>
      </c>
      <c r="W48">
        <v>36.767153389909097</v>
      </c>
      <c r="X48">
        <v>2016.73546460341</v>
      </c>
      <c r="Y48">
        <v>420.89522544356601</v>
      </c>
      <c r="Z48">
        <v>1652.68516857082</v>
      </c>
      <c r="AA48">
        <v>-53.143339398352701</v>
      </c>
      <c r="AB48">
        <v>1.40016327163285</v>
      </c>
      <c r="AC48">
        <v>1.4156378685937001</v>
      </c>
      <c r="AD48">
        <v>29.964946961560099</v>
      </c>
      <c r="AE48">
        <v>1622.49318694873</v>
      </c>
      <c r="AF48">
        <v>50.554572918657797</v>
      </c>
      <c r="AG48">
        <v>1800.0511911751801</v>
      </c>
      <c r="AH48">
        <v>-53.143339398352701</v>
      </c>
      <c r="AI48">
        <v>1.51413004955645</v>
      </c>
      <c r="AJ48">
        <v>3.0617284134700999</v>
      </c>
      <c r="AK48">
        <v>32.403954272384802</v>
      </c>
      <c r="AL48">
        <v>1754.5565858864099</v>
      </c>
      <c r="AM48">
        <v>61.658131951711397</v>
      </c>
      <c r="AN48">
        <v>1946.8909065559601</v>
      </c>
      <c r="AO48">
        <v>-53.143339398352701</v>
      </c>
      <c r="AP48">
        <v>1.6276898032731899</v>
      </c>
      <c r="AQ48">
        <v>4.7019400635433604</v>
      </c>
      <c r="AR48">
        <v>34.834250842813603</v>
      </c>
      <c r="AS48">
        <v>1886.1483298278999</v>
      </c>
      <c r="AT48">
        <v>72.722035416789794</v>
      </c>
      <c r="AU48">
        <v>2320.2338011209399</v>
      </c>
      <c r="AV48">
        <v>-53.143339398352701</v>
      </c>
      <c r="AW48">
        <v>1.40016327163285</v>
      </c>
      <c r="AX48">
        <v>1.4156378685937001</v>
      </c>
      <c r="AY48">
        <v>24.027060874498201</v>
      </c>
      <c r="AZ48">
        <v>1623.27119977797</v>
      </c>
      <c r="BA48">
        <v>723.263078726603</v>
      </c>
      <c r="BB48">
        <v>2521.9351775375299</v>
      </c>
      <c r="BC48">
        <v>-53.143339398352701</v>
      </c>
      <c r="BD48">
        <v>1.51413004955645</v>
      </c>
      <c r="BE48">
        <v>3.0617284134700999</v>
      </c>
      <c r="BF48">
        <v>25.9827518759108</v>
      </c>
      <c r="BG48">
        <v>1755.3979253412899</v>
      </c>
      <c r="BH48">
        <v>789.12198125565203</v>
      </c>
      <c r="BI48">
        <v>2722.9161918954801</v>
      </c>
      <c r="BJ48">
        <v>-53.143339398352701</v>
      </c>
      <c r="BK48">
        <v>1.6276898032731899</v>
      </c>
      <c r="BL48">
        <v>4.7019400635433604</v>
      </c>
      <c r="BM48">
        <v>27.9314582666041</v>
      </c>
      <c r="BN48">
        <v>1887.05276974189</v>
      </c>
      <c r="BO48">
        <v>854.74567341852605</v>
      </c>
      <c r="BP48">
        <v>1647.44244991141</v>
      </c>
      <c r="BQ48">
        <v>-53.143339398352701</v>
      </c>
      <c r="BR48">
        <v>1.40016327163285</v>
      </c>
      <c r="BS48">
        <v>1.4156378685937001</v>
      </c>
      <c r="BT48">
        <v>24.027060874498201</v>
      </c>
      <c r="BU48">
        <v>1623.27119977797</v>
      </c>
      <c r="BV48">
        <v>50.471727517066299</v>
      </c>
      <c r="BW48">
        <v>1794.38173960163</v>
      </c>
      <c r="BX48">
        <v>-53.143339398352701</v>
      </c>
      <c r="BY48">
        <v>1.51413004955645</v>
      </c>
      <c r="BZ48">
        <v>3.0617284134700999</v>
      </c>
      <c r="CA48">
        <v>25.9827518759108</v>
      </c>
      <c r="CB48">
        <v>1755.3979253412899</v>
      </c>
      <c r="CC48">
        <v>61.568543319757701</v>
      </c>
      <c r="CD48">
        <v>1940.79624611439</v>
      </c>
      <c r="CE48">
        <v>-53.143339398352701</v>
      </c>
      <c r="CF48">
        <v>1.6276898032731899</v>
      </c>
      <c r="CG48">
        <v>4.7019400635433604</v>
      </c>
      <c r="CH48">
        <v>27.9314582666041</v>
      </c>
      <c r="CI48">
        <v>1887.05276974189</v>
      </c>
      <c r="CJ48">
        <v>72.625727637439596</v>
      </c>
      <c r="CK48">
        <v>1668.8118081109401</v>
      </c>
      <c r="CL48">
        <v>-53.143339398352701</v>
      </c>
      <c r="CM48">
        <v>2.24704423586302</v>
      </c>
      <c r="CN48">
        <v>1.4156378685937001</v>
      </c>
      <c r="CO48">
        <v>6.1824086721895704</v>
      </c>
      <c r="CP48">
        <v>1689.16855694635</v>
      </c>
      <c r="CQ48">
        <v>22.941499786298799</v>
      </c>
      <c r="CR48">
        <v>1817.4904641662399</v>
      </c>
      <c r="CS48">
        <v>-53.143339398352701</v>
      </c>
      <c r="CT48">
        <v>2.4299431852937299</v>
      </c>
      <c r="CU48">
        <v>3.0617284134700999</v>
      </c>
      <c r="CV48">
        <v>6.6856279827166301</v>
      </c>
      <c r="CW48">
        <v>1826.65902088384</v>
      </c>
      <c r="CX48">
        <v>31.797483099276601</v>
      </c>
      <c r="CY48">
        <v>1965.6381250213501</v>
      </c>
      <c r="CZ48">
        <v>-53.143339398352701</v>
      </c>
      <c r="DA48">
        <v>2.6121889241907601</v>
      </c>
      <c r="DB48">
        <v>4.7019400635433604</v>
      </c>
      <c r="DC48">
        <v>7.1870500814203799</v>
      </c>
      <c r="DD48">
        <v>1963.6584474501301</v>
      </c>
      <c r="DE48">
        <v>40.6218379004223</v>
      </c>
      <c r="DF48">
        <v>1937.81637184541</v>
      </c>
      <c r="DG48">
        <v>-53.143339398352701</v>
      </c>
      <c r="DH48">
        <v>4.4074038001409797</v>
      </c>
      <c r="DI48">
        <v>1.4156378685937001</v>
      </c>
      <c r="DJ48">
        <v>33.911416866748702</v>
      </c>
      <c r="DK48">
        <v>1873.3752178740101</v>
      </c>
      <c r="DL48">
        <v>77.850034834267902</v>
      </c>
      <c r="DM48">
        <v>2108.3907482046802</v>
      </c>
      <c r="DN48">
        <v>-53.143339398352701</v>
      </c>
      <c r="DO48">
        <v>4.7661459699198998</v>
      </c>
      <c r="DP48">
        <v>3.0617284134700999</v>
      </c>
      <c r="DQ48">
        <v>36.671648472181801</v>
      </c>
      <c r="DR48">
        <v>2025.85924723585</v>
      </c>
      <c r="DS48">
        <v>91.175317511615305</v>
      </c>
      <c r="DT48">
        <v>2278.3559303626698</v>
      </c>
      <c r="DU48">
        <v>-53.143339398352701</v>
      </c>
      <c r="DV48">
        <v>5.1236069176638903</v>
      </c>
      <c r="DW48">
        <v>4.7019400635433604</v>
      </c>
      <c r="DX48">
        <v>39.422022107595403</v>
      </c>
      <c r="DY48">
        <v>2177.7986907785398</v>
      </c>
      <c r="DZ48">
        <v>104.453009893686</v>
      </c>
      <c r="EA48">
        <v>1703.8834954055901</v>
      </c>
      <c r="EB48">
        <v>-53.143339398352701</v>
      </c>
      <c r="EC48">
        <v>2.4740184011017101</v>
      </c>
      <c r="ED48">
        <v>1.4156378685937001</v>
      </c>
      <c r="EE48">
        <v>25.220277019403099</v>
      </c>
      <c r="EF48">
        <v>1703.88502987776</v>
      </c>
      <c r="EG48">
        <v>24.031871637084301</v>
      </c>
      <c r="EH48">
        <v>1855.4168236825501</v>
      </c>
      <c r="EI48">
        <v>-53.143339398352701</v>
      </c>
      <c r="EJ48">
        <v>2.6753919918890499</v>
      </c>
      <c r="EK48">
        <v>3.0617284134700999</v>
      </c>
      <c r="EL48">
        <v>27.273090265168399</v>
      </c>
      <c r="EM48">
        <v>1842.5733462631599</v>
      </c>
      <c r="EN48">
        <v>32.976606147219101</v>
      </c>
      <c r="EO48">
        <v>2006.40896150138</v>
      </c>
      <c r="EP48">
        <v>-53.143339398352701</v>
      </c>
      <c r="EQ48">
        <v>2.8760463912807301</v>
      </c>
      <c r="ER48">
        <v>4.7019400635433604</v>
      </c>
      <c r="ES48">
        <v>29.3185720350561</v>
      </c>
      <c r="ET48">
        <v>1980.7663472329</v>
      </c>
      <c r="EU48">
        <v>41.889395176960498</v>
      </c>
      <c r="EV48">
        <v>1475.7156104056101</v>
      </c>
      <c r="EW48">
        <v>-53.143339398352701</v>
      </c>
      <c r="EX48">
        <v>0</v>
      </c>
      <c r="EY48">
        <v>1.4156378685937001</v>
      </c>
      <c r="EZ48">
        <v>0</v>
      </c>
      <c r="FA48">
        <v>1520.9806875653401</v>
      </c>
      <c r="FB48">
        <v>6.46262437002152</v>
      </c>
      <c r="FC48">
        <v>1608.67713408955</v>
      </c>
      <c r="FD48">
        <v>-53.143339398352701</v>
      </c>
      <c r="FE48">
        <v>0</v>
      </c>
      <c r="FF48">
        <v>3.0617284134700999</v>
      </c>
      <c r="FG48">
        <v>0</v>
      </c>
      <c r="FH48">
        <v>1644.7814412043799</v>
      </c>
      <c r="FI48">
        <v>13.9773038700465</v>
      </c>
      <c r="FJ48">
        <v>1741.1637951888999</v>
      </c>
      <c r="FK48">
        <v>-53.143339398352701</v>
      </c>
      <c r="FL48">
        <v>0</v>
      </c>
      <c r="FM48">
        <v>4.7019400635433604</v>
      </c>
      <c r="FN48">
        <v>0</v>
      </c>
      <c r="FO48">
        <v>1768.14004929471</v>
      </c>
      <c r="FP48">
        <v>21.465145229000001</v>
      </c>
      <c r="FQ48">
        <v>4449.5592975194204</v>
      </c>
      <c r="FR48">
        <v>-53.143339398352701</v>
      </c>
      <c r="FS48">
        <v>20.2233981227672</v>
      </c>
      <c r="FT48">
        <v>1.4156378685937001</v>
      </c>
      <c r="FU48">
        <v>11.1283356099412</v>
      </c>
      <c r="FV48">
        <v>3040.5034025034201</v>
      </c>
      <c r="FW48">
        <v>1429.43186281305</v>
      </c>
      <c r="FX48">
        <v>4824.57786550332</v>
      </c>
      <c r="FY48">
        <v>-53.143339398352701</v>
      </c>
      <c r="FZ48">
        <v>21.869488667643601</v>
      </c>
      <c r="GA48">
        <v>3.0617284134700999</v>
      </c>
      <c r="GB48">
        <v>12.034130368889899</v>
      </c>
      <c r="GC48">
        <v>3287.9862375909102</v>
      </c>
      <c r="GD48">
        <v>1552.76961986076</v>
      </c>
      <c r="GE48">
        <v>5198.2570814587098</v>
      </c>
      <c r="GF48">
        <v>-53.143339398352701</v>
      </c>
      <c r="GG48">
        <v>23.509700317716799</v>
      </c>
      <c r="GH48">
        <v>4.7019400635433604</v>
      </c>
      <c r="GI48">
        <v>12.9366901465567</v>
      </c>
      <c r="GJ48">
        <v>3534.5852054102302</v>
      </c>
      <c r="GK48">
        <v>1675.66688491902</v>
      </c>
    </row>
    <row r="49" spans="2:193" s="3" customFormat="1" x14ac:dyDescent="0.25">
      <c r="D49" s="3" t="s">
        <v>75</v>
      </c>
      <c r="E49" s="3">
        <v>163.146878759061</v>
      </c>
      <c r="F49" s="3">
        <v>-6.7580213843398003</v>
      </c>
      <c r="G49" s="3">
        <v>0.54374709143886901</v>
      </c>
      <c r="H49" s="3">
        <v>0.51074729102570104</v>
      </c>
      <c r="I49" s="3">
        <v>0.57462232099161403</v>
      </c>
      <c r="J49" s="3">
        <v>148.103106043076</v>
      </c>
      <c r="K49" s="3">
        <v>20.172677396868401</v>
      </c>
      <c r="L49" s="3">
        <v>177.79097820808599</v>
      </c>
      <c r="M49" s="3">
        <v>-6.7580213843398003</v>
      </c>
      <c r="N49" s="3">
        <v>0.58800557562575395</v>
      </c>
      <c r="O49" s="3">
        <v>1.10463948989279</v>
      </c>
      <c r="P49" s="3">
        <v>0.62139390525837401</v>
      </c>
      <c r="Q49" s="3">
        <v>160.15801002332699</v>
      </c>
      <c r="R49" s="3">
        <v>22.076950598322099</v>
      </c>
      <c r="S49" s="3">
        <v>192.38277730193599</v>
      </c>
      <c r="T49" s="3">
        <v>-6.7580213843398003</v>
      </c>
      <c r="U49" s="3">
        <v>0.63210599379768495</v>
      </c>
      <c r="V49" s="3">
        <v>1.6964106451925101</v>
      </c>
      <c r="W49" s="3">
        <v>0.667998448152752</v>
      </c>
      <c r="X49" s="3">
        <v>172.16986077507599</v>
      </c>
      <c r="Y49" s="3">
        <v>23.974422824056401</v>
      </c>
      <c r="Z49" s="3">
        <v>135.45887530336</v>
      </c>
      <c r="AA49" s="3">
        <v>-6.7580213843398003</v>
      </c>
      <c r="AB49" s="3">
        <v>0.50516421879175399</v>
      </c>
      <c r="AC49" s="3">
        <v>0.51074729102570104</v>
      </c>
      <c r="AD49" s="3">
        <v>0.549873539793165</v>
      </c>
      <c r="AE49" s="3">
        <v>138.51317190993399</v>
      </c>
      <c r="AF49" s="3">
        <v>2.1379397281560699</v>
      </c>
      <c r="AG49" s="3">
        <v>147.849300052503</v>
      </c>
      <c r="AH49" s="3">
        <v>-6.7580213843398003</v>
      </c>
      <c r="AI49" s="3">
        <v>0.546282236600385</v>
      </c>
      <c r="AJ49" s="3">
        <v>1.10463948989279</v>
      </c>
      <c r="AK49" s="3">
        <v>0.59463068838098099</v>
      </c>
      <c r="AL49" s="3">
        <v>149.78749985609099</v>
      </c>
      <c r="AM49" s="3">
        <v>2.5742691658774199</v>
      </c>
      <c r="AN49" s="3">
        <v>160.195473284684</v>
      </c>
      <c r="AO49" s="3">
        <v>-6.7580213843398003</v>
      </c>
      <c r="AP49" s="3">
        <v>0.58725340434541395</v>
      </c>
      <c r="AQ49" s="3">
        <v>1.6964106451925101</v>
      </c>
      <c r="AR49" s="3">
        <v>0.63922799000955399</v>
      </c>
      <c r="AS49" s="3">
        <v>161.02156234529801</v>
      </c>
      <c r="AT49" s="3">
        <v>3.0090402841783299</v>
      </c>
      <c r="AU49" s="3">
        <v>140.18548994131601</v>
      </c>
      <c r="AV49" s="3">
        <v>-6.7580213843398003</v>
      </c>
      <c r="AW49" s="3">
        <v>0.50516421879175399</v>
      </c>
      <c r="AX49" s="3">
        <v>0.51074729102570104</v>
      </c>
      <c r="AY49" s="3">
        <v>0.35763290303101802</v>
      </c>
      <c r="AZ49" s="3">
        <v>138.57959131041599</v>
      </c>
      <c r="BA49" s="3">
        <v>6.9903756023912296</v>
      </c>
      <c r="BB49" s="3">
        <v>152.96063913773401</v>
      </c>
      <c r="BC49" s="3">
        <v>-6.7580213843398003</v>
      </c>
      <c r="BD49" s="3">
        <v>0.546282236600385</v>
      </c>
      <c r="BE49" s="3">
        <v>1.10463948989279</v>
      </c>
      <c r="BF49" s="3">
        <v>0.38674255792889101</v>
      </c>
      <c r="BG49" s="3">
        <v>149.85932548684599</v>
      </c>
      <c r="BH49" s="3">
        <v>7.82167075080614</v>
      </c>
      <c r="BI49" s="3">
        <v>165.690162801307</v>
      </c>
      <c r="BJ49" s="3">
        <v>-6.7580213843398003</v>
      </c>
      <c r="BK49" s="3">
        <v>0.58725340434541395</v>
      </c>
      <c r="BL49" s="3">
        <v>1.6964106451925101</v>
      </c>
      <c r="BM49" s="3">
        <v>0.41574824977355801</v>
      </c>
      <c r="BN49" s="3">
        <v>161.09877489835901</v>
      </c>
      <c r="BO49" s="3">
        <v>8.6499969879766994</v>
      </c>
      <c r="BP49" s="3">
        <v>135.90742269282501</v>
      </c>
      <c r="BQ49" s="3">
        <v>-6.7580213843398003</v>
      </c>
      <c r="BR49" s="3">
        <v>0.50516421879175399</v>
      </c>
      <c r="BS49" s="3">
        <v>0.51074729102570104</v>
      </c>
      <c r="BT49" s="3">
        <v>0.35763290303101802</v>
      </c>
      <c r="BU49" s="3">
        <v>138.57959131041599</v>
      </c>
      <c r="BV49" s="3">
        <v>2.7123083538998101</v>
      </c>
      <c r="BW49" s="3">
        <v>148.334357113203</v>
      </c>
      <c r="BX49" s="3">
        <v>-6.7580213843398003</v>
      </c>
      <c r="BY49" s="3">
        <v>0.546282236600385</v>
      </c>
      <c r="BZ49" s="3">
        <v>1.10463948989279</v>
      </c>
      <c r="CA49" s="3">
        <v>0.38674255792889101</v>
      </c>
      <c r="CB49" s="3">
        <v>149.85932548684599</v>
      </c>
      <c r="CC49" s="3">
        <v>3.1953887262747198</v>
      </c>
      <c r="CD49" s="3">
        <v>160.71690962493599</v>
      </c>
      <c r="CE49" s="3">
        <v>-6.7580213843398003</v>
      </c>
      <c r="CF49" s="3">
        <v>0.58725340434541395</v>
      </c>
      <c r="CG49" s="3">
        <v>1.6964106451925101</v>
      </c>
      <c r="CH49" s="3">
        <v>0.41574824977355801</v>
      </c>
      <c r="CI49" s="3">
        <v>161.09877489835901</v>
      </c>
      <c r="CJ49" s="3">
        <v>3.6767438116054301</v>
      </c>
      <c r="CK49" s="3">
        <v>139.94856052385799</v>
      </c>
      <c r="CL49" s="3">
        <v>-6.7580213843398003</v>
      </c>
      <c r="CM49" s="3">
        <v>0.81070998575508002</v>
      </c>
      <c r="CN49" s="3">
        <v>0.51074729102570104</v>
      </c>
      <c r="CO49" s="3">
        <v>0.19994781157017</v>
      </c>
      <c r="CP49" s="3">
        <v>144.205286404421</v>
      </c>
      <c r="CQ49" s="3">
        <v>0.97989041542527999</v>
      </c>
      <c r="CR49" s="3">
        <v>152.70442476769199</v>
      </c>
      <c r="CS49" s="3">
        <v>-6.7580213843398003</v>
      </c>
      <c r="CT49" s="3">
        <v>0.87669800785142404</v>
      </c>
      <c r="CU49" s="3">
        <v>1.10463948989279</v>
      </c>
      <c r="CV49" s="3">
        <v>0.216222633442161</v>
      </c>
      <c r="CW49" s="3">
        <v>155.94292599547899</v>
      </c>
      <c r="CX49" s="3">
        <v>1.32196002536621</v>
      </c>
      <c r="CY49" s="3">
        <v>165.41473235351199</v>
      </c>
      <c r="CZ49" s="3">
        <v>-6.7580213843398003</v>
      </c>
      <c r="DA49" s="3">
        <v>0.94245035844028102</v>
      </c>
      <c r="DB49" s="3">
        <v>1.6964106451925101</v>
      </c>
      <c r="DC49" s="3">
        <v>0.23243933095032299</v>
      </c>
      <c r="DD49" s="3">
        <v>167.63864544514001</v>
      </c>
      <c r="DE49" s="3">
        <v>1.66280795812878</v>
      </c>
      <c r="DF49" s="3">
        <v>158.36832975526301</v>
      </c>
      <c r="DG49" s="3">
        <v>-6.7580213843398003</v>
      </c>
      <c r="DH49" s="3">
        <v>1.2791747931916699</v>
      </c>
      <c r="DI49" s="3">
        <v>0.51074729102570104</v>
      </c>
      <c r="DJ49" s="3">
        <v>0.61268267542180999</v>
      </c>
      <c r="DK49" s="3">
        <v>159.931114467843</v>
      </c>
      <c r="DL49" s="3">
        <v>2.7926319121204402</v>
      </c>
      <c r="DM49" s="3">
        <v>172.62347754118801</v>
      </c>
      <c r="DN49" s="3">
        <v>-6.7580213843398003</v>
      </c>
      <c r="DO49" s="3">
        <v>1.3832936717072699</v>
      </c>
      <c r="DP49" s="3">
        <v>1.10463948989279</v>
      </c>
      <c r="DQ49" s="3">
        <v>0.66255219551428302</v>
      </c>
      <c r="DR49" s="3">
        <v>172.948763319877</v>
      </c>
      <c r="DS49" s="3">
        <v>3.2822502485365601</v>
      </c>
      <c r="DT49" s="3">
        <v>186.82771408502001</v>
      </c>
      <c r="DU49" s="3">
        <v>-6.7580213843398003</v>
      </c>
      <c r="DV49" s="3">
        <v>1.4870406970853201</v>
      </c>
      <c r="DW49" s="3">
        <v>1.6964106451925101</v>
      </c>
      <c r="DX49" s="3">
        <v>0.71224361017785498</v>
      </c>
      <c r="DY49" s="3">
        <v>185.91992056886701</v>
      </c>
      <c r="DZ49" s="3">
        <v>3.7701199480369101</v>
      </c>
      <c r="EA49" s="3">
        <v>141.50421070541501</v>
      </c>
      <c r="EB49" s="3">
        <v>-6.7580213843398003</v>
      </c>
      <c r="EC49" s="3">
        <v>0.89259988330609796</v>
      </c>
      <c r="ED49" s="3">
        <v>0.51074729102570104</v>
      </c>
      <c r="EE49" s="3">
        <v>0.37539343379567502</v>
      </c>
      <c r="EF49" s="3">
        <v>145.46164012069801</v>
      </c>
      <c r="EG49" s="3">
        <v>1.02185136092909</v>
      </c>
      <c r="EH49" s="3">
        <v>154.38669763844501</v>
      </c>
      <c r="EI49" s="3">
        <v>-6.7580213843398003</v>
      </c>
      <c r="EJ49" s="3">
        <v>0.96525336217985103</v>
      </c>
      <c r="EK49" s="3">
        <v>1.10463948989279</v>
      </c>
      <c r="EL49" s="3">
        <v>0.405948713290672</v>
      </c>
      <c r="EM49" s="3">
        <v>157.301541060755</v>
      </c>
      <c r="EN49" s="3">
        <v>1.3673363966668499</v>
      </c>
      <c r="EO49" s="3">
        <v>167.223175689572</v>
      </c>
      <c r="EP49" s="3">
        <v>-6.7580213843398003</v>
      </c>
      <c r="EQ49" s="3">
        <v>1.0376473643433399</v>
      </c>
      <c r="ER49" s="3">
        <v>1.6964106451925101</v>
      </c>
      <c r="ES49" s="3">
        <v>0.43639486678747202</v>
      </c>
      <c r="ET49" s="3">
        <v>169.099156640312</v>
      </c>
      <c r="EU49" s="3">
        <v>1.7115875572769701</v>
      </c>
      <c r="EV49" s="3">
        <v>123.842284891893</v>
      </c>
      <c r="EW49" s="3">
        <v>-6.7580213843398003</v>
      </c>
      <c r="EX49" s="3">
        <v>0</v>
      </c>
      <c r="EY49" s="3">
        <v>0.51074729102570104</v>
      </c>
      <c r="EZ49" s="3">
        <v>0</v>
      </c>
      <c r="FA49" s="3">
        <v>129.84699174276699</v>
      </c>
      <c r="FB49" s="3">
        <v>0.24256724244024999</v>
      </c>
      <c r="FC49" s="3">
        <v>135.287173212195</v>
      </c>
      <c r="FD49" s="3">
        <v>-6.7580213843398003</v>
      </c>
      <c r="FE49" s="3">
        <v>0</v>
      </c>
      <c r="FF49" s="3">
        <v>1.10463948989279</v>
      </c>
      <c r="FG49" s="3">
        <v>0</v>
      </c>
      <c r="FH49" s="3">
        <v>140.41593293113201</v>
      </c>
      <c r="FI49" s="3">
        <v>0.52462217551030799</v>
      </c>
      <c r="FJ49" s="3">
        <v>146.691186931353</v>
      </c>
      <c r="FK49" s="3">
        <v>-6.7580213843398003</v>
      </c>
      <c r="FL49" s="3">
        <v>0</v>
      </c>
      <c r="FM49" s="3">
        <v>1.6964106451925101</v>
      </c>
      <c r="FN49" s="3">
        <v>0</v>
      </c>
      <c r="FO49" s="3">
        <v>150.94712790096699</v>
      </c>
      <c r="FP49" s="3">
        <v>0.80566976953368696</v>
      </c>
      <c r="FQ49" s="3">
        <v>276.87610073438799</v>
      </c>
      <c r="FR49" s="3">
        <v>-6.7580213843398003</v>
      </c>
      <c r="FS49" s="3">
        <v>7.2963898717957196</v>
      </c>
      <c r="FT49" s="3">
        <v>0.51074729102570104</v>
      </c>
      <c r="FU49" s="3">
        <v>0.359906060826306</v>
      </c>
      <c r="FV49" s="3">
        <v>259.569515527958</v>
      </c>
      <c r="FW49" s="3">
        <v>15.897563367122</v>
      </c>
      <c r="FX49" s="3">
        <v>300.77722987907998</v>
      </c>
      <c r="FY49" s="3">
        <v>-6.7580213843398003</v>
      </c>
      <c r="FZ49" s="3">
        <v>7.8902820706628098</v>
      </c>
      <c r="GA49" s="3">
        <v>1.10463948989279</v>
      </c>
      <c r="GB49" s="3">
        <v>0.38920074019589002</v>
      </c>
      <c r="GC49" s="3">
        <v>280.69726679186198</v>
      </c>
      <c r="GD49" s="3">
        <v>17.453862170805699</v>
      </c>
      <c r="GE49" s="3">
        <v>324.59299784825402</v>
      </c>
      <c r="GF49" s="3">
        <v>-6.7580213843398003</v>
      </c>
      <c r="GG49" s="3">
        <v>8.4820532259625292</v>
      </c>
      <c r="GH49" s="3">
        <v>1.6964106451925101</v>
      </c>
      <c r="GI49" s="3">
        <v>0.41839079571058102</v>
      </c>
      <c r="GJ49" s="3">
        <v>301.74956180125201</v>
      </c>
      <c r="GK49" s="3">
        <v>19.0046027644762</v>
      </c>
    </row>
    <row r="50" spans="2:193" x14ac:dyDescent="0.25">
      <c r="C50" t="s">
        <v>76</v>
      </c>
      <c r="D50" t="s">
        <v>76</v>
      </c>
      <c r="E50">
        <v>0</v>
      </c>
      <c r="F50">
        <v>0</v>
      </c>
      <c r="G50">
        <v>0</v>
      </c>
      <c r="H50">
        <v>0</v>
      </c>
      <c r="I50">
        <v>0</v>
      </c>
      <c r="J50">
        <v>0</v>
      </c>
      <c r="K50">
        <v>0</v>
      </c>
      <c r="L50">
        <v>0</v>
      </c>
      <c r="M50">
        <v>0</v>
      </c>
      <c r="N50">
        <v>0</v>
      </c>
      <c r="O50">
        <v>0</v>
      </c>
      <c r="P50">
        <v>0</v>
      </c>
      <c r="Q50">
        <v>0</v>
      </c>
      <c r="R50">
        <v>0</v>
      </c>
      <c r="S50">
        <v>0</v>
      </c>
      <c r="T50">
        <v>0</v>
      </c>
      <c r="U50">
        <v>0</v>
      </c>
      <c r="V50">
        <v>0</v>
      </c>
      <c r="W50">
        <v>0</v>
      </c>
      <c r="X50">
        <v>0</v>
      </c>
      <c r="Y50">
        <v>0</v>
      </c>
      <c r="Z50">
        <v>0</v>
      </c>
      <c r="AA50">
        <v>0</v>
      </c>
      <c r="AB50">
        <v>0</v>
      </c>
      <c r="AC50">
        <v>0</v>
      </c>
      <c r="AD50">
        <v>0</v>
      </c>
      <c r="AE50">
        <v>0</v>
      </c>
      <c r="AF50">
        <v>0</v>
      </c>
      <c r="AG50">
        <v>0</v>
      </c>
      <c r="AH50">
        <v>0</v>
      </c>
      <c r="AI50">
        <v>0</v>
      </c>
      <c r="AJ50">
        <v>0</v>
      </c>
      <c r="AK50">
        <v>0</v>
      </c>
      <c r="AL50">
        <v>0</v>
      </c>
      <c r="AM50">
        <v>0</v>
      </c>
      <c r="AN50">
        <v>0</v>
      </c>
      <c r="AO50">
        <v>0</v>
      </c>
      <c r="AP50">
        <v>0</v>
      </c>
      <c r="AQ50">
        <v>0</v>
      </c>
      <c r="AR50">
        <v>0</v>
      </c>
      <c r="AS50">
        <v>0</v>
      </c>
      <c r="AT50">
        <v>0</v>
      </c>
      <c r="AU50">
        <v>0</v>
      </c>
      <c r="AV50">
        <v>0</v>
      </c>
      <c r="AW50">
        <v>0</v>
      </c>
      <c r="AX50">
        <v>0</v>
      </c>
      <c r="AY50">
        <v>0</v>
      </c>
      <c r="AZ50">
        <v>0</v>
      </c>
      <c r="BA50">
        <v>0</v>
      </c>
      <c r="BB50">
        <v>0</v>
      </c>
      <c r="BC50">
        <v>0</v>
      </c>
      <c r="BD50">
        <v>0</v>
      </c>
      <c r="BE50">
        <v>0</v>
      </c>
      <c r="BF50">
        <v>0</v>
      </c>
      <c r="BG50">
        <v>0</v>
      </c>
      <c r="BH50">
        <v>0</v>
      </c>
      <c r="BI50">
        <v>0</v>
      </c>
      <c r="BJ50">
        <v>0</v>
      </c>
      <c r="BK50">
        <v>0</v>
      </c>
      <c r="BL50">
        <v>0</v>
      </c>
      <c r="BM50">
        <v>0</v>
      </c>
      <c r="BN50">
        <v>0</v>
      </c>
      <c r="BO50">
        <v>0</v>
      </c>
      <c r="BP50">
        <v>0</v>
      </c>
      <c r="BQ50">
        <v>0</v>
      </c>
      <c r="BR50">
        <v>0</v>
      </c>
      <c r="BS50">
        <v>0</v>
      </c>
      <c r="BT50">
        <v>0</v>
      </c>
      <c r="BU50">
        <v>0</v>
      </c>
      <c r="BV50">
        <v>0</v>
      </c>
      <c r="BW50">
        <v>0</v>
      </c>
      <c r="BX50">
        <v>0</v>
      </c>
      <c r="BY50">
        <v>0</v>
      </c>
      <c r="BZ50">
        <v>0</v>
      </c>
      <c r="CA50">
        <v>0</v>
      </c>
      <c r="CB50">
        <v>0</v>
      </c>
      <c r="CC50">
        <v>0</v>
      </c>
      <c r="CD50">
        <v>0</v>
      </c>
      <c r="CE50">
        <v>0</v>
      </c>
      <c r="CF50">
        <v>0</v>
      </c>
      <c r="CG50">
        <v>0</v>
      </c>
      <c r="CH50">
        <v>0</v>
      </c>
      <c r="CI50">
        <v>0</v>
      </c>
      <c r="CJ50">
        <v>0</v>
      </c>
      <c r="CK50">
        <v>0</v>
      </c>
      <c r="CL50">
        <v>0</v>
      </c>
      <c r="CM50">
        <v>0</v>
      </c>
      <c r="CN50">
        <v>0</v>
      </c>
      <c r="CO50">
        <v>0</v>
      </c>
      <c r="CP50">
        <v>0</v>
      </c>
      <c r="CQ50">
        <v>0</v>
      </c>
      <c r="CR50">
        <v>0</v>
      </c>
      <c r="CS50">
        <v>0</v>
      </c>
      <c r="CT50">
        <v>0</v>
      </c>
      <c r="CU50">
        <v>0</v>
      </c>
      <c r="CV50">
        <v>0</v>
      </c>
      <c r="CW50">
        <v>0</v>
      </c>
      <c r="CX50">
        <v>0</v>
      </c>
      <c r="CY50">
        <v>0</v>
      </c>
      <c r="CZ50">
        <v>0</v>
      </c>
      <c r="DA50">
        <v>0</v>
      </c>
      <c r="DB50">
        <v>0</v>
      </c>
      <c r="DC50">
        <v>0</v>
      </c>
      <c r="DD50">
        <v>0</v>
      </c>
      <c r="DE50">
        <v>0</v>
      </c>
      <c r="DF50">
        <v>0</v>
      </c>
      <c r="DG50">
        <v>0</v>
      </c>
      <c r="DH50">
        <v>0</v>
      </c>
      <c r="DI50">
        <v>0</v>
      </c>
      <c r="DJ50">
        <v>0</v>
      </c>
      <c r="DK50">
        <v>0</v>
      </c>
      <c r="DL50">
        <v>0</v>
      </c>
      <c r="DM50">
        <v>0</v>
      </c>
      <c r="DN50">
        <v>0</v>
      </c>
      <c r="DO50">
        <v>0</v>
      </c>
      <c r="DP50">
        <v>0</v>
      </c>
      <c r="DQ50">
        <v>0</v>
      </c>
      <c r="DR50">
        <v>0</v>
      </c>
      <c r="DS50">
        <v>0</v>
      </c>
      <c r="DT50">
        <v>0</v>
      </c>
      <c r="DU50">
        <v>0</v>
      </c>
      <c r="DV50">
        <v>0</v>
      </c>
      <c r="DW50">
        <v>0</v>
      </c>
      <c r="DX50">
        <v>0</v>
      </c>
      <c r="DY50">
        <v>0</v>
      </c>
      <c r="DZ50">
        <v>0</v>
      </c>
      <c r="EA50">
        <v>0</v>
      </c>
      <c r="EB50">
        <v>0</v>
      </c>
      <c r="EC50">
        <v>0</v>
      </c>
      <c r="ED50">
        <v>0</v>
      </c>
      <c r="EE50">
        <v>0</v>
      </c>
      <c r="EF50">
        <v>0</v>
      </c>
      <c r="EG50">
        <v>0</v>
      </c>
      <c r="EH50">
        <v>0</v>
      </c>
      <c r="EI50">
        <v>0</v>
      </c>
      <c r="EJ50">
        <v>0</v>
      </c>
      <c r="EK50">
        <v>0</v>
      </c>
      <c r="EL50">
        <v>0</v>
      </c>
      <c r="EM50">
        <v>0</v>
      </c>
      <c r="EN50">
        <v>0</v>
      </c>
      <c r="EO50">
        <v>0</v>
      </c>
      <c r="EP50">
        <v>0</v>
      </c>
      <c r="EQ50">
        <v>0</v>
      </c>
      <c r="ER50">
        <v>0</v>
      </c>
      <c r="ES50">
        <v>0</v>
      </c>
      <c r="ET50">
        <v>0</v>
      </c>
      <c r="EU50">
        <v>0</v>
      </c>
      <c r="EV50">
        <v>0</v>
      </c>
      <c r="EW50">
        <v>0</v>
      </c>
      <c r="EX50">
        <v>0</v>
      </c>
      <c r="EY50">
        <v>0</v>
      </c>
      <c r="EZ50">
        <v>0</v>
      </c>
      <c r="FA50">
        <v>0</v>
      </c>
      <c r="FB50">
        <v>0</v>
      </c>
      <c r="FC50">
        <v>0</v>
      </c>
      <c r="FD50">
        <v>0</v>
      </c>
      <c r="FE50">
        <v>0</v>
      </c>
      <c r="FF50">
        <v>0</v>
      </c>
      <c r="FG50">
        <v>0</v>
      </c>
      <c r="FH50">
        <v>0</v>
      </c>
      <c r="FI50">
        <v>0</v>
      </c>
      <c r="FJ50">
        <v>0</v>
      </c>
      <c r="FK50">
        <v>0</v>
      </c>
      <c r="FL50">
        <v>0</v>
      </c>
      <c r="FM50">
        <v>0</v>
      </c>
      <c r="FN50">
        <v>0</v>
      </c>
      <c r="FO50">
        <v>0</v>
      </c>
      <c r="FP50">
        <v>0</v>
      </c>
      <c r="FQ50">
        <v>0</v>
      </c>
      <c r="FR50">
        <v>0</v>
      </c>
      <c r="FS50">
        <v>0</v>
      </c>
      <c r="FT50">
        <v>0</v>
      </c>
      <c r="FU50">
        <v>0</v>
      </c>
      <c r="FV50">
        <v>0</v>
      </c>
      <c r="FW50">
        <v>0</v>
      </c>
      <c r="FX50">
        <v>0</v>
      </c>
      <c r="FY50">
        <v>0</v>
      </c>
      <c r="FZ50">
        <v>0</v>
      </c>
      <c r="GA50">
        <v>0</v>
      </c>
      <c r="GB50">
        <v>0</v>
      </c>
      <c r="GC50">
        <v>0</v>
      </c>
      <c r="GD50">
        <v>0</v>
      </c>
      <c r="GE50">
        <v>0</v>
      </c>
      <c r="GF50">
        <v>0</v>
      </c>
      <c r="GG50">
        <v>0</v>
      </c>
      <c r="GH50">
        <v>0</v>
      </c>
      <c r="GI50">
        <v>0</v>
      </c>
      <c r="GJ50">
        <v>0</v>
      </c>
      <c r="GK50">
        <v>0</v>
      </c>
    </row>
    <row r="51" spans="2:193" x14ac:dyDescent="0.25">
      <c r="C51" t="s">
        <v>77</v>
      </c>
      <c r="D51" t="s">
        <v>77</v>
      </c>
      <c r="E51">
        <v>0</v>
      </c>
      <c r="F51">
        <v>0</v>
      </c>
      <c r="G51">
        <v>0</v>
      </c>
      <c r="H51">
        <v>0</v>
      </c>
      <c r="I51">
        <v>0</v>
      </c>
      <c r="J51">
        <v>0</v>
      </c>
      <c r="K51">
        <v>0</v>
      </c>
      <c r="L51">
        <v>0</v>
      </c>
      <c r="M51">
        <v>0</v>
      </c>
      <c r="N51">
        <v>0</v>
      </c>
      <c r="O51">
        <v>0</v>
      </c>
      <c r="P51">
        <v>0</v>
      </c>
      <c r="Q51">
        <v>0</v>
      </c>
      <c r="R51">
        <v>0</v>
      </c>
      <c r="S51">
        <v>0</v>
      </c>
      <c r="T51">
        <v>0</v>
      </c>
      <c r="U51">
        <v>0</v>
      </c>
      <c r="V51">
        <v>0</v>
      </c>
      <c r="W51">
        <v>0</v>
      </c>
      <c r="X51">
        <v>0</v>
      </c>
      <c r="Y51">
        <v>0</v>
      </c>
      <c r="Z51">
        <v>0</v>
      </c>
      <c r="AA51">
        <v>0</v>
      </c>
      <c r="AB51">
        <v>0</v>
      </c>
      <c r="AC51">
        <v>0</v>
      </c>
      <c r="AD51">
        <v>0</v>
      </c>
      <c r="AE51">
        <v>0</v>
      </c>
      <c r="AF51">
        <v>0</v>
      </c>
      <c r="AG51">
        <v>0</v>
      </c>
      <c r="AH51">
        <v>0</v>
      </c>
      <c r="AI51">
        <v>0</v>
      </c>
      <c r="AJ51">
        <v>0</v>
      </c>
      <c r="AK51">
        <v>0</v>
      </c>
      <c r="AL51">
        <v>0</v>
      </c>
      <c r="AM51">
        <v>0</v>
      </c>
      <c r="AN51">
        <v>0</v>
      </c>
      <c r="AO51">
        <v>0</v>
      </c>
      <c r="AP51">
        <v>0</v>
      </c>
      <c r="AQ51">
        <v>0</v>
      </c>
      <c r="AR51">
        <v>0</v>
      </c>
      <c r="AS51">
        <v>0</v>
      </c>
      <c r="AT51">
        <v>0</v>
      </c>
      <c r="AU51">
        <v>0</v>
      </c>
      <c r="AV51">
        <v>0</v>
      </c>
      <c r="AW51">
        <v>0</v>
      </c>
      <c r="AX51">
        <v>0</v>
      </c>
      <c r="AY51">
        <v>0</v>
      </c>
      <c r="AZ51">
        <v>0</v>
      </c>
      <c r="BA51">
        <v>0</v>
      </c>
      <c r="BB51">
        <v>0</v>
      </c>
      <c r="BC51">
        <v>0</v>
      </c>
      <c r="BD51">
        <v>0</v>
      </c>
      <c r="BE51">
        <v>0</v>
      </c>
      <c r="BF51">
        <v>0</v>
      </c>
      <c r="BG51">
        <v>0</v>
      </c>
      <c r="BH51">
        <v>0</v>
      </c>
      <c r="BI51">
        <v>0</v>
      </c>
      <c r="BJ51">
        <v>0</v>
      </c>
      <c r="BK51">
        <v>0</v>
      </c>
      <c r="BL51">
        <v>0</v>
      </c>
      <c r="BM51">
        <v>0</v>
      </c>
      <c r="BN51">
        <v>0</v>
      </c>
      <c r="BO51">
        <v>0</v>
      </c>
      <c r="BP51">
        <v>0</v>
      </c>
      <c r="BQ51">
        <v>0</v>
      </c>
      <c r="BR51">
        <v>0</v>
      </c>
      <c r="BS51">
        <v>0</v>
      </c>
      <c r="BT51">
        <v>0</v>
      </c>
      <c r="BU51">
        <v>0</v>
      </c>
      <c r="BV51">
        <v>0</v>
      </c>
      <c r="BW51">
        <v>0</v>
      </c>
      <c r="BX51">
        <v>0</v>
      </c>
      <c r="BY51">
        <v>0</v>
      </c>
      <c r="BZ51">
        <v>0</v>
      </c>
      <c r="CA51">
        <v>0</v>
      </c>
      <c r="CB51">
        <v>0</v>
      </c>
      <c r="CC51">
        <v>0</v>
      </c>
      <c r="CD51">
        <v>0</v>
      </c>
      <c r="CE51">
        <v>0</v>
      </c>
      <c r="CF51">
        <v>0</v>
      </c>
      <c r="CG51">
        <v>0</v>
      </c>
      <c r="CH51">
        <v>0</v>
      </c>
      <c r="CI51">
        <v>0</v>
      </c>
      <c r="CJ51">
        <v>0</v>
      </c>
      <c r="CK51">
        <v>0</v>
      </c>
      <c r="CL51">
        <v>0</v>
      </c>
      <c r="CM51">
        <v>0</v>
      </c>
      <c r="CN51">
        <v>0</v>
      </c>
      <c r="CO51">
        <v>0</v>
      </c>
      <c r="CP51">
        <v>0</v>
      </c>
      <c r="CQ51">
        <v>0</v>
      </c>
      <c r="CR51">
        <v>0</v>
      </c>
      <c r="CS51">
        <v>0</v>
      </c>
      <c r="CT51">
        <v>0</v>
      </c>
      <c r="CU51">
        <v>0</v>
      </c>
      <c r="CV51">
        <v>0</v>
      </c>
      <c r="CW51">
        <v>0</v>
      </c>
      <c r="CX51">
        <v>0</v>
      </c>
      <c r="CY51">
        <v>0</v>
      </c>
      <c r="CZ51">
        <v>0</v>
      </c>
      <c r="DA51">
        <v>0</v>
      </c>
      <c r="DB51">
        <v>0</v>
      </c>
      <c r="DC51">
        <v>0</v>
      </c>
      <c r="DD51">
        <v>0</v>
      </c>
      <c r="DE51">
        <v>0</v>
      </c>
      <c r="DF51">
        <v>0</v>
      </c>
      <c r="DG51">
        <v>0</v>
      </c>
      <c r="DH51">
        <v>0</v>
      </c>
      <c r="DI51">
        <v>0</v>
      </c>
      <c r="DJ51">
        <v>0</v>
      </c>
      <c r="DK51">
        <v>0</v>
      </c>
      <c r="DL51">
        <v>0</v>
      </c>
      <c r="DM51">
        <v>0</v>
      </c>
      <c r="DN51">
        <v>0</v>
      </c>
      <c r="DO51">
        <v>0</v>
      </c>
      <c r="DP51">
        <v>0</v>
      </c>
      <c r="DQ51">
        <v>0</v>
      </c>
      <c r="DR51">
        <v>0</v>
      </c>
      <c r="DS51">
        <v>0</v>
      </c>
      <c r="DT51">
        <v>0</v>
      </c>
      <c r="DU51">
        <v>0</v>
      </c>
      <c r="DV51">
        <v>0</v>
      </c>
      <c r="DW51">
        <v>0</v>
      </c>
      <c r="DX51">
        <v>0</v>
      </c>
      <c r="DY51">
        <v>0</v>
      </c>
      <c r="DZ51">
        <v>0</v>
      </c>
      <c r="EA51">
        <v>0</v>
      </c>
      <c r="EB51">
        <v>0</v>
      </c>
      <c r="EC51">
        <v>0</v>
      </c>
      <c r="ED51">
        <v>0</v>
      </c>
      <c r="EE51">
        <v>0</v>
      </c>
      <c r="EF51">
        <v>0</v>
      </c>
      <c r="EG51">
        <v>0</v>
      </c>
      <c r="EH51">
        <v>0</v>
      </c>
      <c r="EI51">
        <v>0</v>
      </c>
      <c r="EJ51">
        <v>0</v>
      </c>
      <c r="EK51">
        <v>0</v>
      </c>
      <c r="EL51">
        <v>0</v>
      </c>
      <c r="EM51">
        <v>0</v>
      </c>
      <c r="EN51">
        <v>0</v>
      </c>
      <c r="EO51">
        <v>0</v>
      </c>
      <c r="EP51">
        <v>0</v>
      </c>
      <c r="EQ51">
        <v>0</v>
      </c>
      <c r="ER51">
        <v>0</v>
      </c>
      <c r="ES51">
        <v>0</v>
      </c>
      <c r="ET51">
        <v>0</v>
      </c>
      <c r="EU51">
        <v>0</v>
      </c>
      <c r="EV51">
        <v>0</v>
      </c>
      <c r="EW51">
        <v>0</v>
      </c>
      <c r="EX51">
        <v>0</v>
      </c>
      <c r="EY51">
        <v>0</v>
      </c>
      <c r="EZ51">
        <v>0</v>
      </c>
      <c r="FA51">
        <v>0</v>
      </c>
      <c r="FB51">
        <v>0</v>
      </c>
      <c r="FC51">
        <v>0</v>
      </c>
      <c r="FD51">
        <v>0</v>
      </c>
      <c r="FE51">
        <v>0</v>
      </c>
      <c r="FF51">
        <v>0</v>
      </c>
      <c r="FG51">
        <v>0</v>
      </c>
      <c r="FH51">
        <v>0</v>
      </c>
      <c r="FI51">
        <v>0</v>
      </c>
      <c r="FJ51">
        <v>0</v>
      </c>
      <c r="FK51">
        <v>0</v>
      </c>
      <c r="FL51">
        <v>0</v>
      </c>
      <c r="FM51">
        <v>0</v>
      </c>
      <c r="FN51">
        <v>0</v>
      </c>
      <c r="FO51">
        <v>0</v>
      </c>
      <c r="FP51">
        <v>0</v>
      </c>
      <c r="FQ51">
        <v>0</v>
      </c>
      <c r="FR51">
        <v>0</v>
      </c>
      <c r="FS51">
        <v>0</v>
      </c>
      <c r="FT51">
        <v>0</v>
      </c>
      <c r="FU51">
        <v>0</v>
      </c>
      <c r="FV51">
        <v>0</v>
      </c>
      <c r="FW51">
        <v>0</v>
      </c>
      <c r="FX51">
        <v>0</v>
      </c>
      <c r="FY51">
        <v>0</v>
      </c>
      <c r="FZ51">
        <v>0</v>
      </c>
      <c r="GA51">
        <v>0</v>
      </c>
      <c r="GB51">
        <v>0</v>
      </c>
      <c r="GC51">
        <v>0</v>
      </c>
      <c r="GD51">
        <v>0</v>
      </c>
      <c r="GE51">
        <v>0</v>
      </c>
      <c r="GF51">
        <v>0</v>
      </c>
      <c r="GG51">
        <v>0</v>
      </c>
      <c r="GH51">
        <v>0</v>
      </c>
      <c r="GI51">
        <v>0</v>
      </c>
      <c r="GJ51">
        <v>0</v>
      </c>
      <c r="GK51">
        <v>0</v>
      </c>
    </row>
    <row r="52" spans="2:193" x14ac:dyDescent="0.25">
      <c r="C52" t="s">
        <v>78</v>
      </c>
      <c r="D52" t="s">
        <v>78</v>
      </c>
      <c r="E52">
        <v>0</v>
      </c>
      <c r="F52">
        <v>0</v>
      </c>
      <c r="G52">
        <v>0</v>
      </c>
      <c r="H52">
        <v>0</v>
      </c>
      <c r="I52">
        <v>0</v>
      </c>
      <c r="J52">
        <v>0</v>
      </c>
      <c r="K52">
        <v>0</v>
      </c>
      <c r="L52">
        <v>0</v>
      </c>
      <c r="M52">
        <v>0</v>
      </c>
      <c r="N52">
        <v>0</v>
      </c>
      <c r="O52">
        <v>0</v>
      </c>
      <c r="P52">
        <v>0</v>
      </c>
      <c r="Q52">
        <v>0</v>
      </c>
      <c r="R52">
        <v>0</v>
      </c>
      <c r="S52">
        <v>0</v>
      </c>
      <c r="T52">
        <v>0</v>
      </c>
      <c r="U52">
        <v>0</v>
      </c>
      <c r="V52">
        <v>0</v>
      </c>
      <c r="W52">
        <v>0</v>
      </c>
      <c r="X52">
        <v>0</v>
      </c>
      <c r="Y52">
        <v>0</v>
      </c>
      <c r="Z52">
        <v>0</v>
      </c>
      <c r="AA52">
        <v>0</v>
      </c>
      <c r="AB52">
        <v>0</v>
      </c>
      <c r="AC52">
        <v>0</v>
      </c>
      <c r="AD52">
        <v>0</v>
      </c>
      <c r="AE52">
        <v>0</v>
      </c>
      <c r="AF52">
        <v>0</v>
      </c>
      <c r="AG52">
        <v>0</v>
      </c>
      <c r="AH52">
        <v>0</v>
      </c>
      <c r="AI52">
        <v>0</v>
      </c>
      <c r="AJ52">
        <v>0</v>
      </c>
      <c r="AK52">
        <v>0</v>
      </c>
      <c r="AL52">
        <v>0</v>
      </c>
      <c r="AM52">
        <v>0</v>
      </c>
      <c r="AN52">
        <v>0</v>
      </c>
      <c r="AO52">
        <v>0</v>
      </c>
      <c r="AP52">
        <v>0</v>
      </c>
      <c r="AQ52">
        <v>0</v>
      </c>
      <c r="AR52">
        <v>0</v>
      </c>
      <c r="AS52">
        <v>0</v>
      </c>
      <c r="AT52">
        <v>0</v>
      </c>
      <c r="AU52">
        <v>0</v>
      </c>
      <c r="AV52">
        <v>0</v>
      </c>
      <c r="AW52">
        <v>0</v>
      </c>
      <c r="AX52">
        <v>0</v>
      </c>
      <c r="AY52">
        <v>0</v>
      </c>
      <c r="AZ52">
        <v>0</v>
      </c>
      <c r="BA52">
        <v>0</v>
      </c>
      <c r="BB52">
        <v>0</v>
      </c>
      <c r="BC52">
        <v>0</v>
      </c>
      <c r="BD52">
        <v>0</v>
      </c>
      <c r="BE52">
        <v>0</v>
      </c>
      <c r="BF52">
        <v>0</v>
      </c>
      <c r="BG52">
        <v>0</v>
      </c>
      <c r="BH52">
        <v>0</v>
      </c>
      <c r="BI52">
        <v>0</v>
      </c>
      <c r="BJ52">
        <v>0</v>
      </c>
      <c r="BK52">
        <v>0</v>
      </c>
      <c r="BL52">
        <v>0</v>
      </c>
      <c r="BM52">
        <v>0</v>
      </c>
      <c r="BN52">
        <v>0</v>
      </c>
      <c r="BO52">
        <v>0</v>
      </c>
      <c r="BP52">
        <v>0</v>
      </c>
      <c r="BQ52">
        <v>0</v>
      </c>
      <c r="BR52">
        <v>0</v>
      </c>
      <c r="BS52">
        <v>0</v>
      </c>
      <c r="BT52">
        <v>0</v>
      </c>
      <c r="BU52">
        <v>0</v>
      </c>
      <c r="BV52">
        <v>0</v>
      </c>
      <c r="BW52">
        <v>0</v>
      </c>
      <c r="BX52">
        <v>0</v>
      </c>
      <c r="BY52">
        <v>0</v>
      </c>
      <c r="BZ52">
        <v>0</v>
      </c>
      <c r="CA52">
        <v>0</v>
      </c>
      <c r="CB52">
        <v>0</v>
      </c>
      <c r="CC52">
        <v>0</v>
      </c>
      <c r="CD52">
        <v>0</v>
      </c>
      <c r="CE52">
        <v>0</v>
      </c>
      <c r="CF52">
        <v>0</v>
      </c>
      <c r="CG52">
        <v>0</v>
      </c>
      <c r="CH52">
        <v>0</v>
      </c>
      <c r="CI52">
        <v>0</v>
      </c>
      <c r="CJ52">
        <v>0</v>
      </c>
      <c r="CK52">
        <v>0</v>
      </c>
      <c r="CL52">
        <v>0</v>
      </c>
      <c r="CM52">
        <v>0</v>
      </c>
      <c r="CN52">
        <v>0</v>
      </c>
      <c r="CO52">
        <v>0</v>
      </c>
      <c r="CP52">
        <v>0</v>
      </c>
      <c r="CQ52">
        <v>0</v>
      </c>
      <c r="CR52">
        <v>0</v>
      </c>
      <c r="CS52">
        <v>0</v>
      </c>
      <c r="CT52">
        <v>0</v>
      </c>
      <c r="CU52">
        <v>0</v>
      </c>
      <c r="CV52">
        <v>0</v>
      </c>
      <c r="CW52">
        <v>0</v>
      </c>
      <c r="CX52">
        <v>0</v>
      </c>
      <c r="CY52">
        <v>0</v>
      </c>
      <c r="CZ52">
        <v>0</v>
      </c>
      <c r="DA52">
        <v>0</v>
      </c>
      <c r="DB52">
        <v>0</v>
      </c>
      <c r="DC52">
        <v>0</v>
      </c>
      <c r="DD52">
        <v>0</v>
      </c>
      <c r="DE52">
        <v>0</v>
      </c>
      <c r="DF52">
        <v>0</v>
      </c>
      <c r="DG52">
        <v>0</v>
      </c>
      <c r="DH52">
        <v>0</v>
      </c>
      <c r="DI52">
        <v>0</v>
      </c>
      <c r="DJ52">
        <v>0</v>
      </c>
      <c r="DK52">
        <v>0</v>
      </c>
      <c r="DL52">
        <v>0</v>
      </c>
      <c r="DM52">
        <v>0</v>
      </c>
      <c r="DN52">
        <v>0</v>
      </c>
      <c r="DO52">
        <v>0</v>
      </c>
      <c r="DP52">
        <v>0</v>
      </c>
      <c r="DQ52">
        <v>0</v>
      </c>
      <c r="DR52">
        <v>0</v>
      </c>
      <c r="DS52">
        <v>0</v>
      </c>
      <c r="DT52">
        <v>0</v>
      </c>
      <c r="DU52">
        <v>0</v>
      </c>
      <c r="DV52">
        <v>0</v>
      </c>
      <c r="DW52">
        <v>0</v>
      </c>
      <c r="DX52">
        <v>0</v>
      </c>
      <c r="DY52">
        <v>0</v>
      </c>
      <c r="DZ52">
        <v>0</v>
      </c>
      <c r="EA52">
        <v>0</v>
      </c>
      <c r="EB52">
        <v>0</v>
      </c>
      <c r="EC52">
        <v>0</v>
      </c>
      <c r="ED52">
        <v>0</v>
      </c>
      <c r="EE52">
        <v>0</v>
      </c>
      <c r="EF52">
        <v>0</v>
      </c>
      <c r="EG52">
        <v>0</v>
      </c>
      <c r="EH52">
        <v>0</v>
      </c>
      <c r="EI52">
        <v>0</v>
      </c>
      <c r="EJ52">
        <v>0</v>
      </c>
      <c r="EK52">
        <v>0</v>
      </c>
      <c r="EL52">
        <v>0</v>
      </c>
      <c r="EM52">
        <v>0</v>
      </c>
      <c r="EN52">
        <v>0</v>
      </c>
      <c r="EO52">
        <v>0</v>
      </c>
      <c r="EP52">
        <v>0</v>
      </c>
      <c r="EQ52">
        <v>0</v>
      </c>
      <c r="ER52">
        <v>0</v>
      </c>
      <c r="ES52">
        <v>0</v>
      </c>
      <c r="ET52">
        <v>0</v>
      </c>
      <c r="EU52">
        <v>0</v>
      </c>
      <c r="EV52">
        <v>0</v>
      </c>
      <c r="EW52">
        <v>0</v>
      </c>
      <c r="EX52">
        <v>0</v>
      </c>
      <c r="EY52">
        <v>0</v>
      </c>
      <c r="EZ52">
        <v>0</v>
      </c>
      <c r="FA52">
        <v>0</v>
      </c>
      <c r="FB52">
        <v>0</v>
      </c>
      <c r="FC52">
        <v>0</v>
      </c>
      <c r="FD52">
        <v>0</v>
      </c>
      <c r="FE52">
        <v>0</v>
      </c>
      <c r="FF52">
        <v>0</v>
      </c>
      <c r="FG52">
        <v>0</v>
      </c>
      <c r="FH52">
        <v>0</v>
      </c>
      <c r="FI52">
        <v>0</v>
      </c>
      <c r="FJ52">
        <v>0</v>
      </c>
      <c r="FK52">
        <v>0</v>
      </c>
      <c r="FL52">
        <v>0</v>
      </c>
      <c r="FM52">
        <v>0</v>
      </c>
      <c r="FN52">
        <v>0</v>
      </c>
      <c r="FO52">
        <v>0</v>
      </c>
      <c r="FP52">
        <v>0</v>
      </c>
      <c r="FQ52">
        <v>0</v>
      </c>
      <c r="FR52">
        <v>0</v>
      </c>
      <c r="FS52">
        <v>0</v>
      </c>
      <c r="FT52">
        <v>0</v>
      </c>
      <c r="FU52">
        <v>0</v>
      </c>
      <c r="FV52">
        <v>0</v>
      </c>
      <c r="FW52">
        <v>0</v>
      </c>
      <c r="FX52">
        <v>0</v>
      </c>
      <c r="FY52">
        <v>0</v>
      </c>
      <c r="FZ52">
        <v>0</v>
      </c>
      <c r="GA52">
        <v>0</v>
      </c>
      <c r="GB52">
        <v>0</v>
      </c>
      <c r="GC52">
        <v>0</v>
      </c>
      <c r="GD52">
        <v>0</v>
      </c>
      <c r="GE52">
        <v>0</v>
      </c>
      <c r="GF52">
        <v>0</v>
      </c>
      <c r="GG52">
        <v>0</v>
      </c>
      <c r="GH52">
        <v>0</v>
      </c>
      <c r="GI52">
        <v>0</v>
      </c>
      <c r="GJ52">
        <v>0</v>
      </c>
      <c r="GK52">
        <v>0</v>
      </c>
    </row>
    <row r="53" spans="2:193" x14ac:dyDescent="0.25">
      <c r="D53" t="s">
        <v>79</v>
      </c>
      <c r="E53">
        <v>0</v>
      </c>
      <c r="F53">
        <v>0</v>
      </c>
      <c r="G53">
        <v>0</v>
      </c>
      <c r="H53">
        <v>0</v>
      </c>
      <c r="I53">
        <v>0</v>
      </c>
      <c r="J53">
        <v>0</v>
      </c>
      <c r="K53">
        <v>0</v>
      </c>
      <c r="L53">
        <v>0</v>
      </c>
      <c r="M53">
        <v>0</v>
      </c>
      <c r="N53">
        <v>0</v>
      </c>
      <c r="O53">
        <v>0</v>
      </c>
      <c r="P53">
        <v>0</v>
      </c>
      <c r="Q53">
        <v>0</v>
      </c>
      <c r="R53">
        <v>0</v>
      </c>
      <c r="S53">
        <v>0</v>
      </c>
      <c r="T53">
        <v>0</v>
      </c>
      <c r="U53">
        <v>0</v>
      </c>
      <c r="V53">
        <v>0</v>
      </c>
      <c r="W53">
        <v>0</v>
      </c>
      <c r="X53">
        <v>0</v>
      </c>
      <c r="Y53">
        <v>0</v>
      </c>
      <c r="Z53">
        <v>0</v>
      </c>
      <c r="AA53">
        <v>0</v>
      </c>
      <c r="AB53">
        <v>0</v>
      </c>
      <c r="AC53">
        <v>0</v>
      </c>
      <c r="AD53">
        <v>0</v>
      </c>
      <c r="AE53">
        <v>0</v>
      </c>
      <c r="AF53">
        <v>0</v>
      </c>
      <c r="AG53">
        <v>0</v>
      </c>
      <c r="AH53">
        <v>0</v>
      </c>
      <c r="AI53">
        <v>0</v>
      </c>
      <c r="AJ53">
        <v>0</v>
      </c>
      <c r="AK53">
        <v>0</v>
      </c>
      <c r="AL53">
        <v>0</v>
      </c>
      <c r="AM53">
        <v>0</v>
      </c>
      <c r="AN53">
        <v>0</v>
      </c>
      <c r="AO53">
        <v>0</v>
      </c>
      <c r="AP53">
        <v>0</v>
      </c>
      <c r="AQ53">
        <v>0</v>
      </c>
      <c r="AR53">
        <v>0</v>
      </c>
      <c r="AS53">
        <v>0</v>
      </c>
      <c r="AT53">
        <v>0</v>
      </c>
      <c r="AU53">
        <v>0</v>
      </c>
      <c r="AV53">
        <v>0</v>
      </c>
      <c r="AW53">
        <v>0</v>
      </c>
      <c r="AX53">
        <v>0</v>
      </c>
      <c r="AY53">
        <v>0</v>
      </c>
      <c r="AZ53">
        <v>0</v>
      </c>
      <c r="BA53">
        <v>0</v>
      </c>
      <c r="BB53">
        <v>0</v>
      </c>
      <c r="BC53">
        <v>0</v>
      </c>
      <c r="BD53">
        <v>0</v>
      </c>
      <c r="BE53">
        <v>0</v>
      </c>
      <c r="BF53">
        <v>0</v>
      </c>
      <c r="BG53">
        <v>0</v>
      </c>
      <c r="BH53">
        <v>0</v>
      </c>
      <c r="BI53">
        <v>0</v>
      </c>
      <c r="BJ53">
        <v>0</v>
      </c>
      <c r="BK53">
        <v>0</v>
      </c>
      <c r="BL53">
        <v>0</v>
      </c>
      <c r="BM53">
        <v>0</v>
      </c>
      <c r="BN53">
        <v>0</v>
      </c>
      <c r="BO53">
        <v>0</v>
      </c>
      <c r="BP53">
        <v>0</v>
      </c>
      <c r="BQ53">
        <v>0</v>
      </c>
      <c r="BR53">
        <v>0</v>
      </c>
      <c r="BS53">
        <v>0</v>
      </c>
      <c r="BT53">
        <v>0</v>
      </c>
      <c r="BU53">
        <v>0</v>
      </c>
      <c r="BV53">
        <v>0</v>
      </c>
      <c r="BW53">
        <v>0</v>
      </c>
      <c r="BX53">
        <v>0</v>
      </c>
      <c r="BY53">
        <v>0</v>
      </c>
      <c r="BZ53">
        <v>0</v>
      </c>
      <c r="CA53">
        <v>0</v>
      </c>
      <c r="CB53">
        <v>0</v>
      </c>
      <c r="CC53">
        <v>0</v>
      </c>
      <c r="CD53">
        <v>0</v>
      </c>
      <c r="CE53">
        <v>0</v>
      </c>
      <c r="CF53">
        <v>0</v>
      </c>
      <c r="CG53">
        <v>0</v>
      </c>
      <c r="CH53">
        <v>0</v>
      </c>
      <c r="CI53">
        <v>0</v>
      </c>
      <c r="CJ53">
        <v>0</v>
      </c>
      <c r="CK53">
        <v>0</v>
      </c>
      <c r="CL53">
        <v>0</v>
      </c>
      <c r="CM53">
        <v>0</v>
      </c>
      <c r="CN53">
        <v>0</v>
      </c>
      <c r="CO53">
        <v>0</v>
      </c>
      <c r="CP53">
        <v>0</v>
      </c>
      <c r="CQ53">
        <v>0</v>
      </c>
      <c r="CR53">
        <v>0</v>
      </c>
      <c r="CS53">
        <v>0</v>
      </c>
      <c r="CT53">
        <v>0</v>
      </c>
      <c r="CU53">
        <v>0</v>
      </c>
      <c r="CV53">
        <v>0</v>
      </c>
      <c r="CW53">
        <v>0</v>
      </c>
      <c r="CX53">
        <v>0</v>
      </c>
      <c r="CY53">
        <v>0</v>
      </c>
      <c r="CZ53">
        <v>0</v>
      </c>
      <c r="DA53">
        <v>0</v>
      </c>
      <c r="DB53">
        <v>0</v>
      </c>
      <c r="DC53">
        <v>0</v>
      </c>
      <c r="DD53">
        <v>0</v>
      </c>
      <c r="DE53">
        <v>0</v>
      </c>
      <c r="DF53">
        <v>0</v>
      </c>
      <c r="DG53">
        <v>0</v>
      </c>
      <c r="DH53">
        <v>0</v>
      </c>
      <c r="DI53">
        <v>0</v>
      </c>
      <c r="DJ53">
        <v>0</v>
      </c>
      <c r="DK53">
        <v>0</v>
      </c>
      <c r="DL53">
        <v>0</v>
      </c>
      <c r="DM53">
        <v>0</v>
      </c>
      <c r="DN53">
        <v>0</v>
      </c>
      <c r="DO53">
        <v>0</v>
      </c>
      <c r="DP53">
        <v>0</v>
      </c>
      <c r="DQ53">
        <v>0</v>
      </c>
      <c r="DR53">
        <v>0</v>
      </c>
      <c r="DS53">
        <v>0</v>
      </c>
      <c r="DT53">
        <v>0</v>
      </c>
      <c r="DU53">
        <v>0</v>
      </c>
      <c r="DV53">
        <v>0</v>
      </c>
      <c r="DW53">
        <v>0</v>
      </c>
      <c r="DX53">
        <v>0</v>
      </c>
      <c r="DY53">
        <v>0</v>
      </c>
      <c r="DZ53">
        <v>0</v>
      </c>
      <c r="EA53">
        <v>0</v>
      </c>
      <c r="EB53">
        <v>0</v>
      </c>
      <c r="EC53">
        <v>0</v>
      </c>
      <c r="ED53">
        <v>0</v>
      </c>
      <c r="EE53">
        <v>0</v>
      </c>
      <c r="EF53">
        <v>0</v>
      </c>
      <c r="EG53">
        <v>0</v>
      </c>
      <c r="EH53">
        <v>0</v>
      </c>
      <c r="EI53">
        <v>0</v>
      </c>
      <c r="EJ53">
        <v>0</v>
      </c>
      <c r="EK53">
        <v>0</v>
      </c>
      <c r="EL53">
        <v>0</v>
      </c>
      <c r="EM53">
        <v>0</v>
      </c>
      <c r="EN53">
        <v>0</v>
      </c>
      <c r="EO53">
        <v>0</v>
      </c>
      <c r="EP53">
        <v>0</v>
      </c>
      <c r="EQ53">
        <v>0</v>
      </c>
      <c r="ER53">
        <v>0</v>
      </c>
      <c r="ES53">
        <v>0</v>
      </c>
      <c r="ET53">
        <v>0</v>
      </c>
      <c r="EU53">
        <v>0</v>
      </c>
      <c r="EV53">
        <v>0</v>
      </c>
      <c r="EW53">
        <v>0</v>
      </c>
      <c r="EX53">
        <v>0</v>
      </c>
      <c r="EY53">
        <v>0</v>
      </c>
      <c r="EZ53">
        <v>0</v>
      </c>
      <c r="FA53">
        <v>0</v>
      </c>
      <c r="FB53">
        <v>0</v>
      </c>
      <c r="FC53">
        <v>0</v>
      </c>
      <c r="FD53">
        <v>0</v>
      </c>
      <c r="FE53">
        <v>0</v>
      </c>
      <c r="FF53">
        <v>0</v>
      </c>
      <c r="FG53">
        <v>0</v>
      </c>
      <c r="FH53">
        <v>0</v>
      </c>
      <c r="FI53">
        <v>0</v>
      </c>
      <c r="FJ53">
        <v>0</v>
      </c>
      <c r="FK53">
        <v>0</v>
      </c>
      <c r="FL53">
        <v>0</v>
      </c>
      <c r="FM53">
        <v>0</v>
      </c>
      <c r="FN53">
        <v>0</v>
      </c>
      <c r="FO53">
        <v>0</v>
      </c>
      <c r="FP53">
        <v>0</v>
      </c>
      <c r="FQ53">
        <v>0</v>
      </c>
      <c r="FR53">
        <v>0</v>
      </c>
      <c r="FS53">
        <v>0</v>
      </c>
      <c r="FT53">
        <v>0</v>
      </c>
      <c r="FU53">
        <v>0</v>
      </c>
      <c r="FV53">
        <v>0</v>
      </c>
      <c r="FW53">
        <v>0</v>
      </c>
      <c r="FX53">
        <v>0</v>
      </c>
      <c r="FY53">
        <v>0</v>
      </c>
      <c r="FZ53">
        <v>0</v>
      </c>
      <c r="GA53">
        <v>0</v>
      </c>
      <c r="GB53">
        <v>0</v>
      </c>
      <c r="GC53">
        <v>0</v>
      </c>
      <c r="GD53">
        <v>0</v>
      </c>
      <c r="GE53">
        <v>0</v>
      </c>
      <c r="GF53">
        <v>0</v>
      </c>
      <c r="GG53">
        <v>0</v>
      </c>
      <c r="GH53">
        <v>0</v>
      </c>
      <c r="GI53">
        <v>0</v>
      </c>
      <c r="GJ53">
        <v>0</v>
      </c>
      <c r="GK53">
        <v>0</v>
      </c>
    </row>
    <row r="54" spans="2:193" x14ac:dyDescent="0.25">
      <c r="D54" t="s">
        <v>80</v>
      </c>
      <c r="E54">
        <v>19948.245058454198</v>
      </c>
      <c r="F54">
        <v>3.4716744454563</v>
      </c>
      <c r="G54">
        <v>0.37079140046569098</v>
      </c>
      <c r="H54">
        <v>-0.117445133822486</v>
      </c>
      <c r="I54">
        <v>15.8143042368033</v>
      </c>
      <c r="J54">
        <v>19918.905550453699</v>
      </c>
      <c r="K54">
        <v>9.8001830515583208</v>
      </c>
      <c r="L54">
        <v>21571.725494170601</v>
      </c>
      <c r="M54">
        <v>3.4716744454563</v>
      </c>
      <c r="N54">
        <v>0.400972095852069</v>
      </c>
      <c r="O54">
        <v>-0.254009242918244</v>
      </c>
      <c r="P54">
        <v>17.101515046775098</v>
      </c>
      <c r="Q54">
        <v>21540.211816188301</v>
      </c>
      <c r="R54">
        <v>10.7935256371464</v>
      </c>
      <c r="S54">
        <v>23189.407785473901</v>
      </c>
      <c r="T54">
        <v>3.4716744454563</v>
      </c>
      <c r="U54">
        <v>0.43104500304127702</v>
      </c>
      <c r="V54">
        <v>-0.39008562305309602</v>
      </c>
      <c r="W54">
        <v>18.3841286752854</v>
      </c>
      <c r="X54">
        <v>23155.727702402499</v>
      </c>
      <c r="Y54">
        <v>11.7833205706429</v>
      </c>
      <c r="Z54">
        <v>18649.039482361499</v>
      </c>
      <c r="AA54">
        <v>3.4716744454563</v>
      </c>
      <c r="AB54">
        <v>-0.116161319542471</v>
      </c>
      <c r="AC54">
        <v>-0.117445133822486</v>
      </c>
      <c r="AD54">
        <v>15.264381540810099</v>
      </c>
      <c r="AE54">
        <v>18629.121714471399</v>
      </c>
      <c r="AF54">
        <v>1.41531835716288</v>
      </c>
      <c r="AG54">
        <v>20166.770627000598</v>
      </c>
      <c r="AH54">
        <v>3.4716744454563</v>
      </c>
      <c r="AI54">
        <v>-0.12561631066816401</v>
      </c>
      <c r="AJ54">
        <v>-0.254009242918244</v>
      </c>
      <c r="AK54">
        <v>16.506831201110302</v>
      </c>
      <c r="AL54">
        <v>20145.445574951598</v>
      </c>
      <c r="AM54">
        <v>1.7261719559977</v>
      </c>
      <c r="AN54">
        <v>21679.081303266099</v>
      </c>
      <c r="AO54">
        <v>3.4716744454563</v>
      </c>
      <c r="AP54">
        <v>-0.13503753396821599</v>
      </c>
      <c r="AQ54">
        <v>-0.39008562305309602</v>
      </c>
      <c r="AR54">
        <v>17.744843541192498</v>
      </c>
      <c r="AS54">
        <v>21656.353993073</v>
      </c>
      <c r="AT54">
        <v>2.0359153634081202</v>
      </c>
      <c r="AU54">
        <v>18735.494852932199</v>
      </c>
      <c r="AV54">
        <v>3.4716744454563</v>
      </c>
      <c r="AW54">
        <v>-0.116161319542471</v>
      </c>
      <c r="AX54">
        <v>-0.117445133822486</v>
      </c>
      <c r="AY54">
        <v>7.9466721465453203</v>
      </c>
      <c r="AZ54">
        <v>18638.0546923156</v>
      </c>
      <c r="BA54">
        <v>86.255420478038502</v>
      </c>
      <c r="BB54">
        <v>20260.2630626178</v>
      </c>
      <c r="BC54">
        <v>3.4716744454563</v>
      </c>
      <c r="BD54">
        <v>-0.12561631066816401</v>
      </c>
      <c r="BE54">
        <v>-0.254009242918244</v>
      </c>
      <c r="BF54">
        <v>8.5934942980081797</v>
      </c>
      <c r="BG54">
        <v>20155.105655643601</v>
      </c>
      <c r="BH54">
        <v>93.471863784386898</v>
      </c>
      <c r="BI54">
        <v>21779.5856715546</v>
      </c>
      <c r="BJ54">
        <v>3.4716744454563</v>
      </c>
      <c r="BK54">
        <v>-0.13503753396821599</v>
      </c>
      <c r="BL54">
        <v>-0.39008562305309602</v>
      </c>
      <c r="BM54">
        <v>9.2380063703603792</v>
      </c>
      <c r="BN54">
        <v>21666.7385798168</v>
      </c>
      <c r="BO54">
        <v>100.662534078926</v>
      </c>
      <c r="BP54">
        <v>18650.652431483701</v>
      </c>
      <c r="BQ54">
        <v>3.4716744454563</v>
      </c>
      <c r="BR54">
        <v>-0.116161319542471</v>
      </c>
      <c r="BS54">
        <v>-0.117445133822486</v>
      </c>
      <c r="BT54">
        <v>7.9466721465453203</v>
      </c>
      <c r="BU54">
        <v>18638.0546923156</v>
      </c>
      <c r="BV54">
        <v>1.41299902953514</v>
      </c>
      <c r="BW54">
        <v>20168.514862679302</v>
      </c>
      <c r="BX54">
        <v>3.4716744454563</v>
      </c>
      <c r="BY54">
        <v>-0.12561631066816401</v>
      </c>
      <c r="BZ54">
        <v>-0.254009242918244</v>
      </c>
      <c r="CA54">
        <v>8.5934942980081797</v>
      </c>
      <c r="CB54">
        <v>20155.105655643601</v>
      </c>
      <c r="CC54">
        <v>1.72366384588861</v>
      </c>
      <c r="CD54">
        <v>21680.956356620602</v>
      </c>
      <c r="CE54">
        <v>3.4716744454563</v>
      </c>
      <c r="CF54">
        <v>-0.13503753396821599</v>
      </c>
      <c r="CG54">
        <v>-0.39008562305309602</v>
      </c>
      <c r="CH54">
        <v>9.2380063703603792</v>
      </c>
      <c r="CI54">
        <v>21666.7385798168</v>
      </c>
      <c r="CJ54">
        <v>2.0332191450408601</v>
      </c>
      <c r="CK54">
        <v>19406.092471555501</v>
      </c>
      <c r="CL54">
        <v>3.4716744454563</v>
      </c>
      <c r="CM54">
        <v>-0.186420847337331</v>
      </c>
      <c r="CN54">
        <v>-0.117445133822486</v>
      </c>
      <c r="CO54">
        <v>7.6082634189056098</v>
      </c>
      <c r="CP54">
        <v>19394.674132832501</v>
      </c>
      <c r="CQ54">
        <v>0.64226683984928901</v>
      </c>
      <c r="CR54">
        <v>20985.4442083385</v>
      </c>
      <c r="CS54">
        <v>3.4716744454563</v>
      </c>
      <c r="CT54">
        <v>-0.201594637236781</v>
      </c>
      <c r="CU54">
        <v>-0.254009242918244</v>
      </c>
      <c r="CV54">
        <v>8.2275406739336194</v>
      </c>
      <c r="CW54">
        <v>20973.3103994585</v>
      </c>
      <c r="CX54">
        <v>0.89019764076323304</v>
      </c>
      <c r="CY54">
        <v>22559.155403204099</v>
      </c>
      <c r="CZ54">
        <v>3.4716744454563</v>
      </c>
      <c r="DA54">
        <v>-0.21671423502959899</v>
      </c>
      <c r="DB54">
        <v>-0.39008562305309602</v>
      </c>
      <c r="DC54">
        <v>8.8446062244795502</v>
      </c>
      <c r="DD54">
        <v>22546.3086794177</v>
      </c>
      <c r="DE54">
        <v>1.1372429745310799</v>
      </c>
      <c r="DF54">
        <v>21532.141891400501</v>
      </c>
      <c r="DG54">
        <v>3.4716744454563</v>
      </c>
      <c r="DH54">
        <v>0.13303414332472099</v>
      </c>
      <c r="DI54">
        <v>-0.117445133822486</v>
      </c>
      <c r="DJ54">
        <v>16.779311772345899</v>
      </c>
      <c r="DK54">
        <v>21509.6958380955</v>
      </c>
      <c r="DL54">
        <v>2.1794780777594802</v>
      </c>
      <c r="DM54">
        <v>23284.5441623568</v>
      </c>
      <c r="DN54">
        <v>3.4716744454563</v>
      </c>
      <c r="DO54">
        <v>0.1438625038287</v>
      </c>
      <c r="DP54">
        <v>-0.254009242918244</v>
      </c>
      <c r="DQ54">
        <v>18.1450697073033</v>
      </c>
      <c r="DR54">
        <v>23260.485034219499</v>
      </c>
      <c r="DS54">
        <v>2.5525307236196202</v>
      </c>
      <c r="DT54">
        <v>25030.687853773899</v>
      </c>
      <c r="DU54">
        <v>3.4716744454563</v>
      </c>
      <c r="DV54">
        <v>0.15465219161524099</v>
      </c>
      <c r="DW54">
        <v>-0.39008562305309602</v>
      </c>
      <c r="DX54">
        <v>19.505949935351499</v>
      </c>
      <c r="DY54">
        <v>25005.0214117859</v>
      </c>
      <c r="DZ54">
        <v>2.9242510386016898</v>
      </c>
      <c r="EA54">
        <v>19575.808630630199</v>
      </c>
      <c r="EB54">
        <v>3.4716744454563</v>
      </c>
      <c r="EC54">
        <v>-0.20525123595751901</v>
      </c>
      <c r="ED54">
        <v>-0.117445133822486</v>
      </c>
      <c r="EE54">
        <v>8.3413145688157293</v>
      </c>
      <c r="EF54">
        <v>19563.645545256601</v>
      </c>
      <c r="EG54">
        <v>0.67279272914981303</v>
      </c>
      <c r="EH54">
        <v>21168.9744733843</v>
      </c>
      <c r="EI54">
        <v>3.4716744454563</v>
      </c>
      <c r="EJ54">
        <v>-0.22195773190696899</v>
      </c>
      <c r="EK54">
        <v>-0.254009242918244</v>
      </c>
      <c r="EL54">
        <v>9.0202587779047008</v>
      </c>
      <c r="EM54">
        <v>21156.035298940202</v>
      </c>
      <c r="EN54">
        <v>0.92320819547195199</v>
      </c>
      <c r="EO54">
        <v>22756.450438128399</v>
      </c>
      <c r="EP54">
        <v>3.4716744454563</v>
      </c>
      <c r="EQ54">
        <v>-0.238604561800457</v>
      </c>
      <c r="ER54">
        <v>-0.39008562305309602</v>
      </c>
      <c r="ES54">
        <v>9.6967781862472293</v>
      </c>
      <c r="ET54">
        <v>22742.737946360699</v>
      </c>
      <c r="EU54">
        <v>1.1727293208429399</v>
      </c>
      <c r="EV54">
        <v>17467.111941356801</v>
      </c>
      <c r="EW54">
        <v>3.4716744454563</v>
      </c>
      <c r="EX54">
        <v>0</v>
      </c>
      <c r="EY54">
        <v>-0.117445133822486</v>
      </c>
      <c r="EZ54">
        <v>0</v>
      </c>
      <c r="FA54">
        <v>17463.576785367699</v>
      </c>
      <c r="FB54">
        <v>0.180926677415643</v>
      </c>
      <c r="FC54">
        <v>18888.639681495599</v>
      </c>
      <c r="FD54">
        <v>3.4716744454563</v>
      </c>
      <c r="FE54">
        <v>0</v>
      </c>
      <c r="FF54">
        <v>-0.254009242918244</v>
      </c>
      <c r="FG54">
        <v>0</v>
      </c>
      <c r="FH54">
        <v>18885.030709758201</v>
      </c>
      <c r="FI54">
        <v>0.391306534875694</v>
      </c>
      <c r="FJ54">
        <v>20305.090536848202</v>
      </c>
      <c r="FK54">
        <v>3.4716744454563</v>
      </c>
      <c r="FL54">
        <v>0</v>
      </c>
      <c r="FM54">
        <v>-0.39008562305309602</v>
      </c>
      <c r="FN54">
        <v>0</v>
      </c>
      <c r="FO54">
        <v>20301.408012990101</v>
      </c>
      <c r="FP54">
        <v>0.60093503570195905</v>
      </c>
      <c r="FQ54">
        <v>35089.438865684402</v>
      </c>
      <c r="FR54">
        <v>3.4716744454563</v>
      </c>
      <c r="FS54">
        <v>-1.6777876260348401</v>
      </c>
      <c r="FT54">
        <v>-0.117445133822486</v>
      </c>
      <c r="FU54">
        <v>13.694874154029501</v>
      </c>
      <c r="FV54">
        <v>34910.4134390986</v>
      </c>
      <c r="FW54">
        <v>163.654110746203</v>
      </c>
      <c r="FX54">
        <v>37945.342053152002</v>
      </c>
      <c r="FY54">
        <v>3.4716744454563</v>
      </c>
      <c r="FZ54">
        <v>-1.81435173513</v>
      </c>
      <c r="GA54">
        <v>-0.254009242918244</v>
      </c>
      <c r="GB54">
        <v>14.8095732130801</v>
      </c>
      <c r="GC54">
        <v>37751.958719025002</v>
      </c>
      <c r="GD54">
        <v>177.170447446471</v>
      </c>
      <c r="GE54">
        <v>40791.045586378998</v>
      </c>
      <c r="GF54">
        <v>3.4716744454563</v>
      </c>
      <c r="GG54">
        <v>-1.95042811526537</v>
      </c>
      <c r="GH54">
        <v>-0.39008562305309602</v>
      </c>
      <c r="GI54">
        <v>15.920291204059099</v>
      </c>
      <c r="GJ54">
        <v>40583.355622952004</v>
      </c>
      <c r="GK54">
        <v>190.63851151566701</v>
      </c>
    </row>
    <row r="55" spans="2:193" x14ac:dyDescent="0.25">
      <c r="D55" t="s">
        <v>81</v>
      </c>
      <c r="E55">
        <v>658.22245434800402</v>
      </c>
      <c r="F55">
        <v>13.6324990039043</v>
      </c>
      <c r="G55">
        <v>-1.0338610891776601</v>
      </c>
      <c r="H55">
        <v>-0.96786341826310696</v>
      </c>
      <c r="I55">
        <v>15.6482156021902</v>
      </c>
      <c r="J55">
        <v>621.54674924040796</v>
      </c>
      <c r="K55">
        <v>9.3967150089379903</v>
      </c>
      <c r="L55">
        <v>709.83003395346896</v>
      </c>
      <c r="M55">
        <v>13.6324990039043</v>
      </c>
      <c r="N55">
        <v>-1.1180125731809201</v>
      </c>
      <c r="O55">
        <v>-2.0932859976386999</v>
      </c>
      <c r="P55">
        <v>16.921907569809299</v>
      </c>
      <c r="Q55">
        <v>672.13776371346296</v>
      </c>
      <c r="R55">
        <v>10.3491622371077</v>
      </c>
      <c r="S55">
        <v>761.25330077463502</v>
      </c>
      <c r="T55">
        <v>13.6324990039043</v>
      </c>
      <c r="U55">
        <v>-1.20186351616917</v>
      </c>
      <c r="V55">
        <v>-3.2146892106595701</v>
      </c>
      <c r="W55">
        <v>18.191050637547001</v>
      </c>
      <c r="X55">
        <v>722.54809599197495</v>
      </c>
      <c r="Y55">
        <v>11.2982078680339</v>
      </c>
      <c r="Z55">
        <v>609.46809130842496</v>
      </c>
      <c r="AA55">
        <v>13.6324990039043</v>
      </c>
      <c r="AB55">
        <v>-0.95728352587457299</v>
      </c>
      <c r="AC55">
        <v>-0.96786341826310696</v>
      </c>
      <c r="AD55">
        <v>15.103174351376801</v>
      </c>
      <c r="AE55">
        <v>581.30051440350496</v>
      </c>
      <c r="AF55">
        <v>1.3570504937724801</v>
      </c>
      <c r="AG55">
        <v>657.10729252694898</v>
      </c>
      <c r="AH55">
        <v>13.6324990039043</v>
      </c>
      <c r="AI55">
        <v>-1.0352019523993801</v>
      </c>
      <c r="AJ55">
        <v>-2.0932859976386999</v>
      </c>
      <c r="AK55">
        <v>16.3325024962583</v>
      </c>
      <c r="AL55">
        <v>628.61567255262696</v>
      </c>
      <c r="AM55">
        <v>1.65510642419606</v>
      </c>
      <c r="AN55">
        <v>704.57635374111896</v>
      </c>
      <c r="AO55">
        <v>13.6324990039043</v>
      </c>
      <c r="AP55">
        <v>-1.11284209882928</v>
      </c>
      <c r="AQ55">
        <v>-3.2146892106595701</v>
      </c>
      <c r="AR55">
        <v>17.557440183476501</v>
      </c>
      <c r="AS55">
        <v>675.76184799407395</v>
      </c>
      <c r="AT55">
        <v>1.95209786915384</v>
      </c>
      <c r="AU55">
        <v>685.77384487250094</v>
      </c>
      <c r="AV55">
        <v>13.6324990039043</v>
      </c>
      <c r="AW55">
        <v>-0.95728352587457299</v>
      </c>
      <c r="AX55">
        <v>-0.96786341826310696</v>
      </c>
      <c r="AY55">
        <v>7.8761326966634897</v>
      </c>
      <c r="AZ55">
        <v>581.57925779761399</v>
      </c>
      <c r="BA55">
        <v>84.611102318455394</v>
      </c>
      <c r="BB55">
        <v>739.62397952066397</v>
      </c>
      <c r="BC55">
        <v>13.6324990039043</v>
      </c>
      <c r="BD55">
        <v>-1.0352019523993801</v>
      </c>
      <c r="BE55">
        <v>-2.0932859976386999</v>
      </c>
      <c r="BF55">
        <v>8.5172132649963697</v>
      </c>
      <c r="BG55">
        <v>628.91710436253697</v>
      </c>
      <c r="BH55">
        <v>91.685650839260504</v>
      </c>
      <c r="BI55">
        <v>793.28179225936594</v>
      </c>
      <c r="BJ55">
        <v>13.6324990039043</v>
      </c>
      <c r="BK55">
        <v>-1.1128420988293</v>
      </c>
      <c r="BL55">
        <v>-3.2146892106595701</v>
      </c>
      <c r="BM55">
        <v>9.1560042598730398</v>
      </c>
      <c r="BN55">
        <v>676.08588718972703</v>
      </c>
      <c r="BO55">
        <v>98.734933115347999</v>
      </c>
      <c r="BP55">
        <v>602.51756920560899</v>
      </c>
      <c r="BQ55">
        <v>13.6324990039043</v>
      </c>
      <c r="BR55">
        <v>-0.95728352587457299</v>
      </c>
      <c r="BS55">
        <v>-0.96786341826310696</v>
      </c>
      <c r="BT55">
        <v>7.8761326966634897</v>
      </c>
      <c r="BU55">
        <v>581.57925779761399</v>
      </c>
      <c r="BV55">
        <v>1.3548266515630401</v>
      </c>
      <c r="BW55">
        <v>649.59103025297395</v>
      </c>
      <c r="BX55">
        <v>13.6324990039043</v>
      </c>
      <c r="BY55">
        <v>-1.0352019523993801</v>
      </c>
      <c r="BZ55">
        <v>-2.0932859976386999</v>
      </c>
      <c r="CA55">
        <v>8.5172132649963697</v>
      </c>
      <c r="CB55">
        <v>628.91710436253697</v>
      </c>
      <c r="CC55">
        <v>1.6527015715742099</v>
      </c>
      <c r="CD55">
        <v>696.49637179660203</v>
      </c>
      <c r="CE55">
        <v>13.6324990039043</v>
      </c>
      <c r="CF55">
        <v>-1.1128420988293</v>
      </c>
      <c r="CG55">
        <v>-3.2146892106595701</v>
      </c>
      <c r="CH55">
        <v>9.1560042598730398</v>
      </c>
      <c r="CI55">
        <v>676.08588718972703</v>
      </c>
      <c r="CJ55">
        <v>1.9495126525853601</v>
      </c>
      <c r="CK55">
        <v>624.44688432670603</v>
      </c>
      <c r="CL55">
        <v>13.6324990039043</v>
      </c>
      <c r="CM55">
        <v>-1.5362911401002699</v>
      </c>
      <c r="CN55">
        <v>-0.96786341826310696</v>
      </c>
      <c r="CO55">
        <v>7.5140095689789597</v>
      </c>
      <c r="CP55">
        <v>605.18870523809903</v>
      </c>
      <c r="CQ55">
        <v>0.61582507408321696</v>
      </c>
      <c r="CR55">
        <v>673.30528962811104</v>
      </c>
      <c r="CS55">
        <v>13.6324990039043</v>
      </c>
      <c r="CT55">
        <v>-1.66133809336407</v>
      </c>
      <c r="CU55">
        <v>-2.0932859976386999</v>
      </c>
      <c r="CV55">
        <v>8.1256149990124396</v>
      </c>
      <c r="CW55">
        <v>654.44825101329104</v>
      </c>
      <c r="CX55">
        <v>0.85354870290417895</v>
      </c>
      <c r="CY55">
        <v>721.98920062487002</v>
      </c>
      <c r="CZ55">
        <v>13.6324990039043</v>
      </c>
      <c r="DA55">
        <v>-1.78593845036642</v>
      </c>
      <c r="DB55">
        <v>-3.2146892106595701</v>
      </c>
      <c r="DC55">
        <v>8.7350361239393806</v>
      </c>
      <c r="DD55">
        <v>703.53186983928697</v>
      </c>
      <c r="DE55">
        <v>1.09042331876507</v>
      </c>
      <c r="DF55">
        <v>700.11657012333001</v>
      </c>
      <c r="DG55">
        <v>13.6324990039043</v>
      </c>
      <c r="DH55">
        <v>-2.4270132123346002</v>
      </c>
      <c r="DI55">
        <v>-0.96786341826310696</v>
      </c>
      <c r="DJ55">
        <v>16.603650171632601</v>
      </c>
      <c r="DK55">
        <v>671.18554739136198</v>
      </c>
      <c r="DL55">
        <v>2.0897501870311901</v>
      </c>
      <c r="DM55">
        <v>755.13413589655499</v>
      </c>
      <c r="DN55">
        <v>13.6324990039043</v>
      </c>
      <c r="DO55">
        <v>-2.6245607993845401</v>
      </c>
      <c r="DP55">
        <v>-2.0932859976386999</v>
      </c>
      <c r="DQ55">
        <v>17.955110069322501</v>
      </c>
      <c r="DR55">
        <v>725.81692915577503</v>
      </c>
      <c r="DS55">
        <v>2.44744446458049</v>
      </c>
      <c r="DT55">
        <v>809.95521036345997</v>
      </c>
      <c r="DU55">
        <v>13.6324990039043</v>
      </c>
      <c r="DV55">
        <v>-2.8214028593390599</v>
      </c>
      <c r="DW55">
        <v>-3.2146892106595701</v>
      </c>
      <c r="DX55">
        <v>19.301743324521301</v>
      </c>
      <c r="DY55">
        <v>780.25319884245596</v>
      </c>
      <c r="DZ55">
        <v>2.8038612625671</v>
      </c>
      <c r="EA55">
        <v>630.34679539945</v>
      </c>
      <c r="EB55">
        <v>13.6324990039043</v>
      </c>
      <c r="EC55">
        <v>-1.6914720633428699</v>
      </c>
      <c r="ED55">
        <v>-0.96786341826310696</v>
      </c>
      <c r="EE55">
        <v>8.2672720350196904</v>
      </c>
      <c r="EF55">
        <v>610.46126561249696</v>
      </c>
      <c r="EG55">
        <v>0.64509422963289897</v>
      </c>
      <c r="EH55">
        <v>679.68542602073296</v>
      </c>
      <c r="EI55">
        <v>13.6324990039043</v>
      </c>
      <c r="EJ55">
        <v>-1.82915002198649</v>
      </c>
      <c r="EK55">
        <v>-2.0932859976386999</v>
      </c>
      <c r="EL55">
        <v>8.9401895262417401</v>
      </c>
      <c r="EM55">
        <v>660.14997327862898</v>
      </c>
      <c r="EN55">
        <v>0.88520023158000904</v>
      </c>
      <c r="EO55">
        <v>728.84784724694305</v>
      </c>
      <c r="EP55">
        <v>13.6324990039043</v>
      </c>
      <c r="EQ55">
        <v>-1.96633627363599</v>
      </c>
      <c r="ER55">
        <v>-3.2146892106595701</v>
      </c>
      <c r="ES55">
        <v>9.6107037407098197</v>
      </c>
      <c r="ET55">
        <v>709.66122127452797</v>
      </c>
      <c r="EU55">
        <v>1.12444871209158</v>
      </c>
      <c r="EV55">
        <v>557.76912669327101</v>
      </c>
      <c r="EW55">
        <v>13.6324990039043</v>
      </c>
      <c r="EX55">
        <v>0</v>
      </c>
      <c r="EY55">
        <v>-0.96786341826310696</v>
      </c>
      <c r="EZ55">
        <v>0</v>
      </c>
      <c r="FA55">
        <v>544.93101308010205</v>
      </c>
      <c r="FB55">
        <v>0.17347802752710001</v>
      </c>
      <c r="FC55">
        <v>601.20027265242197</v>
      </c>
      <c r="FD55">
        <v>13.6324990039043</v>
      </c>
      <c r="FE55">
        <v>0</v>
      </c>
      <c r="FF55">
        <v>-2.0932859976386999</v>
      </c>
      <c r="FG55">
        <v>0</v>
      </c>
      <c r="FH55">
        <v>589.28586298196706</v>
      </c>
      <c r="FI55">
        <v>0.37519666418652098</v>
      </c>
      <c r="FJ55">
        <v>644.47630737600105</v>
      </c>
      <c r="FK55">
        <v>13.6324990039043</v>
      </c>
      <c r="FL55">
        <v>0</v>
      </c>
      <c r="FM55">
        <v>-3.2146892106595701</v>
      </c>
      <c r="FN55">
        <v>0</v>
      </c>
      <c r="FO55">
        <v>633.48230270561396</v>
      </c>
      <c r="FP55">
        <v>0.57619487714358497</v>
      </c>
      <c r="FQ55">
        <v>1262.1909801224999</v>
      </c>
      <c r="FR55">
        <v>13.6324990039043</v>
      </c>
      <c r="FS55">
        <v>-13.826620260901599</v>
      </c>
      <c r="FT55">
        <v>-0.96786341826310696</v>
      </c>
      <c r="FU55">
        <v>13.5252172241617</v>
      </c>
      <c r="FV55">
        <v>1089.33966942858</v>
      </c>
      <c r="FW55">
        <v>160.48807814502001</v>
      </c>
      <c r="FX55">
        <v>1362.9587885700701</v>
      </c>
      <c r="FY55">
        <v>13.6324990039043</v>
      </c>
      <c r="FZ55">
        <v>-14.9520428402757</v>
      </c>
      <c r="GA55">
        <v>-2.0932859976386999</v>
      </c>
      <c r="GB55">
        <v>14.626106998222401</v>
      </c>
      <c r="GC55">
        <v>1178.00685182393</v>
      </c>
      <c r="GD55">
        <v>173.73865958194099</v>
      </c>
      <c r="GE55">
        <v>1463.3667119874799</v>
      </c>
      <c r="GF55">
        <v>13.6324990039043</v>
      </c>
      <c r="GG55">
        <v>-16.073446053296699</v>
      </c>
      <c r="GH55">
        <v>-3.2146892106595701</v>
      </c>
      <c r="GI55">
        <v>15.723065023087701</v>
      </c>
      <c r="GJ55">
        <v>1266.3573657107199</v>
      </c>
      <c r="GK55">
        <v>186.94191751373</v>
      </c>
    </row>
    <row r="56" spans="2:193" x14ac:dyDescent="0.25">
      <c r="D56" t="s">
        <v>82</v>
      </c>
      <c r="E56">
        <v>12046.5358367181</v>
      </c>
      <c r="F56">
        <v>7.6338201577423197</v>
      </c>
      <c r="G56">
        <v>-0.20459184413300599</v>
      </c>
      <c r="H56">
        <v>-0.46579922389579997</v>
      </c>
      <c r="I56">
        <v>15.7462700841402</v>
      </c>
      <c r="J56">
        <v>12014.1912257945</v>
      </c>
      <c r="K56">
        <v>9.6349117497629795</v>
      </c>
      <c r="L56">
        <v>13026.135106609199</v>
      </c>
      <c r="M56">
        <v>7.6338201577423197</v>
      </c>
      <c r="N56">
        <v>-0.22124466865574299</v>
      </c>
      <c r="O56">
        <v>-1.00742622842574</v>
      </c>
      <c r="P56">
        <v>17.027943230523299</v>
      </c>
      <c r="Q56">
        <v>12992.090511614901</v>
      </c>
      <c r="R56">
        <v>10.6115025031266</v>
      </c>
      <c r="S56">
        <v>14002.235807679301</v>
      </c>
      <c r="T56">
        <v>7.6338201577423197</v>
      </c>
      <c r="U56">
        <v>-0.237838018804609</v>
      </c>
      <c r="V56">
        <v>-1.5471188507967799</v>
      </c>
      <c r="W56">
        <v>18.3050389728146</v>
      </c>
      <c r="X56">
        <v>13966.497299986</v>
      </c>
      <c r="Y56">
        <v>11.5846054323709</v>
      </c>
      <c r="Z56">
        <v>11259.5485241605</v>
      </c>
      <c r="AA56">
        <v>7.6338201577423197</v>
      </c>
      <c r="AB56">
        <v>-0.46070748722039001</v>
      </c>
      <c r="AC56">
        <v>-0.46579922389579997</v>
      </c>
      <c r="AD56">
        <v>15.1983469521247</v>
      </c>
      <c r="AE56">
        <v>11236.2514134799</v>
      </c>
      <c r="AF56">
        <v>1.3914502818307699</v>
      </c>
      <c r="AG56">
        <v>12175.090687215599</v>
      </c>
      <c r="AH56">
        <v>7.6338201577423197</v>
      </c>
      <c r="AI56">
        <v>-0.49820693385481701</v>
      </c>
      <c r="AJ56">
        <v>-1.00742622842574</v>
      </c>
      <c r="AK56">
        <v>16.435421704043598</v>
      </c>
      <c r="AL56">
        <v>12150.830016902601</v>
      </c>
      <c r="AM56">
        <v>1.6970616133858001</v>
      </c>
      <c r="AN56">
        <v>13087.3630568312</v>
      </c>
      <c r="AO56">
        <v>7.6338201577423197</v>
      </c>
      <c r="AP56">
        <v>-0.53557245389387698</v>
      </c>
      <c r="AQ56">
        <v>-1.5471188507967799</v>
      </c>
      <c r="AR56">
        <v>17.668078331845201</v>
      </c>
      <c r="AS56">
        <v>13062.142268170401</v>
      </c>
      <c r="AT56">
        <v>2.00158147589956</v>
      </c>
      <c r="AU56">
        <v>11341.8463400369</v>
      </c>
      <c r="AV56">
        <v>7.6338201577423197</v>
      </c>
      <c r="AW56">
        <v>-0.46070748722039001</v>
      </c>
      <c r="AX56">
        <v>-0.46579922389579997</v>
      </c>
      <c r="AY56">
        <v>7.9177773955514104</v>
      </c>
      <c r="AZ56">
        <v>11241.6393854126</v>
      </c>
      <c r="BA56">
        <v>85.581863782147906</v>
      </c>
      <c r="BB56">
        <v>12264.0871625238</v>
      </c>
      <c r="BC56">
        <v>7.6338201577423197</v>
      </c>
      <c r="BD56">
        <v>-0.49820693385481701</v>
      </c>
      <c r="BE56">
        <v>-1.00742622842574</v>
      </c>
      <c r="BF56">
        <v>8.5622476486771593</v>
      </c>
      <c r="BG56">
        <v>12156.656544690401</v>
      </c>
      <c r="BH56">
        <v>92.7401831893105</v>
      </c>
      <c r="BI56">
        <v>13183.0342677875</v>
      </c>
      <c r="BJ56">
        <v>7.6338201577423197</v>
      </c>
      <c r="BK56">
        <v>-0.53557245389390595</v>
      </c>
      <c r="BL56">
        <v>-1.5471188507967799</v>
      </c>
      <c r="BM56">
        <v>9.2044162223296606</v>
      </c>
      <c r="BN56">
        <v>13068.4057855422</v>
      </c>
      <c r="BO56">
        <v>99.872937170018503</v>
      </c>
      <c r="BP56">
        <v>11257.6536463223</v>
      </c>
      <c r="BQ56">
        <v>7.6338201577423197</v>
      </c>
      <c r="BR56">
        <v>-0.46070748722039001</v>
      </c>
      <c r="BS56">
        <v>-0.46579922389579997</v>
      </c>
      <c r="BT56">
        <v>7.9177773955514104</v>
      </c>
      <c r="BU56">
        <v>11241.6393854126</v>
      </c>
      <c r="BV56">
        <v>1.3891700675843</v>
      </c>
      <c r="BW56">
        <v>12173.041575134799</v>
      </c>
      <c r="BX56">
        <v>7.6338201577423197</v>
      </c>
      <c r="BY56">
        <v>-0.49820693385481701</v>
      </c>
      <c r="BZ56">
        <v>-1.00742622842574</v>
      </c>
      <c r="CA56">
        <v>8.5622476486771593</v>
      </c>
      <c r="CB56">
        <v>12156.656544690401</v>
      </c>
      <c r="CC56">
        <v>1.6945958003053001</v>
      </c>
      <c r="CD56">
        <v>13085.160261344399</v>
      </c>
      <c r="CE56">
        <v>7.6338201577423197</v>
      </c>
      <c r="CF56">
        <v>-0.53557245389390595</v>
      </c>
      <c r="CG56">
        <v>-1.5471188507967799</v>
      </c>
      <c r="CH56">
        <v>9.2044162223296606</v>
      </c>
      <c r="CI56">
        <v>13068.4057855422</v>
      </c>
      <c r="CJ56">
        <v>1.9989307268380401</v>
      </c>
      <c r="CK56">
        <v>11712.628073734701</v>
      </c>
      <c r="CL56">
        <v>7.6338201577423197</v>
      </c>
      <c r="CM56">
        <v>-0.73936384745377404</v>
      </c>
      <c r="CN56">
        <v>-0.46579922389579997</v>
      </c>
      <c r="CO56">
        <v>7.5696546181964104</v>
      </c>
      <c r="CP56">
        <v>11697.9983264447</v>
      </c>
      <c r="CQ56">
        <v>0.63143558535501798</v>
      </c>
      <c r="CR56">
        <v>12665.0488047783</v>
      </c>
      <c r="CS56">
        <v>7.6338201577423197</v>
      </c>
      <c r="CT56">
        <v>-0.79954462573476803</v>
      </c>
      <c r="CU56">
        <v>-1.00742622842574</v>
      </c>
      <c r="CV56">
        <v>8.1857892964219392</v>
      </c>
      <c r="CW56">
        <v>12650.160980922799</v>
      </c>
      <c r="CX56">
        <v>0.87518525556899396</v>
      </c>
      <c r="CY56">
        <v>13614.068033211201</v>
      </c>
      <c r="CZ56">
        <v>7.6338201577423197</v>
      </c>
      <c r="DA56">
        <v>-0.85951047266490799</v>
      </c>
      <c r="DB56">
        <v>-1.5471188507967799</v>
      </c>
      <c r="DC56">
        <v>8.7997234936549393</v>
      </c>
      <c r="DD56">
        <v>13598.923054491999</v>
      </c>
      <c r="DE56">
        <v>1.11806439124651</v>
      </c>
      <c r="DF56">
        <v>12998.787111698701</v>
      </c>
      <c r="DG56">
        <v>7.6338201577423197</v>
      </c>
      <c r="DH56">
        <v>-0.91562976293891996</v>
      </c>
      <c r="DI56">
        <v>-0.46579922389579997</v>
      </c>
      <c r="DJ56">
        <v>16.707356288441101</v>
      </c>
      <c r="DK56">
        <v>12973.684641105499</v>
      </c>
      <c r="DL56">
        <v>2.1427231337701098</v>
      </c>
      <c r="DM56">
        <v>14055.8952062975</v>
      </c>
      <c r="DN56">
        <v>7.6338201577423197</v>
      </c>
      <c r="DO56">
        <v>-0.99015776689861901</v>
      </c>
      <c r="DP56">
        <v>-1.00742622842574</v>
      </c>
      <c r="DQ56">
        <v>18.067257381685501</v>
      </c>
      <c r="DR56">
        <v>14029.6822281722</v>
      </c>
      <c r="DS56">
        <v>2.5094845811806601</v>
      </c>
      <c r="DT56">
        <v>15109.227914844299</v>
      </c>
      <c r="DU56">
        <v>7.6338201577423197</v>
      </c>
      <c r="DV56">
        <v>-1.06441959941674</v>
      </c>
      <c r="DW56">
        <v>-1.5471188507967799</v>
      </c>
      <c r="DX56">
        <v>19.422301685312501</v>
      </c>
      <c r="DY56">
        <v>15081.9083952851</v>
      </c>
      <c r="DZ56">
        <v>2.87493616627905</v>
      </c>
      <c r="EA56">
        <v>11815.2407159219</v>
      </c>
      <c r="EB56">
        <v>7.6338201577423197</v>
      </c>
      <c r="EC56">
        <v>-0.814047064368424</v>
      </c>
      <c r="ED56">
        <v>-0.46579922389579997</v>
      </c>
      <c r="EE56">
        <v>8.3109848656408793</v>
      </c>
      <c r="EF56">
        <v>11799.9143105038</v>
      </c>
      <c r="EG56">
        <v>0.66144668289740804</v>
      </c>
      <c r="EH56">
        <v>12776.013638771399</v>
      </c>
      <c r="EI56">
        <v>7.6338201577423197</v>
      </c>
      <c r="EJ56">
        <v>-0.880306709142189</v>
      </c>
      <c r="EK56">
        <v>-1.00742622842574</v>
      </c>
      <c r="EL56">
        <v>8.98746037795968</v>
      </c>
      <c r="EM56">
        <v>12760.372452056399</v>
      </c>
      <c r="EN56">
        <v>0.907639116864839</v>
      </c>
      <c r="EO56">
        <v>13733.355229753801</v>
      </c>
      <c r="EP56">
        <v>7.6338201577423197</v>
      </c>
      <c r="EQ56">
        <v>-0.94632971232823604</v>
      </c>
      <c r="ER56">
        <v>-1.5471188507967799</v>
      </c>
      <c r="ES56">
        <v>9.6615199063073796</v>
      </c>
      <c r="ET56">
        <v>13717.4003859607</v>
      </c>
      <c r="EU56">
        <v>1.1529522921395301</v>
      </c>
      <c r="EV56">
        <v>10540.592838869299</v>
      </c>
      <c r="EW56">
        <v>7.6338201577423197</v>
      </c>
      <c r="EX56">
        <v>0</v>
      </c>
      <c r="EY56">
        <v>-0.46579922389579997</v>
      </c>
      <c r="EZ56">
        <v>0</v>
      </c>
      <c r="FA56">
        <v>10533.246942424201</v>
      </c>
      <c r="FB56">
        <v>0.17787551119265799</v>
      </c>
      <c r="FC56">
        <v>11397.6153531215</v>
      </c>
      <c r="FD56">
        <v>7.6338201577423197</v>
      </c>
      <c r="FE56">
        <v>0</v>
      </c>
      <c r="FF56">
        <v>-1.00742622842574</v>
      </c>
      <c r="FG56">
        <v>0</v>
      </c>
      <c r="FH56">
        <v>11390.6042516913</v>
      </c>
      <c r="FI56">
        <v>0.38470750095156298</v>
      </c>
      <c r="FJ56">
        <v>12251.57707268</v>
      </c>
      <c r="FK56">
        <v>7.6338201577423197</v>
      </c>
      <c r="FL56">
        <v>0</v>
      </c>
      <c r="FM56">
        <v>-1.5471188507967799</v>
      </c>
      <c r="FN56">
        <v>0</v>
      </c>
      <c r="FO56">
        <v>12244.899570568101</v>
      </c>
      <c r="FP56">
        <v>0.590800805032758</v>
      </c>
      <c r="FQ56">
        <v>21232.893331336199</v>
      </c>
      <c r="FR56">
        <v>7.6338201577423197</v>
      </c>
      <c r="FS56">
        <v>-6.6542746270834003</v>
      </c>
      <c r="FT56">
        <v>-0.46579922389579997</v>
      </c>
      <c r="FU56">
        <v>13.625378312753099</v>
      </c>
      <c r="FV56">
        <v>21056.396987600601</v>
      </c>
      <c r="FW56">
        <v>162.35721911623199</v>
      </c>
      <c r="FX56">
        <v>22960.2193740451</v>
      </c>
      <c r="FY56">
        <v>7.6338201577423197</v>
      </c>
      <c r="FZ56">
        <v>-7.1959016316109201</v>
      </c>
      <c r="GA56">
        <v>-1.00742622842574</v>
      </c>
      <c r="GB56">
        <v>14.734420733559499</v>
      </c>
      <c r="GC56">
        <v>22770.289765661</v>
      </c>
      <c r="GD56">
        <v>175.76469535291301</v>
      </c>
      <c r="GE56">
        <v>24681.376395173</v>
      </c>
      <c r="GF56">
        <v>7.6338201577423197</v>
      </c>
      <c r="GG56">
        <v>-7.7355942539829803</v>
      </c>
      <c r="GH56">
        <v>-1.5471188507967799</v>
      </c>
      <c r="GI56">
        <v>15.839502288575201</v>
      </c>
      <c r="GJ56">
        <v>24478.061498085601</v>
      </c>
      <c r="GK56">
        <v>189.124287745891</v>
      </c>
    </row>
    <row r="57" spans="2:193" s="3" customFormat="1" x14ac:dyDescent="0.25">
      <c r="D57" s="3" t="s">
        <v>83</v>
      </c>
      <c r="E57" s="3">
        <v>351252.57404078898</v>
      </c>
      <c r="F57" s="3">
        <v>234.996735400695</v>
      </c>
      <c r="G57" s="3">
        <v>-16.171115966280901</v>
      </c>
      <c r="H57" s="3">
        <v>-14.250124451999</v>
      </c>
      <c r="I57" s="3">
        <v>474.12137039536901</v>
      </c>
      <c r="J57" s="3">
        <v>350262.32377933001</v>
      </c>
      <c r="K57" s="3">
        <v>311.55339608138303</v>
      </c>
      <c r="L57" s="3">
        <v>379814.582103958</v>
      </c>
      <c r="M57" s="3">
        <v>234.996735400695</v>
      </c>
      <c r="N57" s="3">
        <v>-17.487369591501199</v>
      </c>
      <c r="O57" s="3">
        <v>-30.8200366054953</v>
      </c>
      <c r="P57" s="3">
        <v>512.71264472990902</v>
      </c>
      <c r="Q57" s="3">
        <v>378772.04780787899</v>
      </c>
      <c r="R57" s="3">
        <v>343.13232214675202</v>
      </c>
      <c r="S57" s="3">
        <v>408274.58299547702</v>
      </c>
      <c r="T57" s="3">
        <v>234.996735400695</v>
      </c>
      <c r="U57" s="3">
        <v>-18.798922310867098</v>
      </c>
      <c r="V57" s="3">
        <v>-47.330770501273904</v>
      </c>
      <c r="W57" s="3">
        <v>551.16609308464103</v>
      </c>
      <c r="X57" s="3">
        <v>407179.95139347098</v>
      </c>
      <c r="Y57" s="3">
        <v>374.59846633331</v>
      </c>
      <c r="Z57" s="3">
        <v>328291.496048206</v>
      </c>
      <c r="AA57" s="3">
        <v>234.996735400695</v>
      </c>
      <c r="AB57" s="3">
        <v>-14.0943537302355</v>
      </c>
      <c r="AC57" s="3">
        <v>-14.250124451999</v>
      </c>
      <c r="AD57" s="3">
        <v>457.62190760528</v>
      </c>
      <c r="AE57" s="3">
        <v>327582.22810741101</v>
      </c>
      <c r="AF57" s="3">
        <v>44.993775972409097</v>
      </c>
      <c r="AG57" s="3">
        <v>354984.57915849198</v>
      </c>
      <c r="AH57" s="3">
        <v>234.996735400695</v>
      </c>
      <c r="AI57" s="3">
        <v>-15.241568568751999</v>
      </c>
      <c r="AJ57" s="3">
        <v>-30.8200366054953</v>
      </c>
      <c r="AK57" s="3">
        <v>494.87020241045701</v>
      </c>
      <c r="AL57" s="3">
        <v>354245.89783708297</v>
      </c>
      <c r="AM57" s="3">
        <v>54.875988773089098</v>
      </c>
      <c r="AN57" s="3">
        <v>381582.32982910197</v>
      </c>
      <c r="AO57" s="3">
        <v>234.996735400695</v>
      </c>
      <c r="AP57" s="3">
        <v>-16.384686211404201</v>
      </c>
      <c r="AQ57" s="3">
        <v>-47.330770501273904</v>
      </c>
      <c r="AR57" s="3">
        <v>531.98546759117698</v>
      </c>
      <c r="AS57" s="3">
        <v>380814.34017486498</v>
      </c>
      <c r="AT57" s="3">
        <v>64.7229079566237</v>
      </c>
      <c r="AU57" s="3">
        <v>330733.93368030997</v>
      </c>
      <c r="AV57" s="3">
        <v>234.996735400695</v>
      </c>
      <c r="AW57" s="3">
        <v>-14.0943537302355</v>
      </c>
      <c r="AX57" s="3">
        <v>-14.250124451999</v>
      </c>
      <c r="AY57" s="3">
        <v>238.42591393650201</v>
      </c>
      <c r="AZ57" s="3">
        <v>327739.30930697999</v>
      </c>
      <c r="BA57" s="3">
        <v>2549.5462021758799</v>
      </c>
      <c r="BB57" s="3">
        <v>357625.81985367602</v>
      </c>
      <c r="BC57" s="3">
        <v>234.996735400695</v>
      </c>
      <c r="BD57" s="3">
        <v>-15.241568568751999</v>
      </c>
      <c r="BE57" s="3">
        <v>-30.8200366054953</v>
      </c>
      <c r="BF57" s="3">
        <v>257.83267437318102</v>
      </c>
      <c r="BG57" s="3">
        <v>354415.76471568702</v>
      </c>
      <c r="BH57" s="3">
        <v>2763.28733338847</v>
      </c>
      <c r="BI57" s="3">
        <v>384421.66357642203</v>
      </c>
      <c r="BJ57" s="3">
        <v>234.996735400695</v>
      </c>
      <c r="BK57" s="3">
        <v>-16.384686211400599</v>
      </c>
      <c r="BL57" s="3">
        <v>-47.330770501273904</v>
      </c>
      <c r="BM57" s="3">
        <v>277.17012495115301</v>
      </c>
      <c r="BN57" s="3">
        <v>380996.94706936402</v>
      </c>
      <c r="BO57" s="3">
        <v>2976.2651034181599</v>
      </c>
      <c r="BP57" s="3">
        <v>328229.30752136098</v>
      </c>
      <c r="BQ57" s="3">
        <v>234.996735400695</v>
      </c>
      <c r="BR57" s="3">
        <v>-14.0943537302355</v>
      </c>
      <c r="BS57" s="3">
        <v>-14.250124451999</v>
      </c>
      <c r="BT57" s="3">
        <v>238.42591393650201</v>
      </c>
      <c r="BU57" s="3">
        <v>327739.30930697999</v>
      </c>
      <c r="BV57" s="3">
        <v>44.920043227291998</v>
      </c>
      <c r="BW57" s="3">
        <v>354917.32877481298</v>
      </c>
      <c r="BX57" s="3">
        <v>234.996735400695</v>
      </c>
      <c r="BY57" s="3">
        <v>-15.241568568751999</v>
      </c>
      <c r="BZ57" s="3">
        <v>-30.8200366054953</v>
      </c>
      <c r="CA57" s="3">
        <v>257.83267437318102</v>
      </c>
      <c r="CB57" s="3">
        <v>354415.76471568702</v>
      </c>
      <c r="CC57" s="3">
        <v>54.796254525460903</v>
      </c>
      <c r="CD57" s="3">
        <v>381510.03566664399</v>
      </c>
      <c r="CE57" s="3">
        <v>234.996735400695</v>
      </c>
      <c r="CF57" s="3">
        <v>-16.384686211400599</v>
      </c>
      <c r="CG57" s="3">
        <v>-47.330770501273904</v>
      </c>
      <c r="CH57" s="3">
        <v>277.17012495115301</v>
      </c>
      <c r="CI57" s="3">
        <v>380996.94706936402</v>
      </c>
      <c r="CJ57" s="3">
        <v>64.637193640423703</v>
      </c>
      <c r="CK57" s="3">
        <v>341490.46528054401</v>
      </c>
      <c r="CL57" s="3">
        <v>234.996735400695</v>
      </c>
      <c r="CM57" s="3">
        <v>-22.619245161898998</v>
      </c>
      <c r="CN57" s="3">
        <v>-14.250124451999</v>
      </c>
      <c r="CO57" s="3">
        <v>227.89949576227801</v>
      </c>
      <c r="CP57" s="3">
        <v>341044.02039066999</v>
      </c>
      <c r="CQ57" s="3">
        <v>20.418028325877899</v>
      </c>
      <c r="CR57" s="3">
        <v>369257.88309578801</v>
      </c>
      <c r="CS57" s="3">
        <v>234.996735400695</v>
      </c>
      <c r="CT57" s="3">
        <v>-24.460346512294599</v>
      </c>
      <c r="CU57" s="3">
        <v>-30.8200366054953</v>
      </c>
      <c r="CV57" s="3">
        <v>246.44945471970999</v>
      </c>
      <c r="CW57" s="3">
        <v>368803.41739921097</v>
      </c>
      <c r="CX57" s="3">
        <v>28.299889573932401</v>
      </c>
      <c r="CY57" s="3">
        <v>396926.13156169199</v>
      </c>
      <c r="CZ57" s="3">
        <v>234.996735400695</v>
      </c>
      <c r="DA57" s="3">
        <v>-26.294872500719102</v>
      </c>
      <c r="DB57" s="3">
        <v>-47.330770501273904</v>
      </c>
      <c r="DC57" s="3">
        <v>264.93316382369102</v>
      </c>
      <c r="DD57" s="3">
        <v>396463.67370415299</v>
      </c>
      <c r="DE57" s="3">
        <v>36.1536013175295</v>
      </c>
      <c r="DF57" s="3">
        <v>378991.98481815599</v>
      </c>
      <c r="DG57" s="3">
        <v>234.996735400695</v>
      </c>
      <c r="DH57" s="3">
        <v>-36.551455276610803</v>
      </c>
      <c r="DI57" s="3">
        <v>-14.250124451999</v>
      </c>
      <c r="DJ57" s="3">
        <v>503.060663242315</v>
      </c>
      <c r="DK57" s="3">
        <v>378235.44215089799</v>
      </c>
      <c r="DL57" s="3">
        <v>69.286848341362699</v>
      </c>
      <c r="DM57" s="3">
        <v>409811.85189808701</v>
      </c>
      <c r="DN57" s="3">
        <v>234.996735400695</v>
      </c>
      <c r="DO57" s="3">
        <v>-39.526573729388502</v>
      </c>
      <c r="DP57" s="3">
        <v>-30.8200366054953</v>
      </c>
      <c r="DQ57" s="3">
        <v>544.00746141314505</v>
      </c>
      <c r="DR57" s="3">
        <v>409022.047907367</v>
      </c>
      <c r="DS57" s="3">
        <v>81.146404241838795</v>
      </c>
      <c r="DT57" s="3">
        <v>440521.648024166</v>
      </c>
      <c r="DU57" s="3">
        <v>234.996735400695</v>
      </c>
      <c r="DV57" s="3">
        <v>-42.491066759066598</v>
      </c>
      <c r="DW57" s="3">
        <v>-47.330770501273904</v>
      </c>
      <c r="DX57" s="3">
        <v>584.80802101916902</v>
      </c>
      <c r="DY57" s="3">
        <v>439698.70150041999</v>
      </c>
      <c r="DZ57" s="3">
        <v>92.963604585529097</v>
      </c>
      <c r="EA57" s="3">
        <v>344482.78154111002</v>
      </c>
      <c r="EB57" s="3">
        <v>234.996735400695</v>
      </c>
      <c r="EC57" s="3">
        <v>-24.904017400496699</v>
      </c>
      <c r="ED57" s="3">
        <v>-14.250124451999</v>
      </c>
      <c r="EE57" s="3">
        <v>250.26646536133899</v>
      </c>
      <c r="EF57" s="3">
        <v>344015.28401848098</v>
      </c>
      <c r="EG57" s="3">
        <v>21.3884637177425</v>
      </c>
      <c r="EH57" s="3">
        <v>372493.75998221198</v>
      </c>
      <c r="EI57" s="3">
        <v>234.996735400695</v>
      </c>
      <c r="EJ57" s="3">
        <v>-26.9310885842497</v>
      </c>
      <c r="EK57" s="3">
        <v>-30.8200366054953</v>
      </c>
      <c r="EL57" s="3">
        <v>270.636991611675</v>
      </c>
      <c r="EM57" s="3">
        <v>372016.52806649799</v>
      </c>
      <c r="EN57" s="3">
        <v>29.349313893042002</v>
      </c>
      <c r="EO57" s="3">
        <v>400404.69921460102</v>
      </c>
      <c r="EP57" s="3">
        <v>234.996735400695</v>
      </c>
      <c r="EQ57" s="3">
        <v>-28.950920228053299</v>
      </c>
      <c r="ER57" s="3">
        <v>-47.330770501273904</v>
      </c>
      <c r="ES57" s="3">
        <v>290.93476598255103</v>
      </c>
      <c r="ET57" s="3">
        <v>399917.76767148502</v>
      </c>
      <c r="EU57" s="3">
        <v>37.281732460572897</v>
      </c>
      <c r="EV57" s="3">
        <v>307313.299444857</v>
      </c>
      <c r="EW57" s="3">
        <v>234.996735400695</v>
      </c>
      <c r="EX57" s="3">
        <v>0</v>
      </c>
      <c r="EY57" s="3">
        <v>-14.250124451999</v>
      </c>
      <c r="EZ57" s="3">
        <v>0</v>
      </c>
      <c r="FA57" s="3">
        <v>307086.80107187602</v>
      </c>
      <c r="FB57" s="3">
        <v>5.75176203281237</v>
      </c>
      <c r="FC57" s="3">
        <v>332298.854924638</v>
      </c>
      <c r="FD57" s="3">
        <v>234.996735400695</v>
      </c>
      <c r="FE57" s="3">
        <v>0</v>
      </c>
      <c r="FF57" s="3">
        <v>-30.8200366054953</v>
      </c>
      <c r="FG57" s="3">
        <v>0</v>
      </c>
      <c r="FH57" s="3">
        <v>332082.23836842203</v>
      </c>
      <c r="FI57" s="3">
        <v>12.4398574198036</v>
      </c>
      <c r="FJ57" s="3">
        <v>357195.176277705</v>
      </c>
      <c r="FK57" s="3">
        <v>234.996735400695</v>
      </c>
      <c r="FL57" s="3">
        <v>0</v>
      </c>
      <c r="FM57" s="3">
        <v>-47.330770501273904</v>
      </c>
      <c r="FN57" s="3">
        <v>0</v>
      </c>
      <c r="FO57" s="3">
        <v>356988.40624605602</v>
      </c>
      <c r="FP57" s="3">
        <v>19.104066751841199</v>
      </c>
      <c r="FQ57" s="3">
        <v>619148.60276036896</v>
      </c>
      <c r="FR57" s="3">
        <v>234.996735400695</v>
      </c>
      <c r="FS57" s="3">
        <v>-203.57320645719301</v>
      </c>
      <c r="FT57" s="3">
        <v>-14.250124451999</v>
      </c>
      <c r="FU57" s="3">
        <v>410.21909237213498</v>
      </c>
      <c r="FV57" s="3">
        <v>613879.23670320597</v>
      </c>
      <c r="FW57" s="3">
        <v>4841.9735602992296</v>
      </c>
      <c r="FX57" s="3">
        <v>669516.101533268</v>
      </c>
      <c r="FY57" s="3">
        <v>234.996735400695</v>
      </c>
      <c r="FZ57" s="3">
        <v>-220.14311861069299</v>
      </c>
      <c r="GA57" s="3">
        <v>-30.8200366054953</v>
      </c>
      <c r="GB57" s="3">
        <v>443.60901849540801</v>
      </c>
      <c r="GC57" s="3">
        <v>663846.15131858003</v>
      </c>
      <c r="GD57" s="3">
        <v>5242.30761601023</v>
      </c>
      <c r="GE57" s="3">
        <v>719703.71638198604</v>
      </c>
      <c r="GF57" s="3">
        <v>234.996735400695</v>
      </c>
      <c r="GG57" s="3">
        <v>-236.65385250642399</v>
      </c>
      <c r="GH57" s="3">
        <v>-47.330770501273904</v>
      </c>
      <c r="GI57" s="3">
        <v>476.87969488259102</v>
      </c>
      <c r="GJ57" s="3">
        <v>713634.61266747699</v>
      </c>
      <c r="GK57" s="3">
        <v>5641.2119072365604</v>
      </c>
    </row>
    <row r="58" spans="2:193" x14ac:dyDescent="0.25">
      <c r="D58" t="s">
        <v>84</v>
      </c>
      <c r="E58">
        <v>6413406.8426213898</v>
      </c>
      <c r="F58">
        <v>143631.69585630001</v>
      </c>
      <c r="G58">
        <v>-44343.533003338503</v>
      </c>
      <c r="H58">
        <v>-9219.7220767368599</v>
      </c>
      <c r="I58">
        <v>91131.179930372993</v>
      </c>
      <c r="J58">
        <v>6226746.91401939</v>
      </c>
      <c r="K58">
        <v>5460.3078954082503</v>
      </c>
      <c r="L58">
        <v>6913876.2241831096</v>
      </c>
      <c r="M58">
        <v>143631.69585630001</v>
      </c>
      <c r="N58">
        <v>-47952.890340819496</v>
      </c>
      <c r="O58">
        <v>-19940.329142710001</v>
      </c>
      <c r="P58">
        <v>98548.834110752199</v>
      </c>
      <c r="Q58">
        <v>6733575.1512070103</v>
      </c>
      <c r="R58">
        <v>6013.7624925719902</v>
      </c>
      <c r="S58">
        <v>7412558.2150963796</v>
      </c>
      <c r="T58">
        <v>143631.69585630001</v>
      </c>
      <c r="U58">
        <v>-51549.357116380997</v>
      </c>
      <c r="V58">
        <v>-30622.648326304599</v>
      </c>
      <c r="W58">
        <v>105939.99666905899</v>
      </c>
      <c r="X58">
        <v>7238593.2875475399</v>
      </c>
      <c r="Y58">
        <v>6565.2404661744304</v>
      </c>
      <c r="Z58">
        <v>6037696.9504710697</v>
      </c>
      <c r="AA58">
        <v>143631.69585630001</v>
      </c>
      <c r="AB58">
        <v>-9118.9396051784297</v>
      </c>
      <c r="AC58">
        <v>-9219.7220767368599</v>
      </c>
      <c r="AD58">
        <v>88061.148596067796</v>
      </c>
      <c r="AE58">
        <v>5823554.2034503901</v>
      </c>
      <c r="AF58">
        <v>788.56425022630697</v>
      </c>
      <c r="AG58">
        <v>6507585.2942996202</v>
      </c>
      <c r="AH58">
        <v>143631.69585630001</v>
      </c>
      <c r="AI58">
        <v>-9861.1788753673809</v>
      </c>
      <c r="AJ58">
        <v>-19940.329142710001</v>
      </c>
      <c r="AK58">
        <v>95228.916505050103</v>
      </c>
      <c r="AL58">
        <v>6297564.4293126296</v>
      </c>
      <c r="AM58">
        <v>961.76064371244399</v>
      </c>
      <c r="AN58">
        <v>6975795.4654716402</v>
      </c>
      <c r="AO58">
        <v>143631.69585630001</v>
      </c>
      <c r="AP58">
        <v>-10600.7672910199</v>
      </c>
      <c r="AQ58">
        <v>-30622.648326304599</v>
      </c>
      <c r="AR58">
        <v>102371.085242929</v>
      </c>
      <c r="AS58">
        <v>6769881.76151108</v>
      </c>
      <c r="AT58">
        <v>1134.33847865042</v>
      </c>
      <c r="AU58">
        <v>6011606.4398930399</v>
      </c>
      <c r="AV58">
        <v>143631.69585630001</v>
      </c>
      <c r="AW58">
        <v>-9118.9396051784297</v>
      </c>
      <c r="AX58">
        <v>-9219.7220767368599</v>
      </c>
      <c r="AY58">
        <v>44363.567227001004</v>
      </c>
      <c r="AZ58">
        <v>5826346.69584327</v>
      </c>
      <c r="BA58">
        <v>15603.142648385199</v>
      </c>
      <c r="BB58">
        <v>6479371.1375117498</v>
      </c>
      <c r="BC58">
        <v>143631.69585630001</v>
      </c>
      <c r="BD58">
        <v>-9861.1788753673809</v>
      </c>
      <c r="BE58">
        <v>-19940.329142710001</v>
      </c>
      <c r="BF58">
        <v>47974.5552571058</v>
      </c>
      <c r="BG58">
        <v>6300584.2175979596</v>
      </c>
      <c r="BH58">
        <v>16982.176818465701</v>
      </c>
      <c r="BI58">
        <v>6945465.2469246797</v>
      </c>
      <c r="BJ58">
        <v>143631.69585630001</v>
      </c>
      <c r="BK58">
        <v>-10600.7672910199</v>
      </c>
      <c r="BL58">
        <v>-30622.648326304599</v>
      </c>
      <c r="BM58">
        <v>51572.646901388704</v>
      </c>
      <c r="BN58">
        <v>6773128.0339177996</v>
      </c>
      <c r="BO58">
        <v>18356.285866510199</v>
      </c>
      <c r="BP58">
        <v>5996790.5692493301</v>
      </c>
      <c r="BQ58">
        <v>143631.69585630001</v>
      </c>
      <c r="BR58">
        <v>-9118.9396051784297</v>
      </c>
      <c r="BS58">
        <v>-9219.7220767368599</v>
      </c>
      <c r="BT58">
        <v>44363.567227001004</v>
      </c>
      <c r="BU58">
        <v>5826346.69584327</v>
      </c>
      <c r="BV58">
        <v>787.272004674242</v>
      </c>
      <c r="BW58">
        <v>6463349.3239086699</v>
      </c>
      <c r="BX58">
        <v>143631.69585630001</v>
      </c>
      <c r="BY58">
        <v>-9861.1788753673809</v>
      </c>
      <c r="BZ58">
        <v>-19940.329142710001</v>
      </c>
      <c r="CA58">
        <v>47974.5552571058</v>
      </c>
      <c r="CB58">
        <v>6300584.2175979596</v>
      </c>
      <c r="CC58">
        <v>960.36321538288405</v>
      </c>
      <c r="CD58">
        <v>6928241.7973013604</v>
      </c>
      <c r="CE58">
        <v>143631.69585630001</v>
      </c>
      <c r="CF58">
        <v>-10600.7672910199</v>
      </c>
      <c r="CG58">
        <v>-30622.648326304599</v>
      </c>
      <c r="CH58">
        <v>51572.646901388704</v>
      </c>
      <c r="CI58">
        <v>6773128.0339177996</v>
      </c>
      <c r="CJ58">
        <v>1132.83624319614</v>
      </c>
      <c r="CK58">
        <v>6228436.0421657898</v>
      </c>
      <c r="CL58">
        <v>143631.69585630001</v>
      </c>
      <c r="CM58">
        <v>-14634.4794868839</v>
      </c>
      <c r="CN58">
        <v>-9219.7220767368599</v>
      </c>
      <c r="CO58">
        <v>45431.081023987303</v>
      </c>
      <c r="CP58">
        <v>6062869.61897239</v>
      </c>
      <c r="CQ58">
        <v>357.84787673229499</v>
      </c>
      <c r="CR58">
        <v>6713849.6608997202</v>
      </c>
      <c r="CS58">
        <v>143631.69585630001</v>
      </c>
      <c r="CT58">
        <v>-15825.6580497698</v>
      </c>
      <c r="CU58">
        <v>-19940.329142710001</v>
      </c>
      <c r="CV58">
        <v>49128.959711986303</v>
      </c>
      <c r="CW58">
        <v>6556359.0065631596</v>
      </c>
      <c r="CX58">
        <v>495.98596074798797</v>
      </c>
      <c r="CY58">
        <v>7197529.6595667396</v>
      </c>
      <c r="CZ58">
        <v>143631.69585630001</v>
      </c>
      <c r="DA58">
        <v>-17012.5824035025</v>
      </c>
      <c r="DB58">
        <v>-30622.648326304599</v>
      </c>
      <c r="DC58">
        <v>52813.631690385198</v>
      </c>
      <c r="DD58">
        <v>7048085.9320553998</v>
      </c>
      <c r="DE58">
        <v>633.63069446362499</v>
      </c>
      <c r="DF58">
        <v>6903453.3224652698</v>
      </c>
      <c r="DG58">
        <v>143631.69585630001</v>
      </c>
      <c r="DH58">
        <v>-52838.609635877103</v>
      </c>
      <c r="DI58">
        <v>-9219.7220767368599</v>
      </c>
      <c r="DJ58">
        <v>96629.924095261595</v>
      </c>
      <c r="DK58">
        <v>6724035.7077904604</v>
      </c>
      <c r="DL58">
        <v>1214.3264358686699</v>
      </c>
      <c r="DM58">
        <v>7443810.2082003299</v>
      </c>
      <c r="DN58">
        <v>143631.69585630001</v>
      </c>
      <c r="DO58">
        <v>-57139.426699262498</v>
      </c>
      <c r="DP58">
        <v>-19940.329142710001</v>
      </c>
      <c r="DQ58">
        <v>104495.15047510801</v>
      </c>
      <c r="DR58">
        <v>7271340.9398199096</v>
      </c>
      <c r="DS58">
        <v>1422.17789097685</v>
      </c>
      <c r="DT58">
        <v>7982237.2479149001</v>
      </c>
      <c r="DU58">
        <v>143631.69585630001</v>
      </c>
      <c r="DV58">
        <v>-61424.883701707098</v>
      </c>
      <c r="DW58">
        <v>-30622.648326304599</v>
      </c>
      <c r="DX58">
        <v>112332.286760742</v>
      </c>
      <c r="DY58">
        <v>7816691.5103064096</v>
      </c>
      <c r="DZ58">
        <v>1629.2870194596601</v>
      </c>
      <c r="EA58">
        <v>6280931.74713274</v>
      </c>
      <c r="EB58">
        <v>143631.69585630001</v>
      </c>
      <c r="EC58">
        <v>-16112.709738084301</v>
      </c>
      <c r="ED58">
        <v>-9219.7220767368599</v>
      </c>
      <c r="EE58">
        <v>46566.721617682902</v>
      </c>
      <c r="EF58">
        <v>6115690.9056742899</v>
      </c>
      <c r="EG58">
        <v>374.85579928691698</v>
      </c>
      <c r="EH58">
        <v>6770618.2720849104</v>
      </c>
      <c r="EI58">
        <v>143631.69585630001</v>
      </c>
      <c r="EJ58">
        <v>-17424.209367928401</v>
      </c>
      <c r="EK58">
        <v>-19940.329142710001</v>
      </c>
      <c r="EL58">
        <v>50357.036167959399</v>
      </c>
      <c r="EM58">
        <v>6613479.7003221996</v>
      </c>
      <c r="EN58">
        <v>514.37824909194001</v>
      </c>
      <c r="EO58">
        <v>7258555.9165908201</v>
      </c>
      <c r="EP58">
        <v>143631.69585630001</v>
      </c>
      <c r="EQ58">
        <v>-18731.025070522999</v>
      </c>
      <c r="ER58">
        <v>-30622.648326304599</v>
      </c>
      <c r="ES58">
        <v>54133.813880556299</v>
      </c>
      <c r="ET58">
        <v>7109490.67784636</v>
      </c>
      <c r="EU58">
        <v>653.40240443337404</v>
      </c>
      <c r="EV58">
        <v>5593711.9600134296</v>
      </c>
      <c r="EW58">
        <v>143631.69585630001</v>
      </c>
      <c r="EX58">
        <v>0</v>
      </c>
      <c r="EY58">
        <v>-9219.7220767368599</v>
      </c>
      <c r="EZ58">
        <v>0</v>
      </c>
      <c r="FA58">
        <v>5459199.18042647</v>
      </c>
      <c r="FB58">
        <v>100.805807400253</v>
      </c>
      <c r="FC58">
        <v>6027461.9906651899</v>
      </c>
      <c r="FD58">
        <v>143631.69585630001</v>
      </c>
      <c r="FE58">
        <v>0</v>
      </c>
      <c r="FF58">
        <v>-19940.329142710001</v>
      </c>
      <c r="FG58">
        <v>0</v>
      </c>
      <c r="FH58">
        <v>5903552.6020890903</v>
      </c>
      <c r="FI58">
        <v>218.02186251682701</v>
      </c>
      <c r="FJ58">
        <v>6459662.9140646299</v>
      </c>
      <c r="FK58">
        <v>143631.69585630001</v>
      </c>
      <c r="FL58">
        <v>0</v>
      </c>
      <c r="FM58">
        <v>-30622.648326304599</v>
      </c>
      <c r="FN58">
        <v>0</v>
      </c>
      <c r="FO58">
        <v>6346319.0472457698</v>
      </c>
      <c r="FP58">
        <v>334.81928886512702</v>
      </c>
      <c r="FQ58">
        <v>11028034.0436035</v>
      </c>
      <c r="FR58">
        <v>143631.69585630001</v>
      </c>
      <c r="FS58">
        <v>-131710.31538195501</v>
      </c>
      <c r="FT58">
        <v>-9219.7220767368599</v>
      </c>
      <c r="FU58">
        <v>81775.945843177105</v>
      </c>
      <c r="FV58">
        <v>10913165.3141503</v>
      </c>
      <c r="FW58">
        <v>30391.1252124684</v>
      </c>
      <c r="FX58">
        <v>11904112.615942899</v>
      </c>
      <c r="FY58">
        <v>143631.69585630001</v>
      </c>
      <c r="FZ58">
        <v>-142430.92244792799</v>
      </c>
      <c r="GA58">
        <v>-19940.329142710001</v>
      </c>
      <c r="GB58">
        <v>88432.127481575197</v>
      </c>
      <c r="GC58">
        <v>11801446.211813699</v>
      </c>
      <c r="GD58">
        <v>32973.832381950997</v>
      </c>
      <c r="GE58">
        <v>12777062.336238099</v>
      </c>
      <c r="GF58">
        <v>143631.69585630001</v>
      </c>
      <c r="GG58">
        <v>-153113.24163152301</v>
      </c>
      <c r="GH58">
        <v>-30622.648326304599</v>
      </c>
      <c r="GI58">
        <v>95064.537042693293</v>
      </c>
      <c r="GJ58">
        <v>12686554.6776997</v>
      </c>
      <c r="GK58">
        <v>35547.3155972569</v>
      </c>
    </row>
    <row r="59" spans="2:193" x14ac:dyDescent="0.25">
      <c r="D59" t="s">
        <v>85</v>
      </c>
      <c r="E59">
        <v>355314.69379938202</v>
      </c>
      <c r="F59">
        <v>602.02404111469502</v>
      </c>
      <c r="G59">
        <v>-98.702439358181394</v>
      </c>
      <c r="H59">
        <v>-40.410871678030198</v>
      </c>
      <c r="I59">
        <v>519.55505154270202</v>
      </c>
      <c r="J59">
        <v>352314.92062276398</v>
      </c>
      <c r="K59">
        <v>2017.3073949959701</v>
      </c>
      <c r="L59">
        <v>384183.22918419098</v>
      </c>
      <c r="M59">
        <v>602.02404111469502</v>
      </c>
      <c r="N59">
        <v>-106.73635884088399</v>
      </c>
      <c r="O59">
        <v>-87.400257350163898</v>
      </c>
      <c r="P59">
        <v>561.84441620318103</v>
      </c>
      <c r="Q59">
        <v>380991.71648740798</v>
      </c>
      <c r="R59">
        <v>2221.7808556577502</v>
      </c>
      <c r="S59">
        <v>412948.66265691502</v>
      </c>
      <c r="T59">
        <v>602.02404111469502</v>
      </c>
      <c r="U59">
        <v>-114.741585753953</v>
      </c>
      <c r="V59">
        <v>-134.22182378773499</v>
      </c>
      <c r="W59">
        <v>603.98274741841306</v>
      </c>
      <c r="X59">
        <v>409566.09522396402</v>
      </c>
      <c r="Y59">
        <v>2425.52405396002</v>
      </c>
      <c r="Z59">
        <v>330816.33919044398</v>
      </c>
      <c r="AA59">
        <v>602.02404111469502</v>
      </c>
      <c r="AB59">
        <v>-39.969133034313899</v>
      </c>
      <c r="AC59">
        <v>-40.410871678030198</v>
      </c>
      <c r="AD59">
        <v>501.44484728504898</v>
      </c>
      <c r="AE59">
        <v>329501.91572931601</v>
      </c>
      <c r="AF59">
        <v>291.33457744181902</v>
      </c>
      <c r="AG59">
        <v>357690.82245592203</v>
      </c>
      <c r="AH59">
        <v>602.02404111469502</v>
      </c>
      <c r="AI59">
        <v>-43.2224345603736</v>
      </c>
      <c r="AJ59">
        <v>-87.400257350163898</v>
      </c>
      <c r="AK59">
        <v>542.26012555252203</v>
      </c>
      <c r="AL59">
        <v>356321.83910263103</v>
      </c>
      <c r="AM59">
        <v>355.32187853522902</v>
      </c>
      <c r="AN59">
        <v>384469.32542402699</v>
      </c>
      <c r="AO59">
        <v>602.02404111469502</v>
      </c>
      <c r="AP59">
        <v>-46.4641171523945</v>
      </c>
      <c r="AQ59">
        <v>-134.22182378773499</v>
      </c>
      <c r="AR59">
        <v>582.92963496889604</v>
      </c>
      <c r="AS59">
        <v>383045.97703532898</v>
      </c>
      <c r="AT59">
        <v>419.080653553307</v>
      </c>
      <c r="AU59">
        <v>342070.27344335802</v>
      </c>
      <c r="AV59">
        <v>602.02404111469502</v>
      </c>
      <c r="AW59">
        <v>-39.969133034313899</v>
      </c>
      <c r="AX59">
        <v>-40.410871678030198</v>
      </c>
      <c r="AY59">
        <v>261.70197518823301</v>
      </c>
      <c r="AZ59">
        <v>329659.91745145398</v>
      </c>
      <c r="BA59">
        <v>11627.0099803146</v>
      </c>
      <c r="BB59">
        <v>369860.77461314597</v>
      </c>
      <c r="BC59">
        <v>602.02404111469502</v>
      </c>
      <c r="BD59">
        <v>-43.2224345603736</v>
      </c>
      <c r="BE59">
        <v>-87.400257350163898</v>
      </c>
      <c r="BF59">
        <v>283.00329875005298</v>
      </c>
      <c r="BG59">
        <v>356492.70143006102</v>
      </c>
      <c r="BH59">
        <v>12613.6685351302</v>
      </c>
      <c r="BI59">
        <v>397552.02399303898</v>
      </c>
      <c r="BJ59">
        <v>602.02404111469502</v>
      </c>
      <c r="BK59">
        <v>-46.464117152396298</v>
      </c>
      <c r="BL59">
        <v>-134.22182378773499</v>
      </c>
      <c r="BM59">
        <v>304.22854615629302</v>
      </c>
      <c r="BN59">
        <v>383229.65403731499</v>
      </c>
      <c r="BO59">
        <v>13596.803309392901</v>
      </c>
      <c r="BP59">
        <v>330734.12062116101</v>
      </c>
      <c r="BQ59">
        <v>602.02404111469502</v>
      </c>
      <c r="BR59">
        <v>-39.969133034313899</v>
      </c>
      <c r="BS59">
        <v>-40.410871678030198</v>
      </c>
      <c r="BT59">
        <v>261.70197518823301</v>
      </c>
      <c r="BU59">
        <v>329659.91745145398</v>
      </c>
      <c r="BV59">
        <v>290.85715811707303</v>
      </c>
      <c r="BW59">
        <v>357601.91167751298</v>
      </c>
      <c r="BX59">
        <v>602.02404111469502</v>
      </c>
      <c r="BY59">
        <v>-43.2224345603736</v>
      </c>
      <c r="BZ59">
        <v>-87.400257350163898</v>
      </c>
      <c r="CA59">
        <v>283.00329875005298</v>
      </c>
      <c r="CB59">
        <v>356492.70143006102</v>
      </c>
      <c r="CC59">
        <v>354.80559949800403</v>
      </c>
      <c r="CD59">
        <v>384373.74633723602</v>
      </c>
      <c r="CE59">
        <v>602.02404111469502</v>
      </c>
      <c r="CF59">
        <v>-46.464117152396298</v>
      </c>
      <c r="CG59">
        <v>-134.22182378773499</v>
      </c>
      <c r="CH59">
        <v>304.22854615629302</v>
      </c>
      <c r="CI59">
        <v>383229.65403731499</v>
      </c>
      <c r="CJ59">
        <v>418.525653588289</v>
      </c>
      <c r="CK59">
        <v>343921.53469371301</v>
      </c>
      <c r="CL59">
        <v>602.02404111469502</v>
      </c>
      <c r="CM59">
        <v>-64.144240758772895</v>
      </c>
      <c r="CN59">
        <v>-40.410871678030198</v>
      </c>
      <c r="CO59">
        <v>249.26267998843801</v>
      </c>
      <c r="CP59">
        <v>343042.59640699101</v>
      </c>
      <c r="CQ59">
        <v>132.20667805614599</v>
      </c>
      <c r="CR59">
        <v>371862.71991876001</v>
      </c>
      <c r="CS59">
        <v>602.02404111469502</v>
      </c>
      <c r="CT59">
        <v>-69.365283611243299</v>
      </c>
      <c r="CU59">
        <v>-87.400257350163898</v>
      </c>
      <c r="CV59">
        <v>269.551502778231</v>
      </c>
      <c r="CW59">
        <v>370964.66820755898</v>
      </c>
      <c r="CX59">
        <v>183.24170826932701</v>
      </c>
      <c r="CY59">
        <v>399704.11519657401</v>
      </c>
      <c r="CZ59">
        <v>602.02404111469502</v>
      </c>
      <c r="DA59">
        <v>-74.567679882082302</v>
      </c>
      <c r="DB59">
        <v>-134.22182378773499</v>
      </c>
      <c r="DC59">
        <v>289.767865486603</v>
      </c>
      <c r="DD59">
        <v>398787.01832312602</v>
      </c>
      <c r="DE59">
        <v>234.09447051746201</v>
      </c>
      <c r="DF59">
        <v>381864.31646422902</v>
      </c>
      <c r="DG59">
        <v>602.02404111469502</v>
      </c>
      <c r="DH59">
        <v>-149.18123677305999</v>
      </c>
      <c r="DI59">
        <v>-40.410871678030198</v>
      </c>
      <c r="DJ59">
        <v>551.286146463666</v>
      </c>
      <c r="DK59">
        <v>380451.96622993</v>
      </c>
      <c r="DL59">
        <v>448.63215517150297</v>
      </c>
      <c r="DM59">
        <v>412893.86764734099</v>
      </c>
      <c r="DN59">
        <v>602.02404111469502</v>
      </c>
      <c r="DO59">
        <v>-161.323895580201</v>
      </c>
      <c r="DP59">
        <v>-87.400257350163898</v>
      </c>
      <c r="DQ59">
        <v>596.15827466415101</v>
      </c>
      <c r="DR59">
        <v>411418.98673701799</v>
      </c>
      <c r="DS59">
        <v>525.42274747546799</v>
      </c>
      <c r="DT59">
        <v>443812.59900480002</v>
      </c>
      <c r="DU59">
        <v>602.02404111469502</v>
      </c>
      <c r="DV59">
        <v>-173.42318774868201</v>
      </c>
      <c r="DW59">
        <v>-134.22182378773499</v>
      </c>
      <c r="DX59">
        <v>640.870145263994</v>
      </c>
      <c r="DY59">
        <v>442275.41074229399</v>
      </c>
      <c r="DZ59">
        <v>601.939087664064</v>
      </c>
      <c r="EA59">
        <v>346935.45054960198</v>
      </c>
      <c r="EB59">
        <v>602.02404111469502</v>
      </c>
      <c r="EC59">
        <v>-70.623456997049303</v>
      </c>
      <c r="ED59">
        <v>-40.410871678030198</v>
      </c>
      <c r="EE59">
        <v>274.69844710706798</v>
      </c>
      <c r="EF59">
        <v>346031.27214546897</v>
      </c>
      <c r="EG59">
        <v>138.49024458758799</v>
      </c>
      <c r="EH59">
        <v>375121.95450710499</v>
      </c>
      <c r="EI59">
        <v>602.02404111469502</v>
      </c>
      <c r="EJ59">
        <v>-76.371877915411503</v>
      </c>
      <c r="EK59">
        <v>-87.400257350163898</v>
      </c>
      <c r="EL59">
        <v>297.05762303437899</v>
      </c>
      <c r="EM59">
        <v>374196.60825033102</v>
      </c>
      <c r="EN59">
        <v>190.036727890539</v>
      </c>
      <c r="EO59">
        <v>403207.79237904702</v>
      </c>
      <c r="EP59">
        <v>602.02404111469502</v>
      </c>
      <c r="EQ59">
        <v>-82.099768759049795</v>
      </c>
      <c r="ER59">
        <v>-134.22182378773499</v>
      </c>
      <c r="ES59">
        <v>319.336944761962</v>
      </c>
      <c r="ET59">
        <v>402261.35386910802</v>
      </c>
      <c r="EU59">
        <v>241.399116610264</v>
      </c>
      <c r="EV59">
        <v>309485.237815367</v>
      </c>
      <c r="EW59">
        <v>602.02404111469502</v>
      </c>
      <c r="EX59">
        <v>0</v>
      </c>
      <c r="EY59">
        <v>-40.410871678030198</v>
      </c>
      <c r="EZ59">
        <v>0</v>
      </c>
      <c r="FA59">
        <v>308886.382002361</v>
      </c>
      <c r="FB59">
        <v>37.242643569253701</v>
      </c>
      <c r="FC59">
        <v>334623.46864333801</v>
      </c>
      <c r="FD59">
        <v>602.02404111469502</v>
      </c>
      <c r="FE59">
        <v>0</v>
      </c>
      <c r="FF59">
        <v>-87.400257350163898</v>
      </c>
      <c r="FG59">
        <v>0</v>
      </c>
      <c r="FH59">
        <v>334028.29681650503</v>
      </c>
      <c r="FI59">
        <v>80.548043068385994</v>
      </c>
      <c r="FJ59">
        <v>359671.92007549701</v>
      </c>
      <c r="FK59">
        <v>602.02404111469502</v>
      </c>
      <c r="FL59">
        <v>0</v>
      </c>
      <c r="FM59">
        <v>-134.22182378773499</v>
      </c>
      <c r="FN59">
        <v>0</v>
      </c>
      <c r="FO59">
        <v>359080.41907774599</v>
      </c>
      <c r="FP59">
        <v>123.69878042645</v>
      </c>
      <c r="FQ59">
        <v>640118.41177745303</v>
      </c>
      <c r="FR59">
        <v>602.02404111469502</v>
      </c>
      <c r="FS59">
        <v>-577.29816682901605</v>
      </c>
      <c r="FT59">
        <v>-40.410871678030198</v>
      </c>
      <c r="FU59">
        <v>448.67282397922799</v>
      </c>
      <c r="FV59">
        <v>617476.67353258305</v>
      </c>
      <c r="FW59">
        <v>22208.750418280299</v>
      </c>
      <c r="FX59">
        <v>692168.64513721701</v>
      </c>
      <c r="FY59">
        <v>602.02404111469502</v>
      </c>
      <c r="FZ59">
        <v>-624.28755250119104</v>
      </c>
      <c r="GA59">
        <v>-87.400257350163898</v>
      </c>
      <c r="GB59">
        <v>485.19270500076499</v>
      </c>
      <c r="GC59">
        <v>667736.40277360601</v>
      </c>
      <c r="GD59">
        <v>24056.713427348899</v>
      </c>
      <c r="GE59">
        <v>744032.98480641795</v>
      </c>
      <c r="GF59">
        <v>602.02404111469502</v>
      </c>
      <c r="GG59">
        <v>-671.10911893867899</v>
      </c>
      <c r="GH59">
        <v>-134.22182378773499</v>
      </c>
      <c r="GI59">
        <v>521.58215787583299</v>
      </c>
      <c r="GJ59">
        <v>717816.63298162597</v>
      </c>
      <c r="GK59">
        <v>25898.076568527998</v>
      </c>
    </row>
    <row r="60" spans="2:193" x14ac:dyDescent="0.25">
      <c r="D60" t="s">
        <v>86</v>
      </c>
      <c r="E60">
        <v>6415908.5641552797</v>
      </c>
      <c r="F60">
        <v>142101.05457108101</v>
      </c>
      <c r="G60">
        <v>-44234.5653218796</v>
      </c>
      <c r="H60">
        <v>-9104.9254832647803</v>
      </c>
      <c r="I60">
        <v>91181.199193688895</v>
      </c>
      <c r="J60">
        <v>6228799.6647507101</v>
      </c>
      <c r="K60">
        <v>7166.13644494251</v>
      </c>
      <c r="L60">
        <v>6916864.3573786998</v>
      </c>
      <c r="M60">
        <v>142101.05457108101</v>
      </c>
      <c r="N60">
        <v>-47835.053196916298</v>
      </c>
      <c r="O60">
        <v>-19692.048138223799</v>
      </c>
      <c r="P60">
        <v>98602.924709454295</v>
      </c>
      <c r="Q60">
        <v>6735794.98630019</v>
      </c>
      <c r="R60">
        <v>7892.4931331232801</v>
      </c>
      <c r="S60">
        <v>7416031.0227691904</v>
      </c>
      <c r="T60">
        <v>142101.05457108101</v>
      </c>
      <c r="U60">
        <v>-51422.682186685102</v>
      </c>
      <c r="V60">
        <v>-30241.359640843701</v>
      </c>
      <c r="W60">
        <v>105998.14406266301</v>
      </c>
      <c r="X60">
        <v>7240979.6102727</v>
      </c>
      <c r="Y60">
        <v>8616.2556902748292</v>
      </c>
      <c r="Z60">
        <v>6038608.9651544001</v>
      </c>
      <c r="AA60">
        <v>142101.05457108101</v>
      </c>
      <c r="AB60">
        <v>-9005.3978743063708</v>
      </c>
      <c r="AC60">
        <v>-9104.9254832647803</v>
      </c>
      <c r="AD60">
        <v>88109.283127100396</v>
      </c>
      <c r="AE60">
        <v>5825474.0349956704</v>
      </c>
      <c r="AF60">
        <v>1034.9158181130399</v>
      </c>
      <c r="AG60">
        <v>6508854.3259010101</v>
      </c>
      <c r="AH60">
        <v>142101.05457108101</v>
      </c>
      <c r="AI60">
        <v>-9738.3953757034105</v>
      </c>
      <c r="AJ60">
        <v>-19692.048138223799</v>
      </c>
      <c r="AK60">
        <v>95280.968963027204</v>
      </c>
      <c r="AL60">
        <v>6299640.5262162499</v>
      </c>
      <c r="AM60">
        <v>1262.2196645751201</v>
      </c>
      <c r="AN60">
        <v>6977420.2389306696</v>
      </c>
      <c r="AO60">
        <v>142101.05457108101</v>
      </c>
      <c r="AP60">
        <v>-10468.7750288812</v>
      </c>
      <c r="AQ60">
        <v>-30241.359640843701</v>
      </c>
      <c r="AR60">
        <v>102427.04163525401</v>
      </c>
      <c r="AS60">
        <v>6772113.5656824699</v>
      </c>
      <c r="AT60">
        <v>1488.7117115855599</v>
      </c>
      <c r="AU60">
        <v>6021330.3808466103</v>
      </c>
      <c r="AV60">
        <v>142101.05457108101</v>
      </c>
      <c r="AW60">
        <v>-9005.3978743063708</v>
      </c>
      <c r="AX60">
        <v>-9104.9254832647803</v>
      </c>
      <c r="AY60">
        <v>44390.802599625102</v>
      </c>
      <c r="AZ60">
        <v>5828267.4479801403</v>
      </c>
      <c r="BA60">
        <v>24681.399053335001</v>
      </c>
      <c r="BB60">
        <v>6490169.3451960701</v>
      </c>
      <c r="BC60">
        <v>142101.05457108101</v>
      </c>
      <c r="BD60">
        <v>-9738.3953757034105</v>
      </c>
      <c r="BE60">
        <v>-19692.048138223799</v>
      </c>
      <c r="BF60">
        <v>48004.0074623853</v>
      </c>
      <c r="BG60">
        <v>6302661.3100250298</v>
      </c>
      <c r="BH60">
        <v>26833.4166515012</v>
      </c>
      <c r="BI60">
        <v>6957333.8846728597</v>
      </c>
      <c r="BJ60">
        <v>142101.05457108101</v>
      </c>
      <c r="BK60">
        <v>-10468.7750288812</v>
      </c>
      <c r="BL60">
        <v>-30241.359640843701</v>
      </c>
      <c r="BM60">
        <v>51604.3080220642</v>
      </c>
      <c r="BN60">
        <v>6775360.90827691</v>
      </c>
      <c r="BO60">
        <v>28977.748472531101</v>
      </c>
      <c r="BP60">
        <v>5997682.20166161</v>
      </c>
      <c r="BQ60">
        <v>142101.05457108101</v>
      </c>
      <c r="BR60">
        <v>-9005.3978743063708</v>
      </c>
      <c r="BS60">
        <v>-9104.9254832647803</v>
      </c>
      <c r="BT60">
        <v>44390.802599625102</v>
      </c>
      <c r="BU60">
        <v>5828267.4479801403</v>
      </c>
      <c r="BV60">
        <v>1033.21986833807</v>
      </c>
      <c r="BW60">
        <v>6464596.31421695</v>
      </c>
      <c r="BX60">
        <v>142101.05457108101</v>
      </c>
      <c r="BY60">
        <v>-9738.3953757034105</v>
      </c>
      <c r="BZ60">
        <v>-19692.048138223799</v>
      </c>
      <c r="CA60">
        <v>48004.0074623853</v>
      </c>
      <c r="CB60">
        <v>6302661.3100250298</v>
      </c>
      <c r="CC60">
        <v>1260.38567237661</v>
      </c>
      <c r="CD60">
        <v>6929842.8763702996</v>
      </c>
      <c r="CE60">
        <v>142101.05457108101</v>
      </c>
      <c r="CF60">
        <v>-10468.7750288812</v>
      </c>
      <c r="CG60">
        <v>-30241.359640843701</v>
      </c>
      <c r="CH60">
        <v>51604.3080220642</v>
      </c>
      <c r="CI60">
        <v>6775360.90827691</v>
      </c>
      <c r="CJ60">
        <v>1486.7401699721599</v>
      </c>
      <c r="CK60">
        <v>6229334.6649118299</v>
      </c>
      <c r="CL60">
        <v>142101.05457108101</v>
      </c>
      <c r="CM60">
        <v>-14452.262671848899</v>
      </c>
      <c r="CN60">
        <v>-9104.9254832647803</v>
      </c>
      <c r="CO60">
        <v>45452.812257111997</v>
      </c>
      <c r="CP60">
        <v>6064868.3448265297</v>
      </c>
      <c r="CQ60">
        <v>469.64141222751698</v>
      </c>
      <c r="CR60">
        <v>6715104.2105224198</v>
      </c>
      <c r="CS60">
        <v>142101.05457108101</v>
      </c>
      <c r="CT60">
        <v>-15628.609633511</v>
      </c>
      <c r="CU60">
        <v>-19692.048138223799</v>
      </c>
      <c r="CV60">
        <v>49152.459766411797</v>
      </c>
      <c r="CW60">
        <v>6558520.4194054296</v>
      </c>
      <c r="CX60">
        <v>650.93455123380704</v>
      </c>
      <c r="CY60">
        <v>7199138.86489869</v>
      </c>
      <c r="CZ60">
        <v>142101.05457108101</v>
      </c>
      <c r="DA60">
        <v>-16800.7553560243</v>
      </c>
      <c r="DB60">
        <v>-30241.359640843701</v>
      </c>
      <c r="DC60">
        <v>52838.894248892699</v>
      </c>
      <c r="DD60">
        <v>7050409.4508608403</v>
      </c>
      <c r="DE60">
        <v>831.580214743645</v>
      </c>
      <c r="DF60">
        <v>6904962.7906084098</v>
      </c>
      <c r="DG60">
        <v>142101.05457108101</v>
      </c>
      <c r="DH60">
        <v>-52562.511814920101</v>
      </c>
      <c r="DI60">
        <v>-9104.9254832647803</v>
      </c>
      <c r="DJ60">
        <v>96683.086966014394</v>
      </c>
      <c r="DK60">
        <v>6726252.3980473801</v>
      </c>
      <c r="DL60">
        <v>1593.68832212803</v>
      </c>
      <c r="DM60">
        <v>7445725.3231943101</v>
      </c>
      <c r="DN60">
        <v>142101.05457108101</v>
      </c>
      <c r="DO60">
        <v>-56840.855799855497</v>
      </c>
      <c r="DP60">
        <v>-19692.048138223799</v>
      </c>
      <c r="DQ60">
        <v>104552.640556271</v>
      </c>
      <c r="DR60">
        <v>7273738.05835356</v>
      </c>
      <c r="DS60">
        <v>1866.47365147506</v>
      </c>
      <c r="DT60">
        <v>7984556.5610209601</v>
      </c>
      <c r="DU60">
        <v>142101.05457108101</v>
      </c>
      <c r="DV60">
        <v>-61103.919984844601</v>
      </c>
      <c r="DW60">
        <v>-30241.359640843701</v>
      </c>
      <c r="DX60">
        <v>112394.088597992</v>
      </c>
      <c r="DY60">
        <v>7819268.4127300698</v>
      </c>
      <c r="DZ60">
        <v>2138.2847475029898</v>
      </c>
      <c r="EA60">
        <v>6281878.3590818401</v>
      </c>
      <c r="EB60">
        <v>142101.05457108101</v>
      </c>
      <c r="EC60">
        <v>-15912.087184156801</v>
      </c>
      <c r="ED60">
        <v>-9104.9254832647803</v>
      </c>
      <c r="EE60">
        <v>46595.309535526598</v>
      </c>
      <c r="EF60">
        <v>6117707.0449445201</v>
      </c>
      <c r="EG60">
        <v>491.96269813411101</v>
      </c>
      <c r="EH60">
        <v>6771924.7170085898</v>
      </c>
      <c r="EI60">
        <v>142101.05457108101</v>
      </c>
      <c r="EJ60">
        <v>-17207.257071239401</v>
      </c>
      <c r="EK60">
        <v>-19692.048138223799</v>
      </c>
      <c r="EL60">
        <v>50387.951009348501</v>
      </c>
      <c r="EM60">
        <v>6615659.9439516403</v>
      </c>
      <c r="EN60">
        <v>675.07268599326301</v>
      </c>
      <c r="EO60">
        <v>7260220.9093713202</v>
      </c>
      <c r="EP60">
        <v>142101.05457108101</v>
      </c>
      <c r="EQ60">
        <v>-18497.8013515823</v>
      </c>
      <c r="ER60">
        <v>-30241.359640843701</v>
      </c>
      <c r="ES60">
        <v>54167.047335049603</v>
      </c>
      <c r="ET60">
        <v>7111834.4397480097</v>
      </c>
      <c r="EU60">
        <v>857.52870961006101</v>
      </c>
      <c r="EV60">
        <v>5594127.3234287295</v>
      </c>
      <c r="EW60">
        <v>142101.05457108101</v>
      </c>
      <c r="EX60">
        <v>0</v>
      </c>
      <c r="EY60">
        <v>-9104.9254832647803</v>
      </c>
      <c r="EZ60">
        <v>0</v>
      </c>
      <c r="FA60">
        <v>5460998.89627566</v>
      </c>
      <c r="FB60">
        <v>132.29806525750899</v>
      </c>
      <c r="FC60">
        <v>6028193.9458953496</v>
      </c>
      <c r="FD60">
        <v>142101.05457108101</v>
      </c>
      <c r="FE60">
        <v>0</v>
      </c>
      <c r="FF60">
        <v>-19692.048138223799</v>
      </c>
      <c r="FG60">
        <v>0</v>
      </c>
      <c r="FH60">
        <v>5905498.8064376302</v>
      </c>
      <c r="FI60">
        <v>286.133024859263</v>
      </c>
      <c r="FJ60">
        <v>6460710.3304245798</v>
      </c>
      <c r="FK60">
        <v>142101.05457108101</v>
      </c>
      <c r="FL60">
        <v>0</v>
      </c>
      <c r="FM60">
        <v>-30241.359640843701</v>
      </c>
      <c r="FN60">
        <v>0</v>
      </c>
      <c r="FO60">
        <v>6348411.2169204503</v>
      </c>
      <c r="FP60">
        <v>439.41857389101102</v>
      </c>
      <c r="FQ60">
        <v>11049263.250419401</v>
      </c>
      <c r="FR60">
        <v>142101.05457108101</v>
      </c>
      <c r="FS60">
        <v>-130070.36404664</v>
      </c>
      <c r="FT60">
        <v>-9104.9254832647803</v>
      </c>
      <c r="FU60">
        <v>81815.062062801604</v>
      </c>
      <c r="FV60">
        <v>10916763.0206878</v>
      </c>
      <c r="FW60">
        <v>47759.402627657102</v>
      </c>
      <c r="FX60">
        <v>11927352.5646178</v>
      </c>
      <c r="FY60">
        <v>142101.05457108101</v>
      </c>
      <c r="FZ60">
        <v>-140657.486701599</v>
      </c>
      <c r="GA60">
        <v>-19692.048138223799</v>
      </c>
      <c r="GB60">
        <v>88474.427579541196</v>
      </c>
      <c r="GC60">
        <v>11805336.7549298</v>
      </c>
      <c r="GD60">
        <v>51789.862377221601</v>
      </c>
      <c r="GE60">
        <v>12802305.8455512</v>
      </c>
      <c r="GF60">
        <v>142101.05457108101</v>
      </c>
      <c r="GG60">
        <v>-151206.798204219</v>
      </c>
      <c r="GH60">
        <v>-30241.359640843701</v>
      </c>
      <c r="GI60">
        <v>95110.009648006802</v>
      </c>
      <c r="GJ60">
        <v>12690737.011549501</v>
      </c>
      <c r="GK60">
        <v>55805.927627680598</v>
      </c>
    </row>
    <row r="61" spans="2:193" x14ac:dyDescent="0.25">
      <c r="D61" t="s">
        <v>87</v>
      </c>
      <c r="E61">
        <v>280.48939508967197</v>
      </c>
      <c r="F61">
        <v>5.82898290575216E-2</v>
      </c>
      <c r="G61">
        <v>3.7042234273396701E-3</v>
      </c>
      <c r="H61">
        <v>-2.3072661571017501E-3</v>
      </c>
      <c r="I61">
        <v>0.23321759668317599</v>
      </c>
      <c r="J61">
        <v>280.05036485756898</v>
      </c>
      <c r="K61">
        <v>0.14612584909246601</v>
      </c>
      <c r="L61">
        <v>303.31560495270202</v>
      </c>
      <c r="M61">
        <v>5.82898290575216E-2</v>
      </c>
      <c r="N61">
        <v>4.0057299853764102E-3</v>
      </c>
      <c r="O61">
        <v>-4.9901337816429204E-3</v>
      </c>
      <c r="P61">
        <v>0.25220042432017897</v>
      </c>
      <c r="Q61">
        <v>302.84516199713698</v>
      </c>
      <c r="R61">
        <v>0.16093710598380201</v>
      </c>
      <c r="S61">
        <v>326.06029263765203</v>
      </c>
      <c r="T61">
        <v>5.82898290575216E-2</v>
      </c>
      <c r="U61">
        <v>4.3061597342912697E-3</v>
      </c>
      <c r="V61">
        <v>-7.66341973609208E-3</v>
      </c>
      <c r="W61">
        <v>0.271115456144223</v>
      </c>
      <c r="X61">
        <v>325.55854914692202</v>
      </c>
      <c r="Y61">
        <v>0.17569546552909701</v>
      </c>
      <c r="Z61">
        <v>262.21652627976698</v>
      </c>
      <c r="AA61">
        <v>5.82898290575216E-2</v>
      </c>
      <c r="AB61">
        <v>-2.2820450079272798E-3</v>
      </c>
      <c r="AC61">
        <v>-2.3072661571017501E-3</v>
      </c>
      <c r="AD61">
        <v>0.22510678064317299</v>
      </c>
      <c r="AE61">
        <v>261.91661584513599</v>
      </c>
      <c r="AF61">
        <v>2.11031360933298E-2</v>
      </c>
      <c r="AG61">
        <v>283.555409611757</v>
      </c>
      <c r="AH61">
        <v>5.82898290575216E-2</v>
      </c>
      <c r="AI61">
        <v>-2.4677928574106099E-3</v>
      </c>
      <c r="AJ61">
        <v>-4.9901337816429204E-3</v>
      </c>
      <c r="AK61">
        <v>0.24342942557922201</v>
      </c>
      <c r="AL61">
        <v>283.23541015811099</v>
      </c>
      <c r="AM61">
        <v>2.5738125647526498E-2</v>
      </c>
      <c r="AN61">
        <v>304.81808264613602</v>
      </c>
      <c r="AO61">
        <v>5.82898290575216E-2</v>
      </c>
      <c r="AP61">
        <v>-2.65287732171338E-3</v>
      </c>
      <c r="AQ61">
        <v>-7.66341973609208E-3</v>
      </c>
      <c r="AR61">
        <v>0.26168663249770702</v>
      </c>
      <c r="AS61">
        <v>304.47806591996999</v>
      </c>
      <c r="AT61">
        <v>3.0356561667600899E-2</v>
      </c>
      <c r="AU61">
        <v>263.48556757372398</v>
      </c>
      <c r="AV61">
        <v>5.82898290575216E-2</v>
      </c>
      <c r="AW61">
        <v>-2.2820450079272798E-3</v>
      </c>
      <c r="AX61">
        <v>-2.3072661571017501E-3</v>
      </c>
      <c r="AY61">
        <v>0.117205557036922</v>
      </c>
      <c r="AZ61">
        <v>262.042209276873</v>
      </c>
      <c r="BA61">
        <v>1.2724522219221399</v>
      </c>
      <c r="BB61">
        <v>284.92774496452802</v>
      </c>
      <c r="BC61">
        <v>5.82898290575216E-2</v>
      </c>
      <c r="BD61">
        <v>-2.4677928574106099E-3</v>
      </c>
      <c r="BE61">
        <v>-4.9901337816429204E-3</v>
      </c>
      <c r="BF61">
        <v>0.12674554423759299</v>
      </c>
      <c r="BG61">
        <v>283.37122631103699</v>
      </c>
      <c r="BH61">
        <v>1.3789412068344999</v>
      </c>
      <c r="BI61">
        <v>306.29334315036402</v>
      </c>
      <c r="BJ61">
        <v>5.82898290575216E-2</v>
      </c>
      <c r="BK61">
        <v>-2.6528773217142599E-3</v>
      </c>
      <c r="BL61">
        <v>-7.66341973609208E-3</v>
      </c>
      <c r="BM61">
        <v>0.13625146005543001</v>
      </c>
      <c r="BN61">
        <v>304.624068284364</v>
      </c>
      <c r="BO61">
        <v>1.4850498739436</v>
      </c>
      <c r="BP61">
        <v>262.23418390551001</v>
      </c>
      <c r="BQ61">
        <v>5.82898290575216E-2</v>
      </c>
      <c r="BR61">
        <v>-2.2820450079272798E-3</v>
      </c>
      <c r="BS61">
        <v>-2.3072661571017501E-3</v>
      </c>
      <c r="BT61">
        <v>0.117205557036922</v>
      </c>
      <c r="BU61">
        <v>262.042209276873</v>
      </c>
      <c r="BV61">
        <v>2.1068553706741201E-2</v>
      </c>
      <c r="BW61">
        <v>283.57450448611002</v>
      </c>
      <c r="BX61">
        <v>5.82898290575216E-2</v>
      </c>
      <c r="BY61">
        <v>-2.4677928574106099E-3</v>
      </c>
      <c r="BZ61">
        <v>-4.9901337816429204E-3</v>
      </c>
      <c r="CA61">
        <v>0.12674554423759299</v>
      </c>
      <c r="CB61">
        <v>283.37122631103699</v>
      </c>
      <c r="CC61">
        <v>2.57007284155178E-2</v>
      </c>
      <c r="CD61">
        <v>304.83860963606401</v>
      </c>
      <c r="CE61">
        <v>5.82898290575216E-2</v>
      </c>
      <c r="CF61">
        <v>-2.6528773217142599E-3</v>
      </c>
      <c r="CG61">
        <v>-7.66341973609208E-3</v>
      </c>
      <c r="CH61">
        <v>0.13625146005543001</v>
      </c>
      <c r="CI61">
        <v>304.624068284364</v>
      </c>
      <c r="CJ61">
        <v>3.0316359643191602E-2</v>
      </c>
      <c r="CK61">
        <v>272.85400205039502</v>
      </c>
      <c r="CL61">
        <v>5.82898290575216E-2</v>
      </c>
      <c r="CM61">
        <v>-3.6623272334956902E-3</v>
      </c>
      <c r="CN61">
        <v>-2.3072661571017501E-3</v>
      </c>
      <c r="CO61">
        <v>0.112185521184045</v>
      </c>
      <c r="CP61">
        <v>272.679919759428</v>
      </c>
      <c r="CQ61">
        <v>9.5765341140222893E-3</v>
      </c>
      <c r="CR61">
        <v>295.05872643348403</v>
      </c>
      <c r="CS61">
        <v>5.82898290575216E-2</v>
      </c>
      <c r="CT61">
        <v>-3.9604236362249497E-3</v>
      </c>
      <c r="CU61">
        <v>-4.9901337816429204E-3</v>
      </c>
      <c r="CV61">
        <v>0.121316900815298</v>
      </c>
      <c r="CW61">
        <v>294.87479694914998</v>
      </c>
      <c r="CX61">
        <v>1.32733118792056E-2</v>
      </c>
      <c r="CY61">
        <v>317.184148229492</v>
      </c>
      <c r="CZ61">
        <v>5.82898290575216E-2</v>
      </c>
      <c r="DA61">
        <v>-4.2574554089389602E-3</v>
      </c>
      <c r="DB61">
        <v>-7.66341973609208E-3</v>
      </c>
      <c r="DC61">
        <v>0.13041566837646501</v>
      </c>
      <c r="DD61">
        <v>316.99040672033601</v>
      </c>
      <c r="DE61">
        <v>1.6956886866656001E-2</v>
      </c>
      <c r="DF61">
        <v>302.75157999772699</v>
      </c>
      <c r="DG61">
        <v>5.82898290575216E-2</v>
      </c>
      <c r="DH61">
        <v>-4.7095694037935199E-4</v>
      </c>
      <c r="DI61">
        <v>-2.3072661571017501E-3</v>
      </c>
      <c r="DJ61">
        <v>0.247449416693406</v>
      </c>
      <c r="DK61">
        <v>302.416121818335</v>
      </c>
      <c r="DL61">
        <v>3.2497156738350901E-2</v>
      </c>
      <c r="DM61">
        <v>327.38982816722898</v>
      </c>
      <c r="DN61">
        <v>5.82898290575216E-2</v>
      </c>
      <c r="DO61">
        <v>-5.0929064481941599E-4</v>
      </c>
      <c r="DP61">
        <v>-4.9901337816429204E-3</v>
      </c>
      <c r="DQ61">
        <v>0.26759064828471002</v>
      </c>
      <c r="DR61">
        <v>327.03138754773499</v>
      </c>
      <c r="DS61">
        <v>3.80595665776075E-2</v>
      </c>
      <c r="DT61">
        <v>351.94008259326699</v>
      </c>
      <c r="DU61">
        <v>5.82898290575216E-2</v>
      </c>
      <c r="DV61">
        <v>-5.4748744318011699E-4</v>
      </c>
      <c r="DW61">
        <v>-7.66341973609208E-3</v>
      </c>
      <c r="DX61">
        <v>0.287659946906068</v>
      </c>
      <c r="DY61">
        <v>351.55874161381502</v>
      </c>
      <c r="DZ61">
        <v>4.3602110667438E-2</v>
      </c>
      <c r="EA61">
        <v>275.24058581524702</v>
      </c>
      <c r="EB61">
        <v>5.82898290575216E-2</v>
      </c>
      <c r="EC61">
        <v>-4.0322592772810096E-3</v>
      </c>
      <c r="ED61">
        <v>-2.3072661571017501E-3</v>
      </c>
      <c r="EE61">
        <v>0.123026142570026</v>
      </c>
      <c r="EF61">
        <v>275.05557767798302</v>
      </c>
      <c r="EG61">
        <v>1.00316910707726E-2</v>
      </c>
      <c r="EH61">
        <v>297.63956701640501</v>
      </c>
      <c r="EI61">
        <v>5.82898290575216E-2</v>
      </c>
      <c r="EJ61">
        <v>-4.3604664277641101E-3</v>
      </c>
      <c r="EK61">
        <v>-4.9901337816429204E-3</v>
      </c>
      <c r="EL61">
        <v>0.13303989836059299</v>
      </c>
      <c r="EM61">
        <v>297.44382237270003</v>
      </c>
      <c r="EN61">
        <v>1.37655164952261E-2</v>
      </c>
      <c r="EO61">
        <v>319.95855185613198</v>
      </c>
      <c r="EP61">
        <v>5.82898290575216E-2</v>
      </c>
      <c r="EQ61">
        <v>-4.6875014098386502E-3</v>
      </c>
      <c r="ER61">
        <v>-7.66341973609208E-3</v>
      </c>
      <c r="ES61">
        <v>0.14301789073763899</v>
      </c>
      <c r="ET61">
        <v>319.75210905065302</v>
      </c>
      <c r="EU61">
        <v>1.74860068288781E-2</v>
      </c>
      <c r="EV61">
        <v>245.588287213303</v>
      </c>
      <c r="EW61">
        <v>5.82898290575216E-2</v>
      </c>
      <c r="EX61">
        <v>0</v>
      </c>
      <c r="EY61">
        <v>-2.3072661571017501E-3</v>
      </c>
      <c r="EZ61">
        <v>0</v>
      </c>
      <c r="FA61">
        <v>245.529606939122</v>
      </c>
      <c r="FB61">
        <v>2.6977112796516098E-3</v>
      </c>
      <c r="FC61">
        <v>265.573709225931</v>
      </c>
      <c r="FD61">
        <v>5.82898290575216E-2</v>
      </c>
      <c r="FE61">
        <v>0</v>
      </c>
      <c r="FF61">
        <v>-4.9901337816429204E-3</v>
      </c>
      <c r="FG61">
        <v>0</v>
      </c>
      <c r="FH61">
        <v>265.51457494579398</v>
      </c>
      <c r="FI61">
        <v>5.8345848606418498E-3</v>
      </c>
      <c r="FJ61">
        <v>285.48775473136999</v>
      </c>
      <c r="FK61">
        <v>5.82898290575216E-2</v>
      </c>
      <c r="FL61">
        <v>0</v>
      </c>
      <c r="FM61">
        <v>-7.66341973609208E-3</v>
      </c>
      <c r="FN61">
        <v>0</v>
      </c>
      <c r="FO61">
        <v>285.42816806672801</v>
      </c>
      <c r="FP61">
        <v>8.9602553217000003E-3</v>
      </c>
      <c r="FQ61">
        <v>493.46339107958602</v>
      </c>
      <c r="FR61">
        <v>5.82898290575216E-2</v>
      </c>
      <c r="FS61">
        <v>-3.2960945101478997E-2</v>
      </c>
      <c r="FT61">
        <v>-2.3072661571017501E-3</v>
      </c>
      <c r="FU61">
        <v>0.20193393813128999</v>
      </c>
      <c r="FV61">
        <v>490.82385556697398</v>
      </c>
      <c r="FW61">
        <v>2.41457995668353</v>
      </c>
      <c r="FX61">
        <v>533.624693639469</v>
      </c>
      <c r="FY61">
        <v>5.82898290575216E-2</v>
      </c>
      <c r="FZ61">
        <v>-3.5643812725965097E-2</v>
      </c>
      <c r="GA61">
        <v>-4.9901337816429204E-3</v>
      </c>
      <c r="GB61">
        <v>0.218370421467554</v>
      </c>
      <c r="GC61">
        <v>530.77463450846699</v>
      </c>
      <c r="GD61">
        <v>2.6140328269834501</v>
      </c>
      <c r="GE61">
        <v>573.64256297592704</v>
      </c>
      <c r="GF61">
        <v>5.82898290575216E-2</v>
      </c>
      <c r="GG61">
        <v>-3.83170986804586E-2</v>
      </c>
      <c r="GH61">
        <v>-7.66341973609208E-3</v>
      </c>
      <c r="GI61">
        <v>0.234748203077665</v>
      </c>
      <c r="GJ61">
        <v>570.58273209660399</v>
      </c>
      <c r="GK61">
        <v>2.8127733656037202</v>
      </c>
    </row>
    <row r="62" spans="2:193" x14ac:dyDescent="0.25">
      <c r="D62" t="s">
        <v>88</v>
      </c>
      <c r="E62">
        <v>35.757321156153601</v>
      </c>
      <c r="F62">
        <v>0.18719997696651799</v>
      </c>
      <c r="G62">
        <v>-1.41165704618871E-2</v>
      </c>
      <c r="H62">
        <v>-1.3096503408583701E-2</v>
      </c>
      <c r="I62">
        <v>0.23111043398876799</v>
      </c>
      <c r="J62">
        <v>35.225216759770298</v>
      </c>
      <c r="K62">
        <v>0.14100705929823601</v>
      </c>
      <c r="L62">
        <v>38.641216179493497</v>
      </c>
      <c r="M62">
        <v>0.18719997696651799</v>
      </c>
      <c r="N62">
        <v>-1.52655936390182E-2</v>
      </c>
      <c r="O62">
        <v>-2.8324995744147999E-2</v>
      </c>
      <c r="P62">
        <v>0.249921748383194</v>
      </c>
      <c r="Q62">
        <v>38.092385565798097</v>
      </c>
      <c r="R62">
        <v>0.155299477728848</v>
      </c>
      <c r="S62">
        <v>41.5148115777504</v>
      </c>
      <c r="T62">
        <v>0.18719997696651799</v>
      </c>
      <c r="U62">
        <v>-1.64105131619348E-2</v>
      </c>
      <c r="V62">
        <v>-4.3499100607082397E-2</v>
      </c>
      <c r="W62">
        <v>0.26866587951195697</v>
      </c>
      <c r="X62">
        <v>40.949314483232897</v>
      </c>
      <c r="Y62">
        <v>0.169540851807922</v>
      </c>
      <c r="Z62">
        <v>33.348898179403299</v>
      </c>
      <c r="AA62">
        <v>0.18719997696651799</v>
      </c>
      <c r="AB62">
        <v>-1.29533431298574E-2</v>
      </c>
      <c r="AC62">
        <v>-1.3096503408583701E-2</v>
      </c>
      <c r="AD62">
        <v>0.22306154873169201</v>
      </c>
      <c r="AE62">
        <v>32.944322607195197</v>
      </c>
      <c r="AF62">
        <v>2.0363893048162399E-2</v>
      </c>
      <c r="AG62">
        <v>36.036758774403097</v>
      </c>
      <c r="AH62">
        <v>0.18719997696651799</v>
      </c>
      <c r="AI62">
        <v>-1.40076850125217E-2</v>
      </c>
      <c r="AJ62">
        <v>-2.8324995744147999E-2</v>
      </c>
      <c r="AK62">
        <v>0.24121772130286701</v>
      </c>
      <c r="AL62">
        <v>35.625837238013098</v>
      </c>
      <c r="AM62">
        <v>2.4836518877024E-2</v>
      </c>
      <c r="AN62">
        <v>38.715019867278102</v>
      </c>
      <c r="AO62">
        <v>0.18719997696651799</v>
      </c>
      <c r="AP62">
        <v>-1.5058261388457801E-2</v>
      </c>
      <c r="AQ62">
        <v>-4.3499100607082397E-2</v>
      </c>
      <c r="AR62">
        <v>0.25930905040060998</v>
      </c>
      <c r="AS62">
        <v>38.297775030864202</v>
      </c>
      <c r="AT62">
        <v>2.92931710422113E-2</v>
      </c>
      <c r="AU62">
        <v>34.489171515405097</v>
      </c>
      <c r="AV62">
        <v>0.18719997696651799</v>
      </c>
      <c r="AW62">
        <v>-1.29533431298574E-2</v>
      </c>
      <c r="AX62">
        <v>-1.3096503408583701E-2</v>
      </c>
      <c r="AY62">
        <v>0.116310624655661</v>
      </c>
      <c r="AZ62">
        <v>32.960119965140997</v>
      </c>
      <c r="BA62">
        <v>1.2515907951804399</v>
      </c>
      <c r="BB62">
        <v>37.269845056358797</v>
      </c>
      <c r="BC62">
        <v>0.18719997696651799</v>
      </c>
      <c r="BD62">
        <v>-1.40076850125217E-2</v>
      </c>
      <c r="BE62">
        <v>-2.8324995744147999E-2</v>
      </c>
      <c r="BF62">
        <v>0.12577776852297301</v>
      </c>
      <c r="BG62">
        <v>35.642920427419902</v>
      </c>
      <c r="BH62">
        <v>1.3562795642061201</v>
      </c>
      <c r="BI62">
        <v>40.040587620380599</v>
      </c>
      <c r="BJ62">
        <v>0.18719997696651799</v>
      </c>
      <c r="BK62">
        <v>-1.50582613884591E-2</v>
      </c>
      <c r="BL62">
        <v>-4.3499100607082397E-2</v>
      </c>
      <c r="BM62">
        <v>0.13521110116221299</v>
      </c>
      <c r="BN62">
        <v>38.316139459476297</v>
      </c>
      <c r="BO62">
        <v>1.46059444477098</v>
      </c>
      <c r="BP62">
        <v>33.2579112423076</v>
      </c>
      <c r="BQ62">
        <v>0.18719997696651799</v>
      </c>
      <c r="BR62">
        <v>-1.29533431298574E-2</v>
      </c>
      <c r="BS62">
        <v>-1.3096503408583701E-2</v>
      </c>
      <c r="BT62">
        <v>0.116310624655661</v>
      </c>
      <c r="BU62">
        <v>32.960119965140997</v>
      </c>
      <c r="BV62">
        <v>2.03305220828837E-2</v>
      </c>
      <c r="BW62">
        <v>35.938365923823199</v>
      </c>
      <c r="BX62">
        <v>0.18719997696651799</v>
      </c>
      <c r="BY62">
        <v>-1.40076850125217E-2</v>
      </c>
      <c r="BZ62">
        <v>-2.8324995744147999E-2</v>
      </c>
      <c r="CA62">
        <v>0.12577776852297301</v>
      </c>
      <c r="CB62">
        <v>35.642920427419902</v>
      </c>
      <c r="CC62">
        <v>2.4800431670385599E-2</v>
      </c>
      <c r="CD62">
        <v>38.609247552904797</v>
      </c>
      <c r="CE62">
        <v>0.18719997696651799</v>
      </c>
      <c r="CF62">
        <v>-1.50582613884591E-2</v>
      </c>
      <c r="CG62">
        <v>-4.3499100607082397E-2</v>
      </c>
      <c r="CH62">
        <v>0.13521110116221299</v>
      </c>
      <c r="CI62">
        <v>38.316139459476297</v>
      </c>
      <c r="CJ62">
        <v>2.92543772950749E-2</v>
      </c>
      <c r="CK62">
        <v>34.571695659089897</v>
      </c>
      <c r="CL62">
        <v>0.18719997696651799</v>
      </c>
      <c r="CM62">
        <v>-2.0788100648544201E-2</v>
      </c>
      <c r="CN62">
        <v>-1.3096503408583701E-2</v>
      </c>
      <c r="CO62">
        <v>0.11098972475383199</v>
      </c>
      <c r="CP62">
        <v>34.298149493387797</v>
      </c>
      <c r="CQ62">
        <v>9.2410680387769208E-3</v>
      </c>
      <c r="CR62">
        <v>37.359086281506301</v>
      </c>
      <c r="CS62">
        <v>0.18719997696651799</v>
      </c>
      <c r="CT62">
        <v>-2.2480155352498699E-2</v>
      </c>
      <c r="CU62">
        <v>-2.8324995744147999E-2</v>
      </c>
      <c r="CV62">
        <v>0.120023772117502</v>
      </c>
      <c r="CW62">
        <v>37.089859335872802</v>
      </c>
      <c r="CX62">
        <v>1.28083476459445E-2</v>
      </c>
      <c r="CY62">
        <v>40.136521937414003</v>
      </c>
      <c r="CZ62">
        <v>0.18719997696651799</v>
      </c>
      <c r="DA62">
        <v>-2.4166167003933502E-2</v>
      </c>
      <c r="DB62">
        <v>-4.3499100607082397E-2</v>
      </c>
      <c r="DC62">
        <v>0.129025555026335</v>
      </c>
      <c r="DD62">
        <v>39.871598786063402</v>
      </c>
      <c r="DE62">
        <v>1.6362886968800699E-2</v>
      </c>
      <c r="DF62">
        <v>38.456152991515602</v>
      </c>
      <c r="DG62">
        <v>0.18719997696651799</v>
      </c>
      <c r="DH62">
        <v>-3.2950218970128703E-2</v>
      </c>
      <c r="DI62">
        <v>-1.3096503408583701E-2</v>
      </c>
      <c r="DJ62">
        <v>0.24522080199784599</v>
      </c>
      <c r="DK62">
        <v>38.038420153881503</v>
      </c>
      <c r="DL62">
        <v>3.1358781048581599E-2</v>
      </c>
      <c r="DM62">
        <v>41.559720373548103</v>
      </c>
      <c r="DN62">
        <v>0.18719997696651799</v>
      </c>
      <c r="DO62">
        <v>-3.5632213537457602E-2</v>
      </c>
      <c r="DP62">
        <v>-2.8324995744147999E-2</v>
      </c>
      <c r="DQ62">
        <v>0.265180634718583</v>
      </c>
      <c r="DR62">
        <v>41.134570631522898</v>
      </c>
      <c r="DS62">
        <v>3.6726339621663599E-2</v>
      </c>
      <c r="DT62">
        <v>44.652203586359001</v>
      </c>
      <c r="DU62">
        <v>0.18719997696651799</v>
      </c>
      <c r="DV62">
        <v>-3.8304629552767401E-2</v>
      </c>
      <c r="DW62">
        <v>-4.3499100607082397E-2</v>
      </c>
      <c r="DX62">
        <v>0.28506918232249501</v>
      </c>
      <c r="DY62">
        <v>44.219663428887301</v>
      </c>
      <c r="DZ62">
        <v>4.2074728342698597E-2</v>
      </c>
      <c r="EA62">
        <v>34.879946446303499</v>
      </c>
      <c r="EB62">
        <v>0.18719997696651799</v>
      </c>
      <c r="EC62">
        <v>-2.2887908794861501E-2</v>
      </c>
      <c r="ED62">
        <v>-1.3096503408583701E-2</v>
      </c>
      <c r="EE62">
        <v>0.12208676664356601</v>
      </c>
      <c r="EF62">
        <v>34.596963834053597</v>
      </c>
      <c r="EG62">
        <v>9.6802808432813192E-3</v>
      </c>
      <c r="EH62">
        <v>37.692427249074299</v>
      </c>
      <c r="EI62">
        <v>0.18719997696651799</v>
      </c>
      <c r="EJ62">
        <v>-2.4750878115377802E-2</v>
      </c>
      <c r="EK62">
        <v>-2.8324995744147999E-2</v>
      </c>
      <c r="EL62">
        <v>0.13202406160291599</v>
      </c>
      <c r="EM62">
        <v>37.412995774034599</v>
      </c>
      <c r="EN62">
        <v>1.32833103298852E-2</v>
      </c>
      <c r="EO62">
        <v>40.494863477549799</v>
      </c>
      <c r="EP62">
        <v>0.18719997696651799</v>
      </c>
      <c r="EQ62">
        <v>-2.6607193974025601E-2</v>
      </c>
      <c r="ER62">
        <v>-4.3499100607082397E-2</v>
      </c>
      <c r="ES62">
        <v>0.141925866223133</v>
      </c>
      <c r="ET62">
        <v>40.218970457087003</v>
      </c>
      <c r="EU62">
        <v>1.6873471854036901E-2</v>
      </c>
      <c r="EV62">
        <v>31.059843114716799</v>
      </c>
      <c r="EW62">
        <v>0.18719997696651799</v>
      </c>
      <c r="EX62">
        <v>0</v>
      </c>
      <c r="EY62">
        <v>-1.3096503408583701E-2</v>
      </c>
      <c r="EZ62">
        <v>0</v>
      </c>
      <c r="FA62">
        <v>30.883136430729301</v>
      </c>
      <c r="FB62">
        <v>2.6032104295157701E-3</v>
      </c>
      <c r="FC62">
        <v>33.5613852742189</v>
      </c>
      <c r="FD62">
        <v>0.18719997696651799</v>
      </c>
      <c r="FE62">
        <v>0</v>
      </c>
      <c r="FF62">
        <v>-2.8324995744147999E-2</v>
      </c>
      <c r="FG62">
        <v>0</v>
      </c>
      <c r="FH62">
        <v>33.396880093695501</v>
      </c>
      <c r="FI62">
        <v>5.6301993010457498E-3</v>
      </c>
      <c r="FJ62">
        <v>36.053993354580001</v>
      </c>
      <c r="FK62">
        <v>0.18719997696651799</v>
      </c>
      <c r="FL62">
        <v>0</v>
      </c>
      <c r="FM62">
        <v>-4.3499100607082397E-2</v>
      </c>
      <c r="FN62">
        <v>0</v>
      </c>
      <c r="FO62">
        <v>35.901646100722502</v>
      </c>
      <c r="FP62">
        <v>8.6463774980345305E-3</v>
      </c>
      <c r="FQ62">
        <v>64.297873734131599</v>
      </c>
      <c r="FR62">
        <v>0.18719997696651799</v>
      </c>
      <c r="FS62">
        <v>-0.187092905836927</v>
      </c>
      <c r="FT62">
        <v>-1.3096503408583701E-2</v>
      </c>
      <c r="FU62">
        <v>0.19978150455690299</v>
      </c>
      <c r="FV62">
        <v>61.736669088098303</v>
      </c>
      <c r="FW62">
        <v>2.3744125737555599</v>
      </c>
      <c r="FX62">
        <v>69.504836990562794</v>
      </c>
      <c r="FY62">
        <v>0.18719997696651799</v>
      </c>
      <c r="FZ62">
        <v>-0.20232139817243699</v>
      </c>
      <c r="GA62">
        <v>-2.8324995744147999E-2</v>
      </c>
      <c r="GB62">
        <v>0.21604278981153199</v>
      </c>
      <c r="GC62">
        <v>66.761746804570805</v>
      </c>
      <c r="GD62">
        <v>2.5704938131303701</v>
      </c>
      <c r="GE62">
        <v>74.693203949649799</v>
      </c>
      <c r="GF62">
        <v>0.18719997696651799</v>
      </c>
      <c r="GG62">
        <v>-0.217495503035423</v>
      </c>
      <c r="GH62">
        <v>-4.3499100607082397E-2</v>
      </c>
      <c r="GI62">
        <v>0.23224599904743601</v>
      </c>
      <c r="GJ62">
        <v>71.768877814914006</v>
      </c>
      <c r="GK62">
        <v>2.7658747623645601</v>
      </c>
    </row>
    <row r="63" spans="2:193" x14ac:dyDescent="0.25">
      <c r="D63" t="s">
        <v>89</v>
      </c>
      <c r="E63">
        <v>119.989206362592</v>
      </c>
      <c r="F63">
        <v>0.14283168225920001</v>
      </c>
      <c r="G63">
        <v>-7.9830096210917693E-3</v>
      </c>
      <c r="H63">
        <v>-9.3830637313683206E-3</v>
      </c>
      <c r="I63">
        <v>0.23183567724493101</v>
      </c>
      <c r="J63">
        <v>119.48913623207</v>
      </c>
      <c r="K63">
        <v>0.14276884436961401</v>
      </c>
      <c r="L63">
        <v>129.736847307456</v>
      </c>
      <c r="M63">
        <v>0.14283168225920001</v>
      </c>
      <c r="N63">
        <v>-8.6327894739746096E-3</v>
      </c>
      <c r="O63">
        <v>-2.02936029538936E-2</v>
      </c>
      <c r="P63">
        <v>0.25070602306718798</v>
      </c>
      <c r="Q63">
        <v>129.21499615793601</v>
      </c>
      <c r="R63">
        <v>0.15723983662163801</v>
      </c>
      <c r="S63">
        <v>139.44967524894699</v>
      </c>
      <c r="T63">
        <v>0.14283168225920001</v>
      </c>
      <c r="U63">
        <v>-9.2802486845115998E-3</v>
      </c>
      <c r="V63">
        <v>-3.11651759649028E-2</v>
      </c>
      <c r="W63">
        <v>0.269508974797255</v>
      </c>
      <c r="X63">
        <v>138.906120869782</v>
      </c>
      <c r="Y63">
        <v>0.17165914675847699</v>
      </c>
      <c r="Z63">
        <v>112.12055841898599</v>
      </c>
      <c r="AA63">
        <v>0.14283168225920001</v>
      </c>
      <c r="AB63">
        <v>-9.2804957422516505E-3</v>
      </c>
      <c r="AC63">
        <v>-9.3830637313683206E-3</v>
      </c>
      <c r="AD63">
        <v>0.223765476650989</v>
      </c>
      <c r="AE63">
        <v>111.75200649383</v>
      </c>
      <c r="AF63">
        <v>2.0618325719448102E-2</v>
      </c>
      <c r="AG63">
        <v>121.227728019604</v>
      </c>
      <c r="AH63">
        <v>0.14283168225920001</v>
      </c>
      <c r="AI63">
        <v>-1.0035884930575299E-2</v>
      </c>
      <c r="AJ63">
        <v>-2.02936029538936E-2</v>
      </c>
      <c r="AK63">
        <v>0.2419789456807</v>
      </c>
      <c r="AL63">
        <v>120.848100045653</v>
      </c>
      <c r="AM63">
        <v>2.5146833895295501E-2</v>
      </c>
      <c r="AN63">
        <v>130.30237201450601</v>
      </c>
      <c r="AO63">
        <v>0.14283168225920001</v>
      </c>
      <c r="AP63">
        <v>-1.0788576300365E-2</v>
      </c>
      <c r="AQ63">
        <v>-3.11651759649028E-2</v>
      </c>
      <c r="AR63">
        <v>0.26012736660679497</v>
      </c>
      <c r="AS63">
        <v>129.91170754907699</v>
      </c>
      <c r="AT63">
        <v>2.96591688276578E-2</v>
      </c>
      <c r="AU63">
        <v>113.305151110758</v>
      </c>
      <c r="AV63">
        <v>0.14283168225920001</v>
      </c>
      <c r="AW63">
        <v>-9.2804957422516505E-3</v>
      </c>
      <c r="AX63">
        <v>-9.3830637313683206E-3</v>
      </c>
      <c r="AY63">
        <v>0.116618642482642</v>
      </c>
      <c r="AZ63">
        <v>111.805593464453</v>
      </c>
      <c r="BA63">
        <v>1.2587708810364</v>
      </c>
      <c r="BB63">
        <v>122.50874104675199</v>
      </c>
      <c r="BC63">
        <v>0.14283168225920001</v>
      </c>
      <c r="BD63">
        <v>-1.0035884930575299E-2</v>
      </c>
      <c r="BE63">
        <v>-2.02936029538936E-2</v>
      </c>
      <c r="BF63">
        <v>0.12611085756843099</v>
      </c>
      <c r="BG63">
        <v>120.906048746444</v>
      </c>
      <c r="BH63">
        <v>1.3640792483659501</v>
      </c>
      <c r="BI63">
        <v>131.67946101869001</v>
      </c>
      <c r="BJ63">
        <v>0.14283168225920001</v>
      </c>
      <c r="BK63">
        <v>-1.07885763003659E-2</v>
      </c>
      <c r="BL63">
        <v>-3.11651759649028E-2</v>
      </c>
      <c r="BM63">
        <v>0.135569171886083</v>
      </c>
      <c r="BN63">
        <v>129.97400240242601</v>
      </c>
      <c r="BO63">
        <v>1.46901151438361</v>
      </c>
      <c r="BP63">
        <v>112.06696476752801</v>
      </c>
      <c r="BQ63">
        <v>0.14283168225920001</v>
      </c>
      <c r="BR63">
        <v>-9.2804957422516505E-3</v>
      </c>
      <c r="BS63">
        <v>-9.3830637313683206E-3</v>
      </c>
      <c r="BT63">
        <v>0.116618642482642</v>
      </c>
      <c r="BU63">
        <v>111.805593464453</v>
      </c>
      <c r="BV63">
        <v>2.0584537807183001E-2</v>
      </c>
      <c r="BW63">
        <v>121.169772094191</v>
      </c>
      <c r="BX63">
        <v>0.14283168225920001</v>
      </c>
      <c r="BY63">
        <v>-1.0035884930575299E-2</v>
      </c>
      <c r="BZ63">
        <v>-2.02936029538936E-2</v>
      </c>
      <c r="CA63">
        <v>0.12611085756843099</v>
      </c>
      <c r="CB63">
        <v>120.906048746444</v>
      </c>
      <c r="CC63">
        <v>2.5110295804125101E-2</v>
      </c>
      <c r="CD63">
        <v>130.240069394687</v>
      </c>
      <c r="CE63">
        <v>0.14283168225920001</v>
      </c>
      <c r="CF63">
        <v>-1.07885763003659E-2</v>
      </c>
      <c r="CG63">
        <v>-3.11651759649028E-2</v>
      </c>
      <c r="CH63">
        <v>0.135569171886083</v>
      </c>
      <c r="CI63">
        <v>129.97400240242601</v>
      </c>
      <c r="CJ63">
        <v>2.9619890379649599E-2</v>
      </c>
      <c r="CK63">
        <v>116.583699872849</v>
      </c>
      <c r="CL63">
        <v>0.14283168225920001</v>
      </c>
      <c r="CM63">
        <v>-1.4893751954551801E-2</v>
      </c>
      <c r="CN63">
        <v>-9.3830637313683206E-3</v>
      </c>
      <c r="CO63">
        <v>0.11140129396918</v>
      </c>
      <c r="CP63">
        <v>116.34438718355401</v>
      </c>
      <c r="CQ63">
        <v>9.3565287525548494E-3</v>
      </c>
      <c r="CR63">
        <v>126.05414842901401</v>
      </c>
      <c r="CS63">
        <v>0.14283168225920001</v>
      </c>
      <c r="CT63">
        <v>-1.6106034090389802E-2</v>
      </c>
      <c r="CU63">
        <v>-2.02936029538936E-2</v>
      </c>
      <c r="CV63">
        <v>0.120468841152711</v>
      </c>
      <c r="CW63">
        <v>125.814279163611</v>
      </c>
      <c r="CX63">
        <v>1.2968379035748301E-2</v>
      </c>
      <c r="CY63">
        <v>135.490773954622</v>
      </c>
      <c r="CZ63">
        <v>0.14283168225920001</v>
      </c>
      <c r="DA63">
        <v>-1.7313986647167202E-2</v>
      </c>
      <c r="DB63">
        <v>-3.11651759649028E-2</v>
      </c>
      <c r="DC63">
        <v>0.12950400423917999</v>
      </c>
      <c r="DD63">
        <v>135.25035010088101</v>
      </c>
      <c r="DE63">
        <v>1.6567329853644501E-2</v>
      </c>
      <c r="DF63">
        <v>129.421353058514</v>
      </c>
      <c r="DG63">
        <v>0.14283168225920001</v>
      </c>
      <c r="DH63">
        <v>-2.17715065647308E-2</v>
      </c>
      <c r="DI63">
        <v>-9.3830637313683206E-3</v>
      </c>
      <c r="DJ63">
        <v>0.245987846603761</v>
      </c>
      <c r="DK63">
        <v>129.03193751275299</v>
      </c>
      <c r="DL63">
        <v>3.1750587193486397E-2</v>
      </c>
      <c r="DM63">
        <v>139.93672687397699</v>
      </c>
      <c r="DN63">
        <v>0.14283168225920001</v>
      </c>
      <c r="DO63">
        <v>-2.3543605936270098E-2</v>
      </c>
      <c r="DP63">
        <v>-2.02936029538936E-2</v>
      </c>
      <c r="DQ63">
        <v>0.26601011318776802</v>
      </c>
      <c r="DR63">
        <v>139.534537077745</v>
      </c>
      <c r="DS63">
        <v>3.7185209675360403E-2</v>
      </c>
      <c r="DT63">
        <v>150.414545782956</v>
      </c>
      <c r="DU63">
        <v>0.14283168225920001</v>
      </c>
      <c r="DV63">
        <v>-2.5309376381491298E-2</v>
      </c>
      <c r="DW63">
        <v>-3.11651759649028E-2</v>
      </c>
      <c r="DX63">
        <v>0.28596087167687001</v>
      </c>
      <c r="DY63">
        <v>149.999627358575</v>
      </c>
      <c r="DZ63">
        <v>4.2600422791227402E-2</v>
      </c>
      <c r="EA63">
        <v>117.607271304306</v>
      </c>
      <c r="EB63">
        <v>0.14283168225920001</v>
      </c>
      <c r="EC63">
        <v>-1.6398171343899599E-2</v>
      </c>
      <c r="ED63">
        <v>-9.3830637313683206E-3</v>
      </c>
      <c r="EE63">
        <v>0.122410081049935</v>
      </c>
      <c r="EF63">
        <v>117.358009546856</v>
      </c>
      <c r="EG63">
        <v>9.8012292153792594E-3</v>
      </c>
      <c r="EH63">
        <v>127.16103381419499</v>
      </c>
      <c r="EI63">
        <v>0.14283168225920001</v>
      </c>
      <c r="EJ63">
        <v>-1.7732906220735398E-2</v>
      </c>
      <c r="EK63">
        <v>-2.02936029538936E-2</v>
      </c>
      <c r="EL63">
        <v>0.132373692298174</v>
      </c>
      <c r="EM63">
        <v>126.910405672764</v>
      </c>
      <c r="EN63">
        <v>1.3449276047872201E-2</v>
      </c>
      <c r="EO63">
        <v>136.68067574369101</v>
      </c>
      <c r="EP63">
        <v>0.14283168225920001</v>
      </c>
      <c r="EQ63">
        <v>-1.9062874187284199E-2</v>
      </c>
      <c r="ER63">
        <v>-3.11651759649028E-2</v>
      </c>
      <c r="ES63">
        <v>0.142301719220537</v>
      </c>
      <c r="ET63">
        <v>136.42868609822099</v>
      </c>
      <c r="EU63">
        <v>1.7084294141677801E-2</v>
      </c>
      <c r="EV63">
        <v>104.89624300456801</v>
      </c>
      <c r="EW63">
        <v>0.14283168225920001</v>
      </c>
      <c r="EX63">
        <v>0</v>
      </c>
      <c r="EY63">
        <v>-9.3830637313683206E-3</v>
      </c>
      <c r="EZ63">
        <v>0</v>
      </c>
      <c r="FA63">
        <v>104.760158650308</v>
      </c>
      <c r="FB63">
        <v>2.6357357321155198E-3</v>
      </c>
      <c r="FC63">
        <v>113.415386931919</v>
      </c>
      <c r="FD63">
        <v>0.14283168225920001</v>
      </c>
      <c r="FE63">
        <v>0</v>
      </c>
      <c r="FF63">
        <v>-2.02936029538936E-2</v>
      </c>
      <c r="FG63">
        <v>0</v>
      </c>
      <c r="FH63">
        <v>113.28714830789001</v>
      </c>
      <c r="FI63">
        <v>5.7005447229475396E-3</v>
      </c>
      <c r="FJ63">
        <v>121.90410534524401</v>
      </c>
      <c r="FK63">
        <v>0.14283168225920001</v>
      </c>
      <c r="FL63">
        <v>0</v>
      </c>
      <c r="FM63">
        <v>-3.11651759649028E-2</v>
      </c>
      <c r="FN63">
        <v>0</v>
      </c>
      <c r="FO63">
        <v>121.78368443098201</v>
      </c>
      <c r="FP63">
        <v>8.7544079673837101E-3</v>
      </c>
      <c r="FQ63">
        <v>212.00806149408999</v>
      </c>
      <c r="FR63">
        <v>0.14283168225920001</v>
      </c>
      <c r="FS63">
        <v>-0.13404376759100201</v>
      </c>
      <c r="FT63">
        <v>-9.3830637313683206E-3</v>
      </c>
      <c r="FU63">
        <v>0.200522329144533</v>
      </c>
      <c r="FV63">
        <v>209.41989693039801</v>
      </c>
      <c r="FW63">
        <v>2.3882373836117101</v>
      </c>
      <c r="FX63">
        <v>229.24560925198401</v>
      </c>
      <c r="FY63">
        <v>0.14283168225920001</v>
      </c>
      <c r="FZ63">
        <v>-0.14495430681346699</v>
      </c>
      <c r="GA63">
        <v>-2.02936029538936E-2</v>
      </c>
      <c r="GB63">
        <v>0.2168439140749</v>
      </c>
      <c r="GC63">
        <v>226.465702494499</v>
      </c>
      <c r="GD63">
        <v>2.58547907091832</v>
      </c>
      <c r="GE63">
        <v>246.421594339314</v>
      </c>
      <c r="GF63">
        <v>0.14283168225920001</v>
      </c>
      <c r="GG63">
        <v>-0.155825879824533</v>
      </c>
      <c r="GH63">
        <v>-3.11651759649028E-2</v>
      </c>
      <c r="GI63">
        <v>0.23310720763056</v>
      </c>
      <c r="GJ63">
        <v>243.45063018158601</v>
      </c>
      <c r="GK63">
        <v>2.78201632362742</v>
      </c>
    </row>
    <row r="64" spans="2:193" x14ac:dyDescent="0.25">
      <c r="B64" t="s">
        <v>90</v>
      </c>
      <c r="C64" t="s">
        <v>90</v>
      </c>
      <c r="D64" t="s">
        <v>90</v>
      </c>
      <c r="E64">
        <v>0</v>
      </c>
      <c r="F64">
        <v>0</v>
      </c>
      <c r="G64">
        <v>0</v>
      </c>
      <c r="H64">
        <v>0</v>
      </c>
      <c r="I64">
        <v>0</v>
      </c>
      <c r="J64">
        <v>0</v>
      </c>
      <c r="K64">
        <v>0</v>
      </c>
      <c r="L64">
        <v>0</v>
      </c>
      <c r="M64">
        <v>0</v>
      </c>
      <c r="N64">
        <v>0</v>
      </c>
      <c r="O64">
        <v>0</v>
      </c>
      <c r="P64">
        <v>0</v>
      </c>
      <c r="Q64">
        <v>0</v>
      </c>
      <c r="R64">
        <v>0</v>
      </c>
      <c r="S64">
        <v>0</v>
      </c>
      <c r="T64">
        <v>0</v>
      </c>
      <c r="U64">
        <v>0</v>
      </c>
      <c r="V64">
        <v>0</v>
      </c>
      <c r="W64">
        <v>0</v>
      </c>
      <c r="X64">
        <v>0</v>
      </c>
      <c r="Y64">
        <v>0</v>
      </c>
      <c r="Z64">
        <v>0</v>
      </c>
      <c r="AA64">
        <v>0</v>
      </c>
      <c r="AB64">
        <v>0</v>
      </c>
      <c r="AC64">
        <v>0</v>
      </c>
      <c r="AD64">
        <v>0</v>
      </c>
      <c r="AE64">
        <v>0</v>
      </c>
      <c r="AF64">
        <v>0</v>
      </c>
      <c r="AG64">
        <v>0</v>
      </c>
      <c r="AH64">
        <v>0</v>
      </c>
      <c r="AI64">
        <v>0</v>
      </c>
      <c r="AJ64">
        <v>0</v>
      </c>
      <c r="AK64">
        <v>0</v>
      </c>
      <c r="AL64">
        <v>0</v>
      </c>
      <c r="AM64">
        <v>0</v>
      </c>
      <c r="AN64">
        <v>0</v>
      </c>
      <c r="AO64">
        <v>0</v>
      </c>
      <c r="AP64">
        <v>0</v>
      </c>
      <c r="AQ64">
        <v>0</v>
      </c>
      <c r="AR64">
        <v>0</v>
      </c>
      <c r="AS64">
        <v>0</v>
      </c>
      <c r="AT64">
        <v>0</v>
      </c>
      <c r="AU64">
        <v>0</v>
      </c>
      <c r="AV64">
        <v>0</v>
      </c>
      <c r="AW64">
        <v>0</v>
      </c>
      <c r="AX64">
        <v>0</v>
      </c>
      <c r="AY64">
        <v>0</v>
      </c>
      <c r="AZ64">
        <v>0</v>
      </c>
      <c r="BA64">
        <v>0</v>
      </c>
      <c r="BB64">
        <v>0</v>
      </c>
      <c r="BC64">
        <v>0</v>
      </c>
      <c r="BD64">
        <v>0</v>
      </c>
      <c r="BE64">
        <v>0</v>
      </c>
      <c r="BF64">
        <v>0</v>
      </c>
      <c r="BG64">
        <v>0</v>
      </c>
      <c r="BH64">
        <v>0</v>
      </c>
      <c r="BI64">
        <v>0</v>
      </c>
      <c r="BJ64">
        <v>0</v>
      </c>
      <c r="BK64">
        <v>0</v>
      </c>
      <c r="BL64">
        <v>0</v>
      </c>
      <c r="BM64">
        <v>0</v>
      </c>
      <c r="BN64">
        <v>0</v>
      </c>
      <c r="BO64">
        <v>0</v>
      </c>
      <c r="BP64">
        <v>0</v>
      </c>
      <c r="BQ64">
        <v>0</v>
      </c>
      <c r="BR64">
        <v>0</v>
      </c>
      <c r="BS64">
        <v>0</v>
      </c>
      <c r="BT64">
        <v>0</v>
      </c>
      <c r="BU64">
        <v>0</v>
      </c>
      <c r="BV64">
        <v>0</v>
      </c>
      <c r="BW64">
        <v>0</v>
      </c>
      <c r="BX64">
        <v>0</v>
      </c>
      <c r="BY64">
        <v>0</v>
      </c>
      <c r="BZ64">
        <v>0</v>
      </c>
      <c r="CA64">
        <v>0</v>
      </c>
      <c r="CB64">
        <v>0</v>
      </c>
      <c r="CC64">
        <v>0</v>
      </c>
      <c r="CD64">
        <v>0</v>
      </c>
      <c r="CE64">
        <v>0</v>
      </c>
      <c r="CF64">
        <v>0</v>
      </c>
      <c r="CG64">
        <v>0</v>
      </c>
      <c r="CH64">
        <v>0</v>
      </c>
      <c r="CI64">
        <v>0</v>
      </c>
      <c r="CJ64">
        <v>0</v>
      </c>
      <c r="CK64">
        <v>0</v>
      </c>
      <c r="CL64">
        <v>0</v>
      </c>
      <c r="CM64">
        <v>0</v>
      </c>
      <c r="CN64">
        <v>0</v>
      </c>
      <c r="CO64">
        <v>0</v>
      </c>
      <c r="CP64">
        <v>0</v>
      </c>
      <c r="CQ64">
        <v>0</v>
      </c>
      <c r="CR64">
        <v>0</v>
      </c>
      <c r="CS64">
        <v>0</v>
      </c>
      <c r="CT64">
        <v>0</v>
      </c>
      <c r="CU64">
        <v>0</v>
      </c>
      <c r="CV64">
        <v>0</v>
      </c>
      <c r="CW64">
        <v>0</v>
      </c>
      <c r="CX64">
        <v>0</v>
      </c>
      <c r="CY64">
        <v>0</v>
      </c>
      <c r="CZ64">
        <v>0</v>
      </c>
      <c r="DA64">
        <v>0</v>
      </c>
      <c r="DB64">
        <v>0</v>
      </c>
      <c r="DC64">
        <v>0</v>
      </c>
      <c r="DD64">
        <v>0</v>
      </c>
      <c r="DE64">
        <v>0</v>
      </c>
      <c r="DF64">
        <v>0</v>
      </c>
      <c r="DG64">
        <v>0</v>
      </c>
      <c r="DH64">
        <v>0</v>
      </c>
      <c r="DI64">
        <v>0</v>
      </c>
      <c r="DJ64">
        <v>0</v>
      </c>
      <c r="DK64">
        <v>0</v>
      </c>
      <c r="DL64">
        <v>0</v>
      </c>
      <c r="DM64">
        <v>0</v>
      </c>
      <c r="DN64">
        <v>0</v>
      </c>
      <c r="DO64">
        <v>0</v>
      </c>
      <c r="DP64">
        <v>0</v>
      </c>
      <c r="DQ64">
        <v>0</v>
      </c>
      <c r="DR64">
        <v>0</v>
      </c>
      <c r="DS64">
        <v>0</v>
      </c>
      <c r="DT64">
        <v>0</v>
      </c>
      <c r="DU64">
        <v>0</v>
      </c>
      <c r="DV64">
        <v>0</v>
      </c>
      <c r="DW64">
        <v>0</v>
      </c>
      <c r="DX64">
        <v>0</v>
      </c>
      <c r="DY64">
        <v>0</v>
      </c>
      <c r="DZ64">
        <v>0</v>
      </c>
      <c r="EA64">
        <v>0</v>
      </c>
      <c r="EB64">
        <v>0</v>
      </c>
      <c r="EC64">
        <v>0</v>
      </c>
      <c r="ED64">
        <v>0</v>
      </c>
      <c r="EE64">
        <v>0</v>
      </c>
      <c r="EF64">
        <v>0</v>
      </c>
      <c r="EG64">
        <v>0</v>
      </c>
      <c r="EH64">
        <v>0</v>
      </c>
      <c r="EI64">
        <v>0</v>
      </c>
      <c r="EJ64">
        <v>0</v>
      </c>
      <c r="EK64">
        <v>0</v>
      </c>
      <c r="EL64">
        <v>0</v>
      </c>
      <c r="EM64">
        <v>0</v>
      </c>
      <c r="EN64">
        <v>0</v>
      </c>
      <c r="EO64">
        <v>0</v>
      </c>
      <c r="EP64">
        <v>0</v>
      </c>
      <c r="EQ64">
        <v>0</v>
      </c>
      <c r="ER64">
        <v>0</v>
      </c>
      <c r="ES64">
        <v>0</v>
      </c>
      <c r="ET64">
        <v>0</v>
      </c>
      <c r="EU64">
        <v>0</v>
      </c>
      <c r="EV64">
        <v>0</v>
      </c>
      <c r="EW64">
        <v>0</v>
      </c>
      <c r="EX64">
        <v>0</v>
      </c>
      <c r="EY64">
        <v>0</v>
      </c>
      <c r="EZ64">
        <v>0</v>
      </c>
      <c r="FA64">
        <v>0</v>
      </c>
      <c r="FB64">
        <v>0</v>
      </c>
      <c r="FC64">
        <v>0</v>
      </c>
      <c r="FD64">
        <v>0</v>
      </c>
      <c r="FE64">
        <v>0</v>
      </c>
      <c r="FF64">
        <v>0</v>
      </c>
      <c r="FG64">
        <v>0</v>
      </c>
      <c r="FH64">
        <v>0</v>
      </c>
      <c r="FI64">
        <v>0</v>
      </c>
      <c r="FJ64">
        <v>0</v>
      </c>
      <c r="FK64">
        <v>0</v>
      </c>
      <c r="FL64">
        <v>0</v>
      </c>
      <c r="FM64">
        <v>0</v>
      </c>
      <c r="FN64">
        <v>0</v>
      </c>
      <c r="FO64">
        <v>0</v>
      </c>
      <c r="FP64">
        <v>0</v>
      </c>
      <c r="FQ64">
        <v>0</v>
      </c>
      <c r="FR64">
        <v>0</v>
      </c>
      <c r="FS64">
        <v>0</v>
      </c>
      <c r="FT64">
        <v>0</v>
      </c>
      <c r="FU64">
        <v>0</v>
      </c>
      <c r="FV64">
        <v>0</v>
      </c>
      <c r="FW64">
        <v>0</v>
      </c>
      <c r="FX64">
        <v>0</v>
      </c>
      <c r="FY64">
        <v>0</v>
      </c>
      <c r="FZ64">
        <v>0</v>
      </c>
      <c r="GA64">
        <v>0</v>
      </c>
      <c r="GB64">
        <v>0</v>
      </c>
      <c r="GC64">
        <v>0</v>
      </c>
      <c r="GD64">
        <v>0</v>
      </c>
      <c r="GE64">
        <v>0</v>
      </c>
      <c r="GF64">
        <v>0</v>
      </c>
      <c r="GG64">
        <v>0</v>
      </c>
      <c r="GH64">
        <v>0</v>
      </c>
      <c r="GI64">
        <v>0</v>
      </c>
      <c r="GJ64">
        <v>0</v>
      </c>
      <c r="GK64">
        <v>0</v>
      </c>
    </row>
    <row r="65" spans="2:193" x14ac:dyDescent="0.25">
      <c r="B65" t="s">
        <v>91</v>
      </c>
      <c r="C65" t="s">
        <v>91</v>
      </c>
      <c r="D65" t="s">
        <v>91</v>
      </c>
      <c r="E65">
        <v>0</v>
      </c>
      <c r="F65">
        <v>0</v>
      </c>
      <c r="G65">
        <v>0</v>
      </c>
      <c r="H65">
        <v>0</v>
      </c>
      <c r="I65">
        <v>0</v>
      </c>
      <c r="J65">
        <v>0</v>
      </c>
      <c r="K65">
        <v>0</v>
      </c>
      <c r="L65">
        <v>0</v>
      </c>
      <c r="M65">
        <v>0</v>
      </c>
      <c r="N65">
        <v>0</v>
      </c>
      <c r="O65">
        <v>0</v>
      </c>
      <c r="P65">
        <v>0</v>
      </c>
      <c r="Q65">
        <v>0</v>
      </c>
      <c r="R65">
        <v>0</v>
      </c>
      <c r="S65">
        <v>0</v>
      </c>
      <c r="T65">
        <v>0</v>
      </c>
      <c r="U65">
        <v>0</v>
      </c>
      <c r="V65">
        <v>0</v>
      </c>
      <c r="W65">
        <v>0</v>
      </c>
      <c r="X65">
        <v>0</v>
      </c>
      <c r="Y65">
        <v>0</v>
      </c>
      <c r="Z65">
        <v>0</v>
      </c>
      <c r="AA65">
        <v>0</v>
      </c>
      <c r="AB65">
        <v>0</v>
      </c>
      <c r="AC65">
        <v>0</v>
      </c>
      <c r="AD65">
        <v>0</v>
      </c>
      <c r="AE65">
        <v>0</v>
      </c>
      <c r="AF65">
        <v>0</v>
      </c>
      <c r="AG65">
        <v>0</v>
      </c>
      <c r="AH65">
        <v>0</v>
      </c>
      <c r="AI65">
        <v>0</v>
      </c>
      <c r="AJ65">
        <v>0</v>
      </c>
      <c r="AK65">
        <v>0</v>
      </c>
      <c r="AL65">
        <v>0</v>
      </c>
      <c r="AM65">
        <v>0</v>
      </c>
      <c r="AN65">
        <v>0</v>
      </c>
      <c r="AO65">
        <v>0</v>
      </c>
      <c r="AP65">
        <v>0</v>
      </c>
      <c r="AQ65">
        <v>0</v>
      </c>
      <c r="AR65">
        <v>0</v>
      </c>
      <c r="AS65">
        <v>0</v>
      </c>
      <c r="AT65">
        <v>0</v>
      </c>
      <c r="AU65">
        <v>0</v>
      </c>
      <c r="AV65">
        <v>0</v>
      </c>
      <c r="AW65">
        <v>0</v>
      </c>
      <c r="AX65">
        <v>0</v>
      </c>
      <c r="AY65">
        <v>0</v>
      </c>
      <c r="AZ65">
        <v>0</v>
      </c>
      <c r="BA65">
        <v>0</v>
      </c>
      <c r="BB65">
        <v>0</v>
      </c>
      <c r="BC65">
        <v>0</v>
      </c>
      <c r="BD65">
        <v>0</v>
      </c>
      <c r="BE65">
        <v>0</v>
      </c>
      <c r="BF65">
        <v>0</v>
      </c>
      <c r="BG65">
        <v>0</v>
      </c>
      <c r="BH65">
        <v>0</v>
      </c>
      <c r="BI65">
        <v>0</v>
      </c>
      <c r="BJ65">
        <v>0</v>
      </c>
      <c r="BK65">
        <v>0</v>
      </c>
      <c r="BL65">
        <v>0</v>
      </c>
      <c r="BM65">
        <v>0</v>
      </c>
      <c r="BN65">
        <v>0</v>
      </c>
      <c r="BO65">
        <v>0</v>
      </c>
      <c r="BP65">
        <v>0</v>
      </c>
      <c r="BQ65">
        <v>0</v>
      </c>
      <c r="BR65">
        <v>0</v>
      </c>
      <c r="BS65">
        <v>0</v>
      </c>
      <c r="BT65">
        <v>0</v>
      </c>
      <c r="BU65">
        <v>0</v>
      </c>
      <c r="BV65">
        <v>0</v>
      </c>
      <c r="BW65">
        <v>0</v>
      </c>
      <c r="BX65">
        <v>0</v>
      </c>
      <c r="BY65">
        <v>0</v>
      </c>
      <c r="BZ65">
        <v>0</v>
      </c>
      <c r="CA65">
        <v>0</v>
      </c>
      <c r="CB65">
        <v>0</v>
      </c>
      <c r="CC65">
        <v>0</v>
      </c>
      <c r="CD65">
        <v>0</v>
      </c>
      <c r="CE65">
        <v>0</v>
      </c>
      <c r="CF65">
        <v>0</v>
      </c>
      <c r="CG65">
        <v>0</v>
      </c>
      <c r="CH65">
        <v>0</v>
      </c>
      <c r="CI65">
        <v>0</v>
      </c>
      <c r="CJ65">
        <v>0</v>
      </c>
      <c r="CK65">
        <v>0</v>
      </c>
      <c r="CL65">
        <v>0</v>
      </c>
      <c r="CM65">
        <v>0</v>
      </c>
      <c r="CN65">
        <v>0</v>
      </c>
      <c r="CO65">
        <v>0</v>
      </c>
      <c r="CP65">
        <v>0</v>
      </c>
      <c r="CQ65">
        <v>0</v>
      </c>
      <c r="CR65">
        <v>0</v>
      </c>
      <c r="CS65">
        <v>0</v>
      </c>
      <c r="CT65">
        <v>0</v>
      </c>
      <c r="CU65">
        <v>0</v>
      </c>
      <c r="CV65">
        <v>0</v>
      </c>
      <c r="CW65">
        <v>0</v>
      </c>
      <c r="CX65">
        <v>0</v>
      </c>
      <c r="CY65">
        <v>0</v>
      </c>
      <c r="CZ65">
        <v>0</v>
      </c>
      <c r="DA65">
        <v>0</v>
      </c>
      <c r="DB65">
        <v>0</v>
      </c>
      <c r="DC65">
        <v>0</v>
      </c>
      <c r="DD65">
        <v>0</v>
      </c>
      <c r="DE65">
        <v>0</v>
      </c>
      <c r="DF65">
        <v>0</v>
      </c>
      <c r="DG65">
        <v>0</v>
      </c>
      <c r="DH65">
        <v>0</v>
      </c>
      <c r="DI65">
        <v>0</v>
      </c>
      <c r="DJ65">
        <v>0</v>
      </c>
      <c r="DK65">
        <v>0</v>
      </c>
      <c r="DL65">
        <v>0</v>
      </c>
      <c r="DM65">
        <v>0</v>
      </c>
      <c r="DN65">
        <v>0</v>
      </c>
      <c r="DO65">
        <v>0</v>
      </c>
      <c r="DP65">
        <v>0</v>
      </c>
      <c r="DQ65">
        <v>0</v>
      </c>
      <c r="DR65">
        <v>0</v>
      </c>
      <c r="DS65">
        <v>0</v>
      </c>
      <c r="DT65">
        <v>0</v>
      </c>
      <c r="DU65">
        <v>0</v>
      </c>
      <c r="DV65">
        <v>0</v>
      </c>
      <c r="DW65">
        <v>0</v>
      </c>
      <c r="DX65">
        <v>0</v>
      </c>
      <c r="DY65">
        <v>0</v>
      </c>
      <c r="DZ65">
        <v>0</v>
      </c>
      <c r="EA65">
        <v>0</v>
      </c>
      <c r="EB65">
        <v>0</v>
      </c>
      <c r="EC65">
        <v>0</v>
      </c>
      <c r="ED65">
        <v>0</v>
      </c>
      <c r="EE65">
        <v>0</v>
      </c>
      <c r="EF65">
        <v>0</v>
      </c>
      <c r="EG65">
        <v>0</v>
      </c>
      <c r="EH65">
        <v>0</v>
      </c>
      <c r="EI65">
        <v>0</v>
      </c>
      <c r="EJ65">
        <v>0</v>
      </c>
      <c r="EK65">
        <v>0</v>
      </c>
      <c r="EL65">
        <v>0</v>
      </c>
      <c r="EM65">
        <v>0</v>
      </c>
      <c r="EN65">
        <v>0</v>
      </c>
      <c r="EO65">
        <v>0</v>
      </c>
      <c r="EP65">
        <v>0</v>
      </c>
      <c r="EQ65">
        <v>0</v>
      </c>
      <c r="ER65">
        <v>0</v>
      </c>
      <c r="ES65">
        <v>0</v>
      </c>
      <c r="ET65">
        <v>0</v>
      </c>
      <c r="EU65">
        <v>0</v>
      </c>
      <c r="EV65">
        <v>0</v>
      </c>
      <c r="EW65">
        <v>0</v>
      </c>
      <c r="EX65">
        <v>0</v>
      </c>
      <c r="EY65">
        <v>0</v>
      </c>
      <c r="EZ65">
        <v>0</v>
      </c>
      <c r="FA65">
        <v>0</v>
      </c>
      <c r="FB65">
        <v>0</v>
      </c>
      <c r="FC65">
        <v>0</v>
      </c>
      <c r="FD65">
        <v>0</v>
      </c>
      <c r="FE65">
        <v>0</v>
      </c>
      <c r="FF65">
        <v>0</v>
      </c>
      <c r="FG65">
        <v>0</v>
      </c>
      <c r="FH65">
        <v>0</v>
      </c>
      <c r="FI65">
        <v>0</v>
      </c>
      <c r="FJ65">
        <v>0</v>
      </c>
      <c r="FK65">
        <v>0</v>
      </c>
      <c r="FL65">
        <v>0</v>
      </c>
      <c r="FM65">
        <v>0</v>
      </c>
      <c r="FN65">
        <v>0</v>
      </c>
      <c r="FO65">
        <v>0</v>
      </c>
      <c r="FP65">
        <v>0</v>
      </c>
      <c r="FQ65">
        <v>0</v>
      </c>
      <c r="FR65">
        <v>0</v>
      </c>
      <c r="FS65">
        <v>0</v>
      </c>
      <c r="FT65">
        <v>0</v>
      </c>
      <c r="FU65">
        <v>0</v>
      </c>
      <c r="FV65">
        <v>0</v>
      </c>
      <c r="FW65">
        <v>0</v>
      </c>
      <c r="FX65">
        <v>0</v>
      </c>
      <c r="FY65">
        <v>0</v>
      </c>
      <c r="FZ65">
        <v>0</v>
      </c>
      <c r="GA65">
        <v>0</v>
      </c>
      <c r="GB65">
        <v>0</v>
      </c>
      <c r="GC65">
        <v>0</v>
      </c>
      <c r="GD65">
        <v>0</v>
      </c>
      <c r="GE65">
        <v>0</v>
      </c>
      <c r="GF65">
        <v>0</v>
      </c>
      <c r="GG65">
        <v>0</v>
      </c>
      <c r="GH65">
        <v>0</v>
      </c>
      <c r="GI65">
        <v>0</v>
      </c>
      <c r="GJ65">
        <v>0</v>
      </c>
      <c r="GK65">
        <v>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9"/>
  </sheetPr>
  <dimension ref="A1:CA85"/>
  <sheetViews>
    <sheetView topLeftCell="Z1" zoomScale="60" zoomScaleNormal="60" workbookViewId="0">
      <selection activeCell="P2" sqref="P2"/>
    </sheetView>
  </sheetViews>
  <sheetFormatPr defaultRowHeight="15" x14ac:dyDescent="0.25"/>
  <cols>
    <col min="1" max="1" width="71.42578125" bestFit="1" customWidth="1"/>
    <col min="2" max="2" width="19.140625" bestFit="1" customWidth="1"/>
    <col min="3" max="3" width="14.7109375" bestFit="1" customWidth="1"/>
    <col min="4" max="4" width="17.42578125" bestFit="1" customWidth="1"/>
    <col min="5" max="5" width="23.28515625" bestFit="1" customWidth="1"/>
    <col min="6" max="6" width="15.7109375" bestFit="1" customWidth="1"/>
    <col min="7" max="7" width="14.140625" bestFit="1" customWidth="1"/>
    <col min="8" max="8" width="10.85546875" bestFit="1" customWidth="1"/>
    <col min="9" max="13" width="10.85546875" customWidth="1"/>
  </cols>
  <sheetData>
    <row r="1" spans="1:79" x14ac:dyDescent="0.25">
      <c r="A1" s="5" t="s">
        <v>70</v>
      </c>
      <c r="F1" s="8"/>
      <c r="H1" s="8"/>
      <c r="P1" s="5"/>
      <c r="Q1">
        <v>7</v>
      </c>
      <c r="R1">
        <v>14</v>
      </c>
      <c r="S1">
        <v>20</v>
      </c>
      <c r="T1" t="s">
        <v>115</v>
      </c>
      <c r="U1" t="s">
        <v>223</v>
      </c>
      <c r="V1" t="s">
        <v>222</v>
      </c>
      <c r="W1" t="s">
        <v>224</v>
      </c>
      <c r="AG1" s="6" t="s">
        <v>118</v>
      </c>
      <c r="AP1" s="5" t="s">
        <v>92</v>
      </c>
      <c r="AQ1" t="s">
        <v>112</v>
      </c>
      <c r="AR1" t="s">
        <v>113</v>
      </c>
      <c r="AS1" t="s">
        <v>114</v>
      </c>
      <c r="AT1" t="s">
        <v>115</v>
      </c>
      <c r="BB1" s="6" t="s">
        <v>104</v>
      </c>
      <c r="BM1" s="7" t="s">
        <v>116</v>
      </c>
      <c r="CA1" s="7" t="s">
        <v>117</v>
      </c>
    </row>
    <row r="2" spans="1:79" x14ac:dyDescent="0.25">
      <c r="A2" s="5" t="s">
        <v>92</v>
      </c>
      <c r="B2" t="s">
        <v>97</v>
      </c>
      <c r="C2" t="s">
        <v>34</v>
      </c>
      <c r="D2" t="s">
        <v>35</v>
      </c>
      <c r="E2" t="s">
        <v>36</v>
      </c>
      <c r="F2" t="s">
        <v>98</v>
      </c>
      <c r="G2" t="s">
        <v>38</v>
      </c>
      <c r="H2" t="s">
        <v>95</v>
      </c>
      <c r="I2" t="s">
        <v>96</v>
      </c>
      <c r="J2" t="s">
        <v>102</v>
      </c>
      <c r="K2" t="s">
        <v>101</v>
      </c>
      <c r="L2" t="s">
        <v>103</v>
      </c>
      <c r="M2" t="s">
        <v>119</v>
      </c>
      <c r="N2">
        <v>0</v>
      </c>
      <c r="P2" t="s">
        <v>246</v>
      </c>
      <c r="Q2">
        <f ca="1">$M$3</f>
        <v>6.8704286718684907E-2</v>
      </c>
      <c r="R2">
        <f ca="1">$M$4</f>
        <v>7.9742965265109905E-2</v>
      </c>
      <c r="S2">
        <f ca="1">$M$5</f>
        <v>9.0742219959583162E-2</v>
      </c>
      <c r="T2">
        <f ca="1">S2-Q2</f>
        <v>2.2037933240898255E-2</v>
      </c>
      <c r="U2">
        <f ca="1">SLOPE(Q2:S2,$Q$1:$S$1)</f>
        <v>1.6919661815885507E-3</v>
      </c>
      <c r="V2">
        <f ca="1">INTERCEPT(Q2:S2,$Q$1:$S$1)</f>
        <v>5.6606286166082466E-2</v>
      </c>
      <c r="W2" s="10">
        <f ca="1">(-V2/U2)/100</f>
        <v>-0.33455920562747915</v>
      </c>
      <c r="AP2" t="s">
        <v>246</v>
      </c>
      <c r="AQ2">
        <f ca="1">$I$3</f>
        <v>6.0908465090994852</v>
      </c>
      <c r="AR2">
        <f ca="1">$I$4</f>
        <v>6.5920595545838898</v>
      </c>
      <c r="AS2">
        <f ca="1">$I$5</f>
        <v>7.0914825534772623</v>
      </c>
      <c r="AT2">
        <f ca="1">AS2-AQ2</f>
        <v>1.0006360443777771</v>
      </c>
    </row>
    <row r="3" spans="1:79" x14ac:dyDescent="0.25">
      <c r="A3" t="str">
        <f>Results_Grouping_Chicken!$E$9</f>
        <v>S1_07 - Redistribution from Grower/Packer (OFB)</v>
      </c>
      <c r="B3">
        <f ca="1">OFFSET(Results_Grouping_Chicken!F$44,0,$N2)</f>
        <v>-2.02855463680892E-2</v>
      </c>
      <c r="C3" s="3">
        <f ca="1">OFFSET(Results_Grouping_Chicken!G$44,0,$N2)</f>
        <v>-5.5853617409923001E-3</v>
      </c>
      <c r="D3">
        <f ca="1">OFFSET(Results_Grouping_Chicken!H$44,0,$N2)</f>
        <v>2.25476220680749E-3</v>
      </c>
      <c r="E3">
        <f ca="1">OFFSET(Results_Grouping_Chicken!I$44,0,$N2)</f>
        <v>2.3758957236139199E-3</v>
      </c>
      <c r="F3">
        <f ca="1">OFFSET(Results_Grouping_Chicken!J$44,0,$N2)</f>
        <v>6.0221422223807997</v>
      </c>
      <c r="G3">
        <f ca="1">OFFSET(Results_Grouping_Chicken!K$44,0,$N2)</f>
        <v>8.9944536897344995E-2</v>
      </c>
      <c r="H3">
        <v>0</v>
      </c>
      <c r="I3">
        <f ca="1">SUM(B3:H3)</f>
        <v>6.0908465090994852</v>
      </c>
      <c r="M3">
        <f ca="1">SUM(B3:E3,G3)</f>
        <v>6.8704286718684907E-2</v>
      </c>
      <c r="N3">
        <v>7</v>
      </c>
      <c r="P3" t="s">
        <v>105</v>
      </c>
      <c r="Q3">
        <f ca="1">$M$6</f>
        <v>7.5065549808495981E-4</v>
      </c>
      <c r="R3">
        <f ca="1">$M$7</f>
        <v>6.2582245265540501E-3</v>
      </c>
      <c r="S3">
        <f ca="1">$M$8</f>
        <v>1.1746123665635908E-2</v>
      </c>
      <c r="T3">
        <f t="shared" ref="T3:T10" ca="1" si="0">S3-Q3</f>
        <v>1.0995468167550948E-2</v>
      </c>
      <c r="U3">
        <f t="shared" ref="U3:U10" ca="1" si="1">SLOPE(Q3:S3,$Q$1:$S$1)</f>
        <v>8.4417899296038233E-4</v>
      </c>
      <c r="V3">
        <f t="shared" ref="V3:V10" ca="1" si="2">INTERCEPT(Q3:S3,$Q$1:$S$1)</f>
        <v>-5.2854450070335844E-3</v>
      </c>
      <c r="W3" s="10">
        <f t="shared" ref="W3:W10" ca="1" si="3">(-V3/U3)/100</f>
        <v>6.2610477767262238E-2</v>
      </c>
      <c r="AP3" t="s">
        <v>105</v>
      </c>
      <c r="AQ3">
        <f ca="1">$I$6</f>
        <v>5.6329486775442144</v>
      </c>
      <c r="AR3">
        <f ca="1">$I$7</f>
        <v>6.0968909692973634</v>
      </c>
      <c r="AS3">
        <f ca="1">$I$8</f>
        <v>6.5591763242942553</v>
      </c>
      <c r="AT3">
        <f t="shared" ref="AT3:AT10" ca="1" si="4">AS3-AQ3</f>
        <v>0.92622764675004099</v>
      </c>
    </row>
    <row r="4" spans="1:79" x14ac:dyDescent="0.25">
      <c r="A4" t="str">
        <f ca="1">OFFSET(Results_Grouping_Chicken!$E$9,0,N3)</f>
        <v>S1_14 - Redistribution from Grower/Packer (OFB)</v>
      </c>
      <c r="B4">
        <f ca="1">OFFSET(Results_Grouping_Chicken!F$44,0,$N3)</f>
        <v>-2.02855463680892E-2</v>
      </c>
      <c r="C4" s="3">
        <f ca="1">OFFSET(Results_Grouping_Chicken!G$44,0,$N3)</f>
        <v>-6.0399842082823696E-3</v>
      </c>
      <c r="D4">
        <f ca="1">OFFSET(Results_Grouping_Chicken!H$44,0,$N3)</f>
        <v>4.8765787263510699E-3</v>
      </c>
      <c r="E4">
        <f ca="1">OFFSET(Results_Grouping_Chicken!I$44,0,$N3)</f>
        <v>2.5692825848383002E-3</v>
      </c>
      <c r="F4">
        <f ca="1">OFFSET(Results_Grouping_Chicken!J$44,0,$N3)</f>
        <v>6.5123165893187798</v>
      </c>
      <c r="G4">
        <f ca="1">OFFSET(Results_Grouping_Chicken!K$44,0,$N3)</f>
        <v>9.8622634530292103E-2</v>
      </c>
      <c r="H4">
        <v>0</v>
      </c>
      <c r="I4">
        <f t="shared" ref="I4:I73" ca="1" si="5">SUM(B4:H4)</f>
        <v>6.5920595545838898</v>
      </c>
      <c r="M4">
        <f t="shared" ref="M4:M73" ca="1" si="6">SUM(B4:E4,G4)</f>
        <v>7.9742965265109905E-2</v>
      </c>
      <c r="N4">
        <v>14</v>
      </c>
      <c r="P4" t="s">
        <v>106</v>
      </c>
      <c r="Q4">
        <f ca="1">$M$9</f>
        <v>5.6364081200054428E-2</v>
      </c>
      <c r="R4">
        <f ca="1">$M$10</f>
        <v>6.6398324413567689E-2</v>
      </c>
      <c r="S4">
        <f ca="1">$M$11</f>
        <v>7.6396731044175423E-2</v>
      </c>
      <c r="T4">
        <f t="shared" ca="1" si="0"/>
        <v>2.0032649844120995E-2</v>
      </c>
      <c r="U4">
        <f t="shared" ca="1" si="1"/>
        <v>1.5380101978417801E-3</v>
      </c>
      <c r="V4">
        <f t="shared" ca="1" si="2"/>
        <v>4.5366906182094859E-2</v>
      </c>
      <c r="W4" s="10">
        <f t="shared" ca="1" si="3"/>
        <v>-0.29497142636476781</v>
      </c>
      <c r="AP4" t="s">
        <v>106</v>
      </c>
      <c r="AQ4">
        <f ca="1">$I$9</f>
        <v>5.7812073740222392</v>
      </c>
      <c r="AR4">
        <f ca="1">$I$10</f>
        <v>6.2585742647695497</v>
      </c>
      <c r="AS4">
        <f ca="1">$I$11</f>
        <v>6.7342362737642025</v>
      </c>
      <c r="AT4">
        <f t="shared" ca="1" si="4"/>
        <v>0.95302889974196336</v>
      </c>
    </row>
    <row r="5" spans="1:79" x14ac:dyDescent="0.25">
      <c r="A5" t="str">
        <f ca="1">OFFSET(Results_Grouping_Chicken!$E$9,0,N4)</f>
        <v>S1_20 - Redistribution from Grower/Packer (OFB)</v>
      </c>
      <c r="B5">
        <f ca="1">OFFSET(Results_Grouping_Chicken!F$44,0,$N4)</f>
        <v>-2.02855463680892E-2</v>
      </c>
      <c r="C5" s="3">
        <f ca="1">OFFSET(Results_Grouping_Chicken!G$44,0,$N4)</f>
        <v>-6.4929830239035397E-3</v>
      </c>
      <c r="D5">
        <f ca="1">OFFSET(Results_Grouping_Chicken!H$44,0,$N4)</f>
        <v>7.4890316154677204E-3</v>
      </c>
      <c r="E5">
        <f ca="1">OFFSET(Results_Grouping_Chicken!I$44,0,$N4)</f>
        <v>2.7619787787011799E-3</v>
      </c>
      <c r="F5">
        <f ca="1">OFFSET(Results_Grouping_Chicken!J$44,0,$N4)</f>
        <v>7.0007403335176797</v>
      </c>
      <c r="G5">
        <f ca="1">OFFSET(Results_Grouping_Chicken!K$44,0,$N4)</f>
        <v>0.107269738957407</v>
      </c>
      <c r="H5">
        <v>0</v>
      </c>
      <c r="I5">
        <f t="shared" ca="1" si="5"/>
        <v>7.0914825534772623</v>
      </c>
      <c r="M5">
        <f t="shared" ca="1" si="6"/>
        <v>9.0742219959583162E-2</v>
      </c>
      <c r="N5">
        <v>21</v>
      </c>
      <c r="P5" t="s">
        <v>107</v>
      </c>
      <c r="Q5">
        <f ca="1">$M$12</f>
        <v>5.7549221680723295E-3</v>
      </c>
      <c r="R5">
        <f ca="1">$M$13</f>
        <v>1.166981522781948E-2</v>
      </c>
      <c r="S5">
        <f ca="1">$M$14</f>
        <v>1.756358366949622E-2</v>
      </c>
      <c r="T5">
        <f t="shared" ca="1" si="0"/>
        <v>1.180866150142389E-2</v>
      </c>
      <c r="U5">
        <f t="shared" ca="1" si="1"/>
        <v>9.0661205349134265E-4</v>
      </c>
      <c r="V5">
        <f t="shared" ca="1" si="2"/>
        <v>-7.2759104258567249E-4</v>
      </c>
      <c r="W5" s="10">
        <f t="shared" ca="1" si="3"/>
        <v>8.0253846149931033E-3</v>
      </c>
      <c r="AP5" t="s">
        <v>107</v>
      </c>
      <c r="AQ5">
        <f ca="1">$I$12</f>
        <v>5.7305982149902572</v>
      </c>
      <c r="AR5">
        <f ca="1">$I$13</f>
        <v>6.2038457555838011</v>
      </c>
      <c r="AS5">
        <f ca="1">$I$14</f>
        <v>6.675403126389523</v>
      </c>
      <c r="AT5">
        <f t="shared" ca="1" si="4"/>
        <v>0.94480491139926581</v>
      </c>
    </row>
    <row r="6" spans="1:79" x14ac:dyDescent="0.25">
      <c r="A6" t="str">
        <f ca="1">OFFSET(Results_Grouping_Chicken!$E$9,0,N5)</f>
        <v>S2_07 - Gleaning (SH)</v>
      </c>
      <c r="B6">
        <f ca="1">OFFSET(Results_Grouping_Chicken!F$44,0,$N5)</f>
        <v>-2.02855463680892E-2</v>
      </c>
      <c r="C6">
        <f ca="1">OFFSET(Results_Grouping_Chicken!G$44,0,$N5)</f>
        <v>2.23011498793394E-3</v>
      </c>
      <c r="D6">
        <f ca="1">OFFSET(Results_Grouping_Chicken!H$44,0,$N5)</f>
        <v>2.25476220680749E-3</v>
      </c>
      <c r="E6">
        <f ca="1">OFFSET(Results_Grouping_Chicken!I$44,0,$N5)</f>
        <v>2.2792471796095298E-3</v>
      </c>
      <c r="F6">
        <f ca="1">OFFSET(Results_Grouping_Chicken!J$44,0,$N5)</f>
        <v>5.6321980220461301</v>
      </c>
      <c r="G6">
        <f ca="1">OFFSET(Results_Grouping_Chicken!K$44,0,$N5)</f>
        <v>1.42720774918232E-2</v>
      </c>
      <c r="H6">
        <v>0</v>
      </c>
      <c r="I6">
        <f t="shared" ca="1" si="5"/>
        <v>5.6329486775442144</v>
      </c>
      <c r="M6">
        <f t="shared" ca="1" si="6"/>
        <v>7.5065549808495981E-4</v>
      </c>
      <c r="N6">
        <v>28</v>
      </c>
      <c r="P6" t="s">
        <v>108</v>
      </c>
      <c r="Q6">
        <f ca="1">$M$15</f>
        <v>-7.5016253571298652E-3</v>
      </c>
      <c r="R6">
        <f ca="1">$M$16</f>
        <v>-2.6657536075735296E-3</v>
      </c>
      <c r="S6">
        <f ca="1">$M$17</f>
        <v>2.1528471714486888E-3</v>
      </c>
      <c r="T6">
        <f t="shared" ca="1" si="0"/>
        <v>9.6544725285785532E-3</v>
      </c>
      <c r="U6">
        <f t="shared" ca="1" si="1"/>
        <v>7.4122381808090104E-4</v>
      </c>
      <c r="V6">
        <f t="shared" ca="1" si="2"/>
        <v>-1.2801569444857216E-2</v>
      </c>
      <c r="W6" s="10">
        <f t="shared" ca="1" si="3"/>
        <v>0.17270855486001108</v>
      </c>
      <c r="AP6" t="s">
        <v>108</v>
      </c>
      <c r="AQ6">
        <f ca="1">$I$15</f>
        <v>5.9484685790248486</v>
      </c>
      <c r="AR6">
        <f ca="1">$I$16</f>
        <v>6.4394497539002877</v>
      </c>
      <c r="AS6">
        <f ca="1">$I$17</f>
        <v>6.9286774245797469</v>
      </c>
      <c r="AT6">
        <f t="shared" ca="1" si="4"/>
        <v>0.98020884555489829</v>
      </c>
    </row>
    <row r="7" spans="1:79" x14ac:dyDescent="0.25">
      <c r="A7" t="str">
        <f ca="1">OFFSET(Results_Grouping_Chicken!$E$9,0,N6)</f>
        <v>S2_14 - Gleaning (SH)</v>
      </c>
      <c r="B7">
        <f ca="1">OFFSET(Results_Grouping_Chicken!F$44,0,$N6)</f>
        <v>-2.02855463680892E-2</v>
      </c>
      <c r="C7">
        <f ca="1">OFFSET(Results_Grouping_Chicken!G$44,0,$N6)</f>
        <v>2.4116359753239098E-3</v>
      </c>
      <c r="D7">
        <f ca="1">OFFSET(Results_Grouping_Chicken!H$44,0,$N6)</f>
        <v>4.8765787263510699E-3</v>
      </c>
      <c r="E7">
        <f ca="1">OFFSET(Results_Grouping_Chicken!I$44,0,$N6)</f>
        <v>2.4647672988800701E-3</v>
      </c>
      <c r="F7">
        <f ca="1">OFFSET(Results_Grouping_Chicken!J$44,0,$N6)</f>
        <v>6.0906327447708097</v>
      </c>
      <c r="G7">
        <f ca="1">OFFSET(Results_Grouping_Chicken!K$44,0,$N6)</f>
        <v>1.67907888940882E-2</v>
      </c>
      <c r="H7">
        <v>0</v>
      </c>
      <c r="I7">
        <f t="shared" ca="1" si="5"/>
        <v>6.0968909692973634</v>
      </c>
      <c r="M7">
        <f t="shared" ca="1" si="6"/>
        <v>6.2582245265540501E-3</v>
      </c>
      <c r="N7">
        <v>35</v>
      </c>
      <c r="P7" t="s">
        <v>109</v>
      </c>
      <c r="Q7">
        <f ca="1">$M$18</f>
        <v>-2.3341399360481685E-3</v>
      </c>
      <c r="R7">
        <f ca="1">$M$19</f>
        <v>2.9223410919682682E-3</v>
      </c>
      <c r="S7">
        <f ca="1">$M$20</f>
        <v>8.160048973456081E-3</v>
      </c>
      <c r="T7">
        <f t="shared" ca="1" si="0"/>
        <v>1.0494188909504249E-2</v>
      </c>
      <c r="U7">
        <f t="shared" ca="1" si="1"/>
        <v>8.0569319019132733E-4</v>
      </c>
      <c r="V7">
        <f t="shared" ca="1" si="2"/>
        <v>-8.0950568894894125E-3</v>
      </c>
      <c r="W7" s="10">
        <f t="shared" ca="1" si="3"/>
        <v>0.10047319485928739</v>
      </c>
      <c r="AP7" t="s">
        <v>109</v>
      </c>
      <c r="AQ7">
        <f ca="1">$I$18</f>
        <v>6.5930768951810208</v>
      </c>
      <c r="AR7">
        <f ca="1">$I$19</f>
        <v>7.1365261888133587</v>
      </c>
      <c r="AS7">
        <f ca="1">$I$20</f>
        <v>7.6780345921112945</v>
      </c>
      <c r="AT7">
        <f t="shared" ca="1" si="4"/>
        <v>1.0849576969302737</v>
      </c>
    </row>
    <row r="8" spans="1:79" x14ac:dyDescent="0.25">
      <c r="A8" t="str">
        <f ca="1">OFFSET(Results_Grouping_Chicken!$E$9,0,N7)</f>
        <v>S2_20 - Gleaning (SH)</v>
      </c>
      <c r="B8">
        <f ca="1">OFFSET(Results_Grouping_Chicken!F$44,0,$N7)</f>
        <v>-2.02855463680892E-2</v>
      </c>
      <c r="C8">
        <f ca="1">OFFSET(Results_Grouping_Chicken!G$44,0,$N7)</f>
        <v>2.5925086734732098E-3</v>
      </c>
      <c r="D8">
        <f ca="1">OFFSET(Results_Grouping_Chicken!H$44,0,$N7)</f>
        <v>7.4890316154677204E-3</v>
      </c>
      <c r="E8">
        <f ca="1">OFFSET(Results_Grouping_Chicken!I$44,0,$N7)</f>
        <v>2.6496248462960798E-3</v>
      </c>
      <c r="F8">
        <f ca="1">OFFSET(Results_Grouping_Chicken!J$44,0,$N7)</f>
        <v>6.5474302006286198</v>
      </c>
      <c r="G8">
        <f ca="1">OFFSET(Results_Grouping_Chicken!K$44,0,$N7)</f>
        <v>1.9300504898488099E-2</v>
      </c>
      <c r="H8">
        <v>0</v>
      </c>
      <c r="I8">
        <f t="shared" ca="1" si="5"/>
        <v>6.5591763242942553</v>
      </c>
      <c r="M8">
        <f t="shared" ca="1" si="6"/>
        <v>1.1746123665635908E-2</v>
      </c>
      <c r="N8">
        <v>42</v>
      </c>
      <c r="P8" t="s">
        <v>110</v>
      </c>
      <c r="Q8">
        <f ca="1">$M$21</f>
        <v>-6.3665505552984785E-3</v>
      </c>
      <c r="R8">
        <f ca="1">$M$22</f>
        <v>-1.4382889962907524E-3</v>
      </c>
      <c r="S8">
        <f ca="1">$M$23</f>
        <v>3.4723716285776805E-3</v>
      </c>
      <c r="T8">
        <f t="shared" ca="1" si="0"/>
        <v>9.838922183876159E-3</v>
      </c>
      <c r="U8">
        <f t="shared" ca="1" si="1"/>
        <v>7.55384972648247E-4</v>
      </c>
      <c r="V8">
        <f t="shared" ca="1" si="2"/>
        <v>-1.1767750600529892E-2</v>
      </c>
      <c r="W8" s="10">
        <f t="shared" ca="1" si="3"/>
        <v>0.15578481207104539</v>
      </c>
      <c r="AP8" t="s">
        <v>110</v>
      </c>
      <c r="AQ8">
        <f ca="1">$I$21</f>
        <v>6.0006892857433796</v>
      </c>
      <c r="AR8">
        <f ca="1">$I$22</f>
        <v>6.4959209832586993</v>
      </c>
      <c r="AS8">
        <f ca="1">$I$23</f>
        <v>6.9893839961400248</v>
      </c>
      <c r="AT8">
        <f t="shared" ca="1" si="4"/>
        <v>0.98869471039664525</v>
      </c>
    </row>
    <row r="9" spans="1:79" x14ac:dyDescent="0.25">
      <c r="A9" t="str">
        <f ca="1">OFFSET(Results_Grouping_Chicken!$E$9,0,N8)</f>
        <v>S3_07_Car - Gleaning (UG)</v>
      </c>
      <c r="B9">
        <f ca="1">OFFSET(Results_Grouping_Chicken!F$44,0,$N8)</f>
        <v>-2.02855463680892E-2</v>
      </c>
      <c r="C9">
        <f ca="1">OFFSET(Results_Grouping_Chicken!G$44,0,$N8)</f>
        <v>2.23011498793394E-3</v>
      </c>
      <c r="D9">
        <f ca="1">OFFSET(Results_Grouping_Chicken!H$44,0,$N8)</f>
        <v>2.25476220680749E-3</v>
      </c>
      <c r="E9">
        <f ca="1">OFFSET(Results_Grouping_Chicken!I$44,0,$N8)</f>
        <v>1.3966222857138E-3</v>
      </c>
      <c r="F9">
        <f ca="1">OFFSET(Results_Grouping_Chicken!J$44,0,$N8)</f>
        <v>5.6348987559248398</v>
      </c>
      <c r="G9">
        <f ca="1">OFFSET(Results_Grouping_Chicken!K$44,0,$N8)</f>
        <v>7.0768128087688398E-2</v>
      </c>
      <c r="H9">
        <f ca="1">G3</f>
        <v>8.9944536897344995E-2</v>
      </c>
      <c r="I9">
        <f t="shared" ca="1" si="5"/>
        <v>5.7812073740222392</v>
      </c>
      <c r="M9">
        <f t="shared" ca="1" si="6"/>
        <v>5.6364081200054428E-2</v>
      </c>
      <c r="N9">
        <v>49</v>
      </c>
      <c r="P9" t="s">
        <v>111</v>
      </c>
      <c r="Q9">
        <f ca="1">$M$24</f>
        <v>-1.6775895579001773E-2</v>
      </c>
      <c r="R9">
        <f ca="1">$M$25</f>
        <v>-1.2694906289365241E-2</v>
      </c>
      <c r="S9">
        <f ca="1">$M$26</f>
        <v>-8.6284919614773997E-3</v>
      </c>
      <c r="T9">
        <f t="shared" ca="1" si="0"/>
        <v>8.1474036175243729E-3</v>
      </c>
      <c r="U9">
        <f t="shared" ca="1" si="1"/>
        <v>6.2551833867165196E-4</v>
      </c>
      <c r="V9">
        <f t="shared" ca="1" si="2"/>
        <v>-2.1248515238460712E-2</v>
      </c>
      <c r="W9" s="10">
        <f t="shared" ca="1" si="3"/>
        <v>0.33969452092458174</v>
      </c>
      <c r="AP9" t="s">
        <v>111</v>
      </c>
      <c r="AQ9">
        <f ca="1">$I$24</f>
        <v>5.3553598786311767</v>
      </c>
      <c r="AR9">
        <f ca="1">$I$25</f>
        <v>5.7980647639396956</v>
      </c>
      <c r="AS9">
        <f ca="1">$I$26</f>
        <v>6.2391885603721002</v>
      </c>
      <c r="AT9">
        <f t="shared" ca="1" si="4"/>
        <v>0.88382868174092355</v>
      </c>
    </row>
    <row r="10" spans="1:79" x14ac:dyDescent="0.25">
      <c r="A10" t="str">
        <f ca="1">OFFSET(Results_Grouping_Chicken!$E$9,0,N9)</f>
        <v>S3_14_Car - Gleaning (UG)</v>
      </c>
      <c r="B10">
        <f ca="1">OFFSET(Results_Grouping_Chicken!F$44,0,$N9)</f>
        <v>-2.02855463680892E-2</v>
      </c>
      <c r="C10">
        <f ca="1">OFFSET(Results_Grouping_Chicken!G$44,0,$N9)</f>
        <v>2.4116359753239098E-3</v>
      </c>
      <c r="D10">
        <f ca="1">OFFSET(Results_Grouping_Chicken!H$44,0,$N9)</f>
        <v>4.8765787263510699E-3</v>
      </c>
      <c r="E10">
        <f ca="1">OFFSET(Results_Grouping_Chicken!I$44,0,$N9)</f>
        <v>1.5103008438533E-3</v>
      </c>
      <c r="F10">
        <f ca="1">OFFSET(Results_Grouping_Chicken!J$44,0,$N9)</f>
        <v>6.0935533058256901</v>
      </c>
      <c r="G10">
        <f ca="1">OFFSET(Results_Grouping_Chicken!K$44,0,$N9)</f>
        <v>7.7885355236128606E-2</v>
      </c>
      <c r="H10">
        <f t="shared" ref="H10:H11" ca="1" si="7">G4</f>
        <v>9.8622634530292103E-2</v>
      </c>
      <c r="I10">
        <f t="shared" ca="1" si="5"/>
        <v>6.2585742647695497</v>
      </c>
      <c r="M10">
        <f t="shared" ca="1" si="6"/>
        <v>6.6398324413567689E-2</v>
      </c>
      <c r="N10">
        <v>56</v>
      </c>
      <c r="P10" s="12" t="s">
        <v>228</v>
      </c>
      <c r="Q10" s="12">
        <f ca="1">$M$27</f>
        <v>0.16289265320000523</v>
      </c>
      <c r="R10" s="12">
        <f ca="1">$M$28</f>
        <v>0.18159782669258492</v>
      </c>
      <c r="S10" s="12">
        <f ca="1">$M$29</f>
        <v>0.20023619599411832</v>
      </c>
      <c r="T10" s="12">
        <f t="shared" ca="1" si="0"/>
        <v>3.7343542794113088E-2</v>
      </c>
      <c r="U10" s="12">
        <f t="shared" ca="1" si="1"/>
        <v>2.867057033782395E-3</v>
      </c>
      <c r="V10" s="12">
        <f t="shared" ca="1" si="2"/>
        <v>0.14239244583387678</v>
      </c>
      <c r="W10" s="14">
        <f t="shared" ca="1" si="3"/>
        <v>-0.4966502031737543</v>
      </c>
      <c r="AP10" s="12" t="s">
        <v>228</v>
      </c>
      <c r="AQ10" s="12">
        <f ca="1">I27</f>
        <v>10.809782674990764</v>
      </c>
      <c r="AR10" s="12">
        <f ca="1">I28</f>
        <v>11.696452206514616</v>
      </c>
      <c r="AS10" s="12">
        <f ca="1">I29</f>
        <v>12.579955061140126</v>
      </c>
      <c r="AT10" s="12">
        <f t="shared" ca="1" si="4"/>
        <v>1.7701723861493619</v>
      </c>
    </row>
    <row r="11" spans="1:79" x14ac:dyDescent="0.25">
      <c r="A11" t="str">
        <f ca="1">OFFSET(Results_Grouping_Chicken!$E$9,0,N10)</f>
        <v>S3_20_Car - Gleaning (UG)</v>
      </c>
      <c r="B11">
        <f ca="1">OFFSET(Results_Grouping_Chicken!F$44,0,$N10)</f>
        <v>-2.02855463680892E-2</v>
      </c>
      <c r="C11">
        <f ca="1">OFFSET(Results_Grouping_Chicken!G$44,0,$N10)</f>
        <v>2.5925086734732098E-3</v>
      </c>
      <c r="D11">
        <f ca="1">OFFSET(Results_Grouping_Chicken!H$44,0,$N10)</f>
        <v>7.4890316154677204E-3</v>
      </c>
      <c r="E11">
        <f ca="1">OFFSET(Results_Grouping_Chicken!I$44,0,$N10)</f>
        <v>1.6235734071422901E-3</v>
      </c>
      <c r="F11">
        <f ca="1">OFFSET(Results_Grouping_Chicken!J$44,0,$N10)</f>
        <v>6.5505698037626203</v>
      </c>
      <c r="G11">
        <f ca="1">OFFSET(Results_Grouping_Chicken!K$44,0,$N10)</f>
        <v>8.49771637161814E-2</v>
      </c>
      <c r="H11">
        <f t="shared" ca="1" si="7"/>
        <v>0.107269738957407</v>
      </c>
      <c r="I11">
        <f t="shared" ca="1" si="5"/>
        <v>6.7342362737642025</v>
      </c>
      <c r="M11">
        <f t="shared" ca="1" si="6"/>
        <v>7.6396731044175423E-2</v>
      </c>
      <c r="N11">
        <v>63</v>
      </c>
      <c r="P11" s="5"/>
      <c r="AP11" s="5" t="s">
        <v>93</v>
      </c>
      <c r="AQ11" t="s">
        <v>112</v>
      </c>
      <c r="AR11" t="s">
        <v>113</v>
      </c>
      <c r="AS11" t="s">
        <v>114</v>
      </c>
      <c r="AT11" t="s">
        <v>115</v>
      </c>
    </row>
    <row r="12" spans="1:79" x14ac:dyDescent="0.25">
      <c r="A12" t="str">
        <f ca="1">OFFSET(Results_Grouping_Chicken!$E$9,0,N11)</f>
        <v>S3_07_Van - Gleaning (UG)</v>
      </c>
      <c r="B12">
        <f ca="1">OFFSET(Results_Grouping_Chicken!F$44,0,$N11)</f>
        <v>-2.02855463680892E-2</v>
      </c>
      <c r="C12">
        <f ca="1">OFFSET(Results_Grouping_Chicken!G$44,0,$N11)</f>
        <v>2.23011498793394E-3</v>
      </c>
      <c r="D12">
        <f ca="1">OFFSET(Results_Grouping_Chicken!H$44,0,$N11)</f>
        <v>2.25476220680749E-3</v>
      </c>
      <c r="E12">
        <f ca="1">OFFSET(Results_Grouping_Chicken!I$44,0,$N11)</f>
        <v>1.3966222857138E-3</v>
      </c>
      <c r="F12">
        <f ca="1">OFFSET(Results_Grouping_Chicken!J$44,0,$N11)</f>
        <v>5.6348987559248398</v>
      </c>
      <c r="G12">
        <f ca="1">OFFSET(Results_Grouping_Chicken!K$44,0,$N11)</f>
        <v>2.0158969055706299E-2</v>
      </c>
      <c r="H12">
        <f ca="1">G3</f>
        <v>8.9944536897344995E-2</v>
      </c>
      <c r="I12">
        <f t="shared" ca="1" si="5"/>
        <v>5.7305982149902572</v>
      </c>
      <c r="M12">
        <f t="shared" ca="1" si="6"/>
        <v>5.7549221680723295E-3</v>
      </c>
      <c r="N12">
        <v>70</v>
      </c>
      <c r="AP12" t="s">
        <v>246</v>
      </c>
      <c r="AQ12">
        <f ca="1">$I$31</f>
        <v>2.3077791355278046</v>
      </c>
      <c r="AR12">
        <f ca="1">$I$32</f>
        <v>2.5010680924656699</v>
      </c>
      <c r="AS12">
        <f ca="1">$I$33</f>
        <v>2.693666731700183</v>
      </c>
      <c r="AT12">
        <f ca="1">AS12-AQ12</f>
        <v>0.38588759617237844</v>
      </c>
    </row>
    <row r="13" spans="1:79" x14ac:dyDescent="0.25">
      <c r="A13" t="str">
        <f ca="1">OFFSET(Results_Grouping_Chicken!$E$9,0,N12)</f>
        <v>S3_14_Van - Gleaning (UG)</v>
      </c>
      <c r="B13">
        <f ca="1">OFFSET(Results_Grouping_Chicken!F$44,0,$N12)</f>
        <v>-2.02855463680892E-2</v>
      </c>
      <c r="C13">
        <f ca="1">OFFSET(Results_Grouping_Chicken!G$44,0,$N12)</f>
        <v>2.4116359753239098E-3</v>
      </c>
      <c r="D13">
        <f ca="1">OFFSET(Results_Grouping_Chicken!H$44,0,$N12)</f>
        <v>4.8765787263510699E-3</v>
      </c>
      <c r="E13">
        <f ca="1">OFFSET(Results_Grouping_Chicken!I$44,0,$N12)</f>
        <v>1.5103008438533E-3</v>
      </c>
      <c r="F13">
        <f ca="1">OFFSET(Results_Grouping_Chicken!J$44,0,$N12)</f>
        <v>6.0935533058256901</v>
      </c>
      <c r="G13">
        <f ca="1">OFFSET(Results_Grouping_Chicken!K$44,0,$N12)</f>
        <v>2.31568460503804E-2</v>
      </c>
      <c r="H13">
        <f t="shared" ref="H13:H14" ca="1" si="8">G4</f>
        <v>9.8622634530292103E-2</v>
      </c>
      <c r="I13">
        <f t="shared" ca="1" si="5"/>
        <v>6.2038457555838011</v>
      </c>
      <c r="M13">
        <f t="shared" ca="1" si="6"/>
        <v>1.166981522781948E-2</v>
      </c>
      <c r="N13">
        <v>77</v>
      </c>
      <c r="AP13" t="s">
        <v>105</v>
      </c>
      <c r="AQ13">
        <f ca="1">$I$34</f>
        <v>2.094841507057275</v>
      </c>
      <c r="AR13">
        <f ca="1">$I$35</f>
        <v>2.270798331445214</v>
      </c>
      <c r="AS13">
        <f ca="1">$I$36</f>
        <v>2.4461267386031862</v>
      </c>
      <c r="AT13">
        <f t="shared" ref="AT13:AT20" ca="1" si="9">AS13-AQ13</f>
        <v>0.35128523154591118</v>
      </c>
    </row>
    <row r="14" spans="1:79" x14ac:dyDescent="0.25">
      <c r="A14" t="str">
        <f ca="1">OFFSET(Results_Grouping_Chicken!$E$9,0,N13)</f>
        <v>S3_20_Van - Gleaning (UG)</v>
      </c>
      <c r="B14">
        <f ca="1">OFFSET(Results_Grouping_Chicken!F$44,0,$N13)</f>
        <v>-2.02855463680892E-2</v>
      </c>
      <c r="C14">
        <f ca="1">OFFSET(Results_Grouping_Chicken!G$44,0,$N13)</f>
        <v>2.5925086734732098E-3</v>
      </c>
      <c r="D14">
        <f ca="1">OFFSET(Results_Grouping_Chicken!H$44,0,$N13)</f>
        <v>7.4890316154677204E-3</v>
      </c>
      <c r="E14">
        <f ca="1">OFFSET(Results_Grouping_Chicken!I$44,0,$N13)</f>
        <v>1.6235734071422901E-3</v>
      </c>
      <c r="F14">
        <f ca="1">OFFSET(Results_Grouping_Chicken!J$44,0,$N13)</f>
        <v>6.5505698037626203</v>
      </c>
      <c r="G14">
        <f ca="1">OFFSET(Results_Grouping_Chicken!K$44,0,$N13)</f>
        <v>2.6144016341502201E-2</v>
      </c>
      <c r="H14">
        <f t="shared" ca="1" si="8"/>
        <v>0.107269738957407</v>
      </c>
      <c r="I14">
        <f t="shared" ca="1" si="5"/>
        <v>6.675403126389523</v>
      </c>
      <c r="M14">
        <f t="shared" ca="1" si="6"/>
        <v>1.756358366949622E-2</v>
      </c>
      <c r="N14">
        <v>84</v>
      </c>
      <c r="AP14" t="s">
        <v>106</v>
      </c>
      <c r="AQ14">
        <f ca="1">$I$37</f>
        <v>2.2414036215144892</v>
      </c>
      <c r="AR14">
        <f ca="1">$I$38</f>
        <v>2.4306469510111799</v>
      </c>
      <c r="AS14">
        <f ca="1">$I$39</f>
        <v>2.6192144114739424</v>
      </c>
      <c r="AT14">
        <f t="shared" ca="1" si="9"/>
        <v>0.37781078995945316</v>
      </c>
    </row>
    <row r="15" spans="1:79" x14ac:dyDescent="0.25">
      <c r="A15" t="str">
        <f ca="1">OFFSET(Results_Grouping_Chicken!$E$9,0,N14)</f>
        <v>S4_07 - Retail Donation to PA (CSC)</v>
      </c>
      <c r="B15">
        <f ca="1">OFFSET(Results_Grouping_Chicken!F$44,0,$N14)</f>
        <v>-2.02855463680892E-2</v>
      </c>
      <c r="C15">
        <f ca="1">OFFSET(Results_Grouping_Chicken!G$44,0,$N14)</f>
        <v>3.5789876298531502E-3</v>
      </c>
      <c r="D15">
        <f ca="1">OFFSET(Results_Grouping_Chicken!H$44,0,$N14)</f>
        <v>2.25476220680749E-3</v>
      </c>
      <c r="E15">
        <f ca="1">OFFSET(Results_Grouping_Chicken!I$44,0,$N14)</f>
        <v>9.1788825954418395E-4</v>
      </c>
      <c r="F15">
        <f ca="1">OFFSET(Results_Grouping_Chicken!J$44,0,$N14)</f>
        <v>5.8636497717610201</v>
      </c>
      <c r="G15">
        <f ca="1">OFFSET(Results_Grouping_Chicken!K$44,0,$N14)</f>
        <v>6.0322829147545099E-3</v>
      </c>
      <c r="H15">
        <f ca="1">G3+E3</f>
        <v>9.2320432620958917E-2</v>
      </c>
      <c r="I15">
        <f t="shared" ca="1" si="5"/>
        <v>5.9484685790248486</v>
      </c>
      <c r="M15">
        <f t="shared" ca="1" si="6"/>
        <v>-7.5016253571298652E-3</v>
      </c>
      <c r="N15">
        <v>91</v>
      </c>
      <c r="AP15" t="s">
        <v>107</v>
      </c>
      <c r="AQ15">
        <f ca="1">$I$40</f>
        <v>2.1907944624825069</v>
      </c>
      <c r="AR15">
        <f ca="1">$I$41</f>
        <v>2.3759184418254318</v>
      </c>
      <c r="AS15">
        <f ca="1">$I$42</f>
        <v>2.5603812640992634</v>
      </c>
      <c r="AT15">
        <f t="shared" ca="1" si="9"/>
        <v>0.3695868016167565</v>
      </c>
    </row>
    <row r="16" spans="1:79" x14ac:dyDescent="0.25">
      <c r="A16" t="str">
        <f ca="1">OFFSET(Results_Grouping_Chicken!$E$9,0,N15)</f>
        <v>S4_14 - Retail Donation to PA (CSC)</v>
      </c>
      <c r="B16">
        <f ca="1">OFFSET(Results_Grouping_Chicken!F$44,0,$N15)</f>
        <v>-2.02855463680892E-2</v>
      </c>
      <c r="C16">
        <f ca="1">OFFSET(Results_Grouping_Chicken!G$44,0,$N15)</f>
        <v>3.87030057646911E-3</v>
      </c>
      <c r="D16">
        <f ca="1">OFFSET(Results_Grouping_Chicken!H$44,0,$N15)</f>
        <v>4.8765787263510699E-3</v>
      </c>
      <c r="E16">
        <f ca="1">OFFSET(Results_Grouping_Chicken!I$44,0,$N15)</f>
        <v>9.9260009462336205E-4</v>
      </c>
      <c r="F16">
        <f ca="1">OFFSET(Results_Grouping_Chicken!J$44,0,$N15)</f>
        <v>6.3409235903927303</v>
      </c>
      <c r="G16">
        <f ca="1">OFFSET(Results_Grouping_Chicken!K$44,0,$N15)</f>
        <v>7.8803133630721296E-3</v>
      </c>
      <c r="H16">
        <f t="shared" ref="H16:H17" ca="1" si="10">G4+E4</f>
        <v>0.1011919171151304</v>
      </c>
      <c r="I16">
        <f t="shared" ca="1" si="5"/>
        <v>6.4394497539002877</v>
      </c>
      <c r="M16">
        <f t="shared" ca="1" si="6"/>
        <v>-2.6657536075735296E-3</v>
      </c>
      <c r="N16">
        <v>98</v>
      </c>
      <c r="AP16" t="s">
        <v>108</v>
      </c>
      <c r="AQ16">
        <f ca="1">$I$43</f>
        <v>2.2649650478129195</v>
      </c>
      <c r="AR16">
        <f ca="1">$I$44</f>
        <v>2.456126167822267</v>
      </c>
      <c r="AS16">
        <f ca="1">$I$45</f>
        <v>2.6466045695458664</v>
      </c>
      <c r="AT16">
        <f t="shared" ca="1" si="9"/>
        <v>0.38163952173294691</v>
      </c>
    </row>
    <row r="17" spans="1:46" x14ac:dyDescent="0.25">
      <c r="A17" t="str">
        <f ca="1">OFFSET(Results_Grouping_Chicken!$E$9,0,N16)</f>
        <v>S4_20 - Retail Donation to PA (CSC)</v>
      </c>
      <c r="B17">
        <f ca="1">OFFSET(Results_Grouping_Chicken!F$44,0,$N16)</f>
        <v>-2.02855463680892E-2</v>
      </c>
      <c r="C17">
        <f ca="1">OFFSET(Results_Grouping_Chicken!G$44,0,$N16)</f>
        <v>4.1605731197042898E-3</v>
      </c>
      <c r="D17">
        <f ca="1">OFFSET(Results_Grouping_Chicken!H$44,0,$N16)</f>
        <v>7.4890316154677204E-3</v>
      </c>
      <c r="E17">
        <f ca="1">OFFSET(Results_Grouping_Chicken!I$44,0,$N16)</f>
        <v>1.06704510172011E-3</v>
      </c>
      <c r="F17">
        <f ca="1">OFFSET(Results_Grouping_Chicken!J$44,0,$N16)</f>
        <v>6.8164928596721897</v>
      </c>
      <c r="G17">
        <f ca="1">OFFSET(Results_Grouping_Chicken!K$44,0,$N16)</f>
        <v>9.7217437026457694E-3</v>
      </c>
      <c r="H17">
        <f t="shared" ca="1" si="10"/>
        <v>0.11003171773610819</v>
      </c>
      <c r="I17">
        <f t="shared" ca="1" si="5"/>
        <v>6.9286774245797469</v>
      </c>
      <c r="M17">
        <f t="shared" ca="1" si="6"/>
        <v>2.1528471714486888E-3</v>
      </c>
      <c r="N17">
        <v>105</v>
      </c>
      <c r="AP17" t="s">
        <v>109</v>
      </c>
      <c r="AQ17">
        <f ca="1">$I$46</f>
        <v>2.5078811330727007</v>
      </c>
      <c r="AR17">
        <f ca="1">$I$47</f>
        <v>2.7188144925799387</v>
      </c>
      <c r="AS17">
        <f ca="1">$I$48</f>
        <v>2.9289945186603643</v>
      </c>
      <c r="AT17">
        <f t="shared" ca="1" si="9"/>
        <v>0.42111338558766365</v>
      </c>
    </row>
    <row r="18" spans="1:46" x14ac:dyDescent="0.25">
      <c r="A18" t="str">
        <f ca="1">OFFSET(Results_Grouping_Chicken!$E$9,0,N17)</f>
        <v>S5_07 - Retail Donation to Food Bank (Estimate)</v>
      </c>
      <c r="B18">
        <f ca="1">OFFSET(Results_Grouping_Chicken!F$44,0,$N17)</f>
        <v>-2.02855463680892E-2</v>
      </c>
      <c r="C18">
        <f ca="1">OFFSET(Results_Grouping_Chicken!G$44,0,$N17)</f>
        <v>-1.2330756504004101E-3</v>
      </c>
      <c r="D18">
        <f ca="1">OFFSET(Results_Grouping_Chicken!H$44,0,$N17)</f>
        <v>2.25476220680749E-3</v>
      </c>
      <c r="E18">
        <f ca="1">OFFSET(Results_Grouping_Chicken!I$44,0,$N17)</f>
        <v>2.5296938402411501E-3</v>
      </c>
      <c r="F18">
        <f ca="1">OFFSET(Results_Grouping_Chicken!J$44,0,$N17)</f>
        <v>6.5030906024961102</v>
      </c>
      <c r="G18">
        <f ca="1">OFFSET(Results_Grouping_Chicken!K$44,0,$N17)</f>
        <v>1.44000260353928E-2</v>
      </c>
      <c r="H18">
        <f ca="1">G3+E3</f>
        <v>9.2320432620958917E-2</v>
      </c>
      <c r="I18">
        <f t="shared" ca="1" si="5"/>
        <v>6.5930768951810208</v>
      </c>
      <c r="M18">
        <f t="shared" ca="1" si="6"/>
        <v>-2.3341399360481685E-3</v>
      </c>
      <c r="N18">
        <v>112</v>
      </c>
      <c r="AP18" t="s">
        <v>110</v>
      </c>
      <c r="AQ18">
        <f ca="1">$I$49</f>
        <v>2.2850941199891506</v>
      </c>
      <c r="AR18">
        <f ca="1">$I$50</f>
        <v>2.4778936528500597</v>
      </c>
      <c r="AS18">
        <f ca="1">$I$51</f>
        <v>2.6700046159507456</v>
      </c>
      <c r="AT18">
        <f t="shared" ca="1" si="9"/>
        <v>0.38491049596159499</v>
      </c>
    </row>
    <row r="19" spans="1:46" x14ac:dyDescent="0.25">
      <c r="A19" t="str">
        <f ca="1">OFFSET(Results_Grouping_Chicken!$E$9,0,N18)</f>
        <v>S5_14 - Retail Donation to Food Bank (Estimate)</v>
      </c>
      <c r="B19">
        <f ca="1">OFFSET(Results_Grouping_Chicken!F$44,0,$N18)</f>
        <v>-2.02855463680892E-2</v>
      </c>
      <c r="C19">
        <f ca="1">OFFSET(Results_Grouping_Chicken!G$44,0,$N18)</f>
        <v>-1.3334422731074199E-3</v>
      </c>
      <c r="D19">
        <f ca="1">OFFSET(Results_Grouping_Chicken!H$44,0,$N18)</f>
        <v>4.8765787263510699E-3</v>
      </c>
      <c r="E19">
        <f ca="1">OFFSET(Results_Grouping_Chicken!I$44,0,$N18)</f>
        <v>2.7355991528189199E-3</v>
      </c>
      <c r="F19">
        <f ca="1">OFFSET(Results_Grouping_Chicken!J$44,0,$N18)</f>
        <v>7.0324119306062602</v>
      </c>
      <c r="G19">
        <f ca="1">OFFSET(Results_Grouping_Chicken!K$44,0,$N18)</f>
        <v>1.6929151853994899E-2</v>
      </c>
      <c r="H19">
        <f t="shared" ref="H19:H20" ca="1" si="11">G4+E4</f>
        <v>0.1011919171151304</v>
      </c>
      <c r="I19">
        <f t="shared" ca="1" si="5"/>
        <v>7.1365261888133587</v>
      </c>
      <c r="M19">
        <f t="shared" ca="1" si="6"/>
        <v>2.9223410919682682E-3</v>
      </c>
      <c r="N19">
        <v>119</v>
      </c>
      <c r="AP19" t="s">
        <v>111</v>
      </c>
      <c r="AQ19">
        <f ca="1">$I$52</f>
        <v>2.0386170287167369</v>
      </c>
      <c r="AR19">
        <f ca="1">$I$53</f>
        <v>2.2113544727531353</v>
      </c>
      <c r="AS19">
        <f ca="1">$I$54</f>
        <v>2.3834749973465605</v>
      </c>
      <c r="AT19">
        <f t="shared" ca="1" si="9"/>
        <v>0.34485796862982365</v>
      </c>
    </row>
    <row r="20" spans="1:46" x14ac:dyDescent="0.25">
      <c r="A20" t="str">
        <f ca="1">OFFSET(Results_Grouping_Chicken!$E$9,0,N19)</f>
        <v>S5_20 - Retail Donation to Food Bank (Estimate)</v>
      </c>
      <c r="B20">
        <f ca="1">OFFSET(Results_Grouping_Chicken!F$44,0,$N19)</f>
        <v>-2.02855463680892E-2</v>
      </c>
      <c r="C20">
        <f ca="1">OFFSET(Results_Grouping_Chicken!G$44,0,$N19)</f>
        <v>-1.4334504435904801E-3</v>
      </c>
      <c r="D20">
        <f ca="1">OFFSET(Results_Grouping_Chicken!H$44,0,$N19)</f>
        <v>7.4890316154677204E-3</v>
      </c>
      <c r="E20">
        <f ca="1">OFFSET(Results_Grouping_Chicken!I$44,0,$N19)</f>
        <v>2.9407690892803398E-3</v>
      </c>
      <c r="F20">
        <f ca="1">OFFSET(Results_Grouping_Chicken!J$44,0,$N19)</f>
        <v>7.5598428254017298</v>
      </c>
      <c r="G20">
        <f ca="1">OFFSET(Results_Grouping_Chicken!K$44,0,$N19)</f>
        <v>1.94492450803877E-2</v>
      </c>
      <c r="H20">
        <f t="shared" ca="1" si="11"/>
        <v>0.11003171773610819</v>
      </c>
      <c r="I20">
        <f t="shared" ca="1" si="5"/>
        <v>7.6780345921112945</v>
      </c>
      <c r="M20">
        <f t="shared" ca="1" si="6"/>
        <v>8.160048973456081E-3</v>
      </c>
      <c r="N20">
        <v>126</v>
      </c>
      <c r="AP20" s="12" t="s">
        <v>228</v>
      </c>
      <c r="AQ20" s="12">
        <f ca="1">I55</f>
        <v>4.179476318809324</v>
      </c>
      <c r="AR20" s="12">
        <f ca="1">I56</f>
        <v>4.5264697515741954</v>
      </c>
      <c r="AS20" s="12">
        <f ca="1">I57</f>
        <v>4.8722239220791863</v>
      </c>
      <c r="AT20" s="12">
        <f t="shared" ca="1" si="9"/>
        <v>0.69274760326986229</v>
      </c>
    </row>
    <row r="21" spans="1:46" x14ac:dyDescent="0.25">
      <c r="A21" t="str">
        <f ca="1">OFFSET(Results_Grouping_Chicken!$E$9,0,N20)</f>
        <v>S6_07 - Prepared Food from Retail (Estimate)</v>
      </c>
      <c r="B21">
        <f ca="1">OFFSET(Results_Grouping_Chicken!F$44,0,$N20)</f>
        <v>-2.02855463680892E-2</v>
      </c>
      <c r="C21">
        <f ca="1">OFFSET(Results_Grouping_Chicken!G$44,0,$N20)</f>
        <v>3.9405015318585198E-3</v>
      </c>
      <c r="D21">
        <f ca="1">OFFSET(Results_Grouping_Chicken!H$44,0,$N20)</f>
        <v>2.25476220680749E-3</v>
      </c>
      <c r="E21">
        <f ca="1">OFFSET(Results_Grouping_Chicken!I$44,0,$N20)</f>
        <v>1.46598042603534E-3</v>
      </c>
      <c r="F21">
        <f ca="1">OFFSET(Results_Grouping_Chicken!J$44,0,$N20)</f>
        <v>5.91473540367772</v>
      </c>
      <c r="G21">
        <f ca="1">OFFSET(Results_Grouping_Chicken!K$44,0,$N20)</f>
        <v>6.2577516480893701E-3</v>
      </c>
      <c r="H21">
        <f ca="1">G3+E3</f>
        <v>9.2320432620958917E-2</v>
      </c>
      <c r="I21">
        <f t="shared" ca="1" si="5"/>
        <v>6.0006892857433796</v>
      </c>
      <c r="M21">
        <f t="shared" ca="1" si="6"/>
        <v>-6.3665505552984785E-3</v>
      </c>
      <c r="N21">
        <v>133</v>
      </c>
      <c r="P21" s="5"/>
      <c r="AP21" s="5" t="s">
        <v>94</v>
      </c>
      <c r="AQ21" t="s">
        <v>112</v>
      </c>
      <c r="AR21" t="s">
        <v>113</v>
      </c>
      <c r="AS21" t="s">
        <v>114</v>
      </c>
      <c r="AT21" t="s">
        <v>115</v>
      </c>
    </row>
    <row r="22" spans="1:46" x14ac:dyDescent="0.25">
      <c r="A22" t="str">
        <f ca="1">OFFSET(Results_Grouping_Chicken!$E$9,0,N21)</f>
        <v>S6_14 - Prepared Food from Retail (Estimate)</v>
      </c>
      <c r="B22">
        <f ca="1">OFFSET(Results_Grouping_Chicken!F$44,0,$N21)</f>
        <v>-2.02855463680892E-2</v>
      </c>
      <c r="C22">
        <f ca="1">OFFSET(Results_Grouping_Chicken!G$44,0,$N21)</f>
        <v>4.2612400286377002E-3</v>
      </c>
      <c r="D22">
        <f ca="1">OFFSET(Results_Grouping_Chicken!H$44,0,$N21)</f>
        <v>4.8765787263510699E-3</v>
      </c>
      <c r="E22">
        <f ca="1">OFFSET(Results_Grouping_Chicken!I$44,0,$N21)</f>
        <v>1.5853044142010099E-3</v>
      </c>
      <c r="F22">
        <f ca="1">OFFSET(Results_Grouping_Chicken!J$44,0,$N21)</f>
        <v>6.3961673551398599</v>
      </c>
      <c r="G22">
        <f ca="1">OFFSET(Results_Grouping_Chicken!K$44,0,$N21)</f>
        <v>8.1241342026086693E-3</v>
      </c>
      <c r="H22">
        <f t="shared" ref="H22:H23" ca="1" si="12">G4+E4</f>
        <v>0.1011919171151304</v>
      </c>
      <c r="I22">
        <f t="shared" ca="1" si="5"/>
        <v>6.4959209832586993</v>
      </c>
      <c r="M22">
        <f t="shared" ca="1" si="6"/>
        <v>-1.4382889962907524E-3</v>
      </c>
      <c r="N22">
        <v>140</v>
      </c>
      <c r="AP22" t="s">
        <v>246</v>
      </c>
      <c r="AQ22">
        <f ca="1">$I$59</f>
        <v>0.41405077244546989</v>
      </c>
      <c r="AR22">
        <f ca="1">$I$60</f>
        <v>0.45319904866733196</v>
      </c>
      <c r="AS22">
        <f ca="1">$I$61</f>
        <v>0.49220750961697113</v>
      </c>
      <c r="AT22">
        <f ca="1">AS22-AQ22</f>
        <v>7.8156737171501234E-2</v>
      </c>
    </row>
    <row r="23" spans="1:46" x14ac:dyDescent="0.25">
      <c r="A23" t="str">
        <f ca="1">OFFSET(Results_Grouping_Chicken!$E$9,0,N22)</f>
        <v>S6_20 - Prepared Food from Retail (Estimate)</v>
      </c>
      <c r="B23">
        <f ca="1">OFFSET(Results_Grouping_Chicken!F$44,0,$N22)</f>
        <v>-2.02855463680892E-2</v>
      </c>
      <c r="C23">
        <f ca="1">OFFSET(Results_Grouping_Chicken!G$44,0,$N22)</f>
        <v>4.5808330307855298E-3</v>
      </c>
      <c r="D23">
        <f ca="1">OFFSET(Results_Grouping_Chicken!H$44,0,$N22)</f>
        <v>7.4890316154677204E-3</v>
      </c>
      <c r="E23">
        <f ca="1">OFFSET(Results_Grouping_Chicken!I$44,0,$N22)</f>
        <v>1.7042022452660899E-3</v>
      </c>
      <c r="F23">
        <f ca="1">OFFSET(Results_Grouping_Chicken!J$44,0,$N22)</f>
        <v>6.8758799067753396</v>
      </c>
      <c r="G23">
        <f ca="1">OFFSET(Results_Grouping_Chicken!K$44,0,$N22)</f>
        <v>9.9838511051475402E-3</v>
      </c>
      <c r="H23">
        <f t="shared" ca="1" si="12"/>
        <v>0.11003171773610819</v>
      </c>
      <c r="I23">
        <f t="shared" ca="1" si="5"/>
        <v>6.9893839961400248</v>
      </c>
      <c r="M23">
        <f t="shared" ca="1" si="6"/>
        <v>3.4723716285776805E-3</v>
      </c>
      <c r="N23">
        <v>147</v>
      </c>
      <c r="AP23" t="s">
        <v>105</v>
      </c>
      <c r="AQ23">
        <f ca="1">$I$62</f>
        <v>0.32373535463094893</v>
      </c>
      <c r="AR23">
        <f ca="1">$I$63</f>
        <v>0.35553237591441905</v>
      </c>
      <c r="AS23">
        <f ca="1">$I$64</f>
        <v>0.38721583640759094</v>
      </c>
      <c r="AT23">
        <f t="shared" ref="AT23:AT30" ca="1" si="13">AS23-AQ23</f>
        <v>6.3480481776642006E-2</v>
      </c>
    </row>
    <row r="24" spans="1:46" x14ac:dyDescent="0.25">
      <c r="A24" t="str">
        <f ca="1">OFFSET(Results_Grouping_Chicken!$E$9,0,N23)</f>
        <v>S7_07 - Direct Donation of Prepared Food (Estimate)</v>
      </c>
      <c r="B24">
        <f ca="1">OFFSET(Results_Grouping_Chicken!F$44,0,$N23)</f>
        <v>-2.02855463680892E-2</v>
      </c>
      <c r="C24">
        <f ca="1">OFFSET(Results_Grouping_Chicken!G$44,0,$N23)</f>
        <v>0</v>
      </c>
      <c r="D24">
        <f ca="1">OFFSET(Results_Grouping_Chicken!H$44,0,$N23)</f>
        <v>2.25476220680749E-3</v>
      </c>
      <c r="E24">
        <f ca="1">OFFSET(Results_Grouping_Chicken!I$44,0,$N23)</f>
        <v>0</v>
      </c>
      <c r="F24">
        <f ca="1">OFFSET(Results_Grouping_Chicken!J$44,0,$N23)</f>
        <v>5.2798153415892202</v>
      </c>
      <c r="G24">
        <f ca="1">OFFSET(Results_Grouping_Chicken!K$44,0,$N23)</f>
        <v>1.25488858227994E-3</v>
      </c>
      <c r="H24">
        <f ca="1">G3+E3</f>
        <v>9.2320432620958917E-2</v>
      </c>
      <c r="I24">
        <f t="shared" ca="1" si="5"/>
        <v>5.3553598786311767</v>
      </c>
      <c r="M24">
        <f t="shared" ca="1" si="6"/>
        <v>-1.6775895579001773E-2</v>
      </c>
      <c r="N24">
        <v>154</v>
      </c>
      <c r="AP24" t="s">
        <v>106</v>
      </c>
      <c r="AQ24">
        <f ca="1">$I$65</f>
        <v>0.46944819383720143</v>
      </c>
      <c r="AR24">
        <f ca="1">$I$66</f>
        <v>0.5144625931741108</v>
      </c>
      <c r="AS24">
        <f ca="1">$I$67</f>
        <v>0.55931622679910142</v>
      </c>
      <c r="AT24">
        <f t="shared" ca="1" si="13"/>
        <v>8.9868032961899991E-2</v>
      </c>
    </row>
    <row r="25" spans="1:46" x14ac:dyDescent="0.25">
      <c r="A25" t="str">
        <f ca="1">OFFSET(Results_Grouping_Chicken!$E$9,0,N24)</f>
        <v>S7_14 - Direct Donation of Prepared Food (Estimate)</v>
      </c>
      <c r="B25">
        <f ca="1">OFFSET(Results_Grouping_Chicken!F$44,0,$N24)</f>
        <v>-2.02855463680892E-2</v>
      </c>
      <c r="C25">
        <f ca="1">OFFSET(Results_Grouping_Chicken!G$44,0,$N24)</f>
        <v>0</v>
      </c>
      <c r="D25">
        <f ca="1">OFFSET(Results_Grouping_Chicken!H$44,0,$N24)</f>
        <v>4.8765787263510699E-3</v>
      </c>
      <c r="E25">
        <f ca="1">OFFSET(Results_Grouping_Chicken!I$44,0,$N24)</f>
        <v>0</v>
      </c>
      <c r="F25">
        <f ca="1">OFFSET(Results_Grouping_Chicken!J$44,0,$N24)</f>
        <v>5.7095677531139302</v>
      </c>
      <c r="G25">
        <f ca="1">OFFSET(Results_Grouping_Chicken!K$44,0,$N24)</f>
        <v>2.7140613523728898E-3</v>
      </c>
      <c r="H25">
        <f t="shared" ref="H25:H26" ca="1" si="14">G4+E4</f>
        <v>0.1011919171151304</v>
      </c>
      <c r="I25">
        <f t="shared" ca="1" si="5"/>
        <v>5.7980647639396956</v>
      </c>
      <c r="M25">
        <f t="shared" ca="1" si="6"/>
        <v>-1.2694906289365241E-2</v>
      </c>
      <c r="N25">
        <v>161</v>
      </c>
      <c r="AP25" t="s">
        <v>107</v>
      </c>
      <c r="AQ25">
        <f ca="1">$I$68</f>
        <v>0.41883903480521933</v>
      </c>
      <c r="AR25">
        <f ca="1">$I$69</f>
        <v>0.45973408398836257</v>
      </c>
      <c r="AS25">
        <f ca="1">$I$70</f>
        <v>0.50048307942442227</v>
      </c>
      <c r="AT25">
        <f t="shared" ca="1" si="13"/>
        <v>8.1644044619202938E-2</v>
      </c>
    </row>
    <row r="26" spans="1:46" x14ac:dyDescent="0.25">
      <c r="A26" t="str">
        <f ca="1">OFFSET(Results_Grouping_Chicken!$E$9,0,N25)</f>
        <v>S7_20 - Direct Donation of Prepared Food (Estimate)</v>
      </c>
      <c r="B26">
        <f ca="1">OFFSET(Results_Grouping_Chicken!F$44,0,$N25)</f>
        <v>-2.02855463680892E-2</v>
      </c>
      <c r="C26">
        <f ca="1">OFFSET(Results_Grouping_Chicken!G$44,0,$N25)</f>
        <v>0</v>
      </c>
      <c r="D26">
        <f ca="1">OFFSET(Results_Grouping_Chicken!H$44,0,$N25)</f>
        <v>7.4890316154677204E-3</v>
      </c>
      <c r="E26">
        <f ca="1">OFFSET(Results_Grouping_Chicken!I$44,0,$N25)</f>
        <v>0</v>
      </c>
      <c r="F26">
        <f ca="1">OFFSET(Results_Grouping_Chicken!J$44,0,$N25)</f>
        <v>6.1377853345974698</v>
      </c>
      <c r="G26">
        <f ca="1">OFFSET(Results_Grouping_Chicken!K$44,0,$N25)</f>
        <v>4.1680227911440803E-3</v>
      </c>
      <c r="H26">
        <f t="shared" ca="1" si="14"/>
        <v>0.11003171773610819</v>
      </c>
      <c r="I26">
        <f t="shared" ca="1" si="5"/>
        <v>6.2391885603721002</v>
      </c>
      <c r="M26">
        <f t="shared" ca="1" si="6"/>
        <v>-8.6284919614773997E-3</v>
      </c>
      <c r="N26">
        <v>168</v>
      </c>
      <c r="AP26" t="s">
        <v>108</v>
      </c>
      <c r="AQ26">
        <f ca="1">$I$71</f>
        <v>0.42107636602499898</v>
      </c>
      <c r="AR26">
        <f ca="1">$I$72</f>
        <v>0.46215352356324091</v>
      </c>
      <c r="AS26">
        <f ca="1">$I$73</f>
        <v>0.50308397696741691</v>
      </c>
      <c r="AT26">
        <f t="shared" ca="1" si="13"/>
        <v>8.200761094241793E-2</v>
      </c>
    </row>
    <row r="27" spans="1:46" x14ac:dyDescent="0.25">
      <c r="A27" t="str">
        <f ca="1">OFFSET(Results_Grouping_Chicken!$E$9,0,N26)</f>
        <v>S8_07_Car - Local Small Business Food Rescue App (Estimate)</v>
      </c>
      <c r="B27">
        <f ca="1">OFFSET(Results_Grouping_Chicken!F$44,0,$N26)</f>
        <v>-2.02855463680892E-2</v>
      </c>
      <c r="C27">
        <f ca="1">OFFSET(Results_Grouping_Chicken!G$44,0,$N26)</f>
        <v>3.2210888668678397E-2</v>
      </c>
      <c r="D27">
        <f ca="1">OFFSET(Results_Grouping_Chicken!H$44,0,$N26)</f>
        <v>2.25476220680749E-3</v>
      </c>
      <c r="E27">
        <f ca="1">OFFSET(Results_Grouping_Chicken!I$44,0,$N26)</f>
        <v>1.6521988671795299E-3</v>
      </c>
      <c r="F27">
        <f ca="1">OFFSET(Results_Grouping_Chicken!J$44,0,$N26)</f>
        <v>10.5545695891698</v>
      </c>
      <c r="G27">
        <f ca="1">OFFSET(Results_Grouping_Chicken!K$44,0,$N26)</f>
        <v>0.14706034982542901</v>
      </c>
      <c r="H27" s="12">
        <f ca="1">G3+E3</f>
        <v>9.2320432620958917E-2</v>
      </c>
      <c r="I27">
        <f t="shared" ref="I27:I29" ca="1" si="15">SUM(B27:H27)</f>
        <v>10.809782674990764</v>
      </c>
      <c r="M27">
        <f t="shared" ref="M27:M29" ca="1" si="16">SUM(B27:E27,G27)</f>
        <v>0.16289265320000523</v>
      </c>
      <c r="N27">
        <v>175</v>
      </c>
      <c r="AP27" t="s">
        <v>109</v>
      </c>
      <c r="AQ27">
        <f ca="1">$I$74</f>
        <v>0.46291330154705779</v>
      </c>
      <c r="AR27">
        <f ca="1">$I$75</f>
        <v>0.50739579104639665</v>
      </c>
      <c r="AS27">
        <f ca="1">$I$76</f>
        <v>0.55171941451181028</v>
      </c>
      <c r="AT27">
        <f t="shared" ca="1" si="13"/>
        <v>8.8806112964752493E-2</v>
      </c>
    </row>
    <row r="28" spans="1:46" x14ac:dyDescent="0.25">
      <c r="A28" t="str">
        <f ca="1">OFFSET(Results_Grouping_Chicken!$E$9,0,N27)</f>
        <v>S8_14_Car - Local Small Business Food Rescue App (Estimate)</v>
      </c>
      <c r="B28">
        <f ca="1">OFFSET(Results_Grouping_Chicken!F$44,0,$N27)</f>
        <v>-2.02855463680892E-2</v>
      </c>
      <c r="C28">
        <f ca="1">OFFSET(Results_Grouping_Chicken!G$44,0,$N27)</f>
        <v>3.4832705188221999E-2</v>
      </c>
      <c r="D28">
        <f ca="1">OFFSET(Results_Grouping_Chicken!H$44,0,$N27)</f>
        <v>4.8765787263510699E-3</v>
      </c>
      <c r="E28">
        <f ca="1">OFFSET(Results_Grouping_Chicken!I$44,0,$N27)</f>
        <v>1.78668017032205E-3</v>
      </c>
      <c r="F28">
        <f ca="1">OFFSET(Results_Grouping_Chicken!J$44,0,$N27)</f>
        <v>11.413662462706901</v>
      </c>
      <c r="G28">
        <f ca="1">OFFSET(Results_Grouping_Chicken!K$44,0,$N27)</f>
        <v>0.16038740897577899</v>
      </c>
      <c r="H28" s="12">
        <f ca="1">G4+E4</f>
        <v>0.1011919171151304</v>
      </c>
      <c r="I28">
        <f t="shared" ca="1" si="15"/>
        <v>11.696452206514616</v>
      </c>
      <c r="M28">
        <f t="shared" ca="1" si="16"/>
        <v>0.18159782669258492</v>
      </c>
      <c r="N28">
        <v>182</v>
      </c>
      <c r="AP28" t="s">
        <v>110</v>
      </c>
      <c r="AQ28">
        <f ca="1">$I$77</f>
        <v>0.42514100356415646</v>
      </c>
      <c r="AR28">
        <f ca="1">$I$78</f>
        <v>0.46654900369279462</v>
      </c>
      <c r="AS28">
        <f ca="1">$I$79</f>
        <v>0.50780911810668683</v>
      </c>
      <c r="AT28">
        <f t="shared" ca="1" si="13"/>
        <v>8.2668114542530369E-2</v>
      </c>
    </row>
    <row r="29" spans="1:46" x14ac:dyDescent="0.25">
      <c r="A29" t="str">
        <f ca="1">OFFSET(Results_Grouping_Chicken!$E$9,0,N28)</f>
        <v>S8_20_Car - Local Small Business Food Rescue App (Estimate)</v>
      </c>
      <c r="B29">
        <f ca="1">OFFSET(Results_Grouping_Chicken!F$44,0,$N28)</f>
        <v>-2.02855463680892E-2</v>
      </c>
      <c r="C29">
        <f ca="1">OFFSET(Results_Grouping_Chicken!G$44,0,$N28)</f>
        <v>3.74451580773386E-2</v>
      </c>
      <c r="D29">
        <f ca="1">OFFSET(Results_Grouping_Chicken!H$44,0,$N28)</f>
        <v>7.4890316154677204E-3</v>
      </c>
      <c r="E29">
        <f ca="1">OFFSET(Results_Grouping_Chicken!I$44,0,$N28)</f>
        <v>1.9206811830962101E-3</v>
      </c>
      <c r="F29">
        <f ca="1">OFFSET(Results_Grouping_Chicken!J$44,0,$N28)</f>
        <v>12.269687147409901</v>
      </c>
      <c r="G29">
        <f ca="1">OFFSET(Results_Grouping_Chicken!K$44,0,$N28)</f>
        <v>0.173666871486305</v>
      </c>
      <c r="H29" s="12">
        <f ca="1">G5+E5</f>
        <v>0.11003171773610819</v>
      </c>
      <c r="I29">
        <f t="shared" ca="1" si="15"/>
        <v>12.579955061140126</v>
      </c>
      <c r="M29">
        <f t="shared" ca="1" si="16"/>
        <v>0.20023619599411832</v>
      </c>
      <c r="AP29" t="s">
        <v>111</v>
      </c>
      <c r="AQ29">
        <f ca="1">$I$80</f>
        <v>0.37832145697716113</v>
      </c>
      <c r="AR29">
        <f ca="1">$I$81</f>
        <v>0.41591856377895109</v>
      </c>
      <c r="AS29">
        <f ca="1">$I$82</f>
        <v>0.45338139519930581</v>
      </c>
      <c r="AT29">
        <f t="shared" ca="1" si="13"/>
        <v>7.5059938222144684E-2</v>
      </c>
    </row>
    <row r="30" spans="1:46" x14ac:dyDescent="0.25">
      <c r="A30" s="5" t="s">
        <v>93</v>
      </c>
      <c r="B30" t="str">
        <f>B2</f>
        <v>Avoided Disposal</v>
      </c>
      <c r="C30" t="s">
        <v>34</v>
      </c>
      <c r="D30" t="s">
        <v>35</v>
      </c>
      <c r="E30" t="s">
        <v>36</v>
      </c>
      <c r="F30" t="s">
        <v>99</v>
      </c>
      <c r="G30" t="s">
        <v>38</v>
      </c>
      <c r="H30" t="s">
        <v>95</v>
      </c>
      <c r="I30" t="s">
        <v>96</v>
      </c>
      <c r="J30" t="s">
        <v>102</v>
      </c>
      <c r="K30" t="s">
        <v>101</v>
      </c>
      <c r="L30" t="s">
        <v>103</v>
      </c>
      <c r="N30">
        <v>0</v>
      </c>
      <c r="AP30" s="12" t="s">
        <v>228</v>
      </c>
      <c r="AQ30" s="12">
        <f ca="1">I83</f>
        <v>0.8604766915910701</v>
      </c>
      <c r="AR30" s="12">
        <f ca="1">I84</f>
        <v>0.93731899190794732</v>
      </c>
      <c r="AS30" s="12">
        <f ca="1">I85</f>
        <v>1.0138868554379754</v>
      </c>
      <c r="AT30" s="12">
        <f t="shared" ca="1" si="13"/>
        <v>0.15341016384690531</v>
      </c>
    </row>
    <row r="31" spans="1:46" x14ac:dyDescent="0.25">
      <c r="A31" t="str">
        <f t="shared" ref="A31:A54" si="17">A3</f>
        <v>S1_07 - Redistribution from Grower/Packer (OFB)</v>
      </c>
      <c r="B31">
        <f ca="1">OFFSET(Results_Grouping_Milk!F$44,0,$N30)</f>
        <v>-2.02855463680892E-2</v>
      </c>
      <c r="C31" s="3">
        <f ca="1">OFFSET(Results_Grouping_Milk!G$44,0,$N30)</f>
        <v>-5.5853617409923001E-3</v>
      </c>
      <c r="D31">
        <f ca="1">OFFSET(Results_Grouping_Milk!H$44,0,$N30)</f>
        <v>2.25476220680749E-3</v>
      </c>
      <c r="E31">
        <f ca="1">OFFSET(Results_Grouping_Milk!I$44,0,$N30)</f>
        <v>2.3758957236139199E-3</v>
      </c>
      <c r="F31">
        <f ca="1">OFFSET(Results_Grouping_Milk!J$44,0,$N30)</f>
        <v>2.2390748488091199</v>
      </c>
      <c r="G31">
        <f ca="1">OFFSET(Results_Grouping_Milk!K$44,0,$N30)</f>
        <v>8.9944536897344995E-2</v>
      </c>
      <c r="H31">
        <v>0</v>
      </c>
      <c r="I31">
        <f t="shared" ca="1" si="5"/>
        <v>2.3077791355278046</v>
      </c>
      <c r="M31">
        <f t="shared" ca="1" si="6"/>
        <v>6.8704286718684907E-2</v>
      </c>
      <c r="N31">
        <v>7</v>
      </c>
    </row>
    <row r="32" spans="1:46" x14ac:dyDescent="0.25">
      <c r="A32" t="str">
        <f t="shared" ca="1" si="17"/>
        <v>S1_14 - Redistribution from Grower/Packer (OFB)</v>
      </c>
      <c r="B32">
        <f ca="1">OFFSET(Results_Grouping_Milk!F$44,0,$N31)</f>
        <v>-2.02855463680892E-2</v>
      </c>
      <c r="C32" s="3">
        <f ca="1">OFFSET(Results_Grouping_Milk!G$44,0,$N31)</f>
        <v>-6.0399842082823696E-3</v>
      </c>
      <c r="D32">
        <f ca="1">OFFSET(Results_Grouping_Milk!H$44,0,$N31)</f>
        <v>4.8765787263510699E-3</v>
      </c>
      <c r="E32">
        <f ca="1">OFFSET(Results_Grouping_Milk!I$44,0,$N31)</f>
        <v>2.5692825848383002E-3</v>
      </c>
      <c r="F32">
        <f ca="1">OFFSET(Results_Grouping_Milk!J$44,0,$N31)</f>
        <v>2.4213251272005598</v>
      </c>
      <c r="G32">
        <f ca="1">OFFSET(Results_Grouping_Milk!K$44,0,$N31)</f>
        <v>9.8622634530292103E-2</v>
      </c>
      <c r="H32">
        <v>0</v>
      </c>
      <c r="I32">
        <f t="shared" ca="1" si="5"/>
        <v>2.5010680924656699</v>
      </c>
      <c r="M32">
        <f t="shared" ca="1" si="6"/>
        <v>7.9742965265109905E-2</v>
      </c>
      <c r="N32">
        <v>14</v>
      </c>
    </row>
    <row r="33" spans="1:14" x14ac:dyDescent="0.25">
      <c r="A33" t="str">
        <f t="shared" ca="1" si="17"/>
        <v>S1_20 - Redistribution from Grower/Packer (OFB)</v>
      </c>
      <c r="B33">
        <f ca="1">OFFSET(Results_Grouping_Milk!F$44,0,$N32)</f>
        <v>-2.02855463680892E-2</v>
      </c>
      <c r="C33" s="3">
        <f ca="1">OFFSET(Results_Grouping_Milk!G$44,0,$N32)</f>
        <v>-6.4929830239035397E-3</v>
      </c>
      <c r="D33">
        <f ca="1">OFFSET(Results_Grouping_Milk!H$44,0,$N32)</f>
        <v>7.4890316154677204E-3</v>
      </c>
      <c r="E33">
        <f ca="1">OFFSET(Results_Grouping_Milk!I$44,0,$N32)</f>
        <v>2.7619787787011799E-3</v>
      </c>
      <c r="F33">
        <f ca="1">OFFSET(Results_Grouping_Milk!J$44,0,$N32)</f>
        <v>2.6029245117405999</v>
      </c>
      <c r="G33">
        <f ca="1">OFFSET(Results_Grouping_Milk!K$44,0,$N32)</f>
        <v>0.107269738957407</v>
      </c>
      <c r="H33">
        <v>0</v>
      </c>
      <c r="I33">
        <f t="shared" ca="1" si="5"/>
        <v>2.693666731700183</v>
      </c>
      <c r="M33">
        <f t="shared" ca="1" si="6"/>
        <v>9.0742219959583162E-2</v>
      </c>
      <c r="N33">
        <v>21</v>
      </c>
    </row>
    <row r="34" spans="1:14" x14ac:dyDescent="0.25">
      <c r="A34" t="str">
        <f t="shared" ca="1" si="17"/>
        <v>S2_07 - Gleaning (SH)</v>
      </c>
      <c r="B34">
        <f ca="1">OFFSET(Results_Grouping_Milk!F$44,0,$N33)</f>
        <v>-2.02855463680892E-2</v>
      </c>
      <c r="C34">
        <f ca="1">OFFSET(Results_Grouping_Milk!G$44,0,$N33)</f>
        <v>2.23011498793394E-3</v>
      </c>
      <c r="D34">
        <f ca="1">OFFSET(Results_Grouping_Milk!H$44,0,$N33)</f>
        <v>2.25476220680749E-3</v>
      </c>
      <c r="E34">
        <f ca="1">OFFSET(Results_Grouping_Milk!I$44,0,$N33)</f>
        <v>2.2792471796095298E-3</v>
      </c>
      <c r="F34">
        <f ca="1">OFFSET(Results_Grouping_Milk!J$44,0,$N33)</f>
        <v>2.0940908515591898</v>
      </c>
      <c r="G34">
        <f ca="1">OFFSET(Results_Grouping_Milk!K$44,0,$N33)</f>
        <v>1.42720774918232E-2</v>
      </c>
      <c r="H34">
        <v>0</v>
      </c>
      <c r="I34">
        <f t="shared" ca="1" si="5"/>
        <v>2.094841507057275</v>
      </c>
      <c r="M34">
        <f t="shared" ca="1" si="6"/>
        <v>7.5065549808495981E-4</v>
      </c>
      <c r="N34">
        <v>28</v>
      </c>
    </row>
    <row r="35" spans="1:14" x14ac:dyDescent="0.25">
      <c r="A35" t="str">
        <f t="shared" ca="1" si="17"/>
        <v>S2_14 - Gleaning (SH)</v>
      </c>
      <c r="B35">
        <f ca="1">OFFSET(Results_Grouping_Milk!F$44,0,$N34)</f>
        <v>-2.02855463680892E-2</v>
      </c>
      <c r="C35">
        <f ca="1">OFFSET(Results_Grouping_Milk!G$44,0,$N34)</f>
        <v>2.4116359753239098E-3</v>
      </c>
      <c r="D35">
        <f ca="1">OFFSET(Results_Grouping_Milk!H$44,0,$N34)</f>
        <v>4.8765787263510699E-3</v>
      </c>
      <c r="E35">
        <f ca="1">OFFSET(Results_Grouping_Milk!I$44,0,$N34)</f>
        <v>2.4647672988800701E-3</v>
      </c>
      <c r="F35">
        <f ca="1">OFFSET(Results_Grouping_Milk!J$44,0,$N34)</f>
        <v>2.2645401069186599</v>
      </c>
      <c r="G35">
        <f ca="1">OFFSET(Results_Grouping_Milk!K$44,0,$N34)</f>
        <v>1.67907888940882E-2</v>
      </c>
      <c r="H35">
        <v>0</v>
      </c>
      <c r="I35">
        <f t="shared" ca="1" si="5"/>
        <v>2.270798331445214</v>
      </c>
      <c r="M35">
        <f t="shared" ca="1" si="6"/>
        <v>6.2582245265540501E-3</v>
      </c>
      <c r="N35">
        <v>35</v>
      </c>
    </row>
    <row r="36" spans="1:14" x14ac:dyDescent="0.25">
      <c r="A36" t="str">
        <f t="shared" ca="1" si="17"/>
        <v>S2_20 - Gleaning (SH)</v>
      </c>
      <c r="B36">
        <f ca="1">OFFSET(Results_Grouping_Milk!F$44,0,$N35)</f>
        <v>-2.02855463680892E-2</v>
      </c>
      <c r="C36">
        <f ca="1">OFFSET(Results_Grouping_Milk!G$44,0,$N35)</f>
        <v>2.5925086734732098E-3</v>
      </c>
      <c r="D36">
        <f ca="1">OFFSET(Results_Grouping_Milk!H$44,0,$N35)</f>
        <v>7.4890316154677204E-3</v>
      </c>
      <c r="E36">
        <f ca="1">OFFSET(Results_Grouping_Milk!I$44,0,$N35)</f>
        <v>2.6496248462960798E-3</v>
      </c>
      <c r="F36">
        <f ca="1">OFFSET(Results_Grouping_Milk!J$44,0,$N35)</f>
        <v>2.4343806149375502</v>
      </c>
      <c r="G36">
        <f ca="1">OFFSET(Results_Grouping_Milk!K$44,0,$N35)</f>
        <v>1.9300504898488099E-2</v>
      </c>
      <c r="H36">
        <v>0</v>
      </c>
      <c r="I36">
        <f t="shared" ca="1" si="5"/>
        <v>2.4461267386031862</v>
      </c>
      <c r="M36">
        <f t="shared" ca="1" si="6"/>
        <v>1.1746123665635908E-2</v>
      </c>
      <c r="N36">
        <v>42</v>
      </c>
    </row>
    <row r="37" spans="1:14" x14ac:dyDescent="0.25">
      <c r="A37" t="str">
        <f t="shared" ca="1" si="17"/>
        <v>S3_07_Car - Gleaning (UG)</v>
      </c>
      <c r="B37">
        <f ca="1">OFFSET(Results_Grouping_Milk!F$44,0,$N36)</f>
        <v>-2.02855463680892E-2</v>
      </c>
      <c r="C37">
        <f ca="1">OFFSET(Results_Grouping_Milk!G$44,0,$N36)</f>
        <v>2.23011498793394E-3</v>
      </c>
      <c r="D37">
        <f ca="1">OFFSET(Results_Grouping_Milk!H$44,0,$N36)</f>
        <v>2.25476220680749E-3</v>
      </c>
      <c r="E37">
        <f ca="1">OFFSET(Results_Grouping_Milk!I$44,0,$N36)</f>
        <v>1.3966222857138E-3</v>
      </c>
      <c r="F37">
        <f ca="1">OFFSET(Results_Grouping_Milk!J$44,0,$N36)</f>
        <v>2.0950950034170899</v>
      </c>
      <c r="G37">
        <f ca="1">OFFSET(Results_Grouping_Milk!K$44,0,$N36)</f>
        <v>7.0768128087688398E-2</v>
      </c>
      <c r="H37">
        <f ca="1">G31</f>
        <v>8.9944536897344995E-2</v>
      </c>
      <c r="I37">
        <f t="shared" ca="1" si="5"/>
        <v>2.2414036215144892</v>
      </c>
      <c r="M37">
        <f t="shared" ca="1" si="6"/>
        <v>5.6364081200054428E-2</v>
      </c>
      <c r="N37">
        <v>49</v>
      </c>
    </row>
    <row r="38" spans="1:14" x14ac:dyDescent="0.25">
      <c r="A38" t="str">
        <f t="shared" ca="1" si="17"/>
        <v>S3_14_Car - Gleaning (UG)</v>
      </c>
      <c r="B38">
        <f ca="1">OFFSET(Results_Grouping_Milk!F$44,0,$N37)</f>
        <v>-2.02855463680892E-2</v>
      </c>
      <c r="C38">
        <f ca="1">OFFSET(Results_Grouping_Milk!G$44,0,$N37)</f>
        <v>2.4116359753239098E-3</v>
      </c>
      <c r="D38">
        <f ca="1">OFFSET(Results_Grouping_Milk!H$44,0,$N37)</f>
        <v>4.8765787263510699E-3</v>
      </c>
      <c r="E38">
        <f ca="1">OFFSET(Results_Grouping_Milk!I$44,0,$N37)</f>
        <v>1.5103008438533E-3</v>
      </c>
      <c r="F38">
        <f ca="1">OFFSET(Results_Grouping_Milk!J$44,0,$N37)</f>
        <v>2.2656259920673198</v>
      </c>
      <c r="G38">
        <f ca="1">OFFSET(Results_Grouping_Milk!K$44,0,$N37)</f>
        <v>7.7885355236128606E-2</v>
      </c>
      <c r="H38">
        <f t="shared" ref="H38:H39" ca="1" si="18">G32</f>
        <v>9.8622634530292103E-2</v>
      </c>
      <c r="I38">
        <f t="shared" ca="1" si="5"/>
        <v>2.4306469510111799</v>
      </c>
      <c r="M38">
        <f t="shared" ca="1" si="6"/>
        <v>6.6398324413567689E-2</v>
      </c>
      <c r="N38">
        <v>56</v>
      </c>
    </row>
    <row r="39" spans="1:14" x14ac:dyDescent="0.25">
      <c r="A39" t="str">
        <f t="shared" ca="1" si="17"/>
        <v>S3_20_Car - Gleaning (UG)</v>
      </c>
      <c r="B39">
        <f ca="1">OFFSET(Results_Grouping_Milk!F$44,0,$N38)</f>
        <v>-2.02855463680892E-2</v>
      </c>
      <c r="C39">
        <f ca="1">OFFSET(Results_Grouping_Milk!G$44,0,$N38)</f>
        <v>2.5925086734732098E-3</v>
      </c>
      <c r="D39">
        <f ca="1">OFFSET(Results_Grouping_Milk!H$44,0,$N38)</f>
        <v>7.4890316154677204E-3</v>
      </c>
      <c r="E39">
        <f ca="1">OFFSET(Results_Grouping_Milk!I$44,0,$N38)</f>
        <v>1.6235734071422901E-3</v>
      </c>
      <c r="F39">
        <f ca="1">OFFSET(Results_Grouping_Milk!J$44,0,$N38)</f>
        <v>2.4355479414723602</v>
      </c>
      <c r="G39">
        <f ca="1">OFFSET(Results_Grouping_Milk!K$44,0,$N38)</f>
        <v>8.49771637161814E-2</v>
      </c>
      <c r="H39">
        <f t="shared" ca="1" si="18"/>
        <v>0.107269738957407</v>
      </c>
      <c r="I39">
        <f t="shared" ca="1" si="5"/>
        <v>2.6192144114739424</v>
      </c>
      <c r="M39">
        <f t="shared" ca="1" si="6"/>
        <v>7.6396731044175423E-2</v>
      </c>
      <c r="N39">
        <v>63</v>
      </c>
    </row>
    <row r="40" spans="1:14" x14ac:dyDescent="0.25">
      <c r="A40" t="str">
        <f t="shared" ca="1" si="17"/>
        <v>S3_07_Van - Gleaning (UG)</v>
      </c>
      <c r="B40">
        <f ca="1">OFFSET(Results_Grouping_Milk!F$44,0,$N39)</f>
        <v>-2.02855463680892E-2</v>
      </c>
      <c r="C40">
        <f ca="1">OFFSET(Results_Grouping_Milk!G$44,0,$N39)</f>
        <v>2.23011498793394E-3</v>
      </c>
      <c r="D40">
        <f ca="1">OFFSET(Results_Grouping_Milk!H$44,0,$N39)</f>
        <v>2.25476220680749E-3</v>
      </c>
      <c r="E40">
        <f ca="1">OFFSET(Results_Grouping_Milk!I$44,0,$N39)</f>
        <v>1.3966222857138E-3</v>
      </c>
      <c r="F40">
        <f ca="1">OFFSET(Results_Grouping_Milk!J$44,0,$N39)</f>
        <v>2.0950950034170899</v>
      </c>
      <c r="G40">
        <f ca="1">OFFSET(Results_Grouping_Milk!K$44,0,$N39)</f>
        <v>2.0158969055706299E-2</v>
      </c>
      <c r="H40">
        <f ca="1">G31</f>
        <v>8.9944536897344995E-2</v>
      </c>
      <c r="I40">
        <f t="shared" ca="1" si="5"/>
        <v>2.1907944624825069</v>
      </c>
      <c r="M40">
        <f t="shared" ca="1" si="6"/>
        <v>5.7549221680723295E-3</v>
      </c>
      <c r="N40">
        <v>70</v>
      </c>
    </row>
    <row r="41" spans="1:14" x14ac:dyDescent="0.25">
      <c r="A41" t="str">
        <f t="shared" ca="1" si="17"/>
        <v>S3_14_Van - Gleaning (UG)</v>
      </c>
      <c r="B41">
        <f ca="1">OFFSET(Results_Grouping_Milk!F$44,0,$N40)</f>
        <v>-2.02855463680892E-2</v>
      </c>
      <c r="C41">
        <f ca="1">OFFSET(Results_Grouping_Milk!G$44,0,$N40)</f>
        <v>2.4116359753239098E-3</v>
      </c>
      <c r="D41">
        <f ca="1">OFFSET(Results_Grouping_Milk!H$44,0,$N40)</f>
        <v>4.8765787263510699E-3</v>
      </c>
      <c r="E41">
        <f ca="1">OFFSET(Results_Grouping_Milk!I$44,0,$N40)</f>
        <v>1.5103008438533E-3</v>
      </c>
      <c r="F41">
        <f ca="1">OFFSET(Results_Grouping_Milk!J$44,0,$N40)</f>
        <v>2.2656259920673198</v>
      </c>
      <c r="G41">
        <f ca="1">OFFSET(Results_Grouping_Milk!K$44,0,$N40)</f>
        <v>2.31568460503804E-2</v>
      </c>
      <c r="H41">
        <f t="shared" ref="H41:H42" ca="1" si="19">G32</f>
        <v>9.8622634530292103E-2</v>
      </c>
      <c r="I41">
        <f t="shared" ca="1" si="5"/>
        <v>2.3759184418254318</v>
      </c>
      <c r="M41">
        <f t="shared" ca="1" si="6"/>
        <v>1.166981522781948E-2</v>
      </c>
      <c r="N41">
        <v>77</v>
      </c>
    </row>
    <row r="42" spans="1:14" x14ac:dyDescent="0.25">
      <c r="A42" t="str">
        <f t="shared" ca="1" si="17"/>
        <v>S3_20_Van - Gleaning (UG)</v>
      </c>
      <c r="B42">
        <f ca="1">OFFSET(Results_Grouping_Milk!F$44,0,$N41)</f>
        <v>-2.02855463680892E-2</v>
      </c>
      <c r="C42">
        <f ca="1">OFFSET(Results_Grouping_Milk!G$44,0,$N41)</f>
        <v>2.5925086734732098E-3</v>
      </c>
      <c r="D42">
        <f ca="1">OFFSET(Results_Grouping_Milk!H$44,0,$N41)</f>
        <v>7.4890316154677204E-3</v>
      </c>
      <c r="E42">
        <f ca="1">OFFSET(Results_Grouping_Milk!I$44,0,$N41)</f>
        <v>1.6235734071422901E-3</v>
      </c>
      <c r="F42">
        <f ca="1">OFFSET(Results_Grouping_Milk!J$44,0,$N41)</f>
        <v>2.4355479414723602</v>
      </c>
      <c r="G42">
        <f ca="1">OFFSET(Results_Grouping_Milk!K$44,0,$N41)</f>
        <v>2.6144016341502201E-2</v>
      </c>
      <c r="H42">
        <f t="shared" ca="1" si="19"/>
        <v>0.107269738957407</v>
      </c>
      <c r="I42">
        <f t="shared" ca="1" si="5"/>
        <v>2.5603812640992634</v>
      </c>
      <c r="M42">
        <f t="shared" ca="1" si="6"/>
        <v>1.756358366949622E-2</v>
      </c>
      <c r="N42">
        <v>84</v>
      </c>
    </row>
    <row r="43" spans="1:14" x14ac:dyDescent="0.25">
      <c r="A43" t="str">
        <f t="shared" ca="1" si="17"/>
        <v>S4_07 - Retail Donation to PA (CSC)</v>
      </c>
      <c r="B43">
        <f ca="1">OFFSET(Results_Grouping_Milk!F$44,0,$N42)</f>
        <v>-2.02855463680892E-2</v>
      </c>
      <c r="C43">
        <f ca="1">OFFSET(Results_Grouping_Milk!G$44,0,$N42)</f>
        <v>3.5789876298531502E-3</v>
      </c>
      <c r="D43">
        <f ca="1">OFFSET(Results_Grouping_Milk!H$44,0,$N42)</f>
        <v>2.25476220680749E-3</v>
      </c>
      <c r="E43">
        <f ca="1">OFFSET(Results_Grouping_Milk!I$44,0,$N42)</f>
        <v>9.1788825954418395E-4</v>
      </c>
      <c r="F43">
        <f ca="1">OFFSET(Results_Grouping_Milk!J$44,0,$N42)</f>
        <v>2.1801462405490901</v>
      </c>
      <c r="G43">
        <f ca="1">OFFSET(Results_Grouping_Milk!K$44,0,$N42)</f>
        <v>6.0322829147545099E-3</v>
      </c>
      <c r="H43">
        <f ca="1">G31+E31</f>
        <v>9.2320432620958917E-2</v>
      </c>
      <c r="I43">
        <f t="shared" ca="1" si="5"/>
        <v>2.2649650478129195</v>
      </c>
      <c r="M43">
        <f t="shared" ca="1" si="6"/>
        <v>-7.5016253571298652E-3</v>
      </c>
      <c r="N43">
        <v>91</v>
      </c>
    </row>
    <row r="44" spans="1:14" x14ac:dyDescent="0.25">
      <c r="A44" t="str">
        <f t="shared" ca="1" si="17"/>
        <v>S4_14 - Retail Donation to PA (CSC)</v>
      </c>
      <c r="B44">
        <f ca="1">OFFSET(Results_Grouping_Milk!F$44,0,$N43)</f>
        <v>-2.02855463680892E-2</v>
      </c>
      <c r="C44">
        <f ca="1">OFFSET(Results_Grouping_Milk!G$44,0,$N43)</f>
        <v>3.87030057646911E-3</v>
      </c>
      <c r="D44">
        <f ca="1">OFFSET(Results_Grouping_Milk!H$44,0,$N43)</f>
        <v>4.8765787263510699E-3</v>
      </c>
      <c r="E44">
        <f ca="1">OFFSET(Results_Grouping_Milk!I$44,0,$N43)</f>
        <v>9.9260009462336205E-4</v>
      </c>
      <c r="F44">
        <f ca="1">OFFSET(Results_Grouping_Milk!J$44,0,$N43)</f>
        <v>2.3576000043147101</v>
      </c>
      <c r="G44">
        <f ca="1">OFFSET(Results_Grouping_Milk!K$44,0,$N43)</f>
        <v>7.8803133630721296E-3</v>
      </c>
      <c r="H44">
        <f t="shared" ref="H44:H45" ca="1" si="20">G32+E32</f>
        <v>0.1011919171151304</v>
      </c>
      <c r="I44">
        <f t="shared" ca="1" si="5"/>
        <v>2.456126167822267</v>
      </c>
      <c r="M44">
        <f t="shared" ca="1" si="6"/>
        <v>-2.6657536075735296E-3</v>
      </c>
      <c r="N44">
        <v>98</v>
      </c>
    </row>
    <row r="45" spans="1:14" x14ac:dyDescent="0.25">
      <c r="A45" t="str">
        <f t="shared" ca="1" si="17"/>
        <v>S4_20 - Retail Donation to PA (CSC)</v>
      </c>
      <c r="B45">
        <f ca="1">OFFSET(Results_Grouping_Milk!F$44,0,$N44)</f>
        <v>-2.02855463680892E-2</v>
      </c>
      <c r="C45">
        <f ca="1">OFFSET(Results_Grouping_Milk!G$44,0,$N44)</f>
        <v>4.1605731197042898E-3</v>
      </c>
      <c r="D45">
        <f ca="1">OFFSET(Results_Grouping_Milk!H$44,0,$N44)</f>
        <v>7.4890316154677204E-3</v>
      </c>
      <c r="E45">
        <f ca="1">OFFSET(Results_Grouping_Milk!I$44,0,$N44)</f>
        <v>1.06704510172011E-3</v>
      </c>
      <c r="F45">
        <f ca="1">OFFSET(Results_Grouping_Milk!J$44,0,$N44)</f>
        <v>2.5344200046383101</v>
      </c>
      <c r="G45">
        <f ca="1">OFFSET(Results_Grouping_Milk!K$44,0,$N44)</f>
        <v>9.7217437026457694E-3</v>
      </c>
      <c r="H45">
        <f t="shared" ca="1" si="20"/>
        <v>0.11003171773610819</v>
      </c>
      <c r="I45">
        <f t="shared" ca="1" si="5"/>
        <v>2.6466045695458664</v>
      </c>
      <c r="M45">
        <f t="shared" ca="1" si="6"/>
        <v>2.1528471714486888E-3</v>
      </c>
      <c r="N45">
        <v>105</v>
      </c>
    </row>
    <row r="46" spans="1:14" x14ac:dyDescent="0.25">
      <c r="A46" t="str">
        <f t="shared" ca="1" si="17"/>
        <v>S5_07 - Retail Donation to Food Bank (Estimate)</v>
      </c>
      <c r="B46">
        <f ca="1">OFFSET(Results_Grouping_Milk!F$44,0,$N45)</f>
        <v>-2.02855463680892E-2</v>
      </c>
      <c r="C46">
        <f ca="1">OFFSET(Results_Grouping_Milk!G$44,0,$N45)</f>
        <v>-1.2330756504004101E-3</v>
      </c>
      <c r="D46">
        <f ca="1">OFFSET(Results_Grouping_Milk!H$44,0,$N45)</f>
        <v>2.25476220680749E-3</v>
      </c>
      <c r="E46">
        <f ca="1">OFFSET(Results_Grouping_Milk!I$44,0,$N45)</f>
        <v>2.5296938402411501E-3</v>
      </c>
      <c r="F46">
        <f ca="1">OFFSET(Results_Grouping_Milk!J$44,0,$N45)</f>
        <v>2.41789484038779</v>
      </c>
      <c r="G46">
        <f ca="1">OFFSET(Results_Grouping_Milk!K$44,0,$N45)</f>
        <v>1.44000260353928E-2</v>
      </c>
      <c r="H46">
        <f ca="1">G31+E31</f>
        <v>9.2320432620958917E-2</v>
      </c>
      <c r="I46">
        <f t="shared" ca="1" si="5"/>
        <v>2.5078811330727007</v>
      </c>
      <c r="M46">
        <f t="shared" ca="1" si="6"/>
        <v>-2.3341399360481685E-3</v>
      </c>
      <c r="N46">
        <v>112</v>
      </c>
    </row>
    <row r="47" spans="1:14" x14ac:dyDescent="0.25">
      <c r="A47" t="str">
        <f t="shared" ca="1" si="17"/>
        <v>S5_14 - Retail Donation to Food Bank (Estimate)</v>
      </c>
      <c r="B47">
        <f ca="1">OFFSET(Results_Grouping_Milk!F$44,0,$N46)</f>
        <v>-2.02855463680892E-2</v>
      </c>
      <c r="C47">
        <f ca="1">OFFSET(Results_Grouping_Milk!G$44,0,$N46)</f>
        <v>-1.3334422731074199E-3</v>
      </c>
      <c r="D47">
        <f ca="1">OFFSET(Results_Grouping_Milk!H$44,0,$N46)</f>
        <v>4.8765787263510699E-3</v>
      </c>
      <c r="E47">
        <f ca="1">OFFSET(Results_Grouping_Milk!I$44,0,$N46)</f>
        <v>2.7355991528189199E-3</v>
      </c>
      <c r="F47">
        <f ca="1">OFFSET(Results_Grouping_Milk!J$44,0,$N46)</f>
        <v>2.6147002343728398</v>
      </c>
      <c r="G47">
        <f ca="1">OFFSET(Results_Grouping_Milk!K$44,0,$N46)</f>
        <v>1.6929151853994899E-2</v>
      </c>
      <c r="H47">
        <f t="shared" ref="H47:H48" ca="1" si="21">G32+E32</f>
        <v>0.1011919171151304</v>
      </c>
      <c r="I47">
        <f t="shared" ca="1" si="5"/>
        <v>2.7188144925799387</v>
      </c>
      <c r="M47">
        <f t="shared" ca="1" si="6"/>
        <v>2.9223410919682682E-3</v>
      </c>
      <c r="N47">
        <v>119</v>
      </c>
    </row>
    <row r="48" spans="1:14" x14ac:dyDescent="0.25">
      <c r="A48" t="str">
        <f t="shared" ca="1" si="17"/>
        <v>S5_20 - Retail Donation to Food Bank (Estimate)</v>
      </c>
      <c r="B48">
        <f ca="1">OFFSET(Results_Grouping_Milk!F$44,0,$N47)</f>
        <v>-2.02855463680892E-2</v>
      </c>
      <c r="C48">
        <f ca="1">OFFSET(Results_Grouping_Milk!G$44,0,$N47)</f>
        <v>-1.4334504435904801E-3</v>
      </c>
      <c r="D48">
        <f ca="1">OFFSET(Results_Grouping_Milk!H$44,0,$N47)</f>
        <v>7.4890316154677204E-3</v>
      </c>
      <c r="E48">
        <f ca="1">OFFSET(Results_Grouping_Milk!I$44,0,$N47)</f>
        <v>2.9407690892803398E-3</v>
      </c>
      <c r="F48">
        <f ca="1">OFFSET(Results_Grouping_Milk!J$44,0,$N47)</f>
        <v>2.8108027519508001</v>
      </c>
      <c r="G48">
        <f ca="1">OFFSET(Results_Grouping_Milk!K$44,0,$N47)</f>
        <v>1.94492450803877E-2</v>
      </c>
      <c r="H48">
        <f t="shared" ca="1" si="21"/>
        <v>0.11003171773610819</v>
      </c>
      <c r="I48">
        <f t="shared" ca="1" si="5"/>
        <v>2.9289945186603643</v>
      </c>
      <c r="M48">
        <f t="shared" ca="1" si="6"/>
        <v>8.160048973456081E-3</v>
      </c>
      <c r="N48">
        <v>126</v>
      </c>
    </row>
    <row r="49" spans="1:14" x14ac:dyDescent="0.25">
      <c r="A49" t="str">
        <f t="shared" ca="1" si="17"/>
        <v>S6_07 - Prepared Food from Retail (Estimate)</v>
      </c>
      <c r="B49">
        <f ca="1">OFFSET(Results_Grouping_Milk!F$44,0,$N48)</f>
        <v>-2.02855463680892E-2</v>
      </c>
      <c r="C49">
        <f ca="1">OFFSET(Results_Grouping_Milk!G$44,0,$N48)</f>
        <v>3.9405015318585198E-3</v>
      </c>
      <c r="D49">
        <f ca="1">OFFSET(Results_Grouping_Milk!H$44,0,$N48)</f>
        <v>2.25476220680749E-3</v>
      </c>
      <c r="E49">
        <f ca="1">OFFSET(Results_Grouping_Milk!I$44,0,$N48)</f>
        <v>1.46598042603534E-3</v>
      </c>
      <c r="F49">
        <f ca="1">OFFSET(Results_Grouping_Milk!J$44,0,$N48)</f>
        <v>2.1991402379234901</v>
      </c>
      <c r="G49">
        <f ca="1">OFFSET(Results_Grouping_Milk!K$44,0,$N48)</f>
        <v>6.2577516480893701E-3</v>
      </c>
      <c r="H49">
        <f ca="1">G31+E31</f>
        <v>9.2320432620958917E-2</v>
      </c>
      <c r="I49">
        <f t="shared" ca="1" si="5"/>
        <v>2.2850941199891506</v>
      </c>
      <c r="M49">
        <f t="shared" ca="1" si="6"/>
        <v>-6.3665505552984785E-3</v>
      </c>
      <c r="N49">
        <v>133</v>
      </c>
    </row>
    <row r="50" spans="1:14" x14ac:dyDescent="0.25">
      <c r="A50" t="str">
        <f t="shared" ca="1" si="17"/>
        <v>S6_14 - Prepared Food from Retail (Estimate)</v>
      </c>
      <c r="B50">
        <f ca="1">OFFSET(Results_Grouping_Milk!F$44,0,$N49)</f>
        <v>-2.02855463680892E-2</v>
      </c>
      <c r="C50">
        <f ca="1">OFFSET(Results_Grouping_Milk!G$44,0,$N49)</f>
        <v>4.2612400286377002E-3</v>
      </c>
      <c r="D50">
        <f ca="1">OFFSET(Results_Grouping_Milk!H$44,0,$N49)</f>
        <v>4.8765787263510699E-3</v>
      </c>
      <c r="E50">
        <f ca="1">OFFSET(Results_Grouping_Milk!I$44,0,$N49)</f>
        <v>1.5853044142010099E-3</v>
      </c>
      <c r="F50">
        <f ca="1">OFFSET(Results_Grouping_Milk!J$44,0,$N49)</f>
        <v>2.3781400247312199</v>
      </c>
      <c r="G50">
        <f ca="1">OFFSET(Results_Grouping_Milk!K$44,0,$N49)</f>
        <v>8.1241342026086693E-3</v>
      </c>
      <c r="H50">
        <f t="shared" ref="H50:H51" ca="1" si="22">G32+E32</f>
        <v>0.1011919171151304</v>
      </c>
      <c r="I50">
        <f t="shared" ca="1" si="5"/>
        <v>2.4778936528500597</v>
      </c>
      <c r="M50">
        <f t="shared" ca="1" si="6"/>
        <v>-1.4382889962907524E-3</v>
      </c>
      <c r="N50">
        <v>140</v>
      </c>
    </row>
    <row r="51" spans="1:14" x14ac:dyDescent="0.25">
      <c r="A51" t="str">
        <f t="shared" ca="1" si="17"/>
        <v>S6_20 - Prepared Food from Retail (Estimate)</v>
      </c>
      <c r="B51">
        <f ca="1">OFFSET(Results_Grouping_Milk!F$44,0,$N50)</f>
        <v>-2.02855463680892E-2</v>
      </c>
      <c r="C51">
        <f ca="1">OFFSET(Results_Grouping_Milk!G$44,0,$N50)</f>
        <v>4.5808330307855298E-3</v>
      </c>
      <c r="D51">
        <f ca="1">OFFSET(Results_Grouping_Milk!H$44,0,$N50)</f>
        <v>7.4890316154677204E-3</v>
      </c>
      <c r="E51">
        <f ca="1">OFFSET(Results_Grouping_Milk!I$44,0,$N50)</f>
        <v>1.7042022452660899E-3</v>
      </c>
      <c r="F51">
        <f ca="1">OFFSET(Results_Grouping_Milk!J$44,0,$N50)</f>
        <v>2.5565005265860599</v>
      </c>
      <c r="G51">
        <f ca="1">OFFSET(Results_Grouping_Milk!K$44,0,$N50)</f>
        <v>9.9838511051475402E-3</v>
      </c>
      <c r="H51">
        <f t="shared" ca="1" si="22"/>
        <v>0.11003171773610819</v>
      </c>
      <c r="I51">
        <f t="shared" ca="1" si="5"/>
        <v>2.6700046159507456</v>
      </c>
      <c r="M51">
        <f t="shared" ca="1" si="6"/>
        <v>3.4723716285776805E-3</v>
      </c>
      <c r="N51">
        <v>147</v>
      </c>
    </row>
    <row r="52" spans="1:14" x14ac:dyDescent="0.25">
      <c r="A52" t="str">
        <f t="shared" ca="1" si="17"/>
        <v>S7_07 - Direct Donation of Prepared Food (Estimate)</v>
      </c>
      <c r="B52">
        <f ca="1">OFFSET(Results_Grouping_Milk!F$44,0,$N51)</f>
        <v>-2.02855463680892E-2</v>
      </c>
      <c r="C52">
        <f ca="1">OFFSET(Results_Grouping_Milk!G$44,0,$N51)</f>
        <v>0</v>
      </c>
      <c r="D52">
        <f ca="1">OFFSET(Results_Grouping_Milk!H$44,0,$N51)</f>
        <v>2.25476220680749E-3</v>
      </c>
      <c r="E52">
        <f ca="1">OFFSET(Results_Grouping_Milk!I$44,0,$N51)</f>
        <v>0</v>
      </c>
      <c r="F52">
        <f ca="1">OFFSET(Results_Grouping_Milk!J$44,0,$N51)</f>
        <v>1.9630724916747799</v>
      </c>
      <c r="G52">
        <f ca="1">OFFSET(Results_Grouping_Milk!K$44,0,$N51)</f>
        <v>1.25488858227994E-3</v>
      </c>
      <c r="H52">
        <f ca="1">G31+E31</f>
        <v>9.2320432620958917E-2</v>
      </c>
      <c r="I52">
        <f t="shared" ca="1" si="5"/>
        <v>2.0386170287167369</v>
      </c>
      <c r="M52">
        <f t="shared" ca="1" si="6"/>
        <v>-1.6775895579001773E-2</v>
      </c>
      <c r="N52">
        <v>154</v>
      </c>
    </row>
    <row r="53" spans="1:14" x14ac:dyDescent="0.25">
      <c r="A53" t="str">
        <f t="shared" ca="1" si="17"/>
        <v>S7_14 - Direct Donation of Prepared Food (Estimate)</v>
      </c>
      <c r="B53">
        <f ca="1">OFFSET(Results_Grouping_Milk!F$44,0,$N52)</f>
        <v>-2.02855463680892E-2</v>
      </c>
      <c r="C53">
        <f ca="1">OFFSET(Results_Grouping_Milk!G$44,0,$N52)</f>
        <v>0</v>
      </c>
      <c r="D53">
        <f ca="1">OFFSET(Results_Grouping_Milk!H$44,0,$N52)</f>
        <v>4.8765787263510699E-3</v>
      </c>
      <c r="E53">
        <f ca="1">OFFSET(Results_Grouping_Milk!I$44,0,$N52)</f>
        <v>0</v>
      </c>
      <c r="F53">
        <f ca="1">OFFSET(Results_Grouping_Milk!J$44,0,$N52)</f>
        <v>2.1228574619273699</v>
      </c>
      <c r="G53">
        <f ca="1">OFFSET(Results_Grouping_Milk!K$44,0,$N52)</f>
        <v>2.7140613523728898E-3</v>
      </c>
      <c r="H53">
        <f t="shared" ref="H53:H54" ca="1" si="23">G32+E32</f>
        <v>0.1011919171151304</v>
      </c>
      <c r="I53">
        <f t="shared" ca="1" si="5"/>
        <v>2.2113544727531353</v>
      </c>
      <c r="M53">
        <f t="shared" ca="1" si="6"/>
        <v>-1.2694906289365241E-2</v>
      </c>
      <c r="N53">
        <v>161</v>
      </c>
    </row>
    <row r="54" spans="1:14" x14ac:dyDescent="0.25">
      <c r="A54" t="str">
        <f t="shared" ca="1" si="17"/>
        <v>S7_20 - Direct Donation of Prepared Food (Estimate)</v>
      </c>
      <c r="B54">
        <f ca="1">OFFSET(Results_Grouping_Milk!F$44,0,$N53)</f>
        <v>-2.02855463680892E-2</v>
      </c>
      <c r="C54">
        <f ca="1">OFFSET(Results_Grouping_Milk!G$44,0,$N53)</f>
        <v>0</v>
      </c>
      <c r="D54">
        <f ca="1">OFFSET(Results_Grouping_Milk!H$44,0,$N53)</f>
        <v>7.4890316154677204E-3</v>
      </c>
      <c r="E54">
        <f ca="1">OFFSET(Results_Grouping_Milk!I$44,0,$N53)</f>
        <v>0</v>
      </c>
      <c r="F54">
        <f ca="1">OFFSET(Results_Grouping_Milk!J$44,0,$N53)</f>
        <v>2.2820717715719301</v>
      </c>
      <c r="G54">
        <f ca="1">OFFSET(Results_Grouping_Milk!K$44,0,$N53)</f>
        <v>4.1680227911440803E-3</v>
      </c>
      <c r="H54">
        <f t="shared" ca="1" si="23"/>
        <v>0.11003171773610819</v>
      </c>
      <c r="I54">
        <f t="shared" ca="1" si="5"/>
        <v>2.3834749973465605</v>
      </c>
      <c r="M54">
        <f t="shared" ca="1" si="6"/>
        <v>-8.6284919614773997E-3</v>
      </c>
      <c r="N54">
        <v>168</v>
      </c>
    </row>
    <row r="55" spans="1:14" x14ac:dyDescent="0.25">
      <c r="A55" t="str">
        <f t="shared" ref="A55:A57" ca="1" si="24">A27</f>
        <v>S8_07_Car - Local Small Business Food Rescue App (Estimate)</v>
      </c>
      <c r="B55">
        <f ca="1">OFFSET(Results_Grouping_Milk!F$44,0,$N54)</f>
        <v>-2.02855463680892E-2</v>
      </c>
      <c r="C55">
        <f ca="1">OFFSET(Results_Grouping_Milk!G$44,0,$N54)</f>
        <v>3.2210888668678397E-2</v>
      </c>
      <c r="D55">
        <f ca="1">OFFSET(Results_Grouping_Milk!H$44,0,$N54)</f>
        <v>2.25476220680749E-3</v>
      </c>
      <c r="E55">
        <f ca="1">OFFSET(Results_Grouping_Milk!I$44,0,$N54)</f>
        <v>1.6521988671795299E-3</v>
      </c>
      <c r="F55">
        <f ca="1">OFFSET(Results_Grouping_Milk!J$44,0,$N54)</f>
        <v>3.92426323298836</v>
      </c>
      <c r="G55">
        <f ca="1">OFFSET(Results_Grouping_Milk!K$44,0,$N54)</f>
        <v>0.14706034982542901</v>
      </c>
      <c r="H55" s="12">
        <f ca="1">G31+E31</f>
        <v>9.2320432620958917E-2</v>
      </c>
      <c r="I55">
        <f t="shared" ref="I55:I57" ca="1" si="25">SUM(B55:H55)</f>
        <v>4.179476318809324</v>
      </c>
      <c r="M55">
        <f t="shared" ref="M55:M57" ca="1" si="26">SUM(B55:E55,G55)</f>
        <v>0.16289265320000523</v>
      </c>
      <c r="N55">
        <v>175</v>
      </c>
    </row>
    <row r="56" spans="1:14" x14ac:dyDescent="0.25">
      <c r="A56" t="str">
        <f t="shared" ca="1" si="24"/>
        <v>S8_14_Car - Local Small Business Food Rescue App (Estimate)</v>
      </c>
      <c r="B56">
        <f ca="1">OFFSET(Results_Grouping_Milk!F$44,0,$N55)</f>
        <v>-2.02855463680892E-2</v>
      </c>
      <c r="C56">
        <f ca="1">OFFSET(Results_Grouping_Milk!G$44,0,$N55)</f>
        <v>3.4832705188221999E-2</v>
      </c>
      <c r="D56">
        <f ca="1">OFFSET(Results_Grouping_Milk!H$44,0,$N55)</f>
        <v>4.8765787263510699E-3</v>
      </c>
      <c r="E56">
        <f ca="1">OFFSET(Results_Grouping_Milk!I$44,0,$N55)</f>
        <v>1.78668017032205E-3</v>
      </c>
      <c r="F56">
        <f ca="1">OFFSET(Results_Grouping_Milk!J$44,0,$N55)</f>
        <v>4.2436800077664802</v>
      </c>
      <c r="G56">
        <f ca="1">OFFSET(Results_Grouping_Milk!K$44,0,$N55)</f>
        <v>0.16038740897577899</v>
      </c>
      <c r="H56" s="12">
        <f ca="1">G32+E32</f>
        <v>0.1011919171151304</v>
      </c>
      <c r="I56">
        <f t="shared" ca="1" si="25"/>
        <v>4.5264697515741954</v>
      </c>
      <c r="M56">
        <f t="shared" ca="1" si="26"/>
        <v>0.18159782669258492</v>
      </c>
      <c r="N56">
        <v>182</v>
      </c>
    </row>
    <row r="57" spans="1:14" x14ac:dyDescent="0.25">
      <c r="A57" t="str">
        <f t="shared" ca="1" si="24"/>
        <v>S8_20_Car - Local Small Business Food Rescue App (Estimate)</v>
      </c>
      <c r="B57">
        <f ca="1">OFFSET(Results_Grouping_Milk!F$44,0,$N56)</f>
        <v>-2.02855463680892E-2</v>
      </c>
      <c r="C57">
        <f ca="1">OFFSET(Results_Grouping_Milk!G$44,0,$N56)</f>
        <v>3.74451580773386E-2</v>
      </c>
      <c r="D57">
        <f ca="1">OFFSET(Results_Grouping_Milk!H$44,0,$N56)</f>
        <v>7.4890316154677204E-3</v>
      </c>
      <c r="E57">
        <f ca="1">OFFSET(Results_Grouping_Milk!I$44,0,$N56)</f>
        <v>1.9206811830962101E-3</v>
      </c>
      <c r="F57">
        <f ca="1">OFFSET(Results_Grouping_Milk!J$44,0,$N56)</f>
        <v>4.5619560083489601</v>
      </c>
      <c r="G57">
        <f ca="1">OFFSET(Results_Grouping_Milk!K$44,0,$N56)</f>
        <v>0.173666871486305</v>
      </c>
      <c r="H57" s="12">
        <f ca="1">G33+E33</f>
        <v>0.11003171773610819</v>
      </c>
      <c r="I57">
        <f t="shared" ca="1" si="25"/>
        <v>4.8722239220791863</v>
      </c>
      <c r="M57">
        <f t="shared" ca="1" si="26"/>
        <v>0.20023619599411832</v>
      </c>
    </row>
    <row r="58" spans="1:14" x14ac:dyDescent="0.25">
      <c r="A58" s="5" t="s">
        <v>94</v>
      </c>
      <c r="B58" t="str">
        <f>B30</f>
        <v>Avoided Disposal</v>
      </c>
      <c r="C58" t="s">
        <v>34</v>
      </c>
      <c r="D58" t="s">
        <v>35</v>
      </c>
      <c r="E58" t="s">
        <v>36</v>
      </c>
      <c r="F58" t="s">
        <v>100</v>
      </c>
      <c r="G58" t="s">
        <v>38</v>
      </c>
      <c r="H58" t="s">
        <v>95</v>
      </c>
      <c r="I58" t="s">
        <v>96</v>
      </c>
      <c r="J58" t="s">
        <v>102</v>
      </c>
      <c r="K58" t="s">
        <v>101</v>
      </c>
      <c r="L58" t="s">
        <v>103</v>
      </c>
      <c r="N58">
        <v>0</v>
      </c>
    </row>
    <row r="59" spans="1:14" x14ac:dyDescent="0.25">
      <c r="A59" t="str">
        <f t="shared" ref="A59:A82" si="27">A31</f>
        <v>S1_07 - Redistribution from Grower/Packer (OFB)</v>
      </c>
      <c r="B59">
        <f ca="1">OFFSET(Results_Grouping_Apple!F$44,0,$N58)</f>
        <v>-2.02855463680892E-2</v>
      </c>
      <c r="C59" s="3">
        <f ca="1">OFFSET(Results_Grouping_Apple!G$44,0,$N58)</f>
        <v>-5.5853617409923001E-3</v>
      </c>
      <c r="D59">
        <f ca="1">OFFSET(Results_Grouping_Apple!H$44,0,$N58)</f>
        <v>2.25476220680749E-3</v>
      </c>
      <c r="E59">
        <f ca="1">OFFSET(Results_Grouping_Apple!I$44,0,$N58)</f>
        <v>2.3758957236139199E-3</v>
      </c>
      <c r="F59">
        <f ca="1">OFFSET(Results_Grouping_Apple!J$44,0,$N58)</f>
        <v>0.345346485726785</v>
      </c>
      <c r="G59">
        <f ca="1">OFFSET(Results_Grouping_Apple!K$44,0,$N58)</f>
        <v>8.9944536897344995E-2</v>
      </c>
      <c r="H59">
        <v>0</v>
      </c>
      <c r="I59">
        <f t="shared" ca="1" si="5"/>
        <v>0.41405077244546989</v>
      </c>
      <c r="M59">
        <f t="shared" ca="1" si="6"/>
        <v>6.8704286718684907E-2</v>
      </c>
      <c r="N59">
        <v>7</v>
      </c>
    </row>
    <row r="60" spans="1:14" x14ac:dyDescent="0.25">
      <c r="A60" t="str">
        <f t="shared" ca="1" si="27"/>
        <v>S1_14 - Redistribution from Grower/Packer (OFB)</v>
      </c>
      <c r="B60">
        <f ca="1">OFFSET(Results_Grouping_Apple!F$44,0,$N59)</f>
        <v>-2.02855463680892E-2</v>
      </c>
      <c r="C60" s="3">
        <f ca="1">OFFSET(Results_Grouping_Apple!G$44,0,$N59)</f>
        <v>-6.0399842082823696E-3</v>
      </c>
      <c r="D60">
        <f ca="1">OFFSET(Results_Grouping_Apple!H$44,0,$N59)</f>
        <v>4.8765787263510699E-3</v>
      </c>
      <c r="E60">
        <f ca="1">OFFSET(Results_Grouping_Apple!I$44,0,$N59)</f>
        <v>2.5692825848383002E-3</v>
      </c>
      <c r="F60">
        <f ca="1">OFFSET(Results_Grouping_Apple!J$44,0,$N59)</f>
        <v>0.37345608340222203</v>
      </c>
      <c r="G60">
        <f ca="1">OFFSET(Results_Grouping_Apple!K$44,0,$N59)</f>
        <v>9.8622634530292103E-2</v>
      </c>
      <c r="H60">
        <v>0</v>
      </c>
      <c r="I60">
        <f t="shared" ca="1" si="5"/>
        <v>0.45319904866733196</v>
      </c>
      <c r="M60">
        <f t="shared" ca="1" si="6"/>
        <v>7.9742965265109905E-2</v>
      </c>
      <c r="N60">
        <v>14</v>
      </c>
    </row>
    <row r="61" spans="1:14" x14ac:dyDescent="0.25">
      <c r="A61" t="str">
        <f t="shared" ca="1" si="27"/>
        <v>S1_20 - Redistribution from Grower/Packer (OFB)</v>
      </c>
      <c r="B61">
        <f ca="1">OFFSET(Results_Grouping_Apple!F$44,0,$N60)</f>
        <v>-2.02855463680892E-2</v>
      </c>
      <c r="C61" s="3">
        <f ca="1">OFFSET(Results_Grouping_Apple!G$44,0,$N60)</f>
        <v>-6.4929830239035397E-3</v>
      </c>
      <c r="D61">
        <f ca="1">OFFSET(Results_Grouping_Apple!H$44,0,$N60)</f>
        <v>7.4890316154677204E-3</v>
      </c>
      <c r="E61">
        <f ca="1">OFFSET(Results_Grouping_Apple!I$44,0,$N60)</f>
        <v>2.7619787787011799E-3</v>
      </c>
      <c r="F61">
        <f ca="1">OFFSET(Results_Grouping_Apple!J$44,0,$N60)</f>
        <v>0.40146528965738798</v>
      </c>
      <c r="G61">
        <f ca="1">OFFSET(Results_Grouping_Apple!K$44,0,$N60)</f>
        <v>0.107269738957407</v>
      </c>
      <c r="H61">
        <v>0</v>
      </c>
      <c r="I61">
        <f t="shared" ca="1" si="5"/>
        <v>0.49220750961697113</v>
      </c>
      <c r="M61">
        <f t="shared" ca="1" si="6"/>
        <v>9.0742219959583162E-2</v>
      </c>
      <c r="N61">
        <v>21</v>
      </c>
    </row>
    <row r="62" spans="1:14" x14ac:dyDescent="0.25">
      <c r="A62" t="str">
        <f t="shared" ca="1" si="27"/>
        <v>S2_07 - Gleaning (SH)</v>
      </c>
      <c r="B62">
        <f ca="1">OFFSET(Results_Grouping_Apple!F$44,0,$N61)</f>
        <v>-2.02855463680892E-2</v>
      </c>
      <c r="C62">
        <f ca="1">OFFSET(Results_Grouping_Apple!G$44,0,$N61)</f>
        <v>2.23011498793394E-3</v>
      </c>
      <c r="D62">
        <f ca="1">OFFSET(Results_Grouping_Apple!H$44,0,$N61)</f>
        <v>2.25476220680749E-3</v>
      </c>
      <c r="E62">
        <f ca="1">OFFSET(Results_Grouping_Apple!I$44,0,$N61)</f>
        <v>2.2792471796095298E-3</v>
      </c>
      <c r="F62">
        <f ca="1">OFFSET(Results_Grouping_Apple!J$44,0,$N61)</f>
        <v>0.32298469913286398</v>
      </c>
      <c r="G62">
        <f ca="1">OFFSET(Results_Grouping_Apple!K$44,0,$N61)</f>
        <v>1.42720774918232E-2</v>
      </c>
      <c r="H62">
        <v>0</v>
      </c>
      <c r="I62">
        <f t="shared" ca="1" si="5"/>
        <v>0.32373535463094893</v>
      </c>
      <c r="M62">
        <f t="shared" ca="1" si="6"/>
        <v>7.5065549808495981E-4</v>
      </c>
      <c r="N62">
        <v>28</v>
      </c>
    </row>
    <row r="63" spans="1:14" x14ac:dyDescent="0.25">
      <c r="A63" t="str">
        <f t="shared" ca="1" si="27"/>
        <v>S2_14 - Gleaning (SH)</v>
      </c>
      <c r="B63">
        <f ca="1">OFFSET(Results_Grouping_Apple!F$44,0,$N62)</f>
        <v>-2.02855463680892E-2</v>
      </c>
      <c r="C63">
        <f ca="1">OFFSET(Results_Grouping_Apple!G$44,0,$N62)</f>
        <v>2.4116359753239098E-3</v>
      </c>
      <c r="D63">
        <f ca="1">OFFSET(Results_Grouping_Apple!H$44,0,$N62)</f>
        <v>4.8765787263510699E-3</v>
      </c>
      <c r="E63">
        <f ca="1">OFFSET(Results_Grouping_Apple!I$44,0,$N62)</f>
        <v>2.4647672988800701E-3</v>
      </c>
      <c r="F63">
        <f ca="1">OFFSET(Results_Grouping_Apple!J$44,0,$N62)</f>
        <v>0.349274151387865</v>
      </c>
      <c r="G63">
        <f ca="1">OFFSET(Results_Grouping_Apple!K$44,0,$N62)</f>
        <v>1.67907888940882E-2</v>
      </c>
      <c r="H63">
        <v>0</v>
      </c>
      <c r="I63">
        <f t="shared" ca="1" si="5"/>
        <v>0.35553237591441905</v>
      </c>
      <c r="M63">
        <f t="shared" ca="1" si="6"/>
        <v>6.2582245265540501E-3</v>
      </c>
      <c r="N63">
        <v>35</v>
      </c>
    </row>
    <row r="64" spans="1:14" x14ac:dyDescent="0.25">
      <c r="A64" t="str">
        <f t="shared" ca="1" si="27"/>
        <v>S2_20 - Gleaning (SH)</v>
      </c>
      <c r="B64">
        <f ca="1">OFFSET(Results_Grouping_Apple!F$44,0,$N63)</f>
        <v>-2.02855463680892E-2</v>
      </c>
      <c r="C64">
        <f ca="1">OFFSET(Results_Grouping_Apple!G$44,0,$N63)</f>
        <v>2.5925086734732098E-3</v>
      </c>
      <c r="D64">
        <f ca="1">OFFSET(Results_Grouping_Apple!H$44,0,$N63)</f>
        <v>7.4890316154677204E-3</v>
      </c>
      <c r="E64">
        <f ca="1">OFFSET(Results_Grouping_Apple!I$44,0,$N63)</f>
        <v>2.6496248462960798E-3</v>
      </c>
      <c r="F64">
        <f ca="1">OFFSET(Results_Grouping_Apple!J$44,0,$N63)</f>
        <v>0.37546971274195501</v>
      </c>
      <c r="G64">
        <f ca="1">OFFSET(Results_Grouping_Apple!K$44,0,$N63)</f>
        <v>1.9300504898488099E-2</v>
      </c>
      <c r="H64">
        <v>0</v>
      </c>
      <c r="I64">
        <f t="shared" ca="1" si="5"/>
        <v>0.38721583640759094</v>
      </c>
      <c r="M64">
        <f t="shared" ca="1" si="6"/>
        <v>1.1746123665635908E-2</v>
      </c>
      <c r="N64">
        <v>42</v>
      </c>
    </row>
    <row r="65" spans="1:14" x14ac:dyDescent="0.25">
      <c r="A65" t="str">
        <f t="shared" ca="1" si="27"/>
        <v>S3_07_Car - Gleaning (UG)</v>
      </c>
      <c r="B65">
        <f ca="1">OFFSET(Results_Grouping_Apple!F$44,0,$N64)</f>
        <v>-2.02855463680892E-2</v>
      </c>
      <c r="C65">
        <f ca="1">OFFSET(Results_Grouping_Apple!G$44,0,$N64)</f>
        <v>2.23011498793394E-3</v>
      </c>
      <c r="D65">
        <f ca="1">OFFSET(Results_Grouping_Apple!H$44,0,$N64)</f>
        <v>2.25476220680749E-3</v>
      </c>
      <c r="E65">
        <f ca="1">OFFSET(Results_Grouping_Apple!I$44,0,$N64)</f>
        <v>1.3966222857138E-3</v>
      </c>
      <c r="F65">
        <f ca="1">OFFSET(Results_Grouping_Apple!J$44,0,$N64)</f>
        <v>0.32313957573980201</v>
      </c>
      <c r="G65">
        <f ca="1">OFFSET(Results_Grouping_Apple!K$44,0,$N64)</f>
        <v>7.0768128087688398E-2</v>
      </c>
      <c r="H65">
        <f ca="1">G59</f>
        <v>8.9944536897344995E-2</v>
      </c>
      <c r="I65">
        <f t="shared" ca="1" si="5"/>
        <v>0.46944819383720143</v>
      </c>
      <c r="M65">
        <f t="shared" ca="1" si="6"/>
        <v>5.6364081200054428E-2</v>
      </c>
      <c r="N65">
        <v>49</v>
      </c>
    </row>
    <row r="66" spans="1:14" x14ac:dyDescent="0.25">
      <c r="A66" t="str">
        <f t="shared" ca="1" si="27"/>
        <v>S3_14_Car - Gleaning (UG)</v>
      </c>
      <c r="B66">
        <f ca="1">OFFSET(Results_Grouping_Apple!F$44,0,$N65)</f>
        <v>-2.02855463680892E-2</v>
      </c>
      <c r="C66">
        <f ca="1">OFFSET(Results_Grouping_Apple!G$44,0,$N65)</f>
        <v>2.4116359753239098E-3</v>
      </c>
      <c r="D66">
        <f ca="1">OFFSET(Results_Grouping_Apple!H$44,0,$N65)</f>
        <v>4.8765787263510699E-3</v>
      </c>
      <c r="E66">
        <f ca="1">OFFSET(Results_Grouping_Apple!I$44,0,$N65)</f>
        <v>1.5103008438533E-3</v>
      </c>
      <c r="F66">
        <f ca="1">OFFSET(Results_Grouping_Apple!J$44,0,$N65)</f>
        <v>0.34944163423025099</v>
      </c>
      <c r="G66">
        <f ca="1">OFFSET(Results_Grouping_Apple!K$44,0,$N65)</f>
        <v>7.7885355236128606E-2</v>
      </c>
      <c r="H66">
        <f t="shared" ref="H66:H67" ca="1" si="28">G60</f>
        <v>9.8622634530292103E-2</v>
      </c>
      <c r="I66">
        <f t="shared" ca="1" si="5"/>
        <v>0.5144625931741108</v>
      </c>
      <c r="M66">
        <f t="shared" ca="1" si="6"/>
        <v>6.6398324413567689E-2</v>
      </c>
      <c r="N66">
        <v>56</v>
      </c>
    </row>
    <row r="67" spans="1:14" x14ac:dyDescent="0.25">
      <c r="A67" t="str">
        <f t="shared" ca="1" si="27"/>
        <v>S3_20_Car - Gleaning (UG)</v>
      </c>
      <c r="B67">
        <f ca="1">OFFSET(Results_Grouping_Apple!F$44,0,$N66)</f>
        <v>-2.02855463680892E-2</v>
      </c>
      <c r="C67">
        <f ca="1">OFFSET(Results_Grouping_Apple!G$44,0,$N66)</f>
        <v>2.5925086734732098E-3</v>
      </c>
      <c r="D67">
        <f ca="1">OFFSET(Results_Grouping_Apple!H$44,0,$N66)</f>
        <v>7.4890316154677204E-3</v>
      </c>
      <c r="E67">
        <f ca="1">OFFSET(Results_Grouping_Apple!I$44,0,$N66)</f>
        <v>1.6235734071422901E-3</v>
      </c>
      <c r="F67">
        <f ca="1">OFFSET(Results_Grouping_Apple!J$44,0,$N66)</f>
        <v>0.375649756797519</v>
      </c>
      <c r="G67">
        <f ca="1">OFFSET(Results_Grouping_Apple!K$44,0,$N66)</f>
        <v>8.49771637161814E-2</v>
      </c>
      <c r="H67">
        <f t="shared" ca="1" si="28"/>
        <v>0.107269738957407</v>
      </c>
      <c r="I67">
        <f t="shared" ca="1" si="5"/>
        <v>0.55931622679910142</v>
      </c>
      <c r="M67">
        <f t="shared" ca="1" si="6"/>
        <v>7.6396731044175423E-2</v>
      </c>
      <c r="N67">
        <v>63</v>
      </c>
    </row>
    <row r="68" spans="1:14" x14ac:dyDescent="0.25">
      <c r="A68" t="str">
        <f t="shared" ca="1" si="27"/>
        <v>S3_07_Van - Gleaning (UG)</v>
      </c>
      <c r="B68">
        <f ca="1">OFFSET(Results_Grouping_Apple!F$44,0,$N67)</f>
        <v>-2.02855463680892E-2</v>
      </c>
      <c r="C68">
        <f ca="1">OFFSET(Results_Grouping_Apple!G$44,0,$N67)</f>
        <v>2.23011498793394E-3</v>
      </c>
      <c r="D68">
        <f ca="1">OFFSET(Results_Grouping_Apple!H$44,0,$N67)</f>
        <v>2.25476220680749E-3</v>
      </c>
      <c r="E68">
        <f ca="1">OFFSET(Results_Grouping_Apple!I$44,0,$N67)</f>
        <v>1.3966222857138E-3</v>
      </c>
      <c r="F68">
        <f ca="1">OFFSET(Results_Grouping_Apple!J$44,0,$N67)</f>
        <v>0.32313957573980201</v>
      </c>
      <c r="G68">
        <f ca="1">OFFSET(Results_Grouping_Apple!K$44,0,$N67)</f>
        <v>2.0158969055706299E-2</v>
      </c>
      <c r="H68">
        <f ca="1">G59</f>
        <v>8.9944536897344995E-2</v>
      </c>
      <c r="I68">
        <f t="shared" ca="1" si="5"/>
        <v>0.41883903480521933</v>
      </c>
      <c r="M68">
        <f t="shared" ca="1" si="6"/>
        <v>5.7549221680723295E-3</v>
      </c>
      <c r="N68">
        <v>70</v>
      </c>
    </row>
    <row r="69" spans="1:14" x14ac:dyDescent="0.25">
      <c r="A69" t="str">
        <f t="shared" ca="1" si="27"/>
        <v>S3_14_Van - Gleaning (UG)</v>
      </c>
      <c r="B69">
        <f ca="1">OFFSET(Results_Grouping_Apple!F$44,0,$N68)</f>
        <v>-2.02855463680892E-2</v>
      </c>
      <c r="C69">
        <f ca="1">OFFSET(Results_Grouping_Apple!G$44,0,$N68)</f>
        <v>2.4116359753239098E-3</v>
      </c>
      <c r="D69">
        <f ca="1">OFFSET(Results_Grouping_Apple!H$44,0,$N68)</f>
        <v>4.8765787263510699E-3</v>
      </c>
      <c r="E69">
        <f ca="1">OFFSET(Results_Grouping_Apple!I$44,0,$N68)</f>
        <v>1.5103008438533E-3</v>
      </c>
      <c r="F69">
        <f ca="1">OFFSET(Results_Grouping_Apple!J$44,0,$N68)</f>
        <v>0.34944163423025099</v>
      </c>
      <c r="G69">
        <f ca="1">OFFSET(Results_Grouping_Apple!K$44,0,$N68)</f>
        <v>2.31568460503804E-2</v>
      </c>
      <c r="H69">
        <f t="shared" ref="H69:H70" ca="1" si="29">G60</f>
        <v>9.8622634530292103E-2</v>
      </c>
      <c r="I69">
        <f t="shared" ca="1" si="5"/>
        <v>0.45973408398836257</v>
      </c>
      <c r="M69">
        <f t="shared" ca="1" si="6"/>
        <v>1.166981522781948E-2</v>
      </c>
      <c r="N69">
        <v>77</v>
      </c>
    </row>
    <row r="70" spans="1:14" x14ac:dyDescent="0.25">
      <c r="A70" t="str">
        <f t="shared" ca="1" si="27"/>
        <v>S3_20_Van - Gleaning (UG)</v>
      </c>
      <c r="B70">
        <f ca="1">OFFSET(Results_Grouping_Apple!F$44,0,$N69)</f>
        <v>-2.02855463680892E-2</v>
      </c>
      <c r="C70">
        <f ca="1">OFFSET(Results_Grouping_Apple!G$44,0,$N69)</f>
        <v>2.5925086734732098E-3</v>
      </c>
      <c r="D70">
        <f ca="1">OFFSET(Results_Grouping_Apple!H$44,0,$N69)</f>
        <v>7.4890316154677204E-3</v>
      </c>
      <c r="E70">
        <f ca="1">OFFSET(Results_Grouping_Apple!I$44,0,$N69)</f>
        <v>1.6235734071422901E-3</v>
      </c>
      <c r="F70">
        <f ca="1">OFFSET(Results_Grouping_Apple!J$44,0,$N69)</f>
        <v>0.375649756797519</v>
      </c>
      <c r="G70">
        <f ca="1">OFFSET(Results_Grouping_Apple!K$44,0,$N69)</f>
        <v>2.6144016341502201E-2</v>
      </c>
      <c r="H70">
        <f t="shared" ca="1" si="29"/>
        <v>0.107269738957407</v>
      </c>
      <c r="I70">
        <f t="shared" ca="1" si="5"/>
        <v>0.50048307942442227</v>
      </c>
      <c r="M70">
        <f t="shared" ca="1" si="6"/>
        <v>1.756358366949622E-2</v>
      </c>
      <c r="N70">
        <v>84</v>
      </c>
    </row>
    <row r="71" spans="1:14" x14ac:dyDescent="0.25">
      <c r="A71" t="str">
        <f t="shared" ca="1" si="27"/>
        <v>S4_07 - Retail Donation to PA (CSC)</v>
      </c>
      <c r="B71">
        <f ca="1">OFFSET(Results_Grouping_Apple!F$44,0,$N70)</f>
        <v>-2.02855463680892E-2</v>
      </c>
      <c r="C71">
        <f ca="1">OFFSET(Results_Grouping_Apple!G$44,0,$N70)</f>
        <v>3.5789876298531502E-3</v>
      </c>
      <c r="D71">
        <f ca="1">OFFSET(Results_Grouping_Apple!H$44,0,$N70)</f>
        <v>2.25476220680749E-3</v>
      </c>
      <c r="E71">
        <f ca="1">OFFSET(Results_Grouping_Apple!I$44,0,$N70)</f>
        <v>9.1788825954418395E-4</v>
      </c>
      <c r="F71">
        <f ca="1">OFFSET(Results_Grouping_Apple!J$44,0,$N70)</f>
        <v>0.33625755876116997</v>
      </c>
      <c r="G71">
        <f ca="1">OFFSET(Results_Grouping_Apple!K$44,0,$N70)</f>
        <v>6.0322829147545099E-3</v>
      </c>
      <c r="H71">
        <f ca="1">G59+E59</f>
        <v>9.2320432620958917E-2</v>
      </c>
      <c r="I71">
        <f t="shared" ca="1" si="5"/>
        <v>0.42107636602499898</v>
      </c>
      <c r="M71">
        <f t="shared" ca="1" si="6"/>
        <v>-7.5016253571298652E-3</v>
      </c>
      <c r="N71">
        <v>91</v>
      </c>
    </row>
    <row r="72" spans="1:14" x14ac:dyDescent="0.25">
      <c r="A72" t="str">
        <f t="shared" ca="1" si="27"/>
        <v>S4_14 - Retail Donation to PA (CSC)</v>
      </c>
      <c r="B72">
        <f ca="1">OFFSET(Results_Grouping_Apple!F$44,0,$N71)</f>
        <v>-2.02855463680892E-2</v>
      </c>
      <c r="C72">
        <f ca="1">OFFSET(Results_Grouping_Apple!G$44,0,$N71)</f>
        <v>3.87030057646911E-3</v>
      </c>
      <c r="D72">
        <f ca="1">OFFSET(Results_Grouping_Apple!H$44,0,$N71)</f>
        <v>4.8765787263510699E-3</v>
      </c>
      <c r="E72">
        <f ca="1">OFFSET(Results_Grouping_Apple!I$44,0,$N71)</f>
        <v>9.9260009462336205E-4</v>
      </c>
      <c r="F72">
        <f ca="1">OFFSET(Results_Grouping_Apple!J$44,0,$N71)</f>
        <v>0.36362736005568402</v>
      </c>
      <c r="G72">
        <f ca="1">OFFSET(Results_Grouping_Apple!K$44,0,$N71)</f>
        <v>7.8803133630721296E-3</v>
      </c>
      <c r="H72">
        <f t="shared" ref="H72:H73" ca="1" si="30">G60+E60</f>
        <v>0.1011919171151304</v>
      </c>
      <c r="I72">
        <f t="shared" ca="1" si="5"/>
        <v>0.46215352356324091</v>
      </c>
      <c r="M72">
        <f t="shared" ca="1" si="6"/>
        <v>-2.6657536075735296E-3</v>
      </c>
      <c r="N72">
        <v>98</v>
      </c>
    </row>
    <row r="73" spans="1:14" x14ac:dyDescent="0.25">
      <c r="A73" t="str">
        <f t="shared" ca="1" si="27"/>
        <v>S4_20 - Retail Donation to PA (CSC)</v>
      </c>
      <c r="B73">
        <f ca="1">OFFSET(Results_Grouping_Apple!F$44,0,$N72)</f>
        <v>-2.02855463680892E-2</v>
      </c>
      <c r="C73">
        <f ca="1">OFFSET(Results_Grouping_Apple!G$44,0,$N72)</f>
        <v>4.1605731197042898E-3</v>
      </c>
      <c r="D73">
        <f ca="1">OFFSET(Results_Grouping_Apple!H$44,0,$N72)</f>
        <v>7.4890316154677204E-3</v>
      </c>
      <c r="E73">
        <f ca="1">OFFSET(Results_Grouping_Apple!I$44,0,$N72)</f>
        <v>1.06704510172011E-3</v>
      </c>
      <c r="F73">
        <f ca="1">OFFSET(Results_Grouping_Apple!J$44,0,$N72)</f>
        <v>0.39089941205986001</v>
      </c>
      <c r="G73">
        <f ca="1">OFFSET(Results_Grouping_Apple!K$44,0,$N72)</f>
        <v>9.7217437026457694E-3</v>
      </c>
      <c r="H73">
        <f t="shared" ca="1" si="30"/>
        <v>0.11003171773610819</v>
      </c>
      <c r="I73">
        <f t="shared" ca="1" si="5"/>
        <v>0.50308397696741691</v>
      </c>
      <c r="M73">
        <f t="shared" ca="1" si="6"/>
        <v>2.1528471714486888E-3</v>
      </c>
      <c r="N73">
        <v>105</v>
      </c>
    </row>
    <row r="74" spans="1:14" x14ac:dyDescent="0.25">
      <c r="A74" t="str">
        <f t="shared" ca="1" si="27"/>
        <v>S5_07 - Retail Donation to Food Bank (Estimate)</v>
      </c>
      <c r="B74">
        <f ca="1">OFFSET(Results_Grouping_Apple!F$44,0,$N73)</f>
        <v>-2.02855463680892E-2</v>
      </c>
      <c r="C74">
        <f ca="1">OFFSET(Results_Grouping_Apple!G$44,0,$N73)</f>
        <v>-1.2330756504004101E-3</v>
      </c>
      <c r="D74">
        <f ca="1">OFFSET(Results_Grouping_Apple!H$44,0,$N73)</f>
        <v>2.25476220680749E-3</v>
      </c>
      <c r="E74">
        <f ca="1">OFFSET(Results_Grouping_Apple!I$44,0,$N73)</f>
        <v>2.5296938402411501E-3</v>
      </c>
      <c r="F74">
        <f ca="1">OFFSET(Results_Grouping_Apple!J$44,0,$N73)</f>
        <v>0.37292700886214702</v>
      </c>
      <c r="G74">
        <f ca="1">OFFSET(Results_Grouping_Apple!K$44,0,$N73)</f>
        <v>1.44000260353928E-2</v>
      </c>
      <c r="H74">
        <f ca="1">G59+E59</f>
        <v>9.2320432620958917E-2</v>
      </c>
      <c r="I74">
        <f t="shared" ref="I74:I82" ca="1" si="31">SUM(B74:H74)</f>
        <v>0.46291330154705779</v>
      </c>
      <c r="M74">
        <f t="shared" ref="M74:M82" ca="1" si="32">SUM(B74:E74,G74)</f>
        <v>-2.3341399360481685E-3</v>
      </c>
      <c r="N74">
        <v>112</v>
      </c>
    </row>
    <row r="75" spans="1:14" x14ac:dyDescent="0.25">
      <c r="A75" t="str">
        <f t="shared" ca="1" si="27"/>
        <v>S5_14 - Retail Donation to Food Bank (Estimate)</v>
      </c>
      <c r="B75">
        <f ca="1">OFFSET(Results_Grouping_Apple!F$44,0,$N74)</f>
        <v>-2.02855463680892E-2</v>
      </c>
      <c r="C75">
        <f ca="1">OFFSET(Results_Grouping_Apple!G$44,0,$N74)</f>
        <v>-1.3334422731074199E-3</v>
      </c>
      <c r="D75">
        <f ca="1">OFFSET(Results_Grouping_Apple!H$44,0,$N74)</f>
        <v>4.8765787263510699E-3</v>
      </c>
      <c r="E75">
        <f ca="1">OFFSET(Results_Grouping_Apple!I$44,0,$N74)</f>
        <v>2.7355991528189199E-3</v>
      </c>
      <c r="F75">
        <f ca="1">OFFSET(Results_Grouping_Apple!J$44,0,$N74)</f>
        <v>0.40328153283929802</v>
      </c>
      <c r="G75">
        <f ca="1">OFFSET(Results_Grouping_Apple!K$44,0,$N74)</f>
        <v>1.6929151853994899E-2</v>
      </c>
      <c r="H75">
        <f t="shared" ref="H75:H76" ca="1" si="33">G60+E60</f>
        <v>0.1011919171151304</v>
      </c>
      <c r="I75">
        <f t="shared" ca="1" si="31"/>
        <v>0.50739579104639665</v>
      </c>
      <c r="M75">
        <f t="shared" ca="1" si="32"/>
        <v>2.9223410919682682E-3</v>
      </c>
      <c r="N75">
        <v>119</v>
      </c>
    </row>
    <row r="76" spans="1:14" x14ac:dyDescent="0.25">
      <c r="A76" t="str">
        <f t="shared" ca="1" si="27"/>
        <v>S5_20 - Retail Donation to Food Bank (Estimate)</v>
      </c>
      <c r="B76">
        <f ca="1">OFFSET(Results_Grouping_Apple!F$44,0,$N75)</f>
        <v>-2.02855463680892E-2</v>
      </c>
      <c r="C76">
        <f ca="1">OFFSET(Results_Grouping_Apple!G$44,0,$N75)</f>
        <v>-1.4334504435904801E-3</v>
      </c>
      <c r="D76">
        <f ca="1">OFFSET(Results_Grouping_Apple!H$44,0,$N75)</f>
        <v>7.4890316154677204E-3</v>
      </c>
      <c r="E76">
        <f ca="1">OFFSET(Results_Grouping_Apple!I$44,0,$N75)</f>
        <v>2.9407690892803398E-3</v>
      </c>
      <c r="F76">
        <f ca="1">OFFSET(Results_Grouping_Apple!J$44,0,$N75)</f>
        <v>0.43352764780224601</v>
      </c>
      <c r="G76">
        <f ca="1">OFFSET(Results_Grouping_Apple!K$44,0,$N75)</f>
        <v>1.94492450803877E-2</v>
      </c>
      <c r="H76">
        <f t="shared" ca="1" si="33"/>
        <v>0.11003171773610819</v>
      </c>
      <c r="I76">
        <f t="shared" ca="1" si="31"/>
        <v>0.55171941451181028</v>
      </c>
      <c r="M76">
        <f t="shared" ca="1" si="32"/>
        <v>8.160048973456081E-3</v>
      </c>
      <c r="N76">
        <v>126</v>
      </c>
    </row>
    <row r="77" spans="1:14" x14ac:dyDescent="0.25">
      <c r="A77" t="str">
        <f t="shared" ca="1" si="27"/>
        <v>S6_07 - Prepared Food from Retail (Estimate)</v>
      </c>
      <c r="B77">
        <f ca="1">OFFSET(Results_Grouping_Apple!F$44,0,$N76)</f>
        <v>-2.02855463680892E-2</v>
      </c>
      <c r="C77">
        <f ca="1">OFFSET(Results_Grouping_Apple!G$44,0,$N76)</f>
        <v>3.9405015318585198E-3</v>
      </c>
      <c r="D77">
        <f ca="1">OFFSET(Results_Grouping_Apple!H$44,0,$N76)</f>
        <v>2.25476220680749E-3</v>
      </c>
      <c r="E77">
        <f ca="1">OFFSET(Results_Grouping_Apple!I$44,0,$N76)</f>
        <v>1.46598042603534E-3</v>
      </c>
      <c r="F77">
        <f ca="1">OFFSET(Results_Grouping_Apple!J$44,0,$N76)</f>
        <v>0.339187121498496</v>
      </c>
      <c r="G77">
        <f ca="1">OFFSET(Results_Grouping_Apple!K$44,0,$N76)</f>
        <v>6.2577516480893701E-3</v>
      </c>
      <c r="H77">
        <f ca="1">G59+E59</f>
        <v>9.2320432620958917E-2</v>
      </c>
      <c r="I77">
        <f t="shared" ca="1" si="31"/>
        <v>0.42514100356415646</v>
      </c>
      <c r="M77">
        <f t="shared" ca="1" si="32"/>
        <v>-6.3665505552984785E-3</v>
      </c>
      <c r="N77">
        <v>133</v>
      </c>
    </row>
    <row r="78" spans="1:14" x14ac:dyDescent="0.25">
      <c r="A78" t="str">
        <f t="shared" ca="1" si="27"/>
        <v>S6_14 - Prepared Food from Retail (Estimate)</v>
      </c>
      <c r="B78">
        <f ca="1">OFFSET(Results_Grouping_Apple!F$44,0,$N77)</f>
        <v>-2.02855463680892E-2</v>
      </c>
      <c r="C78">
        <f ca="1">OFFSET(Results_Grouping_Apple!G$44,0,$N77)</f>
        <v>4.2612400286377002E-3</v>
      </c>
      <c r="D78">
        <f ca="1">OFFSET(Results_Grouping_Apple!H$44,0,$N77)</f>
        <v>4.8765787263510699E-3</v>
      </c>
      <c r="E78">
        <f ca="1">OFFSET(Results_Grouping_Apple!I$44,0,$N77)</f>
        <v>1.5853044142010099E-3</v>
      </c>
      <c r="F78">
        <f ca="1">OFFSET(Results_Grouping_Apple!J$44,0,$N77)</f>
        <v>0.36679537557395497</v>
      </c>
      <c r="G78">
        <f ca="1">OFFSET(Results_Grouping_Apple!K$44,0,$N77)</f>
        <v>8.1241342026086693E-3</v>
      </c>
      <c r="H78">
        <f t="shared" ref="H78:H79" ca="1" si="34">G60+E60</f>
        <v>0.1011919171151304</v>
      </c>
      <c r="I78">
        <f t="shared" ca="1" si="31"/>
        <v>0.46654900369279462</v>
      </c>
      <c r="M78">
        <f t="shared" ca="1" si="32"/>
        <v>-1.4382889962907524E-3</v>
      </c>
      <c r="N78">
        <v>140</v>
      </c>
    </row>
    <row r="79" spans="1:14" x14ac:dyDescent="0.25">
      <c r="A79" t="str">
        <f t="shared" ca="1" si="27"/>
        <v>S6_20 - Prepared Food from Retail (Estimate)</v>
      </c>
      <c r="B79">
        <f ca="1">OFFSET(Results_Grouping_Apple!F$44,0,$N78)</f>
        <v>-2.02855463680892E-2</v>
      </c>
      <c r="C79">
        <f ca="1">OFFSET(Results_Grouping_Apple!G$44,0,$N78)</f>
        <v>4.5808330307855298E-3</v>
      </c>
      <c r="D79">
        <f ca="1">OFFSET(Results_Grouping_Apple!H$44,0,$N78)</f>
        <v>7.4890316154677204E-3</v>
      </c>
      <c r="E79">
        <f ca="1">OFFSET(Results_Grouping_Apple!I$44,0,$N78)</f>
        <v>1.7042022452660899E-3</v>
      </c>
      <c r="F79">
        <f ca="1">OFFSET(Results_Grouping_Apple!J$44,0,$N78)</f>
        <v>0.39430502874200102</v>
      </c>
      <c r="G79">
        <f ca="1">OFFSET(Results_Grouping_Apple!K$44,0,$N78)</f>
        <v>9.9838511051475402E-3</v>
      </c>
      <c r="H79">
        <f t="shared" ca="1" si="34"/>
        <v>0.11003171773610819</v>
      </c>
      <c r="I79">
        <f t="shared" ca="1" si="31"/>
        <v>0.50780911810668683</v>
      </c>
      <c r="M79">
        <f t="shared" ca="1" si="32"/>
        <v>3.4723716285776805E-3</v>
      </c>
      <c r="N79">
        <v>147</v>
      </c>
    </row>
    <row r="80" spans="1:14" x14ac:dyDescent="0.25">
      <c r="A80" t="str">
        <f t="shared" ca="1" si="27"/>
        <v>S7_07 - Direct Donation of Prepared Food (Estimate)</v>
      </c>
      <c r="B80">
        <f ca="1">OFFSET(Results_Grouping_Apple!F$44,0,$N79)</f>
        <v>-2.02855463680892E-2</v>
      </c>
      <c r="C80">
        <f ca="1">OFFSET(Results_Grouping_Apple!G$44,0,$N79)</f>
        <v>0</v>
      </c>
      <c r="D80">
        <f ca="1">OFFSET(Results_Grouping_Apple!H$44,0,$N79)</f>
        <v>2.25476220680749E-3</v>
      </c>
      <c r="E80">
        <f ca="1">OFFSET(Results_Grouping_Apple!I$44,0,$N79)</f>
        <v>0</v>
      </c>
      <c r="F80">
        <f ca="1">OFFSET(Results_Grouping_Apple!J$44,0,$N79)</f>
        <v>0.302776919935204</v>
      </c>
      <c r="G80">
        <f ca="1">OFFSET(Results_Grouping_Apple!K$44,0,$N79)</f>
        <v>1.25488858227994E-3</v>
      </c>
      <c r="H80">
        <f ca="1">G59+E59</f>
        <v>9.2320432620958917E-2</v>
      </c>
      <c r="I80">
        <f t="shared" ca="1" si="31"/>
        <v>0.37832145697716113</v>
      </c>
      <c r="M80">
        <f t="shared" ca="1" si="32"/>
        <v>-1.6775895579001773E-2</v>
      </c>
      <c r="N80">
        <v>154</v>
      </c>
    </row>
    <row r="81" spans="1:14" x14ac:dyDescent="0.25">
      <c r="A81" t="str">
        <f t="shared" ca="1" si="27"/>
        <v>S7_14 - Direct Donation of Prepared Food (Estimate)</v>
      </c>
      <c r="B81">
        <f ca="1">OFFSET(Results_Grouping_Apple!F$44,0,$N80)</f>
        <v>-2.02855463680892E-2</v>
      </c>
      <c r="C81">
        <f ca="1">OFFSET(Results_Grouping_Apple!G$44,0,$N80)</f>
        <v>0</v>
      </c>
      <c r="D81">
        <f ca="1">OFFSET(Results_Grouping_Apple!H$44,0,$N80)</f>
        <v>4.8765787263510699E-3</v>
      </c>
      <c r="E81">
        <f ca="1">OFFSET(Results_Grouping_Apple!I$44,0,$N80)</f>
        <v>0</v>
      </c>
      <c r="F81">
        <f ca="1">OFFSET(Results_Grouping_Apple!J$44,0,$N80)</f>
        <v>0.32742155295318598</v>
      </c>
      <c r="G81">
        <f ca="1">OFFSET(Results_Grouping_Apple!K$44,0,$N80)</f>
        <v>2.7140613523728898E-3</v>
      </c>
      <c r="H81">
        <f t="shared" ref="H81:H82" ca="1" si="35">G60+E60</f>
        <v>0.1011919171151304</v>
      </c>
      <c r="I81">
        <f t="shared" ca="1" si="31"/>
        <v>0.41591856377895109</v>
      </c>
      <c r="M81">
        <f t="shared" ca="1" si="32"/>
        <v>-1.2694906289365241E-2</v>
      </c>
      <c r="N81">
        <v>161</v>
      </c>
    </row>
    <row r="82" spans="1:14" x14ac:dyDescent="0.25">
      <c r="A82" t="str">
        <f t="shared" ca="1" si="27"/>
        <v>S7_20 - Direct Donation of Prepared Food (Estimate)</v>
      </c>
      <c r="B82">
        <f ca="1">OFFSET(Results_Grouping_Apple!F$44,0,$N81)</f>
        <v>-2.02855463680892E-2</v>
      </c>
      <c r="C82">
        <f ca="1">OFFSET(Results_Grouping_Apple!G$44,0,$N81)</f>
        <v>0</v>
      </c>
      <c r="D82">
        <f ca="1">OFFSET(Results_Grouping_Apple!H$44,0,$N81)</f>
        <v>7.4890316154677204E-3</v>
      </c>
      <c r="E82">
        <f ca="1">OFFSET(Results_Grouping_Apple!I$44,0,$N81)</f>
        <v>0</v>
      </c>
      <c r="F82">
        <f ca="1">OFFSET(Results_Grouping_Apple!J$44,0,$N81)</f>
        <v>0.35197816942467502</v>
      </c>
      <c r="G82">
        <f ca="1">OFFSET(Results_Grouping_Apple!K$44,0,$N81)</f>
        <v>4.1680227911440803E-3</v>
      </c>
      <c r="H82">
        <f t="shared" ca="1" si="35"/>
        <v>0.11003171773610819</v>
      </c>
      <c r="I82">
        <f t="shared" ca="1" si="31"/>
        <v>0.45338139519930581</v>
      </c>
      <c r="M82">
        <f t="shared" ca="1" si="32"/>
        <v>-8.6284919614773997E-3</v>
      </c>
      <c r="N82">
        <v>168</v>
      </c>
    </row>
    <row r="83" spans="1:14" x14ac:dyDescent="0.25">
      <c r="A83" t="str">
        <f t="shared" ref="A83:A85" ca="1" si="36">A55</f>
        <v>S8_07_Car - Local Small Business Food Rescue App (Estimate)</v>
      </c>
      <c r="B83">
        <f ca="1">OFFSET(Results_Grouping_Apple!F$44,0,$N82)</f>
        <v>-2.02855463680892E-2</v>
      </c>
      <c r="C83">
        <f ca="1">OFFSET(Results_Grouping_Apple!G$44,0,$N82)</f>
        <v>3.2210888668678397E-2</v>
      </c>
      <c r="D83">
        <f ca="1">OFFSET(Results_Grouping_Apple!H$44,0,$N82)</f>
        <v>2.25476220680749E-3</v>
      </c>
      <c r="E83">
        <f ca="1">OFFSET(Results_Grouping_Apple!I$44,0,$N82)</f>
        <v>1.6521988671795299E-3</v>
      </c>
      <c r="F83">
        <f ca="1">OFFSET(Results_Grouping_Apple!J$44,0,$N82)</f>
        <v>0.60526360577010596</v>
      </c>
      <c r="G83">
        <f ca="1">OFFSET(Results_Grouping_Apple!K$44,0,$N82)</f>
        <v>0.14706034982542901</v>
      </c>
      <c r="H83" s="12">
        <f ca="1">G59+E59</f>
        <v>9.2320432620958917E-2</v>
      </c>
      <c r="I83">
        <f t="shared" ref="I83:I85" ca="1" si="37">SUM(B83:H83)</f>
        <v>0.8604766915910701</v>
      </c>
      <c r="M83">
        <f t="shared" ref="M83:M85" ca="1" si="38">SUM(B83:E83,G83)</f>
        <v>0.16289265320000523</v>
      </c>
      <c r="N83">
        <v>175</v>
      </c>
    </row>
    <row r="84" spans="1:14" x14ac:dyDescent="0.25">
      <c r="A84" t="str">
        <f t="shared" ca="1" si="36"/>
        <v>S8_14_Car - Local Small Business Food Rescue App (Estimate)</v>
      </c>
      <c r="B84">
        <f ca="1">OFFSET(Results_Grouping_Apple!F$44,0,$N83)</f>
        <v>-2.02855463680892E-2</v>
      </c>
      <c r="C84">
        <f ca="1">OFFSET(Results_Grouping_Apple!G$44,0,$N83)</f>
        <v>3.4832705188221999E-2</v>
      </c>
      <c r="D84">
        <f ca="1">OFFSET(Results_Grouping_Apple!H$44,0,$N83)</f>
        <v>4.8765787263510699E-3</v>
      </c>
      <c r="E84">
        <f ca="1">OFFSET(Results_Grouping_Apple!I$44,0,$N83)</f>
        <v>1.78668017032205E-3</v>
      </c>
      <c r="F84">
        <f ca="1">OFFSET(Results_Grouping_Apple!J$44,0,$N83)</f>
        <v>0.65452924810023205</v>
      </c>
      <c r="G84">
        <f ca="1">OFFSET(Results_Grouping_Apple!K$44,0,$N83)</f>
        <v>0.16038740897577899</v>
      </c>
      <c r="H84" s="12">
        <f ca="1">G60+E60</f>
        <v>0.1011919171151304</v>
      </c>
      <c r="I84">
        <f t="shared" ca="1" si="37"/>
        <v>0.93731899190794732</v>
      </c>
      <c r="M84">
        <f t="shared" ca="1" si="38"/>
        <v>0.18159782669258492</v>
      </c>
      <c r="N84">
        <v>182</v>
      </c>
    </row>
    <row r="85" spans="1:14" x14ac:dyDescent="0.25">
      <c r="A85" t="str">
        <f t="shared" ca="1" si="36"/>
        <v>S8_20_Car - Local Small Business Food Rescue App (Estimate)</v>
      </c>
      <c r="B85">
        <f ca="1">OFFSET(Results_Grouping_Apple!F$44,0,$N84)</f>
        <v>-2.02855463680892E-2</v>
      </c>
      <c r="C85">
        <f ca="1">OFFSET(Results_Grouping_Apple!G$44,0,$N84)</f>
        <v>3.74451580773386E-2</v>
      </c>
      <c r="D85">
        <f ca="1">OFFSET(Results_Grouping_Apple!H$44,0,$N84)</f>
        <v>7.4890316154677204E-3</v>
      </c>
      <c r="E85">
        <f ca="1">OFFSET(Results_Grouping_Apple!I$44,0,$N84)</f>
        <v>1.9206811830962101E-3</v>
      </c>
      <c r="F85">
        <f ca="1">OFFSET(Results_Grouping_Apple!J$44,0,$N84)</f>
        <v>0.70361894170774897</v>
      </c>
      <c r="G85">
        <f ca="1">OFFSET(Results_Grouping_Apple!K$44,0,$N84)</f>
        <v>0.173666871486305</v>
      </c>
      <c r="H85" s="12">
        <f ca="1">G61+E61</f>
        <v>0.11003171773610819</v>
      </c>
      <c r="I85">
        <f t="shared" ca="1" si="37"/>
        <v>1.0138868554379754</v>
      </c>
      <c r="M85">
        <f t="shared" ca="1" si="38"/>
        <v>0.20023619599411832</v>
      </c>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9"/>
  </sheetPr>
  <dimension ref="A1:CA85"/>
  <sheetViews>
    <sheetView topLeftCell="Z1" zoomScale="60" zoomScaleNormal="60" zoomScaleSheetLayoutView="40" workbookViewId="0">
      <selection activeCell="P2" sqref="P2"/>
    </sheetView>
  </sheetViews>
  <sheetFormatPr defaultRowHeight="15" x14ac:dyDescent="0.25"/>
  <cols>
    <col min="1" max="1" width="71.42578125" bestFit="1" customWidth="1"/>
    <col min="2" max="2" width="19.140625" bestFit="1" customWidth="1"/>
    <col min="3" max="3" width="14.7109375" bestFit="1" customWidth="1"/>
    <col min="4" max="4" width="17.42578125" bestFit="1" customWidth="1"/>
    <col min="5" max="5" width="23.28515625" bestFit="1" customWidth="1"/>
    <col min="6" max="6" width="15.7109375" bestFit="1" customWidth="1"/>
    <col min="7" max="7" width="14.140625" bestFit="1" customWidth="1"/>
    <col min="8" max="8" width="15.7109375" bestFit="1" customWidth="1"/>
    <col min="9" max="13" width="10.85546875" customWidth="1"/>
    <col min="14" max="14" width="9.28515625" bestFit="1" customWidth="1"/>
    <col min="17" max="20" width="15.7109375" bestFit="1" customWidth="1"/>
    <col min="21" max="23" width="15.7109375" customWidth="1"/>
    <col min="43" max="46" width="15.7109375" bestFit="1" customWidth="1"/>
  </cols>
  <sheetData>
    <row r="1" spans="1:79" x14ac:dyDescent="0.25">
      <c r="A1" s="5" t="s">
        <v>73</v>
      </c>
      <c r="F1" s="8"/>
      <c r="H1" s="8"/>
      <c r="P1" s="5"/>
      <c r="Q1">
        <v>7</v>
      </c>
      <c r="R1">
        <v>14</v>
      </c>
      <c r="S1">
        <v>20</v>
      </c>
      <c r="T1" t="s">
        <v>115</v>
      </c>
      <c r="U1" t="s">
        <v>223</v>
      </c>
      <c r="V1" t="s">
        <v>222</v>
      </c>
      <c r="W1" t="s">
        <v>224</v>
      </c>
      <c r="AG1" s="6" t="s">
        <v>118</v>
      </c>
      <c r="AP1" s="5" t="s">
        <v>92</v>
      </c>
      <c r="AQ1" t="s">
        <v>112</v>
      </c>
      <c r="AR1" t="s">
        <v>113</v>
      </c>
      <c r="AS1" t="s">
        <v>114</v>
      </c>
      <c r="AT1" t="s">
        <v>115</v>
      </c>
      <c r="BB1" s="6" t="s">
        <v>104</v>
      </c>
      <c r="BM1" s="7" t="s">
        <v>116</v>
      </c>
      <c r="CA1" s="7" t="s">
        <v>117</v>
      </c>
    </row>
    <row r="2" spans="1:79" x14ac:dyDescent="0.25">
      <c r="A2" s="5" t="s">
        <v>92</v>
      </c>
      <c r="B2" t="s">
        <v>97</v>
      </c>
      <c r="C2" t="s">
        <v>34</v>
      </c>
      <c r="D2" t="s">
        <v>35</v>
      </c>
      <c r="E2" t="s">
        <v>36</v>
      </c>
      <c r="F2" t="s">
        <v>98</v>
      </c>
      <c r="G2" t="s">
        <v>38</v>
      </c>
      <c r="H2" t="s">
        <v>95</v>
      </c>
      <c r="I2" t="s">
        <v>96</v>
      </c>
      <c r="J2" t="s">
        <v>102</v>
      </c>
      <c r="K2" t="s">
        <v>101</v>
      </c>
      <c r="L2" t="s">
        <v>103</v>
      </c>
      <c r="M2" t="s">
        <v>119</v>
      </c>
      <c r="N2">
        <v>0</v>
      </c>
      <c r="P2" t="s">
        <v>246</v>
      </c>
      <c r="Q2">
        <f ca="1">$M$3</f>
        <v>1.6081806897530837E-8</v>
      </c>
      <c r="R2">
        <f ca="1">$M$4</f>
        <v>3.4783271135293044E-8</v>
      </c>
      <c r="S2">
        <f ca="1">$M$5</f>
        <v>5.3417944429349034E-8</v>
      </c>
      <c r="T2">
        <f ca="1">S2-Q2</f>
        <v>3.7336137531818197E-8</v>
      </c>
      <c r="U2">
        <f ca="1">SLOPE(Q2:S2,$Q$1:$S$1)</f>
        <v>2.8664884934736538E-9</v>
      </c>
      <c r="V2">
        <f ca="1">INTERCEPT(Q2:S2,$Q$1:$S$1)</f>
        <v>-4.4143352567489608E-9</v>
      </c>
      <c r="W2" s="10">
        <f ca="1">(-V2/U2)/100</f>
        <v>1.5399801069494625E-2</v>
      </c>
      <c r="AP2" t="s">
        <v>246</v>
      </c>
      <c r="AQ2">
        <f ca="1">$I$3</f>
        <v>1.4892201070091255E-4</v>
      </c>
      <c r="AR2">
        <f ca="1">$I$4</f>
        <v>1.6106096219140731E-4</v>
      </c>
      <c r="AS2">
        <f ca="1">$I$5</f>
        <v>1.7315656028372132E-4</v>
      </c>
      <c r="AT2">
        <f ca="1">AS2-AQ2</f>
        <v>2.4234549582808772E-5</v>
      </c>
    </row>
    <row r="3" spans="1:79" x14ac:dyDescent="0.25">
      <c r="A3" t="str">
        <f>Results_Grouping_Chicken!$E$9</f>
        <v>S1_07 - Redistribution from Grower/Packer (OFB)</v>
      </c>
      <c r="B3">
        <f ca="1">OFFSET(Results_Grouping_Chicken!F$47,0,$N2)</f>
        <v>8.1671290259330101E-13</v>
      </c>
      <c r="C3" s="3">
        <f ca="1">OFFSET(Results_Grouping_Chicken!G$47,0,$N2)</f>
        <v>6.9639945936761405E-14</v>
      </c>
      <c r="D3">
        <f ca="1">OFFSET(Results_Grouping_Chicken!H$47,0,$N2)</f>
        <v>1.6083447787812099E-8</v>
      </c>
      <c r="E3">
        <f ca="1">OFFSET(Results_Grouping_Chicken!I$47,0,$N2)</f>
        <v>-1.5655754951751099E-12</v>
      </c>
      <c r="F3">
        <f ca="1">OFFSET(Results_Grouping_Chicken!J$47,0,$N2)</f>
        <v>1.48905928894015E-4</v>
      </c>
      <c r="G3">
        <f ca="1">OFFSET(Results_Grouping_Chicken!K$47,0,$N2)</f>
        <v>-9.6166763461837591E-13</v>
      </c>
      <c r="H3">
        <v>0</v>
      </c>
      <c r="I3">
        <f ca="1">SUM(B3:H3)</f>
        <v>1.4892201070091255E-4</v>
      </c>
      <c r="M3">
        <f ca="1">SUM(B3:E3,G3)</f>
        <v>1.6081806897530837E-8</v>
      </c>
      <c r="N3">
        <v>7</v>
      </c>
      <c r="P3" t="s">
        <v>105</v>
      </c>
      <c r="Q3">
        <f ca="1">$M$6</f>
        <v>3.199027896327014E-8</v>
      </c>
      <c r="R3">
        <f ca="1">$M$7</f>
        <v>5.1986618834290129E-8</v>
      </c>
      <c r="S3">
        <f ca="1">$M$8</f>
        <v>7.1911543205770997E-8</v>
      </c>
      <c r="T3">
        <f t="shared" ref="T3:T10" ca="1" si="0">S3-Q3</f>
        <v>3.9921264242500856E-8</v>
      </c>
      <c r="U3">
        <f t="shared" ref="U3:U10" ca="1" si="1">SLOPE(Q3:S3,$Q$1:$S$1)</f>
        <v>3.0649620491280958E-9</v>
      </c>
      <c r="V3">
        <f t="shared" ref="V3:V10" ca="1" si="2">INTERCEPT(Q3:S3,$Q$1:$S$1)</f>
        <v>1.0074998996359789E-8</v>
      </c>
      <c r="W3" s="10">
        <f t="shared" ref="W3:W10" ca="1" si="3">(-V3/U3)/100</f>
        <v>-3.2871529352951928E-2</v>
      </c>
      <c r="AP3" t="s">
        <v>105</v>
      </c>
      <c r="AQ3">
        <f ca="1">$I$6</f>
        <v>1.3929600086160426E-4</v>
      </c>
      <c r="AR3">
        <f ca="1">$I$7</f>
        <v>1.5065143992331831E-4</v>
      </c>
      <c r="AS3">
        <f ca="1">$I$8</f>
        <v>1.6196632384552577E-4</v>
      </c>
      <c r="AT3">
        <f t="shared" ref="AT3:AT10" ca="1" si="4">AS3-AQ3</f>
        <v>2.2670322983921507E-5</v>
      </c>
    </row>
    <row r="4" spans="1:79" x14ac:dyDescent="0.25">
      <c r="A4" t="str">
        <f ca="1">OFFSET(Results_Grouping_Chicken!$E$9,0,N3)</f>
        <v>S1_14 - Redistribution from Grower/Packer (OFB)</v>
      </c>
      <c r="B4">
        <f ca="1">OFFSET(Results_Grouping_Chicken!F$47,0,$N3)</f>
        <v>8.1671290259330101E-13</v>
      </c>
      <c r="C4" s="3">
        <f ca="1">OFFSET(Results_Grouping_Chicken!G$47,0,$N3)</f>
        <v>7.5308313629288497E-14</v>
      </c>
      <c r="D4">
        <f ca="1">OFFSET(Results_Grouping_Chicken!H$47,0,$N3)</f>
        <v>3.4785131262012201E-8</v>
      </c>
      <c r="E4">
        <f ca="1">OFFSET(Results_Grouping_Chicken!I$47,0,$N3)</f>
        <v>-1.6930060587358799E-12</v>
      </c>
      <c r="F4">
        <f ca="1">OFFSET(Results_Grouping_Chicken!J$47,0,$N3)</f>
        <v>1.61026178920272E-4</v>
      </c>
      <c r="G4">
        <f ca="1">OFFSET(Results_Grouping_Chicken!K$47,0,$N3)</f>
        <v>-1.05914187664247E-12</v>
      </c>
      <c r="H4">
        <v>0</v>
      </c>
      <c r="I4">
        <f t="shared" ref="I4:I73" ca="1" si="5">SUM(B4:H4)</f>
        <v>1.6106096219140731E-4</v>
      </c>
      <c r="M4">
        <f t="shared" ref="M4:M73" ca="1" si="6">SUM(B4:E4,G4)</f>
        <v>3.4783271135293044E-8</v>
      </c>
      <c r="N4">
        <v>14</v>
      </c>
      <c r="P4" t="s">
        <v>106</v>
      </c>
      <c r="Q4">
        <f ca="1">$M$9</f>
        <v>3.1986651104699511E-8</v>
      </c>
      <c r="R4">
        <f ca="1">$M$10</f>
        <v>5.1982695684905615E-8</v>
      </c>
      <c r="S4">
        <f ca="1">$M$11</f>
        <v>7.190732582018253E-8</v>
      </c>
      <c r="T4">
        <f t="shared" ca="1" si="0"/>
        <v>3.9920674715483019E-8</v>
      </c>
      <c r="U4">
        <f t="shared" ca="1" si="1"/>
        <v>3.064916788088124E-9</v>
      </c>
      <c r="V4">
        <f t="shared" ca="1" si="2"/>
        <v>1.0071694766058193E-8</v>
      </c>
      <c r="W4" s="10">
        <f t="shared" ca="1" si="3"/>
        <v>-3.2861233966292619E-2</v>
      </c>
      <c r="AP4" t="s">
        <v>106</v>
      </c>
      <c r="AQ4">
        <f ca="1">$I$9</f>
        <v>1.3936277571235909E-4</v>
      </c>
      <c r="AR4">
        <f ca="1">$I$10</f>
        <v>1.5072364991714504E-4</v>
      </c>
      <c r="AS4">
        <f ca="1">$I$11</f>
        <v>1.6204394957119918E-4</v>
      </c>
      <c r="AT4">
        <f t="shared" ca="1" si="4"/>
        <v>2.2681173858840094E-5</v>
      </c>
    </row>
    <row r="5" spans="1:79" x14ac:dyDescent="0.25">
      <c r="A5" t="str">
        <f ca="1">OFFSET(Results_Grouping_Chicken!$E$9,0,N4)</f>
        <v>S1_20 - Redistribution from Grower/Packer (OFB)</v>
      </c>
      <c r="B5">
        <f ca="1">OFFSET(Results_Grouping_Chicken!F$47,0,$N4)</f>
        <v>8.1671290259330101E-13</v>
      </c>
      <c r="C5" s="3">
        <f ca="1">OFFSET(Results_Grouping_Chicken!G$47,0,$N4)</f>
        <v>8.0956437151485105E-14</v>
      </c>
      <c r="D5">
        <f ca="1">OFFSET(Results_Grouping_Chicken!H$47,0,$N4)</f>
        <v>5.3420023009518799E-8</v>
      </c>
      <c r="E5">
        <f ca="1">OFFSET(Results_Grouping_Chicken!I$47,0,$N4)</f>
        <v>-1.81998151314107E-12</v>
      </c>
      <c r="F5">
        <f ca="1">OFFSET(Results_Grouping_Chicken!J$47,0,$N4)</f>
        <v>1.7310314233929199E-4</v>
      </c>
      <c r="G5">
        <f ca="1">OFFSET(Results_Grouping_Chicken!K$47,0,$N4)</f>
        <v>-1.15626799637363E-12</v>
      </c>
      <c r="H5">
        <v>0</v>
      </c>
      <c r="I5">
        <f t="shared" ca="1" si="5"/>
        <v>1.7315656028372132E-4</v>
      </c>
      <c r="M5">
        <f t="shared" ca="1" si="6"/>
        <v>5.3417944429349034E-8</v>
      </c>
      <c r="N5">
        <v>21</v>
      </c>
      <c r="P5" t="s">
        <v>107</v>
      </c>
      <c r="Q5">
        <f ca="1">$M$12</f>
        <v>3.1990574006692733E-8</v>
      </c>
      <c r="R5">
        <f ca="1">$M$13</f>
        <v>5.1986937892875036E-8</v>
      </c>
      <c r="S5">
        <f ca="1">$M$14</f>
        <v>7.1911886193749654E-8</v>
      </c>
      <c r="T5">
        <f t="shared" ca="1" si="0"/>
        <v>3.9921312187056921E-8</v>
      </c>
      <c r="U5">
        <f t="shared" ca="1" si="1"/>
        <v>3.0649657300797789E-9</v>
      </c>
      <c r="V5">
        <f t="shared" ca="1" si="2"/>
        <v>1.0075267720015498E-8</v>
      </c>
      <c r="W5" s="10">
        <f t="shared" ca="1" si="3"/>
        <v>-3.2872366634106691E-2</v>
      </c>
      <c r="AP5" t="s">
        <v>107</v>
      </c>
      <c r="AQ5">
        <f ca="1">$I$12</f>
        <v>1.3936277963526108E-4</v>
      </c>
      <c r="AR5">
        <f ca="1">$I$13</f>
        <v>1.5072365415935303E-4</v>
      </c>
      <c r="AS5">
        <f ca="1">$I$14</f>
        <v>1.6204395413157275E-4</v>
      </c>
      <c r="AT5">
        <f t="shared" ca="1" si="4"/>
        <v>2.2681174496311669E-5</v>
      </c>
    </row>
    <row r="6" spans="1:79" x14ac:dyDescent="0.25">
      <c r="A6" t="str">
        <f ca="1">OFFSET(Results_Grouping_Chicken!$E$9,0,N5)</f>
        <v>S2_07 - Gleaning (SH)</v>
      </c>
      <c r="B6">
        <f ca="1">OFFSET(Results_Grouping_Chicken!F$47,0,$N5)</f>
        <v>8.1671290259330101E-13</v>
      </c>
      <c r="C6">
        <f ca="1">OFFSET(Results_Grouping_Chicken!G$47,0,$N5)</f>
        <v>1.59076366727107E-8</v>
      </c>
      <c r="D6">
        <f ca="1">OFFSET(Results_Grouping_Chicken!H$47,0,$N5)</f>
        <v>1.6083447787812099E-8</v>
      </c>
      <c r="E6">
        <f ca="1">OFFSET(Results_Grouping_Chicken!I$47,0,$N5)</f>
        <v>-1.4833284782843099E-12</v>
      </c>
      <c r="F6">
        <f ca="1">OFFSET(Results_Grouping_Chicken!J$47,0,$N5)</f>
        <v>1.3926401058264099E-4</v>
      </c>
      <c r="G6">
        <f ca="1">OFFSET(Results_Grouping_Chicken!K$47,0,$N5)</f>
        <v>-1.3888167696504001E-13</v>
      </c>
      <c r="H6">
        <v>0</v>
      </c>
      <c r="I6">
        <f t="shared" ca="1" si="5"/>
        <v>1.3929600086160426E-4</v>
      </c>
      <c r="M6">
        <f t="shared" ca="1" si="6"/>
        <v>3.199027896327014E-8</v>
      </c>
      <c r="N6">
        <v>28</v>
      </c>
      <c r="P6" t="s">
        <v>108</v>
      </c>
      <c r="Q6">
        <f ca="1">$M$15</f>
        <v>4.161317672537653E-8</v>
      </c>
      <c r="R6">
        <f ca="1">$M$16</f>
        <v>6.2392775716567956E-8</v>
      </c>
      <c r="S6">
        <f ca="1">$M$17</f>
        <v>8.3098161854219634E-8</v>
      </c>
      <c r="T6">
        <f t="shared" ca="1" si="0"/>
        <v>4.1484985128843104E-8</v>
      </c>
      <c r="U6">
        <f t="shared" ca="1" si="1"/>
        <v>3.1850169938551586E-9</v>
      </c>
      <c r="V6">
        <f t="shared" ca="1" si="2"/>
        <v>1.8839472516034215E-8</v>
      </c>
      <c r="W6" s="10">
        <f t="shared" ca="1" si="3"/>
        <v>-5.9150304542742276E-2</v>
      </c>
      <c r="AP6" t="s">
        <v>108</v>
      </c>
      <c r="AQ6">
        <f ca="1">$I$15</f>
        <v>1.4502859098487324E-4</v>
      </c>
      <c r="AR6">
        <f ca="1">$I$16</f>
        <v>1.5685063620021262E-4</v>
      </c>
      <c r="AS6">
        <f ca="1">$I$17</f>
        <v>1.6863045982549671E-4</v>
      </c>
      <c r="AT6">
        <f t="shared" ca="1" si="4"/>
        <v>2.3601868840623463E-5</v>
      </c>
    </row>
    <row r="7" spans="1:79" x14ac:dyDescent="0.25">
      <c r="A7" t="str">
        <f ca="1">OFFSET(Results_Grouping_Chicken!$E$9,0,N6)</f>
        <v>S2_14 - Gleaning (SH)</v>
      </c>
      <c r="B7">
        <f ca="1">OFFSET(Results_Grouping_Chicken!F$47,0,$N6)</f>
        <v>8.1671290259330101E-13</v>
      </c>
      <c r="C7">
        <f ca="1">OFFSET(Results_Grouping_Chicken!G$47,0,$N6)</f>
        <v>1.7202444308861498E-8</v>
      </c>
      <c r="D7">
        <f ca="1">OFFSET(Results_Grouping_Chicken!H$47,0,$N6)</f>
        <v>3.4785131262012201E-8</v>
      </c>
      <c r="E7">
        <f ca="1">OFFSET(Results_Grouping_Chicken!I$47,0,$N6)</f>
        <v>-1.60406451721443E-12</v>
      </c>
      <c r="F7">
        <f ca="1">OFFSET(Results_Grouping_Chicken!J$47,0,$N6)</f>
        <v>1.50599453304484E-4</v>
      </c>
      <c r="G7">
        <f ca="1">OFFSET(Results_Grouping_Chicken!K$47,0,$N6)</f>
        <v>-1.6938496894758701E-13</v>
      </c>
      <c r="H7">
        <v>0</v>
      </c>
      <c r="I7">
        <f t="shared" ca="1" si="5"/>
        <v>1.5065143992331831E-4</v>
      </c>
      <c r="M7">
        <f t="shared" ca="1" si="6"/>
        <v>5.1986618834290129E-8</v>
      </c>
      <c r="N7">
        <v>35</v>
      </c>
      <c r="P7" t="s">
        <v>109</v>
      </c>
      <c r="Q7">
        <f ca="1">$M$18</f>
        <v>4.1611714249246165E-8</v>
      </c>
      <c r="R7">
        <f ca="1">$M$19</f>
        <v>6.239119420168292E-8</v>
      </c>
      <c r="S7">
        <f ca="1">$M$20</f>
        <v>8.3096461725718185E-8</v>
      </c>
      <c r="T7">
        <f t="shared" ca="1" si="0"/>
        <v>4.148474747647202E-8</v>
      </c>
      <c r="U7">
        <f t="shared" ca="1" si="1"/>
        <v>3.184998748052776E-9</v>
      </c>
      <c r="V7">
        <f t="shared" ca="1" si="2"/>
        <v>1.8838140502161151E-8</v>
      </c>
      <c r="W7" s="10">
        <f t="shared" ca="1" si="3"/>
        <v>-5.9146461246423698E-2</v>
      </c>
      <c r="AP7" t="s">
        <v>109</v>
      </c>
      <c r="AQ7">
        <f ca="1">$I$18</f>
        <v>1.6083966261852913E-4</v>
      </c>
      <c r="AR7">
        <f ca="1">$I$19</f>
        <v>1.7394865552497975E-4</v>
      </c>
      <c r="AS7">
        <f ca="1">$I$20</f>
        <v>1.8701083059962219E-4</v>
      </c>
      <c r="AT7">
        <f t="shared" ca="1" si="4"/>
        <v>2.6171167981093056E-5</v>
      </c>
    </row>
    <row r="8" spans="1:79" x14ac:dyDescent="0.25">
      <c r="A8" t="str">
        <f ca="1">OFFSET(Results_Grouping_Chicken!$E$9,0,N7)</f>
        <v>S2_20 - Gleaning (SH)</v>
      </c>
      <c r="B8">
        <f ca="1">OFFSET(Results_Grouping_Chicken!F$47,0,$N7)</f>
        <v>8.1671290259330101E-13</v>
      </c>
      <c r="C8">
        <f ca="1">OFFSET(Results_Grouping_Chicken!G$47,0,$N7)</f>
        <v>1.8492627632026199E-8</v>
      </c>
      <c r="D8">
        <f ca="1">OFFSET(Results_Grouping_Chicken!H$47,0,$N7)</f>
        <v>5.3420023009518799E-8</v>
      </c>
      <c r="E8">
        <f ca="1">OFFSET(Results_Grouping_Chicken!I$47,0,$N7)</f>
        <v>-1.7243693560055101E-12</v>
      </c>
      <c r="F8">
        <f ca="1">OFFSET(Results_Grouping_Chicken!J$47,0,$N7)</f>
        <v>1.6189441230231999E-4</v>
      </c>
      <c r="G8">
        <f ca="1">OFFSET(Results_Grouping_Chicken!K$47,0,$N7)</f>
        <v>-1.9977932060162499E-13</v>
      </c>
      <c r="H8">
        <v>0</v>
      </c>
      <c r="I8">
        <f t="shared" ca="1" si="5"/>
        <v>1.6196632384552577E-4</v>
      </c>
      <c r="M8">
        <f t="shared" ca="1" si="6"/>
        <v>7.1911543205770997E-8</v>
      </c>
      <c r="N8">
        <v>42</v>
      </c>
      <c r="P8" t="s">
        <v>110</v>
      </c>
      <c r="Q8">
        <f ca="1">$M$21</f>
        <v>4.4190948522357276E-8</v>
      </c>
      <c r="R8">
        <f ca="1">$M$22</f>
        <v>6.5180366148186703E-8</v>
      </c>
      <c r="S8">
        <f ca="1">$M$23</f>
        <v>8.6094821568209716E-8</v>
      </c>
      <c r="T8">
        <f t="shared" ca="1" si="0"/>
        <v>4.190387304585244E-8</v>
      </c>
      <c r="U8">
        <f t="shared" ca="1" si="1"/>
        <v>3.2171771869961643E-9</v>
      </c>
      <c r="V8">
        <f t="shared" ca="1" si="2"/>
        <v>2.1187290523970322E-8</v>
      </c>
      <c r="W8" s="10">
        <f t="shared" ca="1" si="3"/>
        <v>-6.5856772233774952E-2</v>
      </c>
      <c r="AP8" t="s">
        <v>110</v>
      </c>
      <c r="AQ8">
        <f ca="1">$I$21</f>
        <v>1.4629433279245523E-4</v>
      </c>
      <c r="AR8">
        <f ca="1">$I$22</f>
        <v>1.5821940350376024E-4</v>
      </c>
      <c r="AS8">
        <f ca="1">$I$23</f>
        <v>1.7010188467681068E-4</v>
      </c>
      <c r="AT8">
        <f t="shared" ca="1" si="4"/>
        <v>2.3807551884355446E-5</v>
      </c>
    </row>
    <row r="9" spans="1:79" x14ac:dyDescent="0.25">
      <c r="A9" t="str">
        <f ca="1">OFFSET(Results_Grouping_Chicken!$E$9,0,N8)</f>
        <v>S3_07_Car - Gleaning (UG)</v>
      </c>
      <c r="B9">
        <f ca="1">OFFSET(Results_Grouping_Chicken!F$47,0,$N8)</f>
        <v>8.1671290259330101E-13</v>
      </c>
      <c r="C9">
        <f ca="1">OFFSET(Results_Grouping_Chicken!G$47,0,$N8)</f>
        <v>1.59076366727107E-8</v>
      </c>
      <c r="D9">
        <f ca="1">OFFSET(Results_Grouping_Chicken!H$47,0,$N8)</f>
        <v>1.6083447787812099E-8</v>
      </c>
      <c r="E9">
        <f ca="1">OFFSET(Results_Grouping_Chicken!I$47,0,$N8)</f>
        <v>-1.1885126455496399E-12</v>
      </c>
      <c r="F9">
        <f ca="1">OFFSET(Results_Grouping_Chicken!J$47,0,$N8)</f>
        <v>1.3933079002292201E-4</v>
      </c>
      <c r="G9">
        <f ca="1">OFFSET(Results_Grouping_Chicken!K$47,0,$N8)</f>
        <v>-4.0615560803264099E-12</v>
      </c>
      <c r="H9">
        <f ca="1">G3</f>
        <v>-9.6166763461837591E-13</v>
      </c>
      <c r="I9">
        <f t="shared" ca="1" si="5"/>
        <v>1.3936277571235909E-4</v>
      </c>
      <c r="M9">
        <f t="shared" ca="1" si="6"/>
        <v>3.1986651104699511E-8</v>
      </c>
      <c r="N9">
        <v>49</v>
      </c>
      <c r="P9" t="s">
        <v>111</v>
      </c>
      <c r="Q9">
        <f ca="1">$M$24</f>
        <v>1.6084246746828972E-8</v>
      </c>
      <c r="R9">
        <f ca="1">$M$25</f>
        <v>3.478590957697592E-8</v>
      </c>
      <c r="S9">
        <f ca="1">$M$26</f>
        <v>5.3420780754158116E-8</v>
      </c>
      <c r="T9">
        <f t="shared" ca="1" si="0"/>
        <v>3.733653400732914E-8</v>
      </c>
      <c r="U9">
        <f t="shared" ca="1" si="1"/>
        <v>2.8665189329503962E-9</v>
      </c>
      <c r="V9">
        <f t="shared" ca="1" si="2"/>
        <v>-4.4121130576677497E-9</v>
      </c>
      <c r="W9" s="10">
        <f t="shared" ca="1" si="3"/>
        <v>1.5391885282706066E-2</v>
      </c>
      <c r="AP9" t="s">
        <v>111</v>
      </c>
      <c r="AQ9">
        <f ca="1">$I$24</f>
        <v>1.3056693535201672E-4</v>
      </c>
      <c r="AR9">
        <f ca="1">$I$25</f>
        <v>1.4121186906235604E-4</v>
      </c>
      <c r="AS9">
        <f ca="1">$I$26</f>
        <v>1.5181878515230064E-4</v>
      </c>
      <c r="AT9">
        <f t="shared" ca="1" si="4"/>
        <v>2.1251849800283924E-5</v>
      </c>
    </row>
    <row r="10" spans="1:79" x14ac:dyDescent="0.25">
      <c r="A10" t="str">
        <f ca="1">OFFSET(Results_Grouping_Chicken!$E$9,0,N9)</f>
        <v>S3_14_Car - Gleaning (UG)</v>
      </c>
      <c r="B10">
        <f ca="1">OFFSET(Results_Grouping_Chicken!F$47,0,$N9)</f>
        <v>8.1671290259330101E-13</v>
      </c>
      <c r="C10">
        <f ca="1">OFFSET(Results_Grouping_Chicken!G$47,0,$N9)</f>
        <v>1.7202444308861498E-8</v>
      </c>
      <c r="D10">
        <f ca="1">OFFSET(Results_Grouping_Chicken!H$47,0,$N9)</f>
        <v>3.4785131262012201E-8</v>
      </c>
      <c r="E10">
        <f ca="1">OFFSET(Results_Grouping_Chicken!I$47,0,$N9)</f>
        <v>-1.2852520469315901E-12</v>
      </c>
      <c r="F10">
        <f ca="1">OFFSET(Results_Grouping_Chicken!J$47,0,$N9)</f>
        <v>1.5067166828060201E-4</v>
      </c>
      <c r="G10">
        <f ca="1">OFFSET(Results_Grouping_Chicken!K$47,0,$N9)</f>
        <v>-4.4113468237453499E-12</v>
      </c>
      <c r="H10">
        <f t="shared" ref="H10:H11" ca="1" si="7">G4</f>
        <v>-1.05914187664247E-12</v>
      </c>
      <c r="I10">
        <f t="shared" ca="1" si="5"/>
        <v>1.5072364991714504E-4</v>
      </c>
      <c r="M10">
        <f t="shared" ca="1" si="6"/>
        <v>5.1982695684905615E-8</v>
      </c>
      <c r="N10">
        <v>56</v>
      </c>
      <c r="P10" s="12" t="s">
        <v>228</v>
      </c>
      <c r="Q10" s="12">
        <f ca="1">$M$27</f>
        <v>2.4583943898748219E-7</v>
      </c>
      <c r="R10" s="12">
        <f ca="1">$M$28</f>
        <v>2.83242105837217E-7</v>
      </c>
      <c r="S10" s="12">
        <f ca="1">$M$29</f>
        <v>3.2051119173391777E-7</v>
      </c>
      <c r="T10" s="12">
        <f t="shared" ca="1" si="0"/>
        <v>7.4671752746435578E-8</v>
      </c>
      <c r="U10" s="12">
        <f t="shared" ca="1" si="1"/>
        <v>5.7329368859527978E-9</v>
      </c>
      <c r="V10" s="12">
        <f t="shared" ca="1" si="2"/>
        <v>2.0484744141151742E-7</v>
      </c>
      <c r="W10" s="14">
        <f t="shared" ca="1" si="3"/>
        <v>-0.35731675664081963</v>
      </c>
      <c r="AP10" s="12" t="s">
        <v>228</v>
      </c>
      <c r="AQ10" s="12">
        <f ca="1">I27</f>
        <v>2.6122240151544733E-4</v>
      </c>
      <c r="AR10" s="12">
        <f ca="1">I28</f>
        <v>2.8250208247164725E-4</v>
      </c>
      <c r="AS10" s="12">
        <f ca="1">I29</f>
        <v>3.037057645672894E-4</v>
      </c>
      <c r="AT10" s="12">
        <f t="shared" ca="1" si="4"/>
        <v>4.2483363051842068E-5</v>
      </c>
    </row>
    <row r="11" spans="1:79" x14ac:dyDescent="0.25">
      <c r="A11" t="str">
        <f ca="1">OFFSET(Results_Grouping_Chicken!$E$9,0,N10)</f>
        <v>S3_20_Car - Gleaning (UG)</v>
      </c>
      <c r="B11">
        <f ca="1">OFFSET(Results_Grouping_Chicken!F$47,0,$N10)</f>
        <v>8.1671290259330101E-13</v>
      </c>
      <c r="C11">
        <f ca="1">OFFSET(Results_Grouping_Chicken!G$47,0,$N10)</f>
        <v>1.84926276320261E-8</v>
      </c>
      <c r="D11">
        <f ca="1">OFFSET(Results_Grouping_Chicken!H$47,0,$N10)</f>
        <v>5.3420023009518799E-8</v>
      </c>
      <c r="E11">
        <f ca="1">OFFSET(Results_Grouping_Chicken!I$47,0,$N10)</f>
        <v>-1.3816459504514499E-12</v>
      </c>
      <c r="F11">
        <f ca="1">OFFSET(Results_Grouping_Chicken!J$47,0,$N10)</f>
        <v>1.61972043401647E-4</v>
      </c>
      <c r="G11">
        <f ca="1">OFFSET(Results_Grouping_Chicken!K$47,0,$N10)</f>
        <v>-4.7598883145092198E-12</v>
      </c>
      <c r="H11">
        <f t="shared" ca="1" si="7"/>
        <v>-1.15626799637363E-12</v>
      </c>
      <c r="I11">
        <f t="shared" ca="1" si="5"/>
        <v>1.6204394957119918E-4</v>
      </c>
      <c r="M11">
        <f t="shared" ca="1" si="6"/>
        <v>7.190732582018253E-8</v>
      </c>
      <c r="N11">
        <v>63</v>
      </c>
      <c r="P11" s="5"/>
      <c r="AP11" s="5" t="s">
        <v>93</v>
      </c>
      <c r="AQ11" t="s">
        <v>112</v>
      </c>
      <c r="AR11" t="s">
        <v>113</v>
      </c>
      <c r="AS11" t="s">
        <v>114</v>
      </c>
      <c r="AT11" t="s">
        <v>115</v>
      </c>
    </row>
    <row r="12" spans="1:79" x14ac:dyDescent="0.25">
      <c r="A12" t="str">
        <f ca="1">OFFSET(Results_Grouping_Chicken!$E$9,0,N11)</f>
        <v>S3_07_Van - Gleaning (UG)</v>
      </c>
      <c r="B12">
        <f ca="1">OFFSET(Results_Grouping_Chicken!F$47,0,$N11)</f>
        <v>8.1671290259330101E-13</v>
      </c>
      <c r="C12">
        <f ca="1">OFFSET(Results_Grouping_Chicken!G$47,0,$N11)</f>
        <v>1.59076366727107E-8</v>
      </c>
      <c r="D12">
        <f ca="1">OFFSET(Results_Grouping_Chicken!H$47,0,$N11)</f>
        <v>1.6083447787812099E-8</v>
      </c>
      <c r="E12">
        <f ca="1">OFFSET(Results_Grouping_Chicken!I$47,0,$N11)</f>
        <v>-1.1885126455496399E-12</v>
      </c>
      <c r="F12">
        <f ca="1">OFFSET(Results_Grouping_Chicken!J$47,0,$N11)</f>
        <v>1.3933079002292201E-4</v>
      </c>
      <c r="G12">
        <f ca="1">OFFSET(Results_Grouping_Chicken!K$47,0,$N11)</f>
        <v>-1.3865408710248901E-13</v>
      </c>
      <c r="H12">
        <f ca="1">G3</f>
        <v>-9.6166763461837591E-13</v>
      </c>
      <c r="I12">
        <f t="shared" ca="1" si="5"/>
        <v>1.3936277963526108E-4</v>
      </c>
      <c r="M12">
        <f t="shared" ca="1" si="6"/>
        <v>3.1990574006692733E-8</v>
      </c>
      <c r="N12">
        <v>70</v>
      </c>
      <c r="AP12" t="s">
        <v>246</v>
      </c>
      <c r="AQ12">
        <f ca="1">$I$31</f>
        <v>9.0990423681595634E-5</v>
      </c>
      <c r="AR12">
        <f ca="1">$I$32</f>
        <v>9.8414013437959983E-5</v>
      </c>
      <c r="AS12">
        <f ca="1">$I$33</f>
        <v>1.0581109037376635E-4</v>
      </c>
      <c r="AT12">
        <f ca="1">AS12-AQ12</f>
        <v>1.4820666692170719E-5</v>
      </c>
    </row>
    <row r="13" spans="1:79" x14ac:dyDescent="0.25">
      <c r="A13" t="str">
        <f ca="1">OFFSET(Results_Grouping_Chicken!$E$9,0,N12)</f>
        <v>S3_14_Van - Gleaning (UG)</v>
      </c>
      <c r="B13">
        <f ca="1">OFFSET(Results_Grouping_Chicken!F$47,0,$N12)</f>
        <v>8.1671290259330101E-13</v>
      </c>
      <c r="C13">
        <f ca="1">OFFSET(Results_Grouping_Chicken!G$47,0,$N12)</f>
        <v>1.7202444308861498E-8</v>
      </c>
      <c r="D13">
        <f ca="1">OFFSET(Results_Grouping_Chicken!H$47,0,$N12)</f>
        <v>3.4785131262012201E-8</v>
      </c>
      <c r="E13">
        <f ca="1">OFFSET(Results_Grouping_Chicken!I$47,0,$N12)</f>
        <v>-1.2852520469315901E-12</v>
      </c>
      <c r="F13">
        <f ca="1">OFFSET(Results_Grouping_Chicken!J$47,0,$N12)</f>
        <v>1.5067166828060201E-4</v>
      </c>
      <c r="G13">
        <f ca="1">OFFSET(Results_Grouping_Chicken!K$47,0,$N12)</f>
        <v>-1.6913885432878199E-13</v>
      </c>
      <c r="H13">
        <f t="shared" ref="H13:H14" ca="1" si="8">G4</f>
        <v>-1.05914187664247E-12</v>
      </c>
      <c r="I13">
        <f t="shared" ca="1" si="5"/>
        <v>1.5072365415935303E-4</v>
      </c>
      <c r="M13">
        <f t="shared" ca="1" si="6"/>
        <v>5.1986937892875036E-8</v>
      </c>
      <c r="N13">
        <v>77</v>
      </c>
      <c r="AP13" t="s">
        <v>105</v>
      </c>
      <c r="AQ13">
        <f ca="1">$I$34</f>
        <v>8.5115585026922564E-5</v>
      </c>
      <c r="AR13">
        <f ca="1">$I$35</f>
        <v>9.2060990241627381E-5</v>
      </c>
      <c r="AS13">
        <f ca="1">$I$36</f>
        <v>9.8981590437708362E-5</v>
      </c>
      <c r="AT13">
        <f t="shared" ref="AT13:AT20" ca="1" si="9">AS13-AQ13</f>
        <v>1.3866005410785798E-5</v>
      </c>
    </row>
    <row r="14" spans="1:79" x14ac:dyDescent="0.25">
      <c r="A14" t="str">
        <f ca="1">OFFSET(Results_Grouping_Chicken!$E$9,0,N13)</f>
        <v>S3_20_Van - Gleaning (UG)</v>
      </c>
      <c r="B14">
        <f ca="1">OFFSET(Results_Grouping_Chicken!F$47,0,$N13)</f>
        <v>8.1671290259330101E-13</v>
      </c>
      <c r="C14">
        <f ca="1">OFFSET(Results_Grouping_Chicken!G$47,0,$N13)</f>
        <v>1.84926276320261E-8</v>
      </c>
      <c r="D14">
        <f ca="1">OFFSET(Results_Grouping_Chicken!H$47,0,$N13)</f>
        <v>5.3420023009518799E-8</v>
      </c>
      <c r="E14">
        <f ca="1">OFFSET(Results_Grouping_Chicken!I$47,0,$N13)</f>
        <v>-1.3816459504514499E-12</v>
      </c>
      <c r="F14">
        <f ca="1">OFFSET(Results_Grouping_Chicken!J$47,0,$N13)</f>
        <v>1.61972043401647E-4</v>
      </c>
      <c r="G14">
        <f ca="1">OFFSET(Results_Grouping_Chicken!K$47,0,$N13)</f>
        <v>-1.9951474738641001E-13</v>
      </c>
      <c r="H14">
        <f t="shared" ca="1" si="8"/>
        <v>-1.15626799637363E-12</v>
      </c>
      <c r="I14">
        <f t="shared" ca="1" si="5"/>
        <v>1.6204395413157275E-4</v>
      </c>
      <c r="M14">
        <f t="shared" ca="1" si="6"/>
        <v>7.1911886193749654E-8</v>
      </c>
      <c r="N14">
        <v>84</v>
      </c>
      <c r="AP14" t="s">
        <v>106</v>
      </c>
      <c r="AQ14">
        <f ca="1">$I$37</f>
        <v>8.5156379455108173E-5</v>
      </c>
      <c r="AR14">
        <f ca="1">$I$38</f>
        <v>9.2105105127326915E-5</v>
      </c>
      <c r="AS14">
        <f ca="1">$I$39</f>
        <v>9.9029013922144894E-5</v>
      </c>
      <c r="AT14">
        <f t="shared" ca="1" si="9"/>
        <v>1.3872634467036721E-5</v>
      </c>
    </row>
    <row r="15" spans="1:79" x14ac:dyDescent="0.25">
      <c r="A15" t="str">
        <f ca="1">OFFSET(Results_Grouping_Chicken!$E$9,0,N14)</f>
        <v>S4_07 - Retail Donation to PA (CSC)</v>
      </c>
      <c r="B15">
        <f ca="1">OFFSET(Results_Grouping_Chicken!F$47,0,$N14)</f>
        <v>8.1671290259330101E-13</v>
      </c>
      <c r="C15">
        <f ca="1">OFFSET(Results_Grouping_Chicken!G$47,0,$N14)</f>
        <v>2.5529282202876399E-8</v>
      </c>
      <c r="D15">
        <f ca="1">OFFSET(Results_Grouping_Chicken!H$47,0,$N14)</f>
        <v>1.6083447787812099E-8</v>
      </c>
      <c r="E15">
        <f ca="1">OFFSET(Results_Grouping_Chicken!I$47,0,$N14)</f>
        <v>-3.0695416394403798E-13</v>
      </c>
      <c r="F15">
        <f ca="1">OFFSET(Results_Grouping_Chicken!J$47,0,$N14)</f>
        <v>1.4498698033539099E-4</v>
      </c>
      <c r="G15">
        <f ca="1">OFFSET(Results_Grouping_Chicken!K$47,0,$N14)</f>
        <v>-6.3024050614388295E-14</v>
      </c>
      <c r="H15">
        <f ca="1">G3+E3</f>
        <v>-2.5272431297934856E-12</v>
      </c>
      <c r="I15">
        <f t="shared" ca="1" si="5"/>
        <v>1.4502859098487324E-4</v>
      </c>
      <c r="M15">
        <f t="shared" ca="1" si="6"/>
        <v>4.161317672537653E-8</v>
      </c>
      <c r="N15">
        <v>91</v>
      </c>
      <c r="AP15" t="s">
        <v>107</v>
      </c>
      <c r="AQ15">
        <f ca="1">$I$40</f>
        <v>8.5156383378010161E-5</v>
      </c>
      <c r="AR15">
        <f ca="1">$I$41</f>
        <v>9.2105109369534886E-5</v>
      </c>
      <c r="AS15">
        <f ca="1">$I$42</f>
        <v>9.9029018482518457E-5</v>
      </c>
      <c r="AT15">
        <f t="shared" ca="1" si="9"/>
        <v>1.3872635104508296E-5</v>
      </c>
    </row>
    <row r="16" spans="1:79" x14ac:dyDescent="0.25">
      <c r="A16" t="str">
        <f ca="1">OFFSET(Results_Grouping_Chicken!$E$9,0,N15)</f>
        <v>S4_14 - Retail Donation to PA (CSC)</v>
      </c>
      <c r="B16">
        <f ca="1">OFFSET(Results_Grouping_Chicken!F$47,0,$N15)</f>
        <v>8.1671290259330101E-13</v>
      </c>
      <c r="C16">
        <f ca="1">OFFSET(Results_Grouping_Chicken!G$47,0,$N15)</f>
        <v>2.7607247033343002E-8</v>
      </c>
      <c r="D16">
        <f ca="1">OFFSET(Results_Grouping_Chicken!H$47,0,$N15)</f>
        <v>3.4785131262012201E-8</v>
      </c>
      <c r="E16">
        <f ca="1">OFFSET(Results_Grouping_Chicken!I$47,0,$N15)</f>
        <v>-3.3193880519529702E-13</v>
      </c>
      <c r="F16">
        <f ca="1">OFFSET(Results_Grouping_Chicken!J$47,0,$N15)</f>
        <v>1.56788246176644E-4</v>
      </c>
      <c r="G16">
        <f ca="1">OFFSET(Results_Grouping_Chicken!K$47,0,$N15)</f>
        <v>-8.73528846381616E-14</v>
      </c>
      <c r="H16">
        <f t="shared" ref="H16:H17" ca="1" si="10">G4+E4</f>
        <v>-2.7521479353783502E-12</v>
      </c>
      <c r="I16">
        <f t="shared" ca="1" si="5"/>
        <v>1.5685063620021262E-4</v>
      </c>
      <c r="M16">
        <f t="shared" ca="1" si="6"/>
        <v>6.2392775716567956E-8</v>
      </c>
      <c r="N16">
        <v>98</v>
      </c>
      <c r="AP16" t="s">
        <v>108</v>
      </c>
      <c r="AQ16">
        <f ca="1">$I$43</f>
        <v>8.8621663938026347E-5</v>
      </c>
      <c r="AR16">
        <f ca="1">$I$44</f>
        <v>9.5852447649552344E-5</v>
      </c>
      <c r="AS16">
        <f ca="1">$I$45</f>
        <v>1.0305740713353771E-4</v>
      </c>
      <c r="AT16">
        <f t="shared" ca="1" si="9"/>
        <v>1.4435743195511365E-5</v>
      </c>
    </row>
    <row r="17" spans="1:46" x14ac:dyDescent="0.25">
      <c r="A17" t="str">
        <f ca="1">OFFSET(Results_Grouping_Chicken!$E$9,0,N16)</f>
        <v>S4_20 - Retail Donation to PA (CSC)</v>
      </c>
      <c r="B17">
        <f ca="1">OFFSET(Results_Grouping_Chicken!F$47,0,$N16)</f>
        <v>8.1671290259330101E-13</v>
      </c>
      <c r="C17">
        <f ca="1">OFFSET(Results_Grouping_Chicken!G$47,0,$N16)</f>
        <v>2.96777905608438E-8</v>
      </c>
      <c r="D17">
        <f ca="1">OFFSET(Results_Grouping_Chicken!H$47,0,$N16)</f>
        <v>5.3420023009518799E-8</v>
      </c>
      <c r="E17">
        <f ca="1">OFFSET(Results_Grouping_Chicken!I$47,0,$N16)</f>
        <v>-3.5683421558494401E-13</v>
      </c>
      <c r="F17">
        <f ca="1">OFFSET(Results_Grouping_Chicken!J$47,0,$N16)</f>
        <v>1.68547364639892E-4</v>
      </c>
      <c r="G17">
        <f ca="1">OFFSET(Results_Grouping_Chicken!K$47,0,$N16)</f>
        <v>-1.11594829968993E-13</v>
      </c>
      <c r="H17">
        <f t="shared" ca="1" si="10"/>
        <v>-2.9762495095147E-12</v>
      </c>
      <c r="I17">
        <f t="shared" ca="1" si="5"/>
        <v>1.6863045982549671E-4</v>
      </c>
      <c r="M17">
        <f t="shared" ca="1" si="6"/>
        <v>8.3098161854219634E-8</v>
      </c>
      <c r="N17">
        <v>105</v>
      </c>
      <c r="AP17" t="s">
        <v>109</v>
      </c>
      <c r="AQ17">
        <f ca="1">$I$46</f>
        <v>9.8281465681084002E-5</v>
      </c>
      <c r="AR17">
        <f ca="1">$I$47</f>
        <v>1.0629851232518476E-4</v>
      </c>
      <c r="AS17">
        <f ca="1">$I$48</f>
        <v>1.142869266598422E-4</v>
      </c>
      <c r="AT17">
        <f t="shared" ca="1" si="9"/>
        <v>1.6005460978758197E-5</v>
      </c>
    </row>
    <row r="18" spans="1:46" x14ac:dyDescent="0.25">
      <c r="A18" t="str">
        <f ca="1">OFFSET(Results_Grouping_Chicken!$E$9,0,N17)</f>
        <v>S5_07 - Retail Donation to Food Bank (Estimate)</v>
      </c>
      <c r="B18">
        <f ca="1">OFFSET(Results_Grouping_Chicken!F$47,0,$N17)</f>
        <v>8.1671290259330101E-13</v>
      </c>
      <c r="C18">
        <f ca="1">OFFSET(Results_Grouping_Chicken!G$47,0,$N17)</f>
        <v>2.55293422011078E-8</v>
      </c>
      <c r="D18">
        <f ca="1">OFFSET(Results_Grouping_Chicken!H$47,0,$N17)</f>
        <v>1.6083447787812099E-8</v>
      </c>
      <c r="E18">
        <f ca="1">OFFSET(Results_Grouping_Chicken!I$47,0,$N17)</f>
        <v>-1.6785858029499599E-12</v>
      </c>
      <c r="F18">
        <f ca="1">OFFSET(Results_Grouping_Chicken!J$47,0,$N17)</f>
        <v>1.6079805343152299E-4</v>
      </c>
      <c r="G18">
        <f ca="1">OFFSET(Results_Grouping_Chicken!K$47,0,$N17)</f>
        <v>-2.13866773377085E-13</v>
      </c>
      <c r="H18">
        <f ca="1">G3+E3</f>
        <v>-2.5272431297934856E-12</v>
      </c>
      <c r="I18">
        <f t="shared" ca="1" si="5"/>
        <v>1.6083966261852913E-4</v>
      </c>
      <c r="M18">
        <f t="shared" ca="1" si="6"/>
        <v>4.1611714249246165E-8</v>
      </c>
      <c r="N18">
        <v>112</v>
      </c>
      <c r="AP18" t="s">
        <v>110</v>
      </c>
      <c r="AQ18">
        <f ca="1">$I$49</f>
        <v>8.9395974022222422E-5</v>
      </c>
      <c r="AR18">
        <f ca="1">$I$50</f>
        <v>9.6689782973159759E-5</v>
      </c>
      <c r="AS18">
        <f ca="1">$I$51</f>
        <v>1.0395754260641471E-4</v>
      </c>
      <c r="AT18">
        <f t="shared" ca="1" si="9"/>
        <v>1.4561568584192287E-5</v>
      </c>
    </row>
    <row r="19" spans="1:46" x14ac:dyDescent="0.25">
      <c r="A19" t="str">
        <f ca="1">OFFSET(Results_Grouping_Chicken!$E$9,0,N18)</f>
        <v>S5_14 - Retail Donation to Food Bank (Estimate)</v>
      </c>
      <c r="B19">
        <f ca="1">OFFSET(Results_Grouping_Chicken!F$47,0,$N18)</f>
        <v>8.1671290259330101E-13</v>
      </c>
      <c r="C19">
        <f ca="1">OFFSET(Results_Grouping_Chicken!G$47,0,$N18)</f>
        <v>2.7607311915151499E-8</v>
      </c>
      <c r="D19">
        <f ca="1">OFFSET(Results_Grouping_Chicken!H$47,0,$N18)</f>
        <v>3.4785131262012201E-8</v>
      </c>
      <c r="E19">
        <f ca="1">OFFSET(Results_Grouping_Chicken!I$47,0,$N18)</f>
        <v>-1.8152148799342601E-12</v>
      </c>
      <c r="F19">
        <f ca="1">OFFSET(Results_Grouping_Chicken!J$47,0,$N18)</f>
        <v>1.73886267082926E-4</v>
      </c>
      <c r="G19">
        <f ca="1">OFFSET(Results_Grouping_Chicken!K$47,0,$N18)</f>
        <v>-2.5047350343968199E-13</v>
      </c>
      <c r="H19">
        <f t="shared" ref="H19:H20" ca="1" si="11">G4+E4</f>
        <v>-2.7521479353783502E-12</v>
      </c>
      <c r="I19">
        <f t="shared" ca="1" si="5"/>
        <v>1.7394865552497975E-4</v>
      </c>
      <c r="M19">
        <f t="shared" ca="1" si="6"/>
        <v>6.239119420168292E-8</v>
      </c>
      <c r="N19">
        <v>119</v>
      </c>
      <c r="AP19" t="s">
        <v>111</v>
      </c>
      <c r="AQ19">
        <f ca="1">$I$52</f>
        <v>7.9776357744854793E-5</v>
      </c>
      <c r="AR19">
        <f ca="1">$I$53</f>
        <v>8.6287174673215652E-5</v>
      </c>
      <c r="AS19">
        <f ca="1">$I$54</f>
        <v>9.2774738683975251E-5</v>
      </c>
      <c r="AT19">
        <f t="shared" ca="1" si="9"/>
        <v>1.2998380939120458E-5</v>
      </c>
    </row>
    <row r="20" spans="1:46" x14ac:dyDescent="0.25">
      <c r="A20" t="str">
        <f ca="1">OFFSET(Results_Grouping_Chicken!$E$9,0,N19)</f>
        <v>S5_20 - Retail Donation to Food Bank (Estimate)</v>
      </c>
      <c r="B20">
        <f ca="1">OFFSET(Results_Grouping_Chicken!F$47,0,$N19)</f>
        <v>8.1671290259330101E-13</v>
      </c>
      <c r="C20">
        <f ca="1">OFFSET(Results_Grouping_Chicken!G$47,0,$N19)</f>
        <v>2.96778603087879E-8</v>
      </c>
      <c r="D20">
        <f ca="1">OFFSET(Results_Grouping_Chicken!H$47,0,$N19)</f>
        <v>5.3420023009518799E-8</v>
      </c>
      <c r="E20">
        <f ca="1">OFFSET(Results_Grouping_Chicken!I$47,0,$N19)</f>
        <v>-1.9513559959293299E-12</v>
      </c>
      <c r="F20">
        <f ca="1">OFFSET(Results_Grouping_Chicken!J$47,0,$N19)</f>
        <v>1.8692773711414599E-4</v>
      </c>
      <c r="G20">
        <f ca="1">OFFSET(Results_Grouping_Chicken!K$47,0,$N19)</f>
        <v>-2.8694949518062701E-13</v>
      </c>
      <c r="H20">
        <f t="shared" ca="1" si="11"/>
        <v>-2.9762495095147E-12</v>
      </c>
      <c r="I20">
        <f t="shared" ca="1" si="5"/>
        <v>1.8701083059962219E-4</v>
      </c>
      <c r="M20">
        <f t="shared" ca="1" si="6"/>
        <v>8.3096461725718185E-8</v>
      </c>
      <c r="N20">
        <v>126</v>
      </c>
      <c r="AP20" s="12" t="s">
        <v>228</v>
      </c>
      <c r="AQ20" s="12">
        <f ca="1">I55</f>
        <v>1.5968993283112338E-4</v>
      </c>
      <c r="AR20" s="12">
        <f ca="1">I56</f>
        <v>1.7270534308046028E-4</v>
      </c>
      <c r="AS20" s="12">
        <f ca="1">I57</f>
        <v>1.8567426972176241E-4</v>
      </c>
      <c r="AT20" s="12">
        <f t="shared" ca="1" si="9"/>
        <v>2.598433689063903E-5</v>
      </c>
    </row>
    <row r="21" spans="1:46" x14ac:dyDescent="0.25">
      <c r="A21" t="str">
        <f ca="1">OFFSET(Results_Grouping_Chicken!$E$9,0,N20)</f>
        <v>S6_07 - Prepared Food from Retail (Estimate)</v>
      </c>
      <c r="B21">
        <f ca="1">OFFSET(Results_Grouping_Chicken!F$47,0,$N20)</f>
        <v>8.1671290259330101E-13</v>
      </c>
      <c r="C21">
        <f ca="1">OFFSET(Results_Grouping_Chicken!G$47,0,$N20)</f>
        <v>2.8107997576904299E-8</v>
      </c>
      <c r="D21">
        <f ca="1">OFFSET(Results_Grouping_Chicken!H$47,0,$N20)</f>
        <v>1.6083447787812099E-8</v>
      </c>
      <c r="E21">
        <f ca="1">OFFSET(Results_Grouping_Chicken!I$47,0,$N20)</f>
        <v>-1.24753578135892E-12</v>
      </c>
      <c r="F21">
        <f ca="1">OFFSET(Results_Grouping_Chicken!J$47,0,$N20)</f>
        <v>1.4625014437117599E-4</v>
      </c>
      <c r="G21">
        <f ca="1">OFFSET(Results_Grouping_Chicken!K$47,0,$N20)</f>
        <v>-6.60194803531821E-14</v>
      </c>
      <c r="H21">
        <f ca="1">G3+E3</f>
        <v>-2.5272431297934856E-12</v>
      </c>
      <c r="I21">
        <f t="shared" ca="1" si="5"/>
        <v>1.4629433279245523E-4</v>
      </c>
      <c r="M21">
        <f t="shared" ca="1" si="6"/>
        <v>4.4190948522357276E-8</v>
      </c>
      <c r="N21">
        <v>133</v>
      </c>
      <c r="P21" s="5"/>
      <c r="AP21" s="5" t="s">
        <v>94</v>
      </c>
      <c r="AQ21" t="s">
        <v>112</v>
      </c>
      <c r="AR21" t="s">
        <v>113</v>
      </c>
      <c r="AS21" t="s">
        <v>114</v>
      </c>
      <c r="AT21" t="s">
        <v>115</v>
      </c>
    </row>
    <row r="22" spans="1:46" x14ac:dyDescent="0.25">
      <c r="A22" t="str">
        <f ca="1">OFFSET(Results_Grouping_Chicken!$E$9,0,N21)</f>
        <v>S6_14 - Prepared Food from Retail (Estimate)</v>
      </c>
      <c r="B22">
        <f ca="1">OFFSET(Results_Grouping_Chicken!F$47,0,$N21)</f>
        <v>8.1671290259330101E-13</v>
      </c>
      <c r="C22">
        <f ca="1">OFFSET(Results_Grouping_Chicken!G$47,0,$N21)</f>
        <v>3.0395857844791798E-8</v>
      </c>
      <c r="D22">
        <f ca="1">OFFSET(Results_Grouping_Chicken!H$47,0,$N21)</f>
        <v>3.4785131262012201E-8</v>
      </c>
      <c r="E22">
        <f ca="1">OFFSET(Results_Grouping_Chicken!I$47,0,$N21)</f>
        <v>-1.3490793914695301E-12</v>
      </c>
      <c r="F22">
        <f ca="1">OFFSET(Results_Grouping_Chicken!J$47,0,$N21)</f>
        <v>1.5815422588976E-4</v>
      </c>
      <c r="G22">
        <f ca="1">OFFSET(Results_Grouping_Chicken!K$47,0,$N21)</f>
        <v>-9.0592128425461796E-14</v>
      </c>
      <c r="H22">
        <f t="shared" ref="H22:H23" ca="1" si="12">G4+E4</f>
        <v>-2.7521479353783502E-12</v>
      </c>
      <c r="I22">
        <f t="shared" ca="1" si="5"/>
        <v>1.5821940350376024E-4</v>
      </c>
      <c r="M22">
        <f t="shared" ca="1" si="6"/>
        <v>6.5180366148186703E-8</v>
      </c>
      <c r="N22">
        <v>140</v>
      </c>
      <c r="AP22" t="s">
        <v>246</v>
      </c>
      <c r="AQ22">
        <f ca="1">$I$59</f>
        <v>1.3525914009478131E-5</v>
      </c>
      <c r="AR22">
        <f ca="1">$I$60</f>
        <v>1.4644252978577095E-5</v>
      </c>
      <c r="AS22">
        <f ca="1">$I$61</f>
        <v>1.5758597879929247E-5</v>
      </c>
      <c r="AT22">
        <f ca="1">AS22-AQ22</f>
        <v>2.2326838704511162E-6</v>
      </c>
    </row>
    <row r="23" spans="1:46" x14ac:dyDescent="0.25">
      <c r="A23" t="str">
        <f ca="1">OFFSET(Results_Grouping_Chicken!$E$9,0,N22)</f>
        <v>S6_20 - Prepared Food from Retail (Estimate)</v>
      </c>
      <c r="B23">
        <f ca="1">OFFSET(Results_Grouping_Chicken!F$47,0,$N22)</f>
        <v>8.1671290259330101E-13</v>
      </c>
      <c r="C23">
        <f ca="1">OFFSET(Results_Grouping_Chicken!G$47,0,$N22)</f>
        <v>3.26755471831512E-8</v>
      </c>
      <c r="D23">
        <f ca="1">OFFSET(Results_Grouping_Chicken!H$47,0,$N22)</f>
        <v>5.3420023009518799E-8</v>
      </c>
      <c r="E23">
        <f ca="1">OFFSET(Results_Grouping_Chicken!I$47,0,$N22)</f>
        <v>-1.4502603458297501E-12</v>
      </c>
      <c r="F23">
        <f ca="1">OFFSET(Results_Grouping_Chicken!J$47,0,$N22)</f>
        <v>1.70015792831492E-4</v>
      </c>
      <c r="G23">
        <f ca="1">OFFSET(Results_Grouping_Chicken!K$47,0,$N22)</f>
        <v>-1.1507701704034101E-13</v>
      </c>
      <c r="H23">
        <f t="shared" ca="1" si="12"/>
        <v>-2.9762495095147E-12</v>
      </c>
      <c r="I23">
        <f t="shared" ca="1" si="5"/>
        <v>1.7010188467681068E-4</v>
      </c>
      <c r="M23">
        <f t="shared" ca="1" si="6"/>
        <v>8.6094821568209716E-8</v>
      </c>
      <c r="N23">
        <v>147</v>
      </c>
      <c r="AP23" t="s">
        <v>105</v>
      </c>
      <c r="AQ23">
        <f ca="1">$I$62</f>
        <v>1.2667037310361271E-5</v>
      </c>
      <c r="AR23">
        <f ca="1">$I$63</f>
        <v>1.3715467710927489E-5</v>
      </c>
      <c r="AS23">
        <f ca="1">$I$64</f>
        <v>1.4760153717205971E-5</v>
      </c>
      <c r="AT23">
        <f t="shared" ref="AT23:AT30" ca="1" si="13">AS23-AQ23</f>
        <v>2.0931164068446993E-6</v>
      </c>
    </row>
    <row r="24" spans="1:46" x14ac:dyDescent="0.25">
      <c r="A24" t="str">
        <f ca="1">OFFSET(Results_Grouping_Chicken!$E$9,0,N23)</f>
        <v>S7_07 - Direct Donation of Prepared Food (Estimate)</v>
      </c>
      <c r="B24">
        <f ca="1">OFFSET(Results_Grouping_Chicken!F$47,0,$N23)</f>
        <v>8.1671290259330101E-13</v>
      </c>
      <c r="C24">
        <f ca="1">OFFSET(Results_Grouping_Chicken!G$47,0,$N23)</f>
        <v>0</v>
      </c>
      <c r="D24">
        <f ca="1">OFFSET(Results_Grouping_Chicken!H$47,0,$N23)</f>
        <v>1.6083447787812099E-8</v>
      </c>
      <c r="E24">
        <f ca="1">OFFSET(Results_Grouping_Chicken!I$47,0,$N23)</f>
        <v>0</v>
      </c>
      <c r="F24">
        <f ca="1">OFFSET(Results_Grouping_Chicken!J$47,0,$N23)</f>
        <v>1.3055085363251301E-4</v>
      </c>
      <c r="G24">
        <f ca="1">OFFSET(Results_Grouping_Chicken!K$47,0,$N23)</f>
        <v>-1.7753885717675099E-14</v>
      </c>
      <c r="H24">
        <f ca="1">G3+E3</f>
        <v>-2.5272431297934856E-12</v>
      </c>
      <c r="I24">
        <f t="shared" ca="1" si="5"/>
        <v>1.3056693535201672E-4</v>
      </c>
      <c r="M24">
        <f t="shared" ca="1" si="6"/>
        <v>1.6084246746828972E-8</v>
      </c>
      <c r="N24">
        <v>154</v>
      </c>
      <c r="AP24" t="s">
        <v>106</v>
      </c>
      <c r="AQ24">
        <f ca="1">$I$65</f>
        <v>1.2673091438842365E-5</v>
      </c>
      <c r="AR24">
        <f ca="1">$I$66</f>
        <v>1.3722014598109229E-5</v>
      </c>
      <c r="AS24">
        <f ca="1">$I$67</f>
        <v>1.4767191603235886E-5</v>
      </c>
      <c r="AT24">
        <f t="shared" ca="1" si="13"/>
        <v>2.0941001643935207E-6</v>
      </c>
    </row>
    <row r="25" spans="1:46" x14ac:dyDescent="0.25">
      <c r="A25" t="str">
        <f ca="1">OFFSET(Results_Grouping_Chicken!$E$9,0,N24)</f>
        <v>S7_14 - Direct Donation of Prepared Food (Estimate)</v>
      </c>
      <c r="B25">
        <f ca="1">OFFSET(Results_Grouping_Chicken!F$47,0,$N24)</f>
        <v>8.1671290259330101E-13</v>
      </c>
      <c r="C25">
        <f ca="1">OFFSET(Results_Grouping_Chicken!G$47,0,$N24)</f>
        <v>0</v>
      </c>
      <c r="D25">
        <f ca="1">OFFSET(Results_Grouping_Chicken!H$47,0,$N24)</f>
        <v>3.4785131262012201E-8</v>
      </c>
      <c r="E25">
        <f ca="1">OFFSET(Results_Grouping_Chicken!I$47,0,$N24)</f>
        <v>0</v>
      </c>
      <c r="F25">
        <f ca="1">OFFSET(Results_Grouping_Chicken!J$47,0,$N24)</f>
        <v>1.41177085904927E-4</v>
      </c>
      <c r="G25">
        <f ca="1">OFFSET(Results_Grouping_Chicken!K$47,0,$N24)</f>
        <v>-3.8397938877762397E-14</v>
      </c>
      <c r="H25">
        <f t="shared" ref="H25:H26" ca="1" si="14">G4+E4</f>
        <v>-2.7521479353783502E-12</v>
      </c>
      <c r="I25">
        <f t="shared" ca="1" si="5"/>
        <v>1.4121186906235604E-4</v>
      </c>
      <c r="M25">
        <f t="shared" ca="1" si="6"/>
        <v>3.478590957697592E-8</v>
      </c>
      <c r="N25">
        <v>161</v>
      </c>
      <c r="AP25" t="s">
        <v>107</v>
      </c>
      <c r="AQ25">
        <f ca="1">$I$68</f>
        <v>1.2673095361744358E-5</v>
      </c>
      <c r="AR25">
        <f ca="1">$I$69</f>
        <v>1.3722018840317198E-5</v>
      </c>
      <c r="AS25">
        <f ca="1">$I$70</f>
        <v>1.4767196163609454E-5</v>
      </c>
      <c r="AT25">
        <f t="shared" ca="1" si="13"/>
        <v>2.0941008018650958E-6</v>
      </c>
    </row>
    <row r="26" spans="1:46" x14ac:dyDescent="0.25">
      <c r="A26" t="str">
        <f ca="1">OFFSET(Results_Grouping_Chicken!$E$9,0,N25)</f>
        <v>S7_20 - Direct Donation of Prepared Food (Estimate)</v>
      </c>
      <c r="B26">
        <f ca="1">OFFSET(Results_Grouping_Chicken!F$47,0,$N25)</f>
        <v>8.1671290259330101E-13</v>
      </c>
      <c r="C26">
        <f ca="1">OFFSET(Results_Grouping_Chicken!G$47,0,$N25)</f>
        <v>0</v>
      </c>
      <c r="D26">
        <f ca="1">OFFSET(Results_Grouping_Chicken!H$47,0,$N25)</f>
        <v>5.3420023009518799E-8</v>
      </c>
      <c r="E26">
        <f ca="1">OFFSET(Results_Grouping_Chicken!I$47,0,$N25)</f>
        <v>0</v>
      </c>
      <c r="F26">
        <f ca="1">OFFSET(Results_Grouping_Chicken!J$47,0,$N25)</f>
        <v>1.51765367347796E-4</v>
      </c>
      <c r="G26">
        <f ca="1">OFFSET(Results_Grouping_Chicken!K$47,0,$N25)</f>
        <v>-5.8968263276563694E-14</v>
      </c>
      <c r="H26">
        <f t="shared" ca="1" si="14"/>
        <v>-2.9762495095147E-12</v>
      </c>
      <c r="I26">
        <f t="shared" ca="1" si="5"/>
        <v>1.5181878515230064E-4</v>
      </c>
      <c r="M26">
        <f t="shared" ca="1" si="6"/>
        <v>5.3420780754158116E-8</v>
      </c>
      <c r="N26">
        <v>168</v>
      </c>
      <c r="AP26" t="s">
        <v>108</v>
      </c>
      <c r="AQ26">
        <f ca="1">$I$71</f>
        <v>1.3195887248395447E-5</v>
      </c>
      <c r="AR26">
        <f ca="1">$I$72</f>
        <v>1.4287363554951532E-5</v>
      </c>
      <c r="AS26">
        <f ca="1">$I$73</f>
        <v>1.5374941731841311E-5</v>
      </c>
      <c r="AT26">
        <f t="shared" ca="1" si="13"/>
        <v>2.1790544834458639E-6</v>
      </c>
    </row>
    <row r="27" spans="1:46" x14ac:dyDescent="0.25">
      <c r="A27" t="str">
        <f ca="1">OFFSET(Results_Grouping_Chicken!$E$9,0,N26)</f>
        <v>S8_07_Car - Local Small Business Food Rescue App (Estimate)</v>
      </c>
      <c r="B27">
        <f ca="1">OFFSET(Results_Grouping_Chicken!F$47,0,$N26)</f>
        <v>8.1671290259330101E-13</v>
      </c>
      <c r="C27">
        <f ca="1">OFFSET(Results_Grouping_Chicken!G$47,0,$N26)</f>
        <v>2.29763539825887E-7</v>
      </c>
      <c r="D27">
        <f ca="1">OFFSET(Results_Grouping_Chicken!H$47,0,$N26)</f>
        <v>1.6083447787812099E-8</v>
      </c>
      <c r="E27">
        <f ca="1">OFFSET(Results_Grouping_Chicken!I$47,0,$N26)</f>
        <v>-5.5251749509926802E-13</v>
      </c>
      <c r="F27">
        <f ca="1">OFFSET(Results_Grouping_Chicken!J$47,0,$N26)</f>
        <v>2.6097656460370299E-4</v>
      </c>
      <c r="G27">
        <f ca="1">OFFSET(Results_Grouping_Chicken!K$47,0,$N26)</f>
        <v>-7.8128216244341208E-12</v>
      </c>
      <c r="H27" s="12">
        <f ca="1">G3+E3</f>
        <v>-2.5272431297934856E-12</v>
      </c>
      <c r="I27">
        <f t="shared" ref="I27:I29" ca="1" si="15">SUM(B27:H27)</f>
        <v>2.6122240151544733E-4</v>
      </c>
      <c r="M27">
        <f t="shared" ref="M27:M29" ca="1" si="16">SUM(B27:E27,G27)</f>
        <v>2.4583943898748219E-7</v>
      </c>
      <c r="N27">
        <v>175</v>
      </c>
      <c r="AP27" t="s">
        <v>109</v>
      </c>
      <c r="AQ27">
        <f ca="1">$I$74</f>
        <v>1.4630381685834318E-5</v>
      </c>
      <c r="AR27">
        <f ca="1">$I$75</f>
        <v>1.5838619167530747E-5</v>
      </c>
      <c r="AS27">
        <f ca="1">$I$76</f>
        <v>1.7042541515363909E-5</v>
      </c>
      <c r="AT27">
        <f t="shared" ca="1" si="13"/>
        <v>2.4121598295295907E-6</v>
      </c>
    </row>
    <row r="28" spans="1:46" x14ac:dyDescent="0.25">
      <c r="A28" t="str">
        <f ca="1">OFFSET(Results_Grouping_Chicken!$E$9,0,N27)</f>
        <v>S8_14_Car - Local Small Business Food Rescue App (Estimate)</v>
      </c>
      <c r="B28">
        <f ca="1">OFFSET(Results_Grouping_Chicken!F$47,0,$N27)</f>
        <v>8.1671290259330101E-13</v>
      </c>
      <c r="C28">
        <f ca="1">OFFSET(Results_Grouping_Chicken!G$47,0,$N27)</f>
        <v>2.4846522330008697E-7</v>
      </c>
      <c r="D28">
        <f ca="1">OFFSET(Results_Grouping_Chicken!H$47,0,$N27)</f>
        <v>3.4785131262012201E-8</v>
      </c>
      <c r="E28">
        <f ca="1">OFFSET(Results_Grouping_Chicken!I$47,0,$N27)</f>
        <v>-5.9748984935153405E-13</v>
      </c>
      <c r="F28">
        <f ca="1">OFFSET(Results_Grouping_Chicken!J$47,0,$N27)</f>
        <v>2.8221884311795798E-4</v>
      </c>
      <c r="G28">
        <f ca="1">OFFSET(Results_Grouping_Chicken!K$47,0,$N27)</f>
        <v>-8.46794793539671E-12</v>
      </c>
      <c r="H28" s="12">
        <f ca="1">G4+E4</f>
        <v>-2.7521479353783502E-12</v>
      </c>
      <c r="I28">
        <f t="shared" ca="1" si="15"/>
        <v>2.8250208247164725E-4</v>
      </c>
      <c r="M28">
        <f t="shared" ca="1" si="16"/>
        <v>2.83242105837217E-7</v>
      </c>
      <c r="N28">
        <v>182</v>
      </c>
      <c r="AP28" t="s">
        <v>110</v>
      </c>
      <c r="AQ28">
        <f ca="1">$I$77</f>
        <v>1.3313068476848226E-5</v>
      </c>
      <c r="AR28">
        <f ca="1">$I$78</f>
        <v>1.4414082790371351E-5</v>
      </c>
      <c r="AS28">
        <f ca="1">$I$79</f>
        <v>1.5511164909917598E-5</v>
      </c>
      <c r="AT28">
        <f t="shared" ca="1" si="13"/>
        <v>2.1980964330693714E-6</v>
      </c>
    </row>
    <row r="29" spans="1:46" x14ac:dyDescent="0.25">
      <c r="A29" t="str">
        <f ca="1">OFFSET(Results_Grouping_Chicken!$E$9,0,N28)</f>
        <v>S8_20_Car - Local Small Business Food Rescue App (Estimate)</v>
      </c>
      <c r="B29">
        <f ca="1">OFFSET(Results_Grouping_Chicken!F$47,0,$N28)</f>
        <v>8.1671290259330101E-13</v>
      </c>
      <c r="C29">
        <f ca="1">OFFSET(Results_Grouping_Chicken!G$47,0,$N28)</f>
        <v>2.6710011504759398E-7</v>
      </c>
      <c r="D29">
        <f ca="1">OFFSET(Results_Grouping_Chicken!H$47,0,$N28)</f>
        <v>5.3420023009518799E-8</v>
      </c>
      <c r="E29">
        <f ca="1">OFFSET(Results_Grouping_Chicken!I$47,0,$N28)</f>
        <v>-6.4230158805289896E-13</v>
      </c>
      <c r="F29">
        <f ca="1">OFFSET(Results_Grouping_Chicken!J$47,0,$N28)</f>
        <v>3.03385256351805E-4</v>
      </c>
      <c r="G29">
        <f ca="1">OFFSET(Results_Grouping_Chicken!K$47,0,$N28)</f>
        <v>-9.1207345095344301E-12</v>
      </c>
      <c r="H29" s="12">
        <f ca="1">G5+E5</f>
        <v>-2.9762495095147E-12</v>
      </c>
      <c r="I29">
        <f t="shared" ca="1" si="15"/>
        <v>3.037057645672894E-4</v>
      </c>
      <c r="M29">
        <f t="shared" ca="1" si="16"/>
        <v>3.2051119173391777E-7</v>
      </c>
      <c r="AP29" t="s">
        <v>111</v>
      </c>
      <c r="AQ29">
        <f ca="1">$I$80</f>
        <v>1.1860607586128201E-5</v>
      </c>
      <c r="AR29">
        <f ca="1">$I$81</f>
        <v>1.2843398338778741E-5</v>
      </c>
      <c r="AS29">
        <f ca="1">$I$82</f>
        <v>1.3822679124455649E-5</v>
      </c>
      <c r="AT29">
        <f t="shared" ca="1" si="13"/>
        <v>1.9620715383274478E-6</v>
      </c>
    </row>
    <row r="30" spans="1:46" x14ac:dyDescent="0.25">
      <c r="A30" s="5" t="s">
        <v>93</v>
      </c>
      <c r="B30" t="str">
        <f>B2</f>
        <v>Avoided Disposal</v>
      </c>
      <c r="C30" t="s">
        <v>34</v>
      </c>
      <c r="D30" t="s">
        <v>35</v>
      </c>
      <c r="E30" t="s">
        <v>36</v>
      </c>
      <c r="F30" t="s">
        <v>99</v>
      </c>
      <c r="G30" t="s">
        <v>38</v>
      </c>
      <c r="H30" t="s">
        <v>95</v>
      </c>
      <c r="I30" t="s">
        <v>96</v>
      </c>
      <c r="J30" t="s">
        <v>102</v>
      </c>
      <c r="K30" t="s">
        <v>101</v>
      </c>
      <c r="L30" t="s">
        <v>103</v>
      </c>
      <c r="N30">
        <v>0</v>
      </c>
      <c r="AP30" s="12" t="s">
        <v>228</v>
      </c>
      <c r="AQ30" s="12">
        <f ca="1">I83</f>
        <v>2.3923534789788152E-5</v>
      </c>
      <c r="AR30" s="12">
        <f ca="1">I84</f>
        <v>2.5888191710178582E-5</v>
      </c>
      <c r="AS30" s="12">
        <f ca="1">I85</f>
        <v>2.784583199871041E-5</v>
      </c>
      <c r="AT30" s="12">
        <f t="shared" ca="1" si="13"/>
        <v>3.9222972089222585E-6</v>
      </c>
    </row>
    <row r="31" spans="1:46" x14ac:dyDescent="0.25">
      <c r="A31" t="str">
        <f t="shared" ref="A31:A54" si="17">A3</f>
        <v>S1_07 - Redistribution from Grower/Packer (OFB)</v>
      </c>
      <c r="B31">
        <f ca="1">OFFSET(Results_Grouping_Milk!F$47,0,$N30)</f>
        <v>8.1671290259330101E-13</v>
      </c>
      <c r="C31" s="3">
        <f ca="1">OFFSET(Results_Grouping_Milk!G$47,0,$N30)</f>
        <v>6.9639945936761405E-14</v>
      </c>
      <c r="D31">
        <f ca="1">OFFSET(Results_Grouping_Milk!H$47,0,$N30)</f>
        <v>1.6083447787812099E-8</v>
      </c>
      <c r="E31">
        <f ca="1">OFFSET(Results_Grouping_Milk!I$47,0,$N30)</f>
        <v>-1.5655754951751099E-12</v>
      </c>
      <c r="F31">
        <f ca="1">OFFSET(Results_Grouping_Milk!J$47,0,$N30)</f>
        <v>9.0974341874698107E-5</v>
      </c>
      <c r="G31">
        <f ca="1">OFFSET(Results_Grouping_Milk!K$47,0,$N30)</f>
        <v>-9.6166763461837591E-13</v>
      </c>
      <c r="H31">
        <v>0</v>
      </c>
      <c r="I31">
        <f t="shared" ca="1" si="5"/>
        <v>9.0990423681595634E-5</v>
      </c>
      <c r="M31">
        <f t="shared" ca="1" si="6"/>
        <v>1.6081806897530837E-8</v>
      </c>
      <c r="N31">
        <v>7</v>
      </c>
    </row>
    <row r="32" spans="1:46" x14ac:dyDescent="0.25">
      <c r="A32" t="str">
        <f t="shared" ca="1" si="17"/>
        <v>S1_14 - Redistribution from Grower/Packer (OFB)</v>
      </c>
      <c r="B32">
        <f ca="1">OFFSET(Results_Grouping_Milk!F$47,0,$N31)</f>
        <v>8.1671290259330101E-13</v>
      </c>
      <c r="C32" s="3">
        <f ca="1">OFFSET(Results_Grouping_Milk!G$47,0,$N31)</f>
        <v>7.5308313629288497E-14</v>
      </c>
      <c r="D32">
        <f ca="1">OFFSET(Results_Grouping_Milk!H$47,0,$N31)</f>
        <v>3.4785131262012201E-8</v>
      </c>
      <c r="E32">
        <f ca="1">OFFSET(Results_Grouping_Milk!I$47,0,$N31)</f>
        <v>-1.6930060587358799E-12</v>
      </c>
      <c r="F32">
        <f ca="1">OFFSET(Results_Grouping_Milk!J$47,0,$N31)</f>
        <v>9.8379230166824701E-5</v>
      </c>
      <c r="G32">
        <f ca="1">OFFSET(Results_Grouping_Milk!K$47,0,$N31)</f>
        <v>-1.05914187664247E-12</v>
      </c>
      <c r="H32">
        <v>0</v>
      </c>
      <c r="I32">
        <f t="shared" ca="1" si="5"/>
        <v>9.8414013437959983E-5</v>
      </c>
      <c r="M32">
        <f t="shared" ca="1" si="6"/>
        <v>3.4783271135293044E-8</v>
      </c>
      <c r="N32">
        <v>14</v>
      </c>
    </row>
    <row r="33" spans="1:14" x14ac:dyDescent="0.25">
      <c r="A33" t="str">
        <f t="shared" ca="1" si="17"/>
        <v>S1_20 - Redistribution from Grower/Packer (OFB)</v>
      </c>
      <c r="B33">
        <f ca="1">OFFSET(Results_Grouping_Milk!F$47,0,$N32)</f>
        <v>8.1671290259330101E-13</v>
      </c>
      <c r="C33" s="3">
        <f ca="1">OFFSET(Results_Grouping_Milk!G$47,0,$N32)</f>
        <v>8.0956437151485105E-14</v>
      </c>
      <c r="D33">
        <f ca="1">OFFSET(Results_Grouping_Milk!H$47,0,$N32)</f>
        <v>5.3420023009518799E-8</v>
      </c>
      <c r="E33">
        <f ca="1">OFFSET(Results_Grouping_Milk!I$47,0,$N32)</f>
        <v>-1.81998151314107E-12</v>
      </c>
      <c r="F33">
        <f ca="1">OFFSET(Results_Grouping_Milk!J$47,0,$N32)</f>
        <v>1.0575767242933699E-4</v>
      </c>
      <c r="G33">
        <f ca="1">OFFSET(Results_Grouping_Milk!K$47,0,$N32)</f>
        <v>-1.15626799637363E-12</v>
      </c>
      <c r="H33">
        <v>0</v>
      </c>
      <c r="I33">
        <f t="shared" ca="1" si="5"/>
        <v>1.0581109037376635E-4</v>
      </c>
      <c r="M33">
        <f t="shared" ca="1" si="6"/>
        <v>5.3417944429349034E-8</v>
      </c>
      <c r="N33">
        <v>21</v>
      </c>
    </row>
    <row r="34" spans="1:14" x14ac:dyDescent="0.25">
      <c r="A34" t="str">
        <f t="shared" ca="1" si="17"/>
        <v>S2_07 - Gleaning (SH)</v>
      </c>
      <c r="B34">
        <f ca="1">OFFSET(Results_Grouping_Milk!F$47,0,$N33)</f>
        <v>8.1671290259330101E-13</v>
      </c>
      <c r="C34">
        <f ca="1">OFFSET(Results_Grouping_Milk!G$47,0,$N33)</f>
        <v>1.59076366727107E-8</v>
      </c>
      <c r="D34">
        <f ca="1">OFFSET(Results_Grouping_Milk!H$47,0,$N33)</f>
        <v>1.6083447787812099E-8</v>
      </c>
      <c r="E34">
        <f ca="1">OFFSET(Results_Grouping_Milk!I$47,0,$N33)</f>
        <v>-1.4833284782843099E-12</v>
      </c>
      <c r="F34">
        <f ca="1">OFFSET(Results_Grouping_Milk!J$47,0,$N33)</f>
        <v>8.5083594747959295E-5</v>
      </c>
      <c r="G34">
        <f ca="1">OFFSET(Results_Grouping_Milk!K$47,0,$N33)</f>
        <v>-1.3888167696504001E-13</v>
      </c>
      <c r="H34">
        <v>0</v>
      </c>
      <c r="I34">
        <f t="shared" ca="1" si="5"/>
        <v>8.5115585026922564E-5</v>
      </c>
      <c r="M34">
        <f t="shared" ca="1" si="6"/>
        <v>3.199027896327014E-8</v>
      </c>
      <c r="N34">
        <v>28</v>
      </c>
    </row>
    <row r="35" spans="1:14" x14ac:dyDescent="0.25">
      <c r="A35" t="str">
        <f t="shared" ca="1" si="17"/>
        <v>S2_14 - Gleaning (SH)</v>
      </c>
      <c r="B35">
        <f ca="1">OFFSET(Results_Grouping_Milk!F$47,0,$N34)</f>
        <v>8.1671290259330101E-13</v>
      </c>
      <c r="C35">
        <f ca="1">OFFSET(Results_Grouping_Milk!G$47,0,$N34)</f>
        <v>1.7202444308861498E-8</v>
      </c>
      <c r="D35">
        <f ca="1">OFFSET(Results_Grouping_Milk!H$47,0,$N34)</f>
        <v>3.4785131262012201E-8</v>
      </c>
      <c r="E35">
        <f ca="1">OFFSET(Results_Grouping_Milk!I$47,0,$N34)</f>
        <v>-1.60406451721443E-12</v>
      </c>
      <c r="F35">
        <f ca="1">OFFSET(Results_Grouping_Milk!J$47,0,$N34)</f>
        <v>9.2009003622793098E-5</v>
      </c>
      <c r="G35">
        <f ca="1">OFFSET(Results_Grouping_Milk!K$47,0,$N34)</f>
        <v>-1.6938496894758701E-13</v>
      </c>
      <c r="H35">
        <v>0</v>
      </c>
      <c r="I35">
        <f t="shared" ca="1" si="5"/>
        <v>9.2060990241627381E-5</v>
      </c>
      <c r="M35">
        <f t="shared" ca="1" si="6"/>
        <v>5.1986618834290129E-8</v>
      </c>
      <c r="N35">
        <v>35</v>
      </c>
    </row>
    <row r="36" spans="1:14" x14ac:dyDescent="0.25">
      <c r="A36" t="str">
        <f t="shared" ca="1" si="17"/>
        <v>S2_20 - Gleaning (SH)</v>
      </c>
      <c r="B36">
        <f ca="1">OFFSET(Results_Grouping_Milk!F$47,0,$N35)</f>
        <v>8.1671290259330101E-13</v>
      </c>
      <c r="C36">
        <f ca="1">OFFSET(Results_Grouping_Milk!G$47,0,$N35)</f>
        <v>1.8492627632026199E-8</v>
      </c>
      <c r="D36">
        <f ca="1">OFFSET(Results_Grouping_Milk!H$47,0,$N35)</f>
        <v>5.3420023009518799E-8</v>
      </c>
      <c r="E36">
        <f ca="1">OFFSET(Results_Grouping_Milk!I$47,0,$N35)</f>
        <v>-1.7243693560055101E-12</v>
      </c>
      <c r="F36">
        <f ca="1">OFFSET(Results_Grouping_Milk!J$47,0,$N35)</f>
        <v>9.8909678894502597E-5</v>
      </c>
      <c r="G36">
        <f ca="1">OFFSET(Results_Grouping_Milk!K$47,0,$N35)</f>
        <v>-1.9977932060162499E-13</v>
      </c>
      <c r="H36">
        <v>0</v>
      </c>
      <c r="I36">
        <f t="shared" ca="1" si="5"/>
        <v>9.8981590437708362E-5</v>
      </c>
      <c r="M36">
        <f t="shared" ca="1" si="6"/>
        <v>7.1911543205770997E-8</v>
      </c>
      <c r="N36">
        <v>42</v>
      </c>
    </row>
    <row r="37" spans="1:14" x14ac:dyDescent="0.25">
      <c r="A37" t="str">
        <f t="shared" ca="1" si="17"/>
        <v>S3_07_Car - Gleaning (UG)</v>
      </c>
      <c r="B37">
        <f ca="1">OFFSET(Results_Grouping_Milk!F$47,0,$N36)</f>
        <v>8.1671290259330101E-13</v>
      </c>
      <c r="C37">
        <f ca="1">OFFSET(Results_Grouping_Milk!G$47,0,$N36)</f>
        <v>1.59076366727107E-8</v>
      </c>
      <c r="D37">
        <f ca="1">OFFSET(Results_Grouping_Milk!H$47,0,$N36)</f>
        <v>1.6083447787812099E-8</v>
      </c>
      <c r="E37">
        <f ca="1">OFFSET(Results_Grouping_Milk!I$47,0,$N36)</f>
        <v>-1.1885126455496399E-12</v>
      </c>
      <c r="F37">
        <f ca="1">OFFSET(Results_Grouping_Milk!J$47,0,$N36)</f>
        <v>8.5124393765671105E-5</v>
      </c>
      <c r="G37">
        <f ca="1">OFFSET(Results_Grouping_Milk!K$47,0,$N36)</f>
        <v>-4.0615560803264099E-12</v>
      </c>
      <c r="H37">
        <f ca="1">G31</f>
        <v>-9.6166763461837591E-13</v>
      </c>
      <c r="I37">
        <f t="shared" ca="1" si="5"/>
        <v>8.5156379455108173E-5</v>
      </c>
      <c r="M37">
        <f t="shared" ca="1" si="6"/>
        <v>3.1986651104699511E-8</v>
      </c>
      <c r="N37">
        <v>49</v>
      </c>
    </row>
    <row r="38" spans="1:14" x14ac:dyDescent="0.25">
      <c r="A38" t="str">
        <f t="shared" ca="1" si="17"/>
        <v>S3_14_Car - Gleaning (UG)</v>
      </c>
      <c r="B38">
        <f ca="1">OFFSET(Results_Grouping_Milk!F$47,0,$N37)</f>
        <v>8.1671290259330101E-13</v>
      </c>
      <c r="C38">
        <f ca="1">OFFSET(Results_Grouping_Milk!G$47,0,$N37)</f>
        <v>1.7202444308861498E-8</v>
      </c>
      <c r="D38">
        <f ca="1">OFFSET(Results_Grouping_Milk!H$47,0,$N37)</f>
        <v>3.4785131262012201E-8</v>
      </c>
      <c r="E38">
        <f ca="1">OFFSET(Results_Grouping_Milk!I$47,0,$N37)</f>
        <v>-1.2852520469315901E-12</v>
      </c>
      <c r="F38">
        <f ca="1">OFFSET(Results_Grouping_Milk!J$47,0,$N37)</f>
        <v>9.2053123490783904E-5</v>
      </c>
      <c r="G38">
        <f ca="1">OFFSET(Results_Grouping_Milk!K$47,0,$N37)</f>
        <v>-4.4113468237453499E-12</v>
      </c>
      <c r="H38">
        <f t="shared" ref="H38:H39" ca="1" si="18">G32</f>
        <v>-1.05914187664247E-12</v>
      </c>
      <c r="I38">
        <f t="shared" ca="1" si="5"/>
        <v>9.2105105127326915E-5</v>
      </c>
      <c r="M38">
        <f t="shared" ca="1" si="6"/>
        <v>5.1982695684905615E-8</v>
      </c>
      <c r="N38">
        <v>56</v>
      </c>
    </row>
    <row r="39" spans="1:14" x14ac:dyDescent="0.25">
      <c r="A39" t="str">
        <f t="shared" ca="1" si="17"/>
        <v>S3_20_Car - Gleaning (UG)</v>
      </c>
      <c r="B39">
        <f ca="1">OFFSET(Results_Grouping_Milk!F$47,0,$N38)</f>
        <v>8.1671290259330101E-13</v>
      </c>
      <c r="C39">
        <f ca="1">OFFSET(Results_Grouping_Milk!G$47,0,$N38)</f>
        <v>1.84926276320261E-8</v>
      </c>
      <c r="D39">
        <f ca="1">OFFSET(Results_Grouping_Milk!H$47,0,$N38)</f>
        <v>5.3420023009518799E-8</v>
      </c>
      <c r="E39">
        <f ca="1">OFFSET(Results_Grouping_Milk!I$47,0,$N38)</f>
        <v>-1.3816459504514499E-12</v>
      </c>
      <c r="F39">
        <f ca="1">OFFSET(Results_Grouping_Milk!J$47,0,$N38)</f>
        <v>9.8957107752592705E-5</v>
      </c>
      <c r="G39">
        <f ca="1">OFFSET(Results_Grouping_Milk!K$47,0,$N38)</f>
        <v>-4.7598883145092198E-12</v>
      </c>
      <c r="H39">
        <f t="shared" ca="1" si="18"/>
        <v>-1.15626799637363E-12</v>
      </c>
      <c r="I39">
        <f t="shared" ca="1" si="5"/>
        <v>9.9029013922144894E-5</v>
      </c>
      <c r="M39">
        <f t="shared" ca="1" si="6"/>
        <v>7.190732582018253E-8</v>
      </c>
      <c r="N39">
        <v>63</v>
      </c>
    </row>
    <row r="40" spans="1:14" x14ac:dyDescent="0.25">
      <c r="A40" t="str">
        <f t="shared" ca="1" si="17"/>
        <v>S3_07_Van - Gleaning (UG)</v>
      </c>
      <c r="B40">
        <f ca="1">OFFSET(Results_Grouping_Milk!F$47,0,$N39)</f>
        <v>8.1671290259330101E-13</v>
      </c>
      <c r="C40">
        <f ca="1">OFFSET(Results_Grouping_Milk!G$47,0,$N39)</f>
        <v>1.59076366727107E-8</v>
      </c>
      <c r="D40">
        <f ca="1">OFFSET(Results_Grouping_Milk!H$47,0,$N39)</f>
        <v>1.6083447787812099E-8</v>
      </c>
      <c r="E40">
        <f ca="1">OFFSET(Results_Grouping_Milk!I$47,0,$N39)</f>
        <v>-1.1885126455496399E-12</v>
      </c>
      <c r="F40">
        <f ca="1">OFFSET(Results_Grouping_Milk!J$47,0,$N39)</f>
        <v>8.5124393765671105E-5</v>
      </c>
      <c r="G40">
        <f ca="1">OFFSET(Results_Grouping_Milk!K$47,0,$N39)</f>
        <v>-1.3865408710248901E-13</v>
      </c>
      <c r="H40">
        <f ca="1">G31</f>
        <v>-9.6166763461837591E-13</v>
      </c>
      <c r="I40">
        <f t="shared" ca="1" si="5"/>
        <v>8.5156383378010161E-5</v>
      </c>
      <c r="M40">
        <f t="shared" ca="1" si="6"/>
        <v>3.1990574006692733E-8</v>
      </c>
      <c r="N40">
        <v>70</v>
      </c>
    </row>
    <row r="41" spans="1:14" x14ac:dyDescent="0.25">
      <c r="A41" t="str">
        <f t="shared" ca="1" si="17"/>
        <v>S3_14_Van - Gleaning (UG)</v>
      </c>
      <c r="B41">
        <f ca="1">OFFSET(Results_Grouping_Milk!F$47,0,$N40)</f>
        <v>8.1671290259330101E-13</v>
      </c>
      <c r="C41">
        <f ca="1">OFFSET(Results_Grouping_Milk!G$47,0,$N40)</f>
        <v>1.7202444308861498E-8</v>
      </c>
      <c r="D41">
        <f ca="1">OFFSET(Results_Grouping_Milk!H$47,0,$N40)</f>
        <v>3.4785131262012201E-8</v>
      </c>
      <c r="E41">
        <f ca="1">OFFSET(Results_Grouping_Milk!I$47,0,$N40)</f>
        <v>-1.2852520469315901E-12</v>
      </c>
      <c r="F41">
        <f ca="1">OFFSET(Results_Grouping_Milk!J$47,0,$N40)</f>
        <v>9.2053123490783904E-5</v>
      </c>
      <c r="G41">
        <f ca="1">OFFSET(Results_Grouping_Milk!K$47,0,$N40)</f>
        <v>-1.6913885432878199E-13</v>
      </c>
      <c r="H41">
        <f t="shared" ref="H41:H42" ca="1" si="19">G32</f>
        <v>-1.05914187664247E-12</v>
      </c>
      <c r="I41">
        <f t="shared" ca="1" si="5"/>
        <v>9.2105109369534886E-5</v>
      </c>
      <c r="M41">
        <f t="shared" ca="1" si="6"/>
        <v>5.1986937892875036E-8</v>
      </c>
      <c r="N41">
        <v>77</v>
      </c>
    </row>
    <row r="42" spans="1:14" x14ac:dyDescent="0.25">
      <c r="A42" t="str">
        <f t="shared" ca="1" si="17"/>
        <v>S3_20_Van - Gleaning (UG)</v>
      </c>
      <c r="B42">
        <f ca="1">OFFSET(Results_Grouping_Milk!F$47,0,$N41)</f>
        <v>8.1671290259330101E-13</v>
      </c>
      <c r="C42">
        <f ca="1">OFFSET(Results_Grouping_Milk!G$47,0,$N41)</f>
        <v>1.84926276320261E-8</v>
      </c>
      <c r="D42">
        <f ca="1">OFFSET(Results_Grouping_Milk!H$47,0,$N41)</f>
        <v>5.3420023009518799E-8</v>
      </c>
      <c r="E42">
        <f ca="1">OFFSET(Results_Grouping_Milk!I$47,0,$N41)</f>
        <v>-1.3816459504514499E-12</v>
      </c>
      <c r="F42">
        <f ca="1">OFFSET(Results_Grouping_Milk!J$47,0,$N41)</f>
        <v>9.8957107752592705E-5</v>
      </c>
      <c r="G42">
        <f ca="1">OFFSET(Results_Grouping_Milk!K$47,0,$N41)</f>
        <v>-1.9951474738641001E-13</v>
      </c>
      <c r="H42">
        <f t="shared" ca="1" si="19"/>
        <v>-1.15626799637363E-12</v>
      </c>
      <c r="I42">
        <f t="shared" ca="1" si="5"/>
        <v>9.9029018482518457E-5</v>
      </c>
      <c r="M42">
        <f t="shared" ca="1" si="6"/>
        <v>7.1911886193749654E-8</v>
      </c>
      <c r="N42">
        <v>84</v>
      </c>
    </row>
    <row r="43" spans="1:14" x14ac:dyDescent="0.25">
      <c r="A43" t="str">
        <f t="shared" ca="1" si="17"/>
        <v>S4_07 - Retail Donation to PA (CSC)</v>
      </c>
      <c r="B43">
        <f ca="1">OFFSET(Results_Grouping_Milk!F$47,0,$N42)</f>
        <v>8.1671290259330101E-13</v>
      </c>
      <c r="C43">
        <f ca="1">OFFSET(Results_Grouping_Milk!G$47,0,$N42)</f>
        <v>2.5529282202876399E-8</v>
      </c>
      <c r="D43">
        <f ca="1">OFFSET(Results_Grouping_Milk!H$47,0,$N42)</f>
        <v>1.6083447787812099E-8</v>
      </c>
      <c r="E43">
        <f ca="1">OFFSET(Results_Grouping_Milk!I$47,0,$N42)</f>
        <v>-3.0695416394403798E-13</v>
      </c>
      <c r="F43">
        <f ca="1">OFFSET(Results_Grouping_Milk!J$47,0,$N42)</f>
        <v>8.8580053288544105E-5</v>
      </c>
      <c r="G43">
        <f ca="1">OFFSET(Results_Grouping_Milk!K$47,0,$N42)</f>
        <v>-6.3024050614388295E-14</v>
      </c>
      <c r="H43">
        <f ca="1">G31+E31</f>
        <v>-2.5272431297934856E-12</v>
      </c>
      <c r="I43">
        <f t="shared" ca="1" si="5"/>
        <v>8.8621663938026347E-5</v>
      </c>
      <c r="M43">
        <f t="shared" ca="1" si="6"/>
        <v>4.161317672537653E-8</v>
      </c>
      <c r="N43">
        <v>91</v>
      </c>
    </row>
    <row r="44" spans="1:14" x14ac:dyDescent="0.25">
      <c r="A44" t="str">
        <f t="shared" ca="1" si="17"/>
        <v>S4_14 - Retail Donation to PA (CSC)</v>
      </c>
      <c r="B44">
        <f ca="1">OFFSET(Results_Grouping_Milk!F$47,0,$N43)</f>
        <v>8.1671290259330101E-13</v>
      </c>
      <c r="C44">
        <f ca="1">OFFSET(Results_Grouping_Milk!G$47,0,$N43)</f>
        <v>2.7607247033343002E-8</v>
      </c>
      <c r="D44">
        <f ca="1">OFFSET(Results_Grouping_Milk!H$47,0,$N43)</f>
        <v>3.4785131262012201E-8</v>
      </c>
      <c r="E44">
        <f ca="1">OFFSET(Results_Grouping_Milk!I$47,0,$N43)</f>
        <v>-3.3193880519529702E-13</v>
      </c>
      <c r="F44">
        <f ca="1">OFFSET(Results_Grouping_Milk!J$47,0,$N43)</f>
        <v>9.57900576259837E-5</v>
      </c>
      <c r="G44">
        <f ca="1">OFFSET(Results_Grouping_Milk!K$47,0,$N43)</f>
        <v>-8.73528846381616E-14</v>
      </c>
      <c r="H44">
        <f t="shared" ref="H44:H45" ca="1" si="20">G32+E32</f>
        <v>-2.7521479353783502E-12</v>
      </c>
      <c r="I44">
        <f t="shared" ca="1" si="5"/>
        <v>9.5852447649552344E-5</v>
      </c>
      <c r="M44">
        <f t="shared" ca="1" si="6"/>
        <v>6.2392775716567956E-8</v>
      </c>
      <c r="N44">
        <v>98</v>
      </c>
    </row>
    <row r="45" spans="1:14" x14ac:dyDescent="0.25">
      <c r="A45" t="str">
        <f t="shared" ca="1" si="17"/>
        <v>S4_20 - Retail Donation to PA (CSC)</v>
      </c>
      <c r="B45">
        <f ca="1">OFFSET(Results_Grouping_Milk!F$47,0,$N44)</f>
        <v>8.1671290259330101E-13</v>
      </c>
      <c r="C45">
        <f ca="1">OFFSET(Results_Grouping_Milk!G$47,0,$N44)</f>
        <v>2.96777905608438E-8</v>
      </c>
      <c r="D45">
        <f ca="1">OFFSET(Results_Grouping_Milk!H$47,0,$N44)</f>
        <v>5.3420023009518799E-8</v>
      </c>
      <c r="E45">
        <f ca="1">OFFSET(Results_Grouping_Milk!I$47,0,$N44)</f>
        <v>-3.5683421558494401E-13</v>
      </c>
      <c r="F45">
        <f ca="1">OFFSET(Results_Grouping_Milk!J$47,0,$N44)</f>
        <v>1.02974311947933E-4</v>
      </c>
      <c r="G45">
        <f ca="1">OFFSET(Results_Grouping_Milk!K$47,0,$N44)</f>
        <v>-1.11594829968993E-13</v>
      </c>
      <c r="H45">
        <f t="shared" ca="1" si="20"/>
        <v>-2.9762495095147E-12</v>
      </c>
      <c r="I45">
        <f t="shared" ca="1" si="5"/>
        <v>1.0305740713353771E-4</v>
      </c>
      <c r="M45">
        <f t="shared" ca="1" si="6"/>
        <v>8.3098161854219634E-8</v>
      </c>
      <c r="N45">
        <v>105</v>
      </c>
    </row>
    <row r="46" spans="1:14" x14ac:dyDescent="0.25">
      <c r="A46" t="str">
        <f t="shared" ca="1" si="17"/>
        <v>S5_07 - Retail Donation to Food Bank (Estimate)</v>
      </c>
      <c r="B46">
        <f ca="1">OFFSET(Results_Grouping_Milk!F$47,0,$N45)</f>
        <v>8.1671290259330101E-13</v>
      </c>
      <c r="C46">
        <f ca="1">OFFSET(Results_Grouping_Milk!G$47,0,$N45)</f>
        <v>2.55293422011078E-8</v>
      </c>
      <c r="D46">
        <f ca="1">OFFSET(Results_Grouping_Milk!H$47,0,$N45)</f>
        <v>1.6083447787812099E-8</v>
      </c>
      <c r="E46">
        <f ca="1">OFFSET(Results_Grouping_Milk!I$47,0,$N45)</f>
        <v>-1.6785858029499599E-12</v>
      </c>
      <c r="F46">
        <f ca="1">OFFSET(Results_Grouping_Milk!J$47,0,$N45)</f>
        <v>9.8239856494077897E-5</v>
      </c>
      <c r="G46">
        <f ca="1">OFFSET(Results_Grouping_Milk!K$47,0,$N45)</f>
        <v>-2.13866773377085E-13</v>
      </c>
      <c r="H46">
        <f ca="1">G31+E31</f>
        <v>-2.5272431297934856E-12</v>
      </c>
      <c r="I46">
        <f t="shared" ca="1" si="5"/>
        <v>9.8281465681084002E-5</v>
      </c>
      <c r="M46">
        <f t="shared" ca="1" si="6"/>
        <v>4.1611714249246165E-8</v>
      </c>
      <c r="N46">
        <v>112</v>
      </c>
    </row>
    <row r="47" spans="1:14" x14ac:dyDescent="0.25">
      <c r="A47" t="str">
        <f t="shared" ca="1" si="17"/>
        <v>S5_14 - Retail Donation to Food Bank (Estimate)</v>
      </c>
      <c r="B47">
        <f ca="1">OFFSET(Results_Grouping_Milk!F$47,0,$N46)</f>
        <v>8.1671290259330101E-13</v>
      </c>
      <c r="C47">
        <f ca="1">OFFSET(Results_Grouping_Milk!G$47,0,$N46)</f>
        <v>2.7607311915151499E-8</v>
      </c>
      <c r="D47">
        <f ca="1">OFFSET(Results_Grouping_Milk!H$47,0,$N46)</f>
        <v>3.4785131262012201E-8</v>
      </c>
      <c r="E47">
        <f ca="1">OFFSET(Results_Grouping_Milk!I$47,0,$N46)</f>
        <v>-1.8152148799342601E-12</v>
      </c>
      <c r="F47">
        <f ca="1">OFFSET(Results_Grouping_Milk!J$47,0,$N46)</f>
        <v>1.06236123883131E-4</v>
      </c>
      <c r="G47">
        <f ca="1">OFFSET(Results_Grouping_Milk!K$47,0,$N46)</f>
        <v>-2.5047350343968199E-13</v>
      </c>
      <c r="H47">
        <f t="shared" ref="H47:H48" ca="1" si="21">G32+E32</f>
        <v>-2.7521479353783502E-12</v>
      </c>
      <c r="I47">
        <f t="shared" ca="1" si="5"/>
        <v>1.0629851232518476E-4</v>
      </c>
      <c r="M47">
        <f t="shared" ca="1" si="6"/>
        <v>6.239119420168292E-8</v>
      </c>
      <c r="N47">
        <v>119</v>
      </c>
    </row>
    <row r="48" spans="1:14" x14ac:dyDescent="0.25">
      <c r="A48" t="str">
        <f t="shared" ca="1" si="17"/>
        <v>S5_20 - Retail Donation to Food Bank (Estimate)</v>
      </c>
      <c r="B48">
        <f ca="1">OFFSET(Results_Grouping_Milk!F$47,0,$N47)</f>
        <v>8.1671290259330101E-13</v>
      </c>
      <c r="C48">
        <f ca="1">OFFSET(Results_Grouping_Milk!G$47,0,$N47)</f>
        <v>2.96778603087879E-8</v>
      </c>
      <c r="D48">
        <f ca="1">OFFSET(Results_Grouping_Milk!H$47,0,$N47)</f>
        <v>5.3420023009518799E-8</v>
      </c>
      <c r="E48">
        <f ca="1">OFFSET(Results_Grouping_Milk!I$47,0,$N47)</f>
        <v>-1.9513559959293299E-12</v>
      </c>
      <c r="F48">
        <f ca="1">OFFSET(Results_Grouping_Milk!J$47,0,$N47)</f>
        <v>1.14203833174366E-4</v>
      </c>
      <c r="G48">
        <f ca="1">OFFSET(Results_Grouping_Milk!K$47,0,$N47)</f>
        <v>-2.8694949518062701E-13</v>
      </c>
      <c r="H48">
        <f t="shared" ca="1" si="21"/>
        <v>-2.9762495095147E-12</v>
      </c>
      <c r="I48">
        <f t="shared" ca="1" si="5"/>
        <v>1.142869266598422E-4</v>
      </c>
      <c r="M48">
        <f t="shared" ca="1" si="6"/>
        <v>8.3096461725718185E-8</v>
      </c>
      <c r="N48">
        <v>126</v>
      </c>
    </row>
    <row r="49" spans="1:14" x14ac:dyDescent="0.25">
      <c r="A49" t="str">
        <f t="shared" ca="1" si="17"/>
        <v>S6_07 - Prepared Food from Retail (Estimate)</v>
      </c>
      <c r="B49">
        <f ca="1">OFFSET(Results_Grouping_Milk!F$47,0,$N48)</f>
        <v>8.1671290259330101E-13</v>
      </c>
      <c r="C49">
        <f ca="1">OFFSET(Results_Grouping_Milk!G$47,0,$N48)</f>
        <v>2.8107997576904299E-8</v>
      </c>
      <c r="D49">
        <f ca="1">OFFSET(Results_Grouping_Milk!H$47,0,$N48)</f>
        <v>1.6083447787812099E-8</v>
      </c>
      <c r="E49">
        <f ca="1">OFFSET(Results_Grouping_Milk!I$47,0,$N48)</f>
        <v>-1.24753578135892E-12</v>
      </c>
      <c r="F49">
        <f ca="1">OFFSET(Results_Grouping_Milk!J$47,0,$N48)</f>
        <v>8.9351785600943204E-5</v>
      </c>
      <c r="G49">
        <f ca="1">OFFSET(Results_Grouping_Milk!K$47,0,$N48)</f>
        <v>-6.60194803531821E-14</v>
      </c>
      <c r="H49">
        <f ca="1">G31+E31</f>
        <v>-2.5272431297934856E-12</v>
      </c>
      <c r="I49">
        <f t="shared" ca="1" si="5"/>
        <v>8.9395974022222422E-5</v>
      </c>
      <c r="M49">
        <f t="shared" ca="1" si="6"/>
        <v>4.4190948522357276E-8</v>
      </c>
      <c r="N49">
        <v>133</v>
      </c>
    </row>
    <row r="50" spans="1:14" x14ac:dyDescent="0.25">
      <c r="A50" t="str">
        <f t="shared" ca="1" si="17"/>
        <v>S6_14 - Prepared Food from Retail (Estimate)</v>
      </c>
      <c r="B50">
        <f ca="1">OFFSET(Results_Grouping_Milk!F$47,0,$N49)</f>
        <v>8.1671290259330101E-13</v>
      </c>
      <c r="C50">
        <f ca="1">OFFSET(Results_Grouping_Milk!G$47,0,$N49)</f>
        <v>3.0395857844791798E-8</v>
      </c>
      <c r="D50">
        <f ca="1">OFFSET(Results_Grouping_Milk!H$47,0,$N49)</f>
        <v>3.4785131262012201E-8</v>
      </c>
      <c r="E50">
        <f ca="1">OFFSET(Results_Grouping_Milk!I$47,0,$N49)</f>
        <v>-1.3490793914695301E-12</v>
      </c>
      <c r="F50">
        <f ca="1">OFFSET(Results_Grouping_Milk!J$47,0,$N49)</f>
        <v>9.6624605359159503E-5</v>
      </c>
      <c r="G50">
        <f ca="1">OFFSET(Results_Grouping_Milk!K$47,0,$N49)</f>
        <v>-9.0592128425461796E-14</v>
      </c>
      <c r="H50">
        <f t="shared" ref="H50:H51" ca="1" si="22">G32+E32</f>
        <v>-2.7521479353783502E-12</v>
      </c>
      <c r="I50">
        <f t="shared" ca="1" si="5"/>
        <v>9.6689782973159759E-5</v>
      </c>
      <c r="M50">
        <f t="shared" ca="1" si="6"/>
        <v>6.5180366148186703E-8</v>
      </c>
      <c r="N50">
        <v>140</v>
      </c>
    </row>
    <row r="51" spans="1:14" x14ac:dyDescent="0.25">
      <c r="A51" t="str">
        <f t="shared" ca="1" si="17"/>
        <v>S6_20 - Prepared Food from Retail (Estimate)</v>
      </c>
      <c r="B51">
        <f ca="1">OFFSET(Results_Grouping_Milk!F$47,0,$N50)</f>
        <v>8.1671290259330101E-13</v>
      </c>
      <c r="C51">
        <f ca="1">OFFSET(Results_Grouping_Milk!G$47,0,$N50)</f>
        <v>3.26755471831512E-8</v>
      </c>
      <c r="D51">
        <f ca="1">OFFSET(Results_Grouping_Milk!H$47,0,$N50)</f>
        <v>5.3420023009518799E-8</v>
      </c>
      <c r="E51">
        <f ca="1">OFFSET(Results_Grouping_Milk!I$47,0,$N50)</f>
        <v>-1.4502603458297501E-12</v>
      </c>
      <c r="F51">
        <f ca="1">OFFSET(Results_Grouping_Milk!J$47,0,$N50)</f>
        <v>1.0387145076109601E-4</v>
      </c>
      <c r="G51">
        <f ca="1">OFFSET(Results_Grouping_Milk!K$47,0,$N50)</f>
        <v>-1.1507701704034101E-13</v>
      </c>
      <c r="H51">
        <f t="shared" ca="1" si="22"/>
        <v>-2.9762495095147E-12</v>
      </c>
      <c r="I51">
        <f t="shared" ca="1" si="5"/>
        <v>1.0395754260641471E-4</v>
      </c>
      <c r="M51">
        <f t="shared" ca="1" si="6"/>
        <v>8.6094821568209716E-8</v>
      </c>
      <c r="N51">
        <v>147</v>
      </c>
    </row>
    <row r="52" spans="1:14" x14ac:dyDescent="0.25">
      <c r="A52" t="str">
        <f t="shared" ca="1" si="17"/>
        <v>S7_07 - Direct Donation of Prepared Food (Estimate)</v>
      </c>
      <c r="B52">
        <f ca="1">OFFSET(Results_Grouping_Milk!F$47,0,$N51)</f>
        <v>8.1671290259330101E-13</v>
      </c>
      <c r="C52">
        <f ca="1">OFFSET(Results_Grouping_Milk!G$47,0,$N51)</f>
        <v>0</v>
      </c>
      <c r="D52">
        <f ca="1">OFFSET(Results_Grouping_Milk!H$47,0,$N51)</f>
        <v>1.6083447787812099E-8</v>
      </c>
      <c r="E52">
        <f ca="1">OFFSET(Results_Grouping_Milk!I$47,0,$N51)</f>
        <v>0</v>
      </c>
      <c r="F52">
        <f ca="1">OFFSET(Results_Grouping_Milk!J$47,0,$N51)</f>
        <v>7.9760276025351104E-5</v>
      </c>
      <c r="G52">
        <f ca="1">OFFSET(Results_Grouping_Milk!K$47,0,$N51)</f>
        <v>-1.7753885717675099E-14</v>
      </c>
      <c r="H52">
        <f ca="1">G31+E31</f>
        <v>-2.5272431297934856E-12</v>
      </c>
      <c r="I52">
        <f t="shared" ca="1" si="5"/>
        <v>7.9776357744854793E-5</v>
      </c>
      <c r="M52">
        <f t="shared" ca="1" si="6"/>
        <v>1.6084246746828972E-8</v>
      </c>
      <c r="N52">
        <v>154</v>
      </c>
    </row>
    <row r="53" spans="1:14" x14ac:dyDescent="0.25">
      <c r="A53" t="str">
        <f t="shared" ca="1" si="17"/>
        <v>S7_14 - Direct Donation of Prepared Food (Estimate)</v>
      </c>
      <c r="B53">
        <f ca="1">OFFSET(Results_Grouping_Milk!F$47,0,$N52)</f>
        <v>8.1671290259330101E-13</v>
      </c>
      <c r="C53">
        <f ca="1">OFFSET(Results_Grouping_Milk!G$47,0,$N52)</f>
        <v>0</v>
      </c>
      <c r="D53">
        <f ca="1">OFFSET(Results_Grouping_Milk!H$47,0,$N52)</f>
        <v>3.4785131262012201E-8</v>
      </c>
      <c r="E53">
        <f ca="1">OFFSET(Results_Grouping_Milk!I$47,0,$N52)</f>
        <v>0</v>
      </c>
      <c r="F53">
        <f ca="1">OFFSET(Results_Grouping_Milk!J$47,0,$N52)</f>
        <v>8.6252391515786601E-5</v>
      </c>
      <c r="G53">
        <f ca="1">OFFSET(Results_Grouping_Milk!K$47,0,$N52)</f>
        <v>-3.8397938877762397E-14</v>
      </c>
      <c r="H53">
        <f t="shared" ref="H53:H54" ca="1" si="23">G32+E32</f>
        <v>-2.7521479353783502E-12</v>
      </c>
      <c r="I53">
        <f t="shared" ca="1" si="5"/>
        <v>8.6287174673215652E-5</v>
      </c>
      <c r="M53">
        <f t="shared" ca="1" si="6"/>
        <v>3.478590957697592E-8</v>
      </c>
      <c r="N53">
        <v>161</v>
      </c>
    </row>
    <row r="54" spans="1:14" x14ac:dyDescent="0.25">
      <c r="A54" t="str">
        <f t="shared" ca="1" si="17"/>
        <v>S7_20 - Direct Donation of Prepared Food (Estimate)</v>
      </c>
      <c r="B54">
        <f ca="1">OFFSET(Results_Grouping_Milk!F$47,0,$N53)</f>
        <v>8.1671290259330101E-13</v>
      </c>
      <c r="C54">
        <f ca="1">OFFSET(Results_Grouping_Milk!G$47,0,$N53)</f>
        <v>0</v>
      </c>
      <c r="D54">
        <f ca="1">OFFSET(Results_Grouping_Milk!H$47,0,$N53)</f>
        <v>5.3420023009518799E-8</v>
      </c>
      <c r="E54">
        <f ca="1">OFFSET(Results_Grouping_Milk!I$47,0,$N53)</f>
        <v>0</v>
      </c>
      <c r="F54">
        <f ca="1">OFFSET(Results_Grouping_Milk!J$47,0,$N53)</f>
        <v>9.27213208794706E-5</v>
      </c>
      <c r="G54">
        <f ca="1">OFFSET(Results_Grouping_Milk!K$47,0,$N53)</f>
        <v>-5.8968263276563694E-14</v>
      </c>
      <c r="H54">
        <f t="shared" ca="1" si="23"/>
        <v>-2.9762495095147E-12</v>
      </c>
      <c r="I54">
        <f t="shared" ca="1" si="5"/>
        <v>9.2774738683975251E-5</v>
      </c>
      <c r="M54">
        <f t="shared" ca="1" si="6"/>
        <v>5.3420780754158116E-8</v>
      </c>
      <c r="N54">
        <v>168</v>
      </c>
    </row>
    <row r="55" spans="1:14" x14ac:dyDescent="0.25">
      <c r="A55" t="str">
        <f t="shared" ref="A55:A57" ca="1" si="24">A27</f>
        <v>S8_07_Car - Local Small Business Food Rescue App (Estimate)</v>
      </c>
      <c r="B55">
        <f ca="1">OFFSET(Results_Grouping_Milk!F$47,0,$N54)</f>
        <v>8.1671290259330101E-13</v>
      </c>
      <c r="C55">
        <f ca="1">OFFSET(Results_Grouping_Milk!G$47,0,$N54)</f>
        <v>2.29763539825887E-7</v>
      </c>
      <c r="D55">
        <f ca="1">OFFSET(Results_Grouping_Milk!H$47,0,$N54)</f>
        <v>1.6083447787812099E-8</v>
      </c>
      <c r="E55">
        <f ca="1">OFFSET(Results_Grouping_Milk!I$47,0,$N54)</f>
        <v>-5.5251749509926802E-13</v>
      </c>
      <c r="F55">
        <f ca="1">OFFSET(Results_Grouping_Milk!J$47,0,$N54)</f>
        <v>1.5944409591937901E-4</v>
      </c>
      <c r="G55">
        <f ca="1">OFFSET(Results_Grouping_Milk!K$47,0,$N54)</f>
        <v>-7.8128216244341208E-12</v>
      </c>
      <c r="H55" s="12">
        <f ca="1">G31+E31</f>
        <v>-2.5272431297934856E-12</v>
      </c>
      <c r="I55">
        <f t="shared" ref="I55:I57" ca="1" si="25">SUM(B55:H55)</f>
        <v>1.5968993283112338E-4</v>
      </c>
      <c r="M55">
        <f t="shared" ref="M55:M57" ca="1" si="26">SUM(B55:E55,G55)</f>
        <v>2.4583943898748219E-7</v>
      </c>
      <c r="N55">
        <v>175</v>
      </c>
    </row>
    <row r="56" spans="1:14" x14ac:dyDescent="0.25">
      <c r="A56" t="str">
        <f t="shared" ca="1" si="24"/>
        <v>S8_14_Car - Local Small Business Food Rescue App (Estimate)</v>
      </c>
      <c r="B56">
        <f ca="1">OFFSET(Results_Grouping_Milk!F$47,0,$N55)</f>
        <v>8.1671290259330101E-13</v>
      </c>
      <c r="C56">
        <f ca="1">OFFSET(Results_Grouping_Milk!G$47,0,$N55)</f>
        <v>2.4846522330008697E-7</v>
      </c>
      <c r="D56">
        <f ca="1">OFFSET(Results_Grouping_Milk!H$47,0,$N55)</f>
        <v>3.4785131262012201E-8</v>
      </c>
      <c r="E56">
        <f ca="1">OFFSET(Results_Grouping_Milk!I$47,0,$N55)</f>
        <v>-5.9748984935153405E-13</v>
      </c>
      <c r="F56">
        <f ca="1">OFFSET(Results_Grouping_Milk!J$47,0,$N55)</f>
        <v>1.72422103726771E-4</v>
      </c>
      <c r="G56">
        <f ca="1">OFFSET(Results_Grouping_Milk!K$47,0,$N55)</f>
        <v>-8.46794793539671E-12</v>
      </c>
      <c r="H56" s="12">
        <f ca="1">G32+E32</f>
        <v>-2.7521479353783502E-12</v>
      </c>
      <c r="I56">
        <f t="shared" ca="1" si="25"/>
        <v>1.7270534308046028E-4</v>
      </c>
      <c r="M56">
        <f t="shared" ca="1" si="26"/>
        <v>2.83242105837217E-7</v>
      </c>
      <c r="N56">
        <v>182</v>
      </c>
    </row>
    <row r="57" spans="1:14" x14ac:dyDescent="0.25">
      <c r="A57" t="str">
        <f t="shared" ca="1" si="24"/>
        <v>S8_20_Car - Local Small Business Food Rescue App (Estimate)</v>
      </c>
      <c r="B57">
        <f ca="1">OFFSET(Results_Grouping_Milk!F$47,0,$N56)</f>
        <v>8.1671290259330101E-13</v>
      </c>
      <c r="C57">
        <f ca="1">OFFSET(Results_Grouping_Milk!G$47,0,$N56)</f>
        <v>2.6710011504759398E-7</v>
      </c>
      <c r="D57">
        <f ca="1">OFFSET(Results_Grouping_Milk!H$47,0,$N56)</f>
        <v>5.3420023009518799E-8</v>
      </c>
      <c r="E57">
        <f ca="1">OFFSET(Results_Grouping_Milk!I$47,0,$N56)</f>
        <v>-6.4230158805289896E-13</v>
      </c>
      <c r="F57">
        <f ca="1">OFFSET(Results_Grouping_Milk!J$47,0,$N56)</f>
        <v>1.8535376150627801E-4</v>
      </c>
      <c r="G57">
        <f ca="1">OFFSET(Results_Grouping_Milk!K$47,0,$N56)</f>
        <v>-9.1207345095344301E-12</v>
      </c>
      <c r="H57" s="12">
        <f ca="1">G33+E33</f>
        <v>-2.9762495095147E-12</v>
      </c>
      <c r="I57">
        <f t="shared" ca="1" si="25"/>
        <v>1.8567426972176241E-4</v>
      </c>
      <c r="M57">
        <f t="shared" ca="1" si="26"/>
        <v>3.2051119173391777E-7</v>
      </c>
    </row>
    <row r="58" spans="1:14" x14ac:dyDescent="0.25">
      <c r="A58" s="5" t="s">
        <v>94</v>
      </c>
      <c r="B58" t="str">
        <f>B30</f>
        <v>Avoided Disposal</v>
      </c>
      <c r="C58" t="s">
        <v>34</v>
      </c>
      <c r="D58" t="s">
        <v>35</v>
      </c>
      <c r="E58" t="s">
        <v>36</v>
      </c>
      <c r="F58" t="s">
        <v>100</v>
      </c>
      <c r="G58" t="s">
        <v>38</v>
      </c>
      <c r="H58" t="s">
        <v>95</v>
      </c>
      <c r="I58" t="s">
        <v>96</v>
      </c>
      <c r="J58" t="s">
        <v>102</v>
      </c>
      <c r="K58" t="s">
        <v>101</v>
      </c>
      <c r="L58" t="s">
        <v>103</v>
      </c>
      <c r="N58">
        <v>0</v>
      </c>
    </row>
    <row r="59" spans="1:14" x14ac:dyDescent="0.25">
      <c r="A59" t="str">
        <f t="shared" ref="A59:A82" si="27">A31</f>
        <v>S1_07 - Redistribution from Grower/Packer (OFB)</v>
      </c>
      <c r="B59">
        <f ca="1">OFFSET(Results_Grouping_Apple!F$47,0,$N58)</f>
        <v>8.1671290259330101E-13</v>
      </c>
      <c r="C59" s="3">
        <f ca="1">OFFSET(Results_Grouping_Apple!G$47,0,$N58)</f>
        <v>6.9639945936761405E-14</v>
      </c>
      <c r="D59">
        <f ca="1">OFFSET(Results_Grouping_Apple!H$47,0,$N58)</f>
        <v>1.6083447787812099E-8</v>
      </c>
      <c r="E59">
        <f ca="1">OFFSET(Results_Grouping_Apple!I$47,0,$N58)</f>
        <v>-1.5655754951751099E-12</v>
      </c>
      <c r="F59">
        <f ca="1">OFFSET(Results_Grouping_Apple!J$47,0,$N58)</f>
        <v>1.3509832202580601E-5</v>
      </c>
      <c r="G59">
        <f ca="1">OFFSET(Results_Grouping_Apple!K$47,0,$N58)</f>
        <v>-9.6166763461837591E-13</v>
      </c>
      <c r="H59">
        <v>0</v>
      </c>
      <c r="I59">
        <f t="shared" ca="1" si="5"/>
        <v>1.3525914009478131E-5</v>
      </c>
      <c r="M59">
        <f t="shared" ca="1" si="6"/>
        <v>1.6081806897530837E-8</v>
      </c>
      <c r="N59">
        <v>7</v>
      </c>
    </row>
    <row r="60" spans="1:14" x14ac:dyDescent="0.25">
      <c r="A60" t="str">
        <f t="shared" ca="1" si="27"/>
        <v>S1_14 - Redistribution from Grower/Packer (OFB)</v>
      </c>
      <c r="B60">
        <f ca="1">OFFSET(Results_Grouping_Apple!F$47,0,$N59)</f>
        <v>8.1671290259330101E-13</v>
      </c>
      <c r="C60" s="3">
        <f ca="1">OFFSET(Results_Grouping_Apple!G$47,0,$N59)</f>
        <v>7.5308313629288497E-14</v>
      </c>
      <c r="D60">
        <f ca="1">OFFSET(Results_Grouping_Apple!H$47,0,$N59)</f>
        <v>3.4785131262012201E-8</v>
      </c>
      <c r="E60">
        <f ca="1">OFFSET(Results_Grouping_Apple!I$47,0,$N59)</f>
        <v>-1.6930060587358799E-12</v>
      </c>
      <c r="F60">
        <f ca="1">OFFSET(Results_Grouping_Apple!J$47,0,$N59)</f>
        <v>1.46094697074418E-5</v>
      </c>
      <c r="G60">
        <f ca="1">OFFSET(Results_Grouping_Apple!K$47,0,$N59)</f>
        <v>-1.05914187664247E-12</v>
      </c>
      <c r="H60">
        <v>0</v>
      </c>
      <c r="I60">
        <f t="shared" ca="1" si="5"/>
        <v>1.4644252978577095E-5</v>
      </c>
      <c r="M60">
        <f t="shared" ca="1" si="6"/>
        <v>3.4783271135293044E-8</v>
      </c>
      <c r="N60">
        <v>14</v>
      </c>
    </row>
    <row r="61" spans="1:14" x14ac:dyDescent="0.25">
      <c r="A61" t="str">
        <f t="shared" ca="1" si="27"/>
        <v>S1_20 - Redistribution from Grower/Packer (OFB)</v>
      </c>
      <c r="B61">
        <f ca="1">OFFSET(Results_Grouping_Apple!F$47,0,$N60)</f>
        <v>8.1671290259330101E-13</v>
      </c>
      <c r="C61" s="3">
        <f ca="1">OFFSET(Results_Grouping_Apple!G$47,0,$N60)</f>
        <v>8.0956437151485105E-14</v>
      </c>
      <c r="D61">
        <f ca="1">OFFSET(Results_Grouping_Apple!H$47,0,$N60)</f>
        <v>5.3420023009518799E-8</v>
      </c>
      <c r="E61">
        <f ca="1">OFFSET(Results_Grouping_Apple!I$47,0,$N60)</f>
        <v>-1.81998151314107E-12</v>
      </c>
      <c r="F61">
        <f ca="1">OFFSET(Results_Grouping_Apple!J$47,0,$N60)</f>
        <v>1.57051799354999E-5</v>
      </c>
      <c r="G61">
        <f ca="1">OFFSET(Results_Grouping_Apple!K$47,0,$N60)</f>
        <v>-1.15626799637363E-12</v>
      </c>
      <c r="H61">
        <v>0</v>
      </c>
      <c r="I61">
        <f t="shared" ca="1" si="5"/>
        <v>1.5758597879929247E-5</v>
      </c>
      <c r="M61">
        <f t="shared" ca="1" si="6"/>
        <v>5.3417944429349034E-8</v>
      </c>
      <c r="N61">
        <v>21</v>
      </c>
    </row>
    <row r="62" spans="1:14" x14ac:dyDescent="0.25">
      <c r="A62" t="str">
        <f t="shared" ca="1" si="27"/>
        <v>S2_07 - Gleaning (SH)</v>
      </c>
      <c r="B62">
        <f ca="1">OFFSET(Results_Grouping_Apple!F$47,0,$N61)</f>
        <v>8.1671290259330101E-13</v>
      </c>
      <c r="C62">
        <f ca="1">OFFSET(Results_Grouping_Apple!G$47,0,$N61)</f>
        <v>1.59076366727107E-8</v>
      </c>
      <c r="D62">
        <f ca="1">OFFSET(Results_Grouping_Apple!H$47,0,$N61)</f>
        <v>1.6083447787812099E-8</v>
      </c>
      <c r="E62">
        <f ca="1">OFFSET(Results_Grouping_Apple!I$47,0,$N61)</f>
        <v>-1.4833284782843099E-12</v>
      </c>
      <c r="F62">
        <f ca="1">OFFSET(Results_Grouping_Apple!J$47,0,$N61)</f>
        <v>1.2635047031398001E-5</v>
      </c>
      <c r="G62">
        <f ca="1">OFFSET(Results_Grouping_Apple!K$47,0,$N61)</f>
        <v>-1.3888167696504001E-13</v>
      </c>
      <c r="H62">
        <v>0</v>
      </c>
      <c r="I62">
        <f t="shared" ca="1" si="5"/>
        <v>1.2667037310361271E-5</v>
      </c>
      <c r="M62">
        <f t="shared" ca="1" si="6"/>
        <v>3.199027896327014E-8</v>
      </c>
      <c r="N62">
        <v>28</v>
      </c>
    </row>
    <row r="63" spans="1:14" x14ac:dyDescent="0.25">
      <c r="A63" t="str">
        <f t="shared" ca="1" si="27"/>
        <v>S2_14 - Gleaning (SH)</v>
      </c>
      <c r="B63">
        <f ca="1">OFFSET(Results_Grouping_Apple!F$47,0,$N62)</f>
        <v>8.1671290259330101E-13</v>
      </c>
      <c r="C63">
        <f ca="1">OFFSET(Results_Grouping_Apple!G$47,0,$N62)</f>
        <v>1.7202444308861498E-8</v>
      </c>
      <c r="D63">
        <f ca="1">OFFSET(Results_Grouping_Apple!H$47,0,$N62)</f>
        <v>3.4785131262012201E-8</v>
      </c>
      <c r="E63">
        <f ca="1">OFFSET(Results_Grouping_Apple!I$47,0,$N62)</f>
        <v>-1.60406451721443E-12</v>
      </c>
      <c r="F63">
        <f ca="1">OFFSET(Results_Grouping_Apple!J$47,0,$N62)</f>
        <v>1.36634810920932E-5</v>
      </c>
      <c r="G63">
        <f ca="1">OFFSET(Results_Grouping_Apple!K$47,0,$N62)</f>
        <v>-1.6938496894758701E-13</v>
      </c>
      <c r="H63">
        <v>0</v>
      </c>
      <c r="I63">
        <f t="shared" ca="1" si="5"/>
        <v>1.3715467710927489E-5</v>
      </c>
      <c r="M63">
        <f t="shared" ca="1" si="6"/>
        <v>5.1986618834290129E-8</v>
      </c>
      <c r="N63">
        <v>35</v>
      </c>
    </row>
    <row r="64" spans="1:14" x14ac:dyDescent="0.25">
      <c r="A64" t="str">
        <f t="shared" ca="1" si="27"/>
        <v>S2_20 - Gleaning (SH)</v>
      </c>
      <c r="B64">
        <f ca="1">OFFSET(Results_Grouping_Apple!F$47,0,$N63)</f>
        <v>8.1671290259330101E-13</v>
      </c>
      <c r="C64">
        <f ca="1">OFFSET(Results_Grouping_Apple!G$47,0,$N63)</f>
        <v>1.8492627632026199E-8</v>
      </c>
      <c r="D64">
        <f ca="1">OFFSET(Results_Grouping_Apple!H$47,0,$N63)</f>
        <v>5.3420023009518799E-8</v>
      </c>
      <c r="E64">
        <f ca="1">OFFSET(Results_Grouping_Apple!I$47,0,$N63)</f>
        <v>-1.7243693560055101E-12</v>
      </c>
      <c r="F64">
        <f ca="1">OFFSET(Results_Grouping_Apple!J$47,0,$N63)</f>
        <v>1.4688242174000199E-5</v>
      </c>
      <c r="G64">
        <f ca="1">OFFSET(Results_Grouping_Apple!K$47,0,$N63)</f>
        <v>-1.9977932060162499E-13</v>
      </c>
      <c r="H64">
        <v>0</v>
      </c>
      <c r="I64">
        <f t="shared" ca="1" si="5"/>
        <v>1.4760153717205971E-5</v>
      </c>
      <c r="M64">
        <f t="shared" ca="1" si="6"/>
        <v>7.1911543205770997E-8</v>
      </c>
      <c r="N64">
        <v>42</v>
      </c>
    </row>
    <row r="65" spans="1:14" x14ac:dyDescent="0.25">
      <c r="A65" t="str">
        <f t="shared" ca="1" si="27"/>
        <v>S3_07_Car - Gleaning (UG)</v>
      </c>
      <c r="B65">
        <f ca="1">OFFSET(Results_Grouping_Apple!F$47,0,$N64)</f>
        <v>8.1671290259330101E-13</v>
      </c>
      <c r="C65">
        <f ca="1">OFFSET(Results_Grouping_Apple!G$47,0,$N64)</f>
        <v>1.59076366727107E-8</v>
      </c>
      <c r="D65">
        <f ca="1">OFFSET(Results_Grouping_Apple!H$47,0,$N64)</f>
        <v>1.6083447787812099E-8</v>
      </c>
      <c r="E65">
        <f ca="1">OFFSET(Results_Grouping_Apple!I$47,0,$N64)</f>
        <v>-1.1885126455496399E-12</v>
      </c>
      <c r="F65">
        <f ca="1">OFFSET(Results_Grouping_Apple!J$47,0,$N64)</f>
        <v>1.2641105749405301E-5</v>
      </c>
      <c r="G65">
        <f ca="1">OFFSET(Results_Grouping_Apple!K$47,0,$N64)</f>
        <v>-4.0615560803264099E-12</v>
      </c>
      <c r="H65">
        <f ca="1">G59</f>
        <v>-9.6166763461837591E-13</v>
      </c>
      <c r="I65">
        <f t="shared" ca="1" si="5"/>
        <v>1.2673091438842365E-5</v>
      </c>
      <c r="M65">
        <f t="shared" ca="1" si="6"/>
        <v>3.1986651104699511E-8</v>
      </c>
      <c r="N65">
        <v>49</v>
      </c>
    </row>
    <row r="66" spans="1:14" x14ac:dyDescent="0.25">
      <c r="A66" t="str">
        <f t="shared" ca="1" si="27"/>
        <v>S3_14_Car - Gleaning (UG)</v>
      </c>
      <c r="B66">
        <f ca="1">OFFSET(Results_Grouping_Apple!F$47,0,$N65)</f>
        <v>8.1671290259330101E-13</v>
      </c>
      <c r="C66">
        <f ca="1">OFFSET(Results_Grouping_Apple!G$47,0,$N65)</f>
        <v>1.7202444308861498E-8</v>
      </c>
      <c r="D66">
        <f ca="1">OFFSET(Results_Grouping_Apple!H$47,0,$N65)</f>
        <v>3.4785131262012201E-8</v>
      </c>
      <c r="E66">
        <f ca="1">OFFSET(Results_Grouping_Apple!I$47,0,$N65)</f>
        <v>-1.2852520469315901E-12</v>
      </c>
      <c r="F66">
        <f ca="1">OFFSET(Results_Grouping_Apple!J$47,0,$N65)</f>
        <v>1.36700329615662E-5</v>
      </c>
      <c r="G66">
        <f ca="1">OFFSET(Results_Grouping_Apple!K$47,0,$N65)</f>
        <v>-4.4113468237453499E-12</v>
      </c>
      <c r="H66">
        <f t="shared" ref="H66:H67" ca="1" si="28">G60</f>
        <v>-1.05914187664247E-12</v>
      </c>
      <c r="I66">
        <f t="shared" ca="1" si="5"/>
        <v>1.3722014598109229E-5</v>
      </c>
      <c r="M66">
        <f t="shared" ca="1" si="6"/>
        <v>5.1982695684905615E-8</v>
      </c>
      <c r="N66">
        <v>56</v>
      </c>
    </row>
    <row r="67" spans="1:14" x14ac:dyDescent="0.25">
      <c r="A67" t="str">
        <f t="shared" ca="1" si="27"/>
        <v>S3_20_Car - Gleaning (UG)</v>
      </c>
      <c r="B67">
        <f ca="1">OFFSET(Results_Grouping_Apple!F$47,0,$N66)</f>
        <v>8.1671290259330101E-13</v>
      </c>
      <c r="C67">
        <f ca="1">OFFSET(Results_Grouping_Apple!G$47,0,$N66)</f>
        <v>1.84926276320261E-8</v>
      </c>
      <c r="D67">
        <f ca="1">OFFSET(Results_Grouping_Apple!H$47,0,$N66)</f>
        <v>5.3420023009518799E-8</v>
      </c>
      <c r="E67">
        <f ca="1">OFFSET(Results_Grouping_Apple!I$47,0,$N66)</f>
        <v>-1.3816459504514499E-12</v>
      </c>
      <c r="F67">
        <f ca="1">OFFSET(Results_Grouping_Apple!J$47,0,$N66)</f>
        <v>1.46952854336837E-5</v>
      </c>
      <c r="G67">
        <f ca="1">OFFSET(Results_Grouping_Apple!K$47,0,$N66)</f>
        <v>-4.7598883145092198E-12</v>
      </c>
      <c r="H67">
        <f t="shared" ca="1" si="28"/>
        <v>-1.15626799637363E-12</v>
      </c>
      <c r="I67">
        <f t="shared" ca="1" si="5"/>
        <v>1.4767191603235886E-5</v>
      </c>
      <c r="M67">
        <f t="shared" ca="1" si="6"/>
        <v>7.190732582018253E-8</v>
      </c>
      <c r="N67">
        <v>63</v>
      </c>
    </row>
    <row r="68" spans="1:14" x14ac:dyDescent="0.25">
      <c r="A68" t="str">
        <f t="shared" ca="1" si="27"/>
        <v>S3_07_Van - Gleaning (UG)</v>
      </c>
      <c r="B68">
        <f ca="1">OFFSET(Results_Grouping_Apple!F$47,0,$N67)</f>
        <v>8.1671290259330101E-13</v>
      </c>
      <c r="C68">
        <f ca="1">OFFSET(Results_Grouping_Apple!G$47,0,$N67)</f>
        <v>1.59076366727107E-8</v>
      </c>
      <c r="D68">
        <f ca="1">OFFSET(Results_Grouping_Apple!H$47,0,$N67)</f>
        <v>1.6083447787812099E-8</v>
      </c>
      <c r="E68">
        <f ca="1">OFFSET(Results_Grouping_Apple!I$47,0,$N67)</f>
        <v>-1.1885126455496399E-12</v>
      </c>
      <c r="F68">
        <f ca="1">OFFSET(Results_Grouping_Apple!J$47,0,$N67)</f>
        <v>1.2641105749405301E-5</v>
      </c>
      <c r="G68">
        <f ca="1">OFFSET(Results_Grouping_Apple!K$47,0,$N67)</f>
        <v>-1.3865408710248901E-13</v>
      </c>
      <c r="H68">
        <f ca="1">G59</f>
        <v>-9.6166763461837591E-13</v>
      </c>
      <c r="I68">
        <f t="shared" ca="1" si="5"/>
        <v>1.2673095361744358E-5</v>
      </c>
      <c r="M68">
        <f t="shared" ca="1" si="6"/>
        <v>3.1990574006692733E-8</v>
      </c>
      <c r="N68">
        <v>70</v>
      </c>
    </row>
    <row r="69" spans="1:14" x14ac:dyDescent="0.25">
      <c r="A69" t="str">
        <f t="shared" ca="1" si="27"/>
        <v>S3_14_Van - Gleaning (UG)</v>
      </c>
      <c r="B69">
        <f ca="1">OFFSET(Results_Grouping_Apple!F$47,0,$N68)</f>
        <v>8.1671290259330101E-13</v>
      </c>
      <c r="C69">
        <f ca="1">OFFSET(Results_Grouping_Apple!G$47,0,$N68)</f>
        <v>1.7202444308861498E-8</v>
      </c>
      <c r="D69">
        <f ca="1">OFFSET(Results_Grouping_Apple!H$47,0,$N68)</f>
        <v>3.4785131262012201E-8</v>
      </c>
      <c r="E69">
        <f ca="1">OFFSET(Results_Grouping_Apple!I$47,0,$N68)</f>
        <v>-1.2852520469315901E-12</v>
      </c>
      <c r="F69">
        <f ca="1">OFFSET(Results_Grouping_Apple!J$47,0,$N68)</f>
        <v>1.36700329615662E-5</v>
      </c>
      <c r="G69">
        <f ca="1">OFFSET(Results_Grouping_Apple!K$47,0,$N68)</f>
        <v>-1.6913885432878199E-13</v>
      </c>
      <c r="H69">
        <f t="shared" ref="H69:H70" ca="1" si="29">G60</f>
        <v>-1.05914187664247E-12</v>
      </c>
      <c r="I69">
        <f t="shared" ca="1" si="5"/>
        <v>1.3722018840317198E-5</v>
      </c>
      <c r="M69">
        <f t="shared" ca="1" si="6"/>
        <v>5.1986937892875036E-8</v>
      </c>
      <c r="N69">
        <v>77</v>
      </c>
    </row>
    <row r="70" spans="1:14" x14ac:dyDescent="0.25">
      <c r="A70" t="str">
        <f t="shared" ca="1" si="27"/>
        <v>S3_20_Van - Gleaning (UG)</v>
      </c>
      <c r="B70">
        <f ca="1">OFFSET(Results_Grouping_Apple!F$47,0,$N69)</f>
        <v>8.1671290259330101E-13</v>
      </c>
      <c r="C70">
        <f ca="1">OFFSET(Results_Grouping_Apple!G$47,0,$N69)</f>
        <v>1.84926276320261E-8</v>
      </c>
      <c r="D70">
        <f ca="1">OFFSET(Results_Grouping_Apple!H$47,0,$N69)</f>
        <v>5.3420023009518799E-8</v>
      </c>
      <c r="E70">
        <f ca="1">OFFSET(Results_Grouping_Apple!I$47,0,$N69)</f>
        <v>-1.3816459504514499E-12</v>
      </c>
      <c r="F70">
        <f ca="1">OFFSET(Results_Grouping_Apple!J$47,0,$N69)</f>
        <v>1.46952854336837E-5</v>
      </c>
      <c r="G70">
        <f ca="1">OFFSET(Results_Grouping_Apple!K$47,0,$N69)</f>
        <v>-1.9951474738641001E-13</v>
      </c>
      <c r="H70">
        <f t="shared" ca="1" si="29"/>
        <v>-1.15626799637363E-12</v>
      </c>
      <c r="I70">
        <f t="shared" ca="1" si="5"/>
        <v>1.4767196163609454E-5</v>
      </c>
      <c r="M70">
        <f t="shared" ca="1" si="6"/>
        <v>7.1911886193749654E-8</v>
      </c>
      <c r="N70">
        <v>84</v>
      </c>
    </row>
    <row r="71" spans="1:14" x14ac:dyDescent="0.25">
      <c r="A71" t="str">
        <f t="shared" ca="1" si="27"/>
        <v>S4_07 - Retail Donation to PA (CSC)</v>
      </c>
      <c r="B71">
        <f ca="1">OFFSET(Results_Grouping_Apple!F$47,0,$N70)</f>
        <v>8.1671290259330101E-13</v>
      </c>
      <c r="C71">
        <f ca="1">OFFSET(Results_Grouping_Apple!G$47,0,$N70)</f>
        <v>2.5529282202876399E-8</v>
      </c>
      <c r="D71">
        <f ca="1">OFFSET(Results_Grouping_Apple!H$47,0,$N70)</f>
        <v>1.6083447787812099E-8</v>
      </c>
      <c r="E71">
        <f ca="1">OFFSET(Results_Grouping_Apple!I$47,0,$N70)</f>
        <v>-3.0695416394403798E-13</v>
      </c>
      <c r="F71">
        <f ca="1">OFFSET(Results_Grouping_Apple!J$47,0,$N70)</f>
        <v>1.31542765989132E-5</v>
      </c>
      <c r="G71">
        <f ca="1">OFFSET(Results_Grouping_Apple!K$47,0,$N70)</f>
        <v>-6.3024050614388295E-14</v>
      </c>
      <c r="H71">
        <f ca="1">G59+E59</f>
        <v>-2.5272431297934856E-12</v>
      </c>
      <c r="I71">
        <f t="shared" ca="1" si="5"/>
        <v>1.3195887248395447E-5</v>
      </c>
      <c r="M71">
        <f t="shared" ca="1" si="6"/>
        <v>4.161317672537653E-8</v>
      </c>
      <c r="N71">
        <v>91</v>
      </c>
    </row>
    <row r="72" spans="1:14" x14ac:dyDescent="0.25">
      <c r="A72" t="str">
        <f t="shared" ca="1" si="27"/>
        <v>S4_14 - Retail Donation to PA (CSC)</v>
      </c>
      <c r="B72">
        <f ca="1">OFFSET(Results_Grouping_Apple!F$47,0,$N71)</f>
        <v>8.1671290259330101E-13</v>
      </c>
      <c r="C72">
        <f ca="1">OFFSET(Results_Grouping_Apple!G$47,0,$N71)</f>
        <v>2.7607247033343002E-8</v>
      </c>
      <c r="D72">
        <f ca="1">OFFSET(Results_Grouping_Apple!H$47,0,$N71)</f>
        <v>3.4785131262012201E-8</v>
      </c>
      <c r="E72">
        <f ca="1">OFFSET(Results_Grouping_Apple!I$47,0,$N71)</f>
        <v>-3.3193880519529702E-13</v>
      </c>
      <c r="F72">
        <f ca="1">OFFSET(Results_Grouping_Apple!J$47,0,$N71)</f>
        <v>1.42249735313829E-5</v>
      </c>
      <c r="G72">
        <f ca="1">OFFSET(Results_Grouping_Apple!K$47,0,$N71)</f>
        <v>-8.73528846381616E-14</v>
      </c>
      <c r="H72">
        <f t="shared" ref="H72:H73" ca="1" si="30">G60+E60</f>
        <v>-2.7521479353783502E-12</v>
      </c>
      <c r="I72">
        <f t="shared" ca="1" si="5"/>
        <v>1.4287363554951532E-5</v>
      </c>
      <c r="M72">
        <f t="shared" ca="1" si="6"/>
        <v>6.2392775716567956E-8</v>
      </c>
      <c r="N72">
        <v>98</v>
      </c>
    </row>
    <row r="73" spans="1:14" x14ac:dyDescent="0.25">
      <c r="A73" t="str">
        <f t="shared" ca="1" si="27"/>
        <v>S4_20 - Retail Donation to PA (CSC)</v>
      </c>
      <c r="B73">
        <f ca="1">OFFSET(Results_Grouping_Apple!F$47,0,$N72)</f>
        <v>8.1671290259330101E-13</v>
      </c>
      <c r="C73">
        <f ca="1">OFFSET(Results_Grouping_Apple!G$47,0,$N72)</f>
        <v>2.96777905608438E-8</v>
      </c>
      <c r="D73">
        <f ca="1">OFFSET(Results_Grouping_Apple!H$47,0,$N72)</f>
        <v>5.3420023009518799E-8</v>
      </c>
      <c r="E73">
        <f ca="1">OFFSET(Results_Grouping_Apple!I$47,0,$N72)</f>
        <v>-3.5683421558494401E-13</v>
      </c>
      <c r="F73">
        <f ca="1">OFFSET(Results_Grouping_Apple!J$47,0,$N72)</f>
        <v>1.52918465462366E-5</v>
      </c>
      <c r="G73">
        <f ca="1">OFFSET(Results_Grouping_Apple!K$47,0,$N72)</f>
        <v>-1.11594829968993E-13</v>
      </c>
      <c r="H73">
        <f t="shared" ca="1" si="30"/>
        <v>-2.9762495095147E-12</v>
      </c>
      <c r="I73">
        <f t="shared" ca="1" si="5"/>
        <v>1.5374941731841311E-5</v>
      </c>
      <c r="M73">
        <f t="shared" ca="1" si="6"/>
        <v>8.3098161854219634E-8</v>
      </c>
      <c r="N73">
        <v>105</v>
      </c>
    </row>
    <row r="74" spans="1:14" x14ac:dyDescent="0.25">
      <c r="A74" t="str">
        <f t="shared" ca="1" si="27"/>
        <v>S5_07 - Retail Donation to Food Bank (Estimate)</v>
      </c>
      <c r="B74">
        <f ca="1">OFFSET(Results_Grouping_Apple!F$47,0,$N73)</f>
        <v>8.1671290259330101E-13</v>
      </c>
      <c r="C74">
        <f ca="1">OFFSET(Results_Grouping_Apple!G$47,0,$N73)</f>
        <v>2.55293422011078E-8</v>
      </c>
      <c r="D74">
        <f ca="1">OFFSET(Results_Grouping_Apple!H$47,0,$N73)</f>
        <v>1.6083447787812099E-8</v>
      </c>
      <c r="E74">
        <f ca="1">OFFSET(Results_Grouping_Apple!I$47,0,$N73)</f>
        <v>-1.6785858029499599E-12</v>
      </c>
      <c r="F74">
        <f ca="1">OFFSET(Results_Grouping_Apple!J$47,0,$N73)</f>
        <v>1.4588772498828201E-5</v>
      </c>
      <c r="G74">
        <f ca="1">OFFSET(Results_Grouping_Apple!K$47,0,$N73)</f>
        <v>-2.13866773377085E-13</v>
      </c>
      <c r="H74">
        <f ca="1">G59+E59</f>
        <v>-2.5272431297934856E-12</v>
      </c>
      <c r="I74">
        <f t="shared" ref="I74:I82" ca="1" si="31">SUM(B74:H74)</f>
        <v>1.4630381685834318E-5</v>
      </c>
      <c r="M74">
        <f t="shared" ref="M74:M82" ca="1" si="32">SUM(B74:E74,G74)</f>
        <v>4.1611714249246165E-8</v>
      </c>
      <c r="N74">
        <v>112</v>
      </c>
    </row>
    <row r="75" spans="1:14" x14ac:dyDescent="0.25">
      <c r="A75" t="str">
        <f t="shared" ca="1" si="27"/>
        <v>S5_14 - Retail Donation to Food Bank (Estimate)</v>
      </c>
      <c r="B75">
        <f ca="1">OFFSET(Results_Grouping_Apple!F$47,0,$N74)</f>
        <v>8.1671290259330101E-13</v>
      </c>
      <c r="C75">
        <f ca="1">OFFSET(Results_Grouping_Apple!G$47,0,$N74)</f>
        <v>2.7607311915151499E-8</v>
      </c>
      <c r="D75">
        <f ca="1">OFFSET(Results_Grouping_Apple!H$47,0,$N74)</f>
        <v>3.4785131262012201E-8</v>
      </c>
      <c r="E75">
        <f ca="1">OFFSET(Results_Grouping_Apple!I$47,0,$N74)</f>
        <v>-1.8152148799342601E-12</v>
      </c>
      <c r="F75">
        <f ca="1">OFFSET(Results_Grouping_Apple!J$47,0,$N74)</f>
        <v>1.5776230725476999E-5</v>
      </c>
      <c r="G75">
        <f ca="1">OFFSET(Results_Grouping_Apple!K$47,0,$N74)</f>
        <v>-2.5047350343968199E-13</v>
      </c>
      <c r="H75">
        <f t="shared" ref="H75:H76" ca="1" si="33">G60+E60</f>
        <v>-2.7521479353783502E-12</v>
      </c>
      <c r="I75">
        <f t="shared" ca="1" si="31"/>
        <v>1.5838619167530747E-5</v>
      </c>
      <c r="M75">
        <f t="shared" ca="1" si="32"/>
        <v>6.239119420168292E-8</v>
      </c>
      <c r="N75">
        <v>119</v>
      </c>
    </row>
    <row r="76" spans="1:14" x14ac:dyDescent="0.25">
      <c r="A76" t="str">
        <f t="shared" ca="1" si="27"/>
        <v>S5_20 - Retail Donation to Food Bank (Estimate)</v>
      </c>
      <c r="B76">
        <f ca="1">OFFSET(Results_Grouping_Apple!F$47,0,$N75)</f>
        <v>8.1671290259330101E-13</v>
      </c>
      <c r="C76">
        <f ca="1">OFFSET(Results_Grouping_Apple!G$47,0,$N75)</f>
        <v>2.96778603087879E-8</v>
      </c>
      <c r="D76">
        <f ca="1">OFFSET(Results_Grouping_Apple!H$47,0,$N75)</f>
        <v>5.3420023009518799E-8</v>
      </c>
      <c r="E76">
        <f ca="1">OFFSET(Results_Grouping_Apple!I$47,0,$N75)</f>
        <v>-1.9513559959293299E-12</v>
      </c>
      <c r="F76">
        <f ca="1">OFFSET(Results_Grouping_Apple!J$47,0,$N75)</f>
        <v>1.69594480298877E-5</v>
      </c>
      <c r="G76">
        <f ca="1">OFFSET(Results_Grouping_Apple!K$47,0,$N75)</f>
        <v>-2.8694949518062701E-13</v>
      </c>
      <c r="H76">
        <f t="shared" ca="1" si="33"/>
        <v>-2.9762495095147E-12</v>
      </c>
      <c r="I76">
        <f t="shared" ca="1" si="31"/>
        <v>1.7042541515363909E-5</v>
      </c>
      <c r="M76">
        <f t="shared" ca="1" si="32"/>
        <v>8.3096461725718185E-8</v>
      </c>
      <c r="N76">
        <v>126</v>
      </c>
    </row>
    <row r="77" spans="1:14" x14ac:dyDescent="0.25">
      <c r="A77" t="str">
        <f t="shared" ca="1" si="27"/>
        <v>S6_07 - Prepared Food from Retail (Estimate)</v>
      </c>
      <c r="B77">
        <f ca="1">OFFSET(Results_Grouping_Apple!F$47,0,$N76)</f>
        <v>8.1671290259330101E-13</v>
      </c>
      <c r="C77">
        <f ca="1">OFFSET(Results_Grouping_Apple!G$47,0,$N76)</f>
        <v>2.8107997576904299E-8</v>
      </c>
      <c r="D77">
        <f ca="1">OFFSET(Results_Grouping_Apple!H$47,0,$N76)</f>
        <v>1.6083447787812099E-8</v>
      </c>
      <c r="E77">
        <f ca="1">OFFSET(Results_Grouping_Apple!I$47,0,$N76)</f>
        <v>-1.24753578135892E-12</v>
      </c>
      <c r="F77">
        <f ca="1">OFFSET(Results_Grouping_Apple!J$47,0,$N76)</f>
        <v>1.3268880055569E-5</v>
      </c>
      <c r="G77">
        <f ca="1">OFFSET(Results_Grouping_Apple!K$47,0,$N76)</f>
        <v>-6.60194803531821E-14</v>
      </c>
      <c r="H77">
        <f ca="1">G59+E59</f>
        <v>-2.5272431297934856E-12</v>
      </c>
      <c r="I77">
        <f t="shared" ca="1" si="31"/>
        <v>1.3313068476848226E-5</v>
      </c>
      <c r="M77">
        <f t="shared" ca="1" si="32"/>
        <v>4.4190948522357276E-8</v>
      </c>
      <c r="N77">
        <v>133</v>
      </c>
    </row>
    <row r="78" spans="1:14" x14ac:dyDescent="0.25">
      <c r="A78" t="str">
        <f t="shared" ca="1" si="27"/>
        <v>S6_14 - Prepared Food from Retail (Estimate)</v>
      </c>
      <c r="B78">
        <f ca="1">OFFSET(Results_Grouping_Apple!F$47,0,$N77)</f>
        <v>8.1671290259330101E-13</v>
      </c>
      <c r="C78">
        <f ca="1">OFFSET(Results_Grouping_Apple!G$47,0,$N77)</f>
        <v>3.0395857844791798E-8</v>
      </c>
      <c r="D78">
        <f ca="1">OFFSET(Results_Grouping_Apple!H$47,0,$N77)</f>
        <v>3.4785131262012201E-8</v>
      </c>
      <c r="E78">
        <f ca="1">OFFSET(Results_Grouping_Apple!I$47,0,$N77)</f>
        <v>-1.3490793914695301E-12</v>
      </c>
      <c r="F78">
        <f ca="1">OFFSET(Results_Grouping_Apple!J$47,0,$N77)</f>
        <v>1.43489051763711E-5</v>
      </c>
      <c r="G78">
        <f ca="1">OFFSET(Results_Grouping_Apple!K$47,0,$N77)</f>
        <v>-9.0592128425461796E-14</v>
      </c>
      <c r="H78">
        <f t="shared" ref="H78:H79" ca="1" si="34">G60+E60</f>
        <v>-2.7521479353783502E-12</v>
      </c>
      <c r="I78">
        <f t="shared" ca="1" si="31"/>
        <v>1.4414082790371351E-5</v>
      </c>
      <c r="M78">
        <f t="shared" ca="1" si="32"/>
        <v>6.5180366148186703E-8</v>
      </c>
      <c r="N78">
        <v>140</v>
      </c>
    </row>
    <row r="79" spans="1:14" x14ac:dyDescent="0.25">
      <c r="A79" t="str">
        <f t="shared" ca="1" si="27"/>
        <v>S6_20 - Prepared Food from Retail (Estimate)</v>
      </c>
      <c r="B79">
        <f ca="1">OFFSET(Results_Grouping_Apple!F$47,0,$N78)</f>
        <v>8.1671290259330101E-13</v>
      </c>
      <c r="C79">
        <f ca="1">OFFSET(Results_Grouping_Apple!G$47,0,$N78)</f>
        <v>3.26755471831512E-8</v>
      </c>
      <c r="D79">
        <f ca="1">OFFSET(Results_Grouping_Apple!H$47,0,$N78)</f>
        <v>5.3420023009518799E-8</v>
      </c>
      <c r="E79">
        <f ca="1">OFFSET(Results_Grouping_Apple!I$47,0,$N78)</f>
        <v>-1.4502603458297501E-12</v>
      </c>
      <c r="F79">
        <f ca="1">OFFSET(Results_Grouping_Apple!J$47,0,$N78)</f>
        <v>1.5425073064598898E-5</v>
      </c>
      <c r="G79">
        <f ca="1">OFFSET(Results_Grouping_Apple!K$47,0,$N78)</f>
        <v>-1.1507701704034101E-13</v>
      </c>
      <c r="H79">
        <f t="shared" ca="1" si="34"/>
        <v>-2.9762495095147E-12</v>
      </c>
      <c r="I79">
        <f t="shared" ca="1" si="31"/>
        <v>1.5511164909917598E-5</v>
      </c>
      <c r="M79">
        <f t="shared" ca="1" si="32"/>
        <v>8.6094821568209716E-8</v>
      </c>
      <c r="N79">
        <v>147</v>
      </c>
    </row>
    <row r="80" spans="1:14" x14ac:dyDescent="0.25">
      <c r="A80" t="str">
        <f t="shared" ca="1" si="27"/>
        <v>S7_07 - Direct Donation of Prepared Food (Estimate)</v>
      </c>
      <c r="B80">
        <f ca="1">OFFSET(Results_Grouping_Apple!F$47,0,$N79)</f>
        <v>8.1671290259330101E-13</v>
      </c>
      <c r="C80">
        <f ca="1">OFFSET(Results_Grouping_Apple!G$47,0,$N79)</f>
        <v>0</v>
      </c>
      <c r="D80">
        <f ca="1">OFFSET(Results_Grouping_Apple!H$47,0,$N79)</f>
        <v>1.6083447787812099E-8</v>
      </c>
      <c r="E80">
        <f ca="1">OFFSET(Results_Grouping_Apple!I$47,0,$N79)</f>
        <v>0</v>
      </c>
      <c r="F80">
        <f ca="1">OFFSET(Results_Grouping_Apple!J$47,0,$N79)</f>
        <v>1.1844525866624501E-5</v>
      </c>
      <c r="G80">
        <f ca="1">OFFSET(Results_Grouping_Apple!K$47,0,$N79)</f>
        <v>-1.7753885717675099E-14</v>
      </c>
      <c r="H80">
        <f ca="1">G59+E59</f>
        <v>-2.5272431297934856E-12</v>
      </c>
      <c r="I80">
        <f t="shared" ca="1" si="31"/>
        <v>1.1860607586128201E-5</v>
      </c>
      <c r="M80">
        <f t="shared" ca="1" si="32"/>
        <v>1.6084246746828972E-8</v>
      </c>
      <c r="N80">
        <v>154</v>
      </c>
    </row>
    <row r="81" spans="1:14" x14ac:dyDescent="0.25">
      <c r="A81" t="str">
        <f t="shared" ca="1" si="27"/>
        <v>S7_14 - Direct Donation of Prepared Food (Estimate)</v>
      </c>
      <c r="B81">
        <f ca="1">OFFSET(Results_Grouping_Apple!F$47,0,$N80)</f>
        <v>8.1671290259330101E-13</v>
      </c>
      <c r="C81">
        <f ca="1">OFFSET(Results_Grouping_Apple!G$47,0,$N80)</f>
        <v>0</v>
      </c>
      <c r="D81">
        <f ca="1">OFFSET(Results_Grouping_Apple!H$47,0,$N80)</f>
        <v>3.4785131262012201E-8</v>
      </c>
      <c r="E81">
        <f ca="1">OFFSET(Results_Grouping_Apple!I$47,0,$N80)</f>
        <v>0</v>
      </c>
      <c r="F81">
        <f ca="1">OFFSET(Results_Grouping_Apple!J$47,0,$N80)</f>
        <v>1.28086151813497E-5</v>
      </c>
      <c r="G81">
        <f ca="1">OFFSET(Results_Grouping_Apple!K$47,0,$N80)</f>
        <v>-3.8397938877762397E-14</v>
      </c>
      <c r="H81">
        <f t="shared" ref="H81:H82" ca="1" si="35">G60+E60</f>
        <v>-2.7521479353783502E-12</v>
      </c>
      <c r="I81">
        <f t="shared" ca="1" si="31"/>
        <v>1.2843398338778741E-5</v>
      </c>
      <c r="M81">
        <f t="shared" ca="1" si="32"/>
        <v>3.478590957697592E-8</v>
      </c>
      <c r="N81">
        <v>161</v>
      </c>
    </row>
    <row r="82" spans="1:14" x14ac:dyDescent="0.25">
      <c r="A82" t="str">
        <f t="shared" ca="1" si="27"/>
        <v>S7_20 - Direct Donation of Prepared Food (Estimate)</v>
      </c>
      <c r="B82">
        <f ca="1">OFFSET(Results_Grouping_Apple!F$47,0,$N81)</f>
        <v>8.1671290259330101E-13</v>
      </c>
      <c r="C82">
        <f ca="1">OFFSET(Results_Grouping_Apple!G$47,0,$N81)</f>
        <v>0</v>
      </c>
      <c r="D82">
        <f ca="1">OFFSET(Results_Grouping_Apple!H$47,0,$N81)</f>
        <v>5.3420023009518799E-8</v>
      </c>
      <c r="E82">
        <f ca="1">OFFSET(Results_Grouping_Apple!I$47,0,$N81)</f>
        <v>0</v>
      </c>
      <c r="F82">
        <f ca="1">OFFSET(Results_Grouping_Apple!J$47,0,$N81)</f>
        <v>1.3769261319951001E-5</v>
      </c>
      <c r="G82">
        <f ca="1">OFFSET(Results_Grouping_Apple!K$47,0,$N81)</f>
        <v>-5.8968263276563694E-14</v>
      </c>
      <c r="H82">
        <f t="shared" ca="1" si="35"/>
        <v>-2.9762495095147E-12</v>
      </c>
      <c r="I82">
        <f t="shared" ca="1" si="31"/>
        <v>1.3822679124455649E-5</v>
      </c>
      <c r="M82">
        <f t="shared" ca="1" si="32"/>
        <v>5.3420780754158116E-8</v>
      </c>
      <c r="N82">
        <v>168</v>
      </c>
    </row>
    <row r="83" spans="1:14" x14ac:dyDescent="0.25">
      <c r="A83" t="str">
        <f t="shared" ref="A83:A85" ca="1" si="36">A55</f>
        <v>S8_07_Car - Local Small Business Food Rescue App (Estimate)</v>
      </c>
      <c r="B83">
        <f ca="1">OFFSET(Results_Grouping_Apple!F$47,0,$N82)</f>
        <v>8.1671290259330101E-13</v>
      </c>
      <c r="C83">
        <f ca="1">OFFSET(Results_Grouping_Apple!G$47,0,$N82)</f>
        <v>2.29763539825887E-7</v>
      </c>
      <c r="D83">
        <f ca="1">OFFSET(Results_Grouping_Apple!H$47,0,$N82)</f>
        <v>1.6083447787812099E-8</v>
      </c>
      <c r="E83">
        <f ca="1">OFFSET(Results_Grouping_Apple!I$47,0,$N82)</f>
        <v>-5.5251749509926802E-13</v>
      </c>
      <c r="F83">
        <f ca="1">OFFSET(Results_Grouping_Apple!J$47,0,$N82)</f>
        <v>2.36776978780438E-5</v>
      </c>
      <c r="G83">
        <f ca="1">OFFSET(Results_Grouping_Apple!K$47,0,$N82)</f>
        <v>-7.8128216244341208E-12</v>
      </c>
      <c r="H83" s="12">
        <f ca="1">G59+E59</f>
        <v>-2.5272431297934856E-12</v>
      </c>
      <c r="I83">
        <f t="shared" ref="I83:I85" ca="1" si="37">SUM(B83:H83)</f>
        <v>2.3923534789788152E-5</v>
      </c>
      <c r="M83">
        <f t="shared" ref="M83:M85" ca="1" si="38">SUM(B83:E83,G83)</f>
        <v>2.4583943898748219E-7</v>
      </c>
      <c r="N83">
        <v>175</v>
      </c>
    </row>
    <row r="84" spans="1:14" x14ac:dyDescent="0.25">
      <c r="A84" t="str">
        <f t="shared" ca="1" si="36"/>
        <v>S8_14_Car - Local Small Business Food Rescue App (Estimate)</v>
      </c>
      <c r="B84">
        <f ca="1">OFFSET(Results_Grouping_Apple!F$47,0,$N83)</f>
        <v>8.1671290259330101E-13</v>
      </c>
      <c r="C84">
        <f ca="1">OFFSET(Results_Grouping_Apple!G$47,0,$N83)</f>
        <v>2.4846522330008697E-7</v>
      </c>
      <c r="D84">
        <f ca="1">OFFSET(Results_Grouping_Apple!H$47,0,$N83)</f>
        <v>3.4785131262012201E-8</v>
      </c>
      <c r="E84">
        <f ca="1">OFFSET(Results_Grouping_Apple!I$47,0,$N83)</f>
        <v>-5.9748984935153405E-13</v>
      </c>
      <c r="F84">
        <f ca="1">OFFSET(Results_Grouping_Apple!J$47,0,$N83)</f>
        <v>2.5604952356489301E-5</v>
      </c>
      <c r="G84">
        <f ca="1">OFFSET(Results_Grouping_Apple!K$47,0,$N83)</f>
        <v>-8.46794793539671E-12</v>
      </c>
      <c r="H84" s="12">
        <f ca="1">G60+E60</f>
        <v>-2.7521479353783502E-12</v>
      </c>
      <c r="I84">
        <f t="shared" ca="1" si="37"/>
        <v>2.5888191710178582E-5</v>
      </c>
      <c r="M84">
        <f t="shared" ca="1" si="38"/>
        <v>2.83242105837217E-7</v>
      </c>
      <c r="N84">
        <v>182</v>
      </c>
    </row>
    <row r="85" spans="1:14" x14ac:dyDescent="0.25">
      <c r="A85" t="str">
        <f t="shared" ca="1" si="36"/>
        <v>S8_20_Car - Local Small Business Food Rescue App (Estimate)</v>
      </c>
      <c r="B85">
        <f ca="1">OFFSET(Results_Grouping_Apple!F$47,0,$N84)</f>
        <v>8.1671290259330101E-13</v>
      </c>
      <c r="C85">
        <f ca="1">OFFSET(Results_Grouping_Apple!G$47,0,$N84)</f>
        <v>2.6710011504759398E-7</v>
      </c>
      <c r="D85">
        <f ca="1">OFFSET(Results_Grouping_Apple!H$47,0,$N84)</f>
        <v>5.3420023009518799E-8</v>
      </c>
      <c r="E85">
        <f ca="1">OFFSET(Results_Grouping_Apple!I$47,0,$N84)</f>
        <v>-6.4230158805289896E-13</v>
      </c>
      <c r="F85">
        <f ca="1">OFFSET(Results_Grouping_Apple!J$47,0,$N84)</f>
        <v>2.7525323783226001E-5</v>
      </c>
      <c r="G85">
        <f ca="1">OFFSET(Results_Grouping_Apple!K$47,0,$N84)</f>
        <v>-9.1207345095344301E-12</v>
      </c>
      <c r="H85" s="12">
        <f ca="1">G61+E61</f>
        <v>-2.9762495095147E-12</v>
      </c>
      <c r="I85">
        <f t="shared" ca="1" si="37"/>
        <v>2.784583199871041E-5</v>
      </c>
      <c r="M85">
        <f t="shared" ca="1" si="38"/>
        <v>3.2051119173391777E-7</v>
      </c>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9"/>
  </sheetPr>
  <dimension ref="A1:CA85"/>
  <sheetViews>
    <sheetView topLeftCell="Z1" zoomScale="60" zoomScaleNormal="60" workbookViewId="0">
      <selection activeCell="AR77" sqref="AR77"/>
    </sheetView>
  </sheetViews>
  <sheetFormatPr defaultRowHeight="15" x14ac:dyDescent="0.25"/>
  <cols>
    <col min="1" max="1" width="71.42578125" bestFit="1" customWidth="1"/>
    <col min="2" max="2" width="19.140625" bestFit="1" customWidth="1"/>
    <col min="3" max="3" width="14.7109375" bestFit="1" customWidth="1"/>
    <col min="4" max="4" width="17.42578125" bestFit="1" customWidth="1"/>
    <col min="5" max="5" width="23.28515625" bestFit="1" customWidth="1"/>
    <col min="6" max="6" width="15.7109375" bestFit="1" customWidth="1"/>
    <col min="7" max="7" width="14.140625" bestFit="1" customWidth="1"/>
    <col min="8" max="8" width="10.85546875" bestFit="1" customWidth="1"/>
    <col min="9" max="13" width="10.85546875" customWidth="1"/>
  </cols>
  <sheetData>
    <row r="1" spans="1:79" x14ac:dyDescent="0.25">
      <c r="A1" s="5" t="s">
        <v>75</v>
      </c>
      <c r="F1" s="8"/>
      <c r="H1" s="8"/>
      <c r="P1" s="5"/>
      <c r="Q1">
        <v>7</v>
      </c>
      <c r="R1">
        <v>14</v>
      </c>
      <c r="S1">
        <v>20</v>
      </c>
      <c r="T1" t="s">
        <v>115</v>
      </c>
      <c r="U1" t="s">
        <v>223</v>
      </c>
      <c r="V1" t="s">
        <v>222</v>
      </c>
      <c r="W1" t="s">
        <v>224</v>
      </c>
      <c r="AG1" s="6" t="s">
        <v>118</v>
      </c>
      <c r="AP1" s="5" t="s">
        <v>92</v>
      </c>
      <c r="AQ1" t="s">
        <v>112</v>
      </c>
      <c r="AR1" t="s">
        <v>113</v>
      </c>
      <c r="AS1" t="s">
        <v>114</v>
      </c>
      <c r="AT1" t="s">
        <v>115</v>
      </c>
      <c r="BB1" s="6" t="s">
        <v>104</v>
      </c>
      <c r="BM1" s="7" t="s">
        <v>116</v>
      </c>
      <c r="CA1" s="7" t="s">
        <v>117</v>
      </c>
    </row>
    <row r="2" spans="1:79" x14ac:dyDescent="0.25">
      <c r="A2" s="5" t="s">
        <v>92</v>
      </c>
      <c r="B2" t="s">
        <v>97</v>
      </c>
      <c r="C2" t="s">
        <v>34</v>
      </c>
      <c r="D2" t="s">
        <v>35</v>
      </c>
      <c r="E2" t="s">
        <v>36</v>
      </c>
      <c r="F2" t="s">
        <v>98</v>
      </c>
      <c r="G2" t="s">
        <v>38</v>
      </c>
      <c r="H2" t="s">
        <v>95</v>
      </c>
      <c r="I2" t="s">
        <v>96</v>
      </c>
      <c r="J2" t="s">
        <v>102</v>
      </c>
      <c r="K2" t="s">
        <v>101</v>
      </c>
      <c r="L2" t="s">
        <v>103</v>
      </c>
      <c r="M2" t="s">
        <v>119</v>
      </c>
      <c r="N2">
        <v>0</v>
      </c>
      <c r="P2" t="s">
        <v>246</v>
      </c>
      <c r="Q2">
        <f ca="1">$M$3</f>
        <v>15.043772715984785</v>
      </c>
      <c r="R2">
        <f ca="1">$M$4</f>
        <v>17.632968184759218</v>
      </c>
      <c r="S2">
        <f ca="1">$M$5</f>
        <v>20.212916526859548</v>
      </c>
      <c r="T2">
        <f ca="1">S2-Q2</f>
        <v>5.1691438108747629</v>
      </c>
      <c r="U2">
        <f ca="1">SLOPE(Q2:S2,$Q$1:$S$1)</f>
        <v>0.3968619207692714</v>
      </c>
      <c r="V2">
        <f ca="1">INTERCEPT(Q2:S2,$Q$1:$S$1)</f>
        <v>12.206106225354475</v>
      </c>
      <c r="W2" s="10">
        <f ca="1">(-V2/U2)/100</f>
        <v>-0.30756556843988297</v>
      </c>
      <c r="AP2" t="s">
        <v>246</v>
      </c>
      <c r="AQ2">
        <f ca="1">$I$3</f>
        <v>163.1468787590608</v>
      </c>
      <c r="AR2">
        <f ca="1">$I$4</f>
        <v>177.79097820808622</v>
      </c>
      <c r="AS2">
        <f ca="1">$I$5</f>
        <v>192.38277730193553</v>
      </c>
      <c r="AT2">
        <f ca="1">AS2-AQ2</f>
        <v>29.235898542874736</v>
      </c>
    </row>
    <row r="3" spans="1:79" x14ac:dyDescent="0.25">
      <c r="A3" t="str">
        <f>Results_Grouping_Chicken!$E$9</f>
        <v>S1_07 - Redistribution from Grower/Packer (OFB)</v>
      </c>
      <c r="B3">
        <f ca="1">OFFSET(Results_Grouping_Chicken!F$49,0,$N2)</f>
        <v>-6.7580213843398003</v>
      </c>
      <c r="C3" s="13">
        <f ca="1">OFFSET(Results_Grouping_Chicken!G$49,0,$N2)</f>
        <v>0.54374709143886901</v>
      </c>
      <c r="D3" s="13">
        <f ca="1">OFFSET(Results_Grouping_Chicken!H$49,0,$N2)</f>
        <v>0.51074729102570104</v>
      </c>
      <c r="E3">
        <f ca="1">OFFSET(Results_Grouping_Chicken!I$49,0,$N2)</f>
        <v>0.57462232099161403</v>
      </c>
      <c r="F3">
        <f ca="1">OFFSET(Results_Grouping_Chicken!J$49,0,$N2)</f>
        <v>148.103106043076</v>
      </c>
      <c r="G3">
        <f ca="1">OFFSET(Results_Grouping_Chicken!K$49,0,$N2)</f>
        <v>20.172677396868401</v>
      </c>
      <c r="H3">
        <v>0</v>
      </c>
      <c r="I3">
        <f ca="1">SUM(B3:H3)</f>
        <v>163.1468787590608</v>
      </c>
      <c r="M3">
        <f ca="1">SUM(B3:E3,G3)</f>
        <v>15.043772715984785</v>
      </c>
      <c r="N3">
        <v>7</v>
      </c>
      <c r="P3" t="s">
        <v>105</v>
      </c>
      <c r="Q3">
        <f ca="1">$M$6</f>
        <v>-3.0542966065731108</v>
      </c>
      <c r="R3">
        <f ca="1">$M$7</f>
        <v>-1.938199803588224</v>
      </c>
      <c r="S3">
        <f ca="1">$M$8</f>
        <v>-0.82608906061399257</v>
      </c>
      <c r="T3">
        <f t="shared" ref="T3:T10" ca="1" si="0">S3-Q3</f>
        <v>2.2282075459591182</v>
      </c>
      <c r="U3">
        <f t="shared" ref="U3:U10" ca="1" si="1">SLOPE(Q3:S3,$Q$1:$S$1)</f>
        <v>0.17107102431578003</v>
      </c>
      <c r="V3">
        <f t="shared" ref="V3:V10" ca="1" si="2">INTERCEPT(Q3:S3,$Q$1:$S$1)</f>
        <v>-4.277499155907436</v>
      </c>
      <c r="W3" s="10">
        <f t="shared" ref="W3:W10" ca="1" si="3">(-V3/U3)/100</f>
        <v>0.25004229518212268</v>
      </c>
      <c r="AP3" t="s">
        <v>105</v>
      </c>
      <c r="AQ3">
        <f ca="1">$I$6</f>
        <v>135.45887530336086</v>
      </c>
      <c r="AR3">
        <f ca="1">$I$7</f>
        <v>147.84930005250277</v>
      </c>
      <c r="AS3">
        <f ca="1">$I$8</f>
        <v>160.195473284684</v>
      </c>
      <c r="AT3">
        <f t="shared" ref="AT3:AT10" ca="1" si="4">AS3-AQ3</f>
        <v>24.736597981323143</v>
      </c>
    </row>
    <row r="4" spans="1:79" x14ac:dyDescent="0.25">
      <c r="A4" t="str">
        <f ca="1">OFFSET(Results_Grouping_Chicken!$E$9,0,N3)</f>
        <v>S1_14 - Redistribution from Grower/Packer (OFB)</v>
      </c>
      <c r="B4">
        <f ca="1">OFFSET(Results_Grouping_Chicken!F$49,0,$N3)</f>
        <v>-6.7580213843398003</v>
      </c>
      <c r="C4" s="13">
        <f ca="1">OFFSET(Results_Grouping_Chicken!G$49,0,$N3)</f>
        <v>0.58800557562575395</v>
      </c>
      <c r="D4" s="13">
        <f ca="1">OFFSET(Results_Grouping_Chicken!H$49,0,$N3)</f>
        <v>1.10463948989279</v>
      </c>
      <c r="E4">
        <f ca="1">OFFSET(Results_Grouping_Chicken!I$49,0,$N3)</f>
        <v>0.62139390525837401</v>
      </c>
      <c r="F4">
        <f ca="1">OFFSET(Results_Grouping_Chicken!J$49,0,$N3)</f>
        <v>160.15801002332699</v>
      </c>
      <c r="G4">
        <f ca="1">OFFSET(Results_Grouping_Chicken!K$49,0,$N3)</f>
        <v>22.076950598322099</v>
      </c>
      <c r="H4">
        <v>0</v>
      </c>
      <c r="I4">
        <f t="shared" ref="I4:I73" ca="1" si="5">SUM(B4:H4)</f>
        <v>177.79097820808622</v>
      </c>
      <c r="M4">
        <f t="shared" ref="M4:M73" ca="1" si="6">SUM(B4:E4,G4)</f>
        <v>17.632968184759218</v>
      </c>
      <c r="N4">
        <v>14</v>
      </c>
      <c r="P4" t="s">
        <v>106</v>
      </c>
      <c r="Q4">
        <f ca="1">$M$9</f>
        <v>1.6058986308999019</v>
      </c>
      <c r="R4">
        <f ca="1">$M$10</f>
        <v>3.1013136508884056</v>
      </c>
      <c r="S4">
        <f ca="1">$M$11</f>
        <v>4.5913879029483811</v>
      </c>
      <c r="T4">
        <f t="shared" ca="1" si="0"/>
        <v>2.9854892720484791</v>
      </c>
      <c r="U4">
        <f t="shared" ca="1" si="1"/>
        <v>0.22921146137365986</v>
      </c>
      <c r="V4">
        <f t="shared" ca="1" si="2"/>
        <v>-3.3023243861121543E-2</v>
      </c>
      <c r="W4" s="10">
        <f t="shared" ca="1" si="3"/>
        <v>1.4407326607148649E-3</v>
      </c>
      <c r="AP4" t="s">
        <v>106</v>
      </c>
      <c r="AQ4">
        <f ca="1">$I$9</f>
        <v>160.3581673381843</v>
      </c>
      <c r="AR4">
        <f ca="1">$I$10</f>
        <v>175.03758973605647</v>
      </c>
      <c r="AS4">
        <f ca="1">$I$11</f>
        <v>189.6645856253638</v>
      </c>
      <c r="AT4">
        <f t="shared" ca="1" si="4"/>
        <v>29.306418287179497</v>
      </c>
    </row>
    <row r="5" spans="1:79" x14ac:dyDescent="0.25">
      <c r="A5" t="str">
        <f ca="1">OFFSET(Results_Grouping_Chicken!$E$9,0,N4)</f>
        <v>S1_20 - Redistribution from Grower/Packer (OFB)</v>
      </c>
      <c r="B5">
        <f ca="1">OFFSET(Results_Grouping_Chicken!F$49,0,$N4)</f>
        <v>-6.7580213843398003</v>
      </c>
      <c r="C5" s="13">
        <f ca="1">OFFSET(Results_Grouping_Chicken!G$49,0,$N4)</f>
        <v>0.63210599379768495</v>
      </c>
      <c r="D5" s="13">
        <f ca="1">OFFSET(Results_Grouping_Chicken!H$49,0,$N4)</f>
        <v>1.6964106451925101</v>
      </c>
      <c r="E5">
        <f ca="1">OFFSET(Results_Grouping_Chicken!I$49,0,$N4)</f>
        <v>0.667998448152752</v>
      </c>
      <c r="F5">
        <f ca="1">OFFSET(Results_Grouping_Chicken!J$49,0,$N4)</f>
        <v>172.16986077507599</v>
      </c>
      <c r="G5">
        <f ca="1">OFFSET(Results_Grouping_Chicken!K$49,0,$N4)</f>
        <v>23.974422824056401</v>
      </c>
      <c r="H5">
        <v>0</v>
      </c>
      <c r="I5">
        <f t="shared" ca="1" si="5"/>
        <v>192.38277730193553</v>
      </c>
      <c r="M5">
        <f t="shared" ca="1" si="6"/>
        <v>20.212916526859548</v>
      </c>
      <c r="N5">
        <v>21</v>
      </c>
      <c r="P5" t="s">
        <v>107</v>
      </c>
      <c r="Q5">
        <f ca="1">$M$12</f>
        <v>-2.6721686175915176</v>
      </c>
      <c r="R5">
        <f ca="1">$M$13</f>
        <v>-1.5249683736430146</v>
      </c>
      <c r="S5">
        <f ca="1">$M$14</f>
        <v>-0.38186527342288823</v>
      </c>
      <c r="T5">
        <f t="shared" ca="1" si="0"/>
        <v>2.2903033441686294</v>
      </c>
      <c r="U5">
        <f t="shared" ca="1" si="1"/>
        <v>0.1758384400911514</v>
      </c>
      <c r="V5">
        <f t="shared" ca="1" si="2"/>
        <v>-3.9294594361315429</v>
      </c>
      <c r="W5" s="10">
        <f t="shared" ca="1" si="3"/>
        <v>0.22346987576178357</v>
      </c>
      <c r="AP5" t="s">
        <v>107</v>
      </c>
      <c r="AQ5">
        <f ca="1">$I$12</f>
        <v>156.08010008969288</v>
      </c>
      <c r="AR5">
        <f ca="1">$I$13</f>
        <v>170.41130771152507</v>
      </c>
      <c r="AS5">
        <f ca="1">$I$14</f>
        <v>184.69133244899254</v>
      </c>
      <c r="AT5">
        <f t="shared" ca="1" si="4"/>
        <v>28.611232359299663</v>
      </c>
    </row>
    <row r="6" spans="1:79" x14ac:dyDescent="0.25">
      <c r="A6" t="str">
        <f ca="1">OFFSET(Results_Grouping_Chicken!$E$9,0,N5)</f>
        <v>S2_07 - Gleaning (SH)</v>
      </c>
      <c r="B6">
        <f ca="1">OFFSET(Results_Grouping_Chicken!F$49,0,$N5)</f>
        <v>-6.7580213843398003</v>
      </c>
      <c r="C6" s="13">
        <f ca="1">OFFSET(Results_Grouping_Chicken!G$49,0,$N5)</f>
        <v>0.50516421879175399</v>
      </c>
      <c r="D6" s="13">
        <f ca="1">OFFSET(Results_Grouping_Chicken!H$49,0,$N5)</f>
        <v>0.51074729102570104</v>
      </c>
      <c r="E6">
        <f ca="1">OFFSET(Results_Grouping_Chicken!I$49,0,$N5)</f>
        <v>0.549873539793165</v>
      </c>
      <c r="F6">
        <f ca="1">OFFSET(Results_Grouping_Chicken!J$49,0,$N5)</f>
        <v>138.51317190993399</v>
      </c>
      <c r="G6">
        <f ca="1">OFFSET(Results_Grouping_Chicken!K$49,0,$N5)</f>
        <v>2.1379397281560699</v>
      </c>
      <c r="H6">
        <v>0</v>
      </c>
      <c r="I6">
        <f t="shared" ca="1" si="5"/>
        <v>135.45887530336086</v>
      </c>
      <c r="M6">
        <f t="shared" ca="1" si="6"/>
        <v>-3.0542966065731108</v>
      </c>
      <c r="N6">
        <v>28</v>
      </c>
      <c r="P6" t="s">
        <v>108</v>
      </c>
      <c r="Q6">
        <f ca="1">$M$15</f>
        <v>-4.256725880563569</v>
      </c>
      <c r="R6">
        <f ca="1">$M$16</f>
        <v>-3.2385012277872152</v>
      </c>
      <c r="S6">
        <f ca="1">$M$17</f>
        <v>-2.2239130916279057</v>
      </c>
      <c r="T6">
        <f t="shared" ca="1" si="0"/>
        <v>2.0328127889356633</v>
      </c>
      <c r="U6">
        <f t="shared" ca="1" si="1"/>
        <v>0.15606955764785022</v>
      </c>
      <c r="V6">
        <f t="shared" ca="1" si="2"/>
        <v>-5.3726640211801824</v>
      </c>
      <c r="W6" s="10">
        <f t="shared" ca="1" si="3"/>
        <v>0.34424804568888895</v>
      </c>
      <c r="AP6" t="s">
        <v>108</v>
      </c>
      <c r="AQ6">
        <f ca="1">$I$15</f>
        <v>160.69586024171744</v>
      </c>
      <c r="AR6">
        <f ca="1">$I$16</f>
        <v>175.40276927127226</v>
      </c>
      <c r="AS6">
        <f ca="1">$I$17</f>
        <v>190.05715362572127</v>
      </c>
      <c r="AT6">
        <f t="shared" ca="1" si="4"/>
        <v>29.361293384003829</v>
      </c>
    </row>
    <row r="7" spans="1:79" x14ac:dyDescent="0.25">
      <c r="A7" t="str">
        <f ca="1">OFFSET(Results_Grouping_Chicken!$E$9,0,N6)</f>
        <v>S2_14 - Gleaning (SH)</v>
      </c>
      <c r="B7">
        <f ca="1">OFFSET(Results_Grouping_Chicken!F$49,0,$N6)</f>
        <v>-6.7580213843398003</v>
      </c>
      <c r="C7" s="13">
        <f ca="1">OFFSET(Results_Grouping_Chicken!G$49,0,$N6)</f>
        <v>0.546282236600385</v>
      </c>
      <c r="D7" s="13">
        <f ca="1">OFFSET(Results_Grouping_Chicken!H$49,0,$N6)</f>
        <v>1.10463948989279</v>
      </c>
      <c r="E7">
        <f ca="1">OFFSET(Results_Grouping_Chicken!I$49,0,$N6)</f>
        <v>0.59463068838098099</v>
      </c>
      <c r="F7">
        <f ca="1">OFFSET(Results_Grouping_Chicken!J$49,0,$N6)</f>
        <v>149.78749985609099</v>
      </c>
      <c r="G7">
        <f ca="1">OFFSET(Results_Grouping_Chicken!K$49,0,$N6)</f>
        <v>2.5742691658774199</v>
      </c>
      <c r="H7">
        <v>0</v>
      </c>
      <c r="I7">
        <f t="shared" ca="1" si="5"/>
        <v>147.84930005250277</v>
      </c>
      <c r="M7">
        <f t="shared" ca="1" si="6"/>
        <v>-1.938199803588224</v>
      </c>
      <c r="N7">
        <v>35</v>
      </c>
      <c r="P7" t="s">
        <v>109</v>
      </c>
      <c r="Q7">
        <f ca="1">$M$18</f>
        <v>-1.5627847125801799</v>
      </c>
      <c r="R7">
        <f ca="1">$M$19</f>
        <v>-0.32528577868889785</v>
      </c>
      <c r="S7">
        <f ca="1">$M$20</f>
        <v>0.90779351615279458</v>
      </c>
      <c r="T7">
        <f t="shared" ca="1" si="0"/>
        <v>2.4705782287329745</v>
      </c>
      <c r="U7">
        <f t="shared" ca="1" si="1"/>
        <v>0.18967907590479446</v>
      </c>
      <c r="V7">
        <f t="shared" ca="1" si="2"/>
        <v>-2.9190396957376188</v>
      </c>
      <c r="W7" s="10">
        <f t="shared" ca="1" si="3"/>
        <v>0.15389360591374723</v>
      </c>
      <c r="AP7" t="s">
        <v>109</v>
      </c>
      <c r="AQ7">
        <f ca="1">$I$18</f>
        <v>179.11562947312285</v>
      </c>
      <c r="AR7">
        <f ca="1">$I$19</f>
        <v>195.3218220447686</v>
      </c>
      <c r="AS7">
        <f ca="1">$I$20</f>
        <v>211.47013535722897</v>
      </c>
      <c r="AT7">
        <f t="shared" ca="1" si="4"/>
        <v>32.354505884106118</v>
      </c>
    </row>
    <row r="8" spans="1:79" x14ac:dyDescent="0.25">
      <c r="A8" t="str">
        <f ca="1">OFFSET(Results_Grouping_Chicken!$E$9,0,N7)</f>
        <v>S2_20 - Gleaning (SH)</v>
      </c>
      <c r="B8">
        <f ca="1">OFFSET(Results_Grouping_Chicken!F$49,0,$N7)</f>
        <v>-6.7580213843398003</v>
      </c>
      <c r="C8" s="13">
        <f ca="1">OFFSET(Results_Grouping_Chicken!G$49,0,$N7)</f>
        <v>0.58725340434541395</v>
      </c>
      <c r="D8" s="13">
        <f ca="1">OFFSET(Results_Grouping_Chicken!H$49,0,$N7)</f>
        <v>1.6964106451925101</v>
      </c>
      <c r="E8">
        <f ca="1">OFFSET(Results_Grouping_Chicken!I$49,0,$N7)</f>
        <v>0.63922799000955399</v>
      </c>
      <c r="F8">
        <f ca="1">OFFSET(Results_Grouping_Chicken!J$49,0,$N7)</f>
        <v>161.02156234529801</v>
      </c>
      <c r="G8">
        <f ca="1">OFFSET(Results_Grouping_Chicken!K$49,0,$N7)</f>
        <v>3.0090402841783299</v>
      </c>
      <c r="H8">
        <v>0</v>
      </c>
      <c r="I8">
        <f t="shared" ca="1" si="5"/>
        <v>160.195473284684</v>
      </c>
      <c r="M8">
        <f t="shared" ca="1" si="6"/>
        <v>-0.82608906061399257</v>
      </c>
      <c r="N8">
        <v>42</v>
      </c>
      <c r="P8" t="s">
        <v>110</v>
      </c>
      <c r="Q8">
        <f ca="1">$M$21</f>
        <v>-3.9574294152832366</v>
      </c>
      <c r="R8">
        <f ca="1">$M$22</f>
        <v>-2.9148434223096369</v>
      </c>
      <c r="S8">
        <f ca="1">$M$23</f>
        <v>-1.8759809507395078</v>
      </c>
      <c r="T8">
        <f t="shared" ca="1" si="0"/>
        <v>2.0814484645437288</v>
      </c>
      <c r="U8">
        <f t="shared" ca="1" si="1"/>
        <v>0.15980357015474189</v>
      </c>
      <c r="V8">
        <f t="shared" ca="1" si="2"/>
        <v>-5.1000667215589335</v>
      </c>
      <c r="W8" s="10">
        <f t="shared" ca="1" si="3"/>
        <v>0.3191459813207182</v>
      </c>
      <c r="AP8" t="s">
        <v>110</v>
      </c>
      <c r="AQ8">
        <f ca="1">$I$21</f>
        <v>162.25151042327477</v>
      </c>
      <c r="AR8">
        <f ca="1">$I$22</f>
        <v>177.08504214202583</v>
      </c>
      <c r="AS8">
        <f ca="1">$I$23</f>
        <v>191.86559696178165</v>
      </c>
      <c r="AT8">
        <f t="shared" ca="1" si="4"/>
        <v>29.614086538506882</v>
      </c>
    </row>
    <row r="9" spans="1:79" x14ac:dyDescent="0.25">
      <c r="A9" t="str">
        <f ca="1">OFFSET(Results_Grouping_Chicken!$E$9,0,N8)</f>
        <v>S3_07_Car - Gleaning (UG)</v>
      </c>
      <c r="B9">
        <f ca="1">OFFSET(Results_Grouping_Chicken!F$49,0,$N8)</f>
        <v>-6.7580213843398003</v>
      </c>
      <c r="C9">
        <f ca="1">OFFSET(Results_Grouping_Chicken!G$49,0,$N8)</f>
        <v>0.50516421879175399</v>
      </c>
      <c r="D9">
        <f ca="1">OFFSET(Results_Grouping_Chicken!H$49,0,$N8)</f>
        <v>0.51074729102570104</v>
      </c>
      <c r="E9">
        <f ca="1">OFFSET(Results_Grouping_Chicken!I$49,0,$N8)</f>
        <v>0.35763290303101802</v>
      </c>
      <c r="F9">
        <f ca="1">OFFSET(Results_Grouping_Chicken!J$49,0,$N8)</f>
        <v>138.57959131041599</v>
      </c>
      <c r="G9">
        <f ca="1">OFFSET(Results_Grouping_Chicken!K$49,0,$N8)</f>
        <v>6.9903756023912296</v>
      </c>
      <c r="H9">
        <f ca="1">G3</f>
        <v>20.172677396868401</v>
      </c>
      <c r="I9">
        <f t="shared" ca="1" si="5"/>
        <v>160.3581673381843</v>
      </c>
      <c r="M9">
        <f t="shared" ca="1" si="6"/>
        <v>1.6058986308999019</v>
      </c>
      <c r="N9">
        <v>49</v>
      </c>
      <c r="P9" t="s">
        <v>111</v>
      </c>
      <c r="Q9">
        <f ca="1">$M$24</f>
        <v>-6.0047068508738493</v>
      </c>
      <c r="R9">
        <f ca="1">$M$25</f>
        <v>-5.1287597189367027</v>
      </c>
      <c r="S9">
        <f ca="1">$M$26</f>
        <v>-4.2559409696136026</v>
      </c>
      <c r="T9">
        <f t="shared" ca="1" si="0"/>
        <v>1.7487658812602467</v>
      </c>
      <c r="U9">
        <f t="shared" ca="1" si="1"/>
        <v>0.13426180659795997</v>
      </c>
      <c r="V9">
        <f t="shared" ca="1" si="2"/>
        <v>-6.9647138699801703</v>
      </c>
      <c r="W9" s="10">
        <f t="shared" ca="1" si="3"/>
        <v>0.51874125981602837</v>
      </c>
      <c r="AP9" t="s">
        <v>111</v>
      </c>
      <c r="AQ9">
        <f ca="1">$I$24</f>
        <v>144.58958460975316</v>
      </c>
      <c r="AR9">
        <f ca="1">$I$25</f>
        <v>157.98551771577576</v>
      </c>
      <c r="AS9">
        <f ca="1">$I$26</f>
        <v>171.33360820356256</v>
      </c>
      <c r="AT9">
        <f t="shared" ca="1" si="4"/>
        <v>26.744023593809402</v>
      </c>
    </row>
    <row r="10" spans="1:79" x14ac:dyDescent="0.25">
      <c r="A10" t="str">
        <f ca="1">OFFSET(Results_Grouping_Chicken!$E$9,0,N9)</f>
        <v>S3_14_Car - Gleaning (UG)</v>
      </c>
      <c r="B10">
        <f ca="1">OFFSET(Results_Grouping_Chicken!F$49,0,$N9)</f>
        <v>-6.7580213843398003</v>
      </c>
      <c r="C10">
        <f ca="1">OFFSET(Results_Grouping_Chicken!G$49,0,$N9)</f>
        <v>0.546282236600385</v>
      </c>
      <c r="D10">
        <f ca="1">OFFSET(Results_Grouping_Chicken!H$49,0,$N9)</f>
        <v>1.10463948989279</v>
      </c>
      <c r="E10">
        <f ca="1">OFFSET(Results_Grouping_Chicken!I$49,0,$N9)</f>
        <v>0.38674255792889101</v>
      </c>
      <c r="F10">
        <f ca="1">OFFSET(Results_Grouping_Chicken!J$49,0,$N9)</f>
        <v>149.85932548684599</v>
      </c>
      <c r="G10">
        <f ca="1">OFFSET(Results_Grouping_Chicken!K$49,0,$N9)</f>
        <v>7.82167075080614</v>
      </c>
      <c r="H10">
        <f t="shared" ref="H10:H11" ca="1" si="7">G4</f>
        <v>22.076950598322099</v>
      </c>
      <c r="I10">
        <f t="shared" ca="1" si="5"/>
        <v>175.03758973605647</v>
      </c>
      <c r="M10">
        <f t="shared" ca="1" si="6"/>
        <v>3.1013136508884056</v>
      </c>
      <c r="N10">
        <v>56</v>
      </c>
      <c r="P10" s="12" t="s">
        <v>228</v>
      </c>
      <c r="Q10" s="12">
        <f ca="1">$M$27</f>
        <v>17.306585206429926</v>
      </c>
      <c r="R10" s="12">
        <f ca="1">$M$28</f>
        <v>20.07996308721739</v>
      </c>
      <c r="S10" s="12">
        <f ca="1">$M$29</f>
        <v>22.843436047002019</v>
      </c>
      <c r="T10" s="12">
        <f t="shared" ca="1" si="0"/>
        <v>5.5368508405720931</v>
      </c>
      <c r="U10" s="12">
        <f t="shared" ca="1" si="1"/>
        <v>0.42509269232935915</v>
      </c>
      <c r="V10" s="12">
        <f t="shared" ca="1" si="2"/>
        <v>14.26706131838187</v>
      </c>
      <c r="W10" s="14">
        <f t="shared" ca="1" si="3"/>
        <v>-0.33562236133026346</v>
      </c>
      <c r="AP10" s="12" t="s">
        <v>228</v>
      </c>
      <c r="AQ10" s="12">
        <f ca="1">I27</f>
        <v>297.62340045224795</v>
      </c>
      <c r="AR10" s="12">
        <f ca="1">I28</f>
        <v>323.47557438265983</v>
      </c>
      <c r="AS10" s="12">
        <f ca="1">I29</f>
        <v>349.23541912046318</v>
      </c>
      <c r="AT10" s="12">
        <f t="shared" ca="1" si="4"/>
        <v>51.612018668215228</v>
      </c>
    </row>
    <row r="11" spans="1:79" x14ac:dyDescent="0.25">
      <c r="A11" t="str">
        <f ca="1">OFFSET(Results_Grouping_Chicken!$E$9,0,N10)</f>
        <v>S3_20_Car - Gleaning (UG)</v>
      </c>
      <c r="B11">
        <f ca="1">OFFSET(Results_Grouping_Chicken!F$49,0,$N10)</f>
        <v>-6.7580213843398003</v>
      </c>
      <c r="C11">
        <f ca="1">OFFSET(Results_Grouping_Chicken!G$49,0,$N10)</f>
        <v>0.58725340434541395</v>
      </c>
      <c r="D11">
        <f ca="1">OFFSET(Results_Grouping_Chicken!H$49,0,$N10)</f>
        <v>1.6964106451925101</v>
      </c>
      <c r="E11">
        <f ca="1">OFFSET(Results_Grouping_Chicken!I$49,0,$N10)</f>
        <v>0.41574824977355801</v>
      </c>
      <c r="F11">
        <f ca="1">OFFSET(Results_Grouping_Chicken!J$49,0,$N10)</f>
        <v>161.09877489835901</v>
      </c>
      <c r="G11">
        <f ca="1">OFFSET(Results_Grouping_Chicken!K$49,0,$N10)</f>
        <v>8.6499969879766994</v>
      </c>
      <c r="H11">
        <f t="shared" ca="1" si="7"/>
        <v>23.974422824056401</v>
      </c>
      <c r="I11">
        <f t="shared" ca="1" si="5"/>
        <v>189.6645856253638</v>
      </c>
      <c r="M11">
        <f t="shared" ca="1" si="6"/>
        <v>4.5913879029483811</v>
      </c>
      <c r="N11">
        <v>63</v>
      </c>
      <c r="P11" s="5"/>
      <c r="AP11" s="5" t="s">
        <v>93</v>
      </c>
      <c r="AQ11" t="s">
        <v>112</v>
      </c>
      <c r="AR11" t="s">
        <v>113</v>
      </c>
      <c r="AS11" t="s">
        <v>114</v>
      </c>
      <c r="AT11" t="s">
        <v>115</v>
      </c>
    </row>
    <row r="12" spans="1:79" x14ac:dyDescent="0.25">
      <c r="A12" t="str">
        <f ca="1">OFFSET(Results_Grouping_Chicken!$E$9,0,N11)</f>
        <v>S3_07_Van - Gleaning (UG)</v>
      </c>
      <c r="B12">
        <f ca="1">OFFSET(Results_Grouping_Chicken!F$49,0,$N11)</f>
        <v>-6.7580213843398003</v>
      </c>
      <c r="C12">
        <f ca="1">OFFSET(Results_Grouping_Chicken!G$49,0,$N11)</f>
        <v>0.50516421879175399</v>
      </c>
      <c r="D12">
        <f ca="1">OFFSET(Results_Grouping_Chicken!H$49,0,$N11)</f>
        <v>0.51074729102570104</v>
      </c>
      <c r="E12">
        <f ca="1">OFFSET(Results_Grouping_Chicken!I$49,0,$N11)</f>
        <v>0.35763290303101802</v>
      </c>
      <c r="F12">
        <f ca="1">OFFSET(Results_Grouping_Chicken!J$49,0,$N11)</f>
        <v>138.57959131041599</v>
      </c>
      <c r="G12">
        <f ca="1">OFFSET(Results_Grouping_Chicken!K$49,0,$N11)</f>
        <v>2.7123083538998101</v>
      </c>
      <c r="H12">
        <f ca="1">G3</f>
        <v>20.172677396868401</v>
      </c>
      <c r="I12">
        <f t="shared" ca="1" si="5"/>
        <v>156.08010008969288</v>
      </c>
      <c r="M12">
        <f t="shared" ca="1" si="6"/>
        <v>-2.6721686175915176</v>
      </c>
      <c r="N12">
        <v>70</v>
      </c>
      <c r="AP12" t="s">
        <v>246</v>
      </c>
      <c r="AQ12">
        <f ca="1">$I$31</f>
        <v>90.944967081462693</v>
      </c>
      <c r="AR12">
        <f ca="1">$I$32</f>
        <v>99.71216674277602</v>
      </c>
      <c r="AS12">
        <f ca="1">$I$33</f>
        <v>108.44805497672766</v>
      </c>
      <c r="AT12">
        <f ca="1">AS12-AQ12</f>
        <v>17.503087895264969</v>
      </c>
    </row>
    <row r="13" spans="1:79" x14ac:dyDescent="0.25">
      <c r="A13" t="str">
        <f ca="1">OFFSET(Results_Grouping_Chicken!$E$9,0,N12)</f>
        <v>S3_14_Van - Gleaning (UG)</v>
      </c>
      <c r="B13">
        <f ca="1">OFFSET(Results_Grouping_Chicken!F$49,0,$N12)</f>
        <v>-6.7580213843398003</v>
      </c>
      <c r="C13">
        <f ca="1">OFFSET(Results_Grouping_Chicken!G$49,0,$N12)</f>
        <v>0.546282236600385</v>
      </c>
      <c r="D13">
        <f ca="1">OFFSET(Results_Grouping_Chicken!H$49,0,$N12)</f>
        <v>1.10463948989279</v>
      </c>
      <c r="E13">
        <f ca="1">OFFSET(Results_Grouping_Chicken!I$49,0,$N12)</f>
        <v>0.38674255792889101</v>
      </c>
      <c r="F13">
        <f ca="1">OFFSET(Results_Grouping_Chicken!J$49,0,$N12)</f>
        <v>149.85932548684599</v>
      </c>
      <c r="G13">
        <f ca="1">OFFSET(Results_Grouping_Chicken!K$49,0,$N12)</f>
        <v>3.1953887262747198</v>
      </c>
      <c r="H13">
        <f t="shared" ref="H13:H14" ca="1" si="8">G4</f>
        <v>22.076950598322099</v>
      </c>
      <c r="I13">
        <f t="shared" ca="1" si="5"/>
        <v>170.41130771152507</v>
      </c>
      <c r="M13">
        <f t="shared" ca="1" si="6"/>
        <v>-1.5249683736430146</v>
      </c>
      <c r="N13">
        <v>77</v>
      </c>
      <c r="AP13" t="s">
        <v>105</v>
      </c>
      <c r="AQ13">
        <f ca="1">$I$34</f>
        <v>67.93216319297288</v>
      </c>
      <c r="AR13">
        <f ca="1">$I$35</f>
        <v>74.826227654060276</v>
      </c>
      <c r="AS13">
        <f ca="1">$I$36</f>
        <v>81.695670456358201</v>
      </c>
      <c r="AT13">
        <f t="shared" ref="AT13:AT20" ca="1" si="9">AS13-AQ13</f>
        <v>13.763507263385321</v>
      </c>
    </row>
    <row r="14" spans="1:79" x14ac:dyDescent="0.25">
      <c r="A14" t="str">
        <f ca="1">OFFSET(Results_Grouping_Chicken!$E$9,0,N13)</f>
        <v>S3_20_Van - Gleaning (UG)</v>
      </c>
      <c r="B14">
        <f ca="1">OFFSET(Results_Grouping_Chicken!F$49,0,$N13)</f>
        <v>-6.7580213843398003</v>
      </c>
      <c r="C14">
        <f ca="1">OFFSET(Results_Grouping_Chicken!G$49,0,$N13)</f>
        <v>0.58725340434541395</v>
      </c>
      <c r="D14">
        <f ca="1">OFFSET(Results_Grouping_Chicken!H$49,0,$N13)</f>
        <v>1.6964106451925101</v>
      </c>
      <c r="E14">
        <f ca="1">OFFSET(Results_Grouping_Chicken!I$49,0,$N13)</f>
        <v>0.41574824977355801</v>
      </c>
      <c r="F14">
        <f ca="1">OFFSET(Results_Grouping_Chicken!J$49,0,$N13)</f>
        <v>161.09877489835901</v>
      </c>
      <c r="G14">
        <f ca="1">OFFSET(Results_Grouping_Chicken!K$49,0,$N13)</f>
        <v>3.6767438116054301</v>
      </c>
      <c r="H14">
        <f t="shared" ca="1" si="8"/>
        <v>23.974422824056401</v>
      </c>
      <c r="I14">
        <f t="shared" ca="1" si="5"/>
        <v>184.69133244899254</v>
      </c>
      <c r="M14">
        <f t="shared" ca="1" si="6"/>
        <v>-0.38186527342288823</v>
      </c>
      <c r="N14">
        <v>84</v>
      </c>
      <c r="AP14" t="s">
        <v>106</v>
      </c>
      <c r="AQ14">
        <f ca="1">$I$37</f>
        <v>92.799075031220099</v>
      </c>
      <c r="AR14">
        <f ca="1">$I$38</f>
        <v>101.97950154364089</v>
      </c>
      <c r="AS14">
        <f ca="1">$I$39</f>
        <v>111.12714081851749</v>
      </c>
      <c r="AT14">
        <f t="shared" ca="1" si="9"/>
        <v>18.32806578729739</v>
      </c>
    </row>
    <row r="15" spans="1:79" x14ac:dyDescent="0.25">
      <c r="A15" t="str">
        <f ca="1">OFFSET(Results_Grouping_Chicken!$E$9,0,N14)</f>
        <v>S4_07 - Retail Donation to PA (CSC)</v>
      </c>
      <c r="B15">
        <f ca="1">OFFSET(Results_Grouping_Chicken!F$49,0,$N14)</f>
        <v>-6.7580213843398003</v>
      </c>
      <c r="C15">
        <f ca="1">OFFSET(Results_Grouping_Chicken!G$49,0,$N14)</f>
        <v>0.81070998575508002</v>
      </c>
      <c r="D15">
        <f ca="1">OFFSET(Results_Grouping_Chicken!H$49,0,$N14)</f>
        <v>0.51074729102570104</v>
      </c>
      <c r="E15">
        <f ca="1">OFFSET(Results_Grouping_Chicken!I$49,0,$N14)</f>
        <v>0.19994781157017</v>
      </c>
      <c r="F15">
        <f ca="1">OFFSET(Results_Grouping_Chicken!J$49,0,$N14)</f>
        <v>144.205286404421</v>
      </c>
      <c r="G15">
        <f ca="1">OFFSET(Results_Grouping_Chicken!K$49,0,$N14)</f>
        <v>0.97989041542527999</v>
      </c>
      <c r="H15">
        <f ca="1">G3+E3</f>
        <v>20.747299717860017</v>
      </c>
      <c r="I15">
        <f t="shared" ca="1" si="5"/>
        <v>160.69586024171744</v>
      </c>
      <c r="M15">
        <f t="shared" ca="1" si="6"/>
        <v>-4.256725880563569</v>
      </c>
      <c r="N15">
        <v>91</v>
      </c>
      <c r="AP15" t="s">
        <v>107</v>
      </c>
      <c r="AQ15">
        <f ca="1">$I$40</f>
        <v>88.521007782728702</v>
      </c>
      <c r="AR15">
        <f ca="1">$I$41</f>
        <v>97.353219519109473</v>
      </c>
      <c r="AS15">
        <f ca="1">$I$42</f>
        <v>106.15388764214622</v>
      </c>
      <c r="AT15">
        <f t="shared" ca="1" si="9"/>
        <v>17.632879859417514</v>
      </c>
    </row>
    <row r="16" spans="1:79" x14ac:dyDescent="0.25">
      <c r="A16" t="str">
        <f ca="1">OFFSET(Results_Grouping_Chicken!$E$9,0,N15)</f>
        <v>S4_14 - Retail Donation to PA (CSC)</v>
      </c>
      <c r="B16">
        <f ca="1">OFFSET(Results_Grouping_Chicken!F$49,0,$N15)</f>
        <v>-6.7580213843398003</v>
      </c>
      <c r="C16">
        <f ca="1">OFFSET(Results_Grouping_Chicken!G$49,0,$N15)</f>
        <v>0.87669800785142404</v>
      </c>
      <c r="D16">
        <f ca="1">OFFSET(Results_Grouping_Chicken!H$49,0,$N15)</f>
        <v>1.10463948989279</v>
      </c>
      <c r="E16">
        <f ca="1">OFFSET(Results_Grouping_Chicken!I$49,0,$N15)</f>
        <v>0.216222633442161</v>
      </c>
      <c r="F16">
        <f ca="1">OFFSET(Results_Grouping_Chicken!J$49,0,$N15)</f>
        <v>155.94292599547899</v>
      </c>
      <c r="G16">
        <f ca="1">OFFSET(Results_Grouping_Chicken!K$49,0,$N15)</f>
        <v>1.32196002536621</v>
      </c>
      <c r="H16">
        <f t="shared" ref="H16:H17" ca="1" si="10">G4+E4</f>
        <v>22.698344503580472</v>
      </c>
      <c r="I16">
        <f t="shared" ca="1" si="5"/>
        <v>175.40276927127226</v>
      </c>
      <c r="M16">
        <f t="shared" ca="1" si="6"/>
        <v>-3.2385012277872152</v>
      </c>
      <c r="N16">
        <v>98</v>
      </c>
      <c r="AP16" t="s">
        <v>108</v>
      </c>
      <c r="AQ16">
        <f ca="1">$I$43</f>
        <v>90.394178996852631</v>
      </c>
      <c r="AR16">
        <f ca="1">$I$44</f>
        <v>99.378858157638959</v>
      </c>
      <c r="AS16">
        <f ca="1">$I$45</f>
        <v>108.33144917856534</v>
      </c>
      <c r="AT16">
        <f t="shared" ca="1" si="9"/>
        <v>17.937270181712705</v>
      </c>
    </row>
    <row r="17" spans="1:46" x14ac:dyDescent="0.25">
      <c r="A17" t="str">
        <f ca="1">OFFSET(Results_Grouping_Chicken!$E$9,0,N16)</f>
        <v>S4_20 - Retail Donation to PA (CSC)</v>
      </c>
      <c r="B17">
        <f ca="1">OFFSET(Results_Grouping_Chicken!F$49,0,$N16)</f>
        <v>-6.7580213843398003</v>
      </c>
      <c r="C17">
        <f ca="1">OFFSET(Results_Grouping_Chicken!G$49,0,$N16)</f>
        <v>0.94245035844028102</v>
      </c>
      <c r="D17">
        <f ca="1">OFFSET(Results_Grouping_Chicken!H$49,0,$N16)</f>
        <v>1.6964106451925101</v>
      </c>
      <c r="E17">
        <f ca="1">OFFSET(Results_Grouping_Chicken!I$49,0,$N16)</f>
        <v>0.23243933095032299</v>
      </c>
      <c r="F17">
        <f ca="1">OFFSET(Results_Grouping_Chicken!J$49,0,$N16)</f>
        <v>167.63864544514001</v>
      </c>
      <c r="G17">
        <f ca="1">OFFSET(Results_Grouping_Chicken!K$49,0,$N16)</f>
        <v>1.66280795812878</v>
      </c>
      <c r="H17">
        <f t="shared" ca="1" si="10"/>
        <v>24.642421272209152</v>
      </c>
      <c r="I17">
        <f t="shared" ca="1" si="5"/>
        <v>190.05715362572127</v>
      </c>
      <c r="M17">
        <f t="shared" ca="1" si="6"/>
        <v>-2.2239130916279057</v>
      </c>
      <c r="N17">
        <v>105</v>
      </c>
      <c r="AP17" t="s">
        <v>109</v>
      </c>
      <c r="AQ17">
        <f ca="1">$I$46</f>
        <v>101.14743211507073</v>
      </c>
      <c r="AR17">
        <f ca="1">$I$47</f>
        <v>111.00737606454916</v>
      </c>
      <c r="AS17">
        <f ca="1">$I$48</f>
        <v>120.83210592849385</v>
      </c>
      <c r="AT17">
        <f t="shared" ca="1" si="9"/>
        <v>19.684673813423117</v>
      </c>
    </row>
    <row r="18" spans="1:46" x14ac:dyDescent="0.25">
      <c r="A18" t="str">
        <f ca="1">OFFSET(Results_Grouping_Chicken!$E$9,0,N17)</f>
        <v>S5_07 - Retail Donation to Food Bank (Estimate)</v>
      </c>
      <c r="B18">
        <f ca="1">OFFSET(Results_Grouping_Chicken!F$49,0,$N17)</f>
        <v>-6.7580213843398003</v>
      </c>
      <c r="C18">
        <f ca="1">OFFSET(Results_Grouping_Chicken!G$49,0,$N17)</f>
        <v>1.2791747931916699</v>
      </c>
      <c r="D18">
        <f ca="1">OFFSET(Results_Grouping_Chicken!H$49,0,$N17)</f>
        <v>0.51074729102570104</v>
      </c>
      <c r="E18">
        <f ca="1">OFFSET(Results_Grouping_Chicken!I$49,0,$N17)</f>
        <v>0.61268267542180999</v>
      </c>
      <c r="F18">
        <f ca="1">OFFSET(Results_Grouping_Chicken!J$49,0,$N17)</f>
        <v>159.931114467843</v>
      </c>
      <c r="G18">
        <f ca="1">OFFSET(Results_Grouping_Chicken!K$49,0,$N17)</f>
        <v>2.7926319121204402</v>
      </c>
      <c r="H18">
        <f ca="1">G3+E3</f>
        <v>20.747299717860017</v>
      </c>
      <c r="I18">
        <f t="shared" ca="1" si="5"/>
        <v>179.11562947312285</v>
      </c>
      <c r="M18">
        <f t="shared" ca="1" si="6"/>
        <v>-1.5627847125801799</v>
      </c>
      <c r="N18">
        <v>112</v>
      </c>
      <c r="AP18" t="s">
        <v>110</v>
      </c>
      <c r="AQ18">
        <f ca="1">$I$49</f>
        <v>91.337342766193387</v>
      </c>
      <c r="AR18">
        <f ca="1">$I$50</f>
        <v>100.39879107099573</v>
      </c>
      <c r="AS18">
        <f ca="1">$I$51</f>
        <v>109.42787706042394</v>
      </c>
      <c r="AT18">
        <f t="shared" ca="1" si="9"/>
        <v>18.090534294230551</v>
      </c>
    </row>
    <row r="19" spans="1:46" x14ac:dyDescent="0.25">
      <c r="A19" t="str">
        <f ca="1">OFFSET(Results_Grouping_Chicken!$E$9,0,N18)</f>
        <v>S5_14 - Retail Donation to Food Bank (Estimate)</v>
      </c>
      <c r="B19">
        <f ca="1">OFFSET(Results_Grouping_Chicken!F$49,0,$N18)</f>
        <v>-6.7580213843398003</v>
      </c>
      <c r="C19">
        <f ca="1">OFFSET(Results_Grouping_Chicken!G$49,0,$N18)</f>
        <v>1.3832936717072699</v>
      </c>
      <c r="D19">
        <f ca="1">OFFSET(Results_Grouping_Chicken!H$49,0,$N18)</f>
        <v>1.10463948989279</v>
      </c>
      <c r="E19">
        <f ca="1">OFFSET(Results_Grouping_Chicken!I$49,0,$N18)</f>
        <v>0.66255219551428302</v>
      </c>
      <c r="F19">
        <f ca="1">OFFSET(Results_Grouping_Chicken!J$49,0,$N18)</f>
        <v>172.948763319877</v>
      </c>
      <c r="G19">
        <f ca="1">OFFSET(Results_Grouping_Chicken!K$49,0,$N18)</f>
        <v>3.2822502485365601</v>
      </c>
      <c r="H19">
        <f t="shared" ref="H19:H20" ca="1" si="11">G4+E4</f>
        <v>22.698344503580472</v>
      </c>
      <c r="I19">
        <f t="shared" ca="1" si="5"/>
        <v>195.3218220447686</v>
      </c>
      <c r="M19">
        <f t="shared" ca="1" si="6"/>
        <v>-0.32528577868889785</v>
      </c>
      <c r="N19">
        <v>119</v>
      </c>
      <c r="AP19" t="s">
        <v>111</v>
      </c>
      <c r="AQ19">
        <f ca="1">$I$52</f>
        <v>81.287731732432079</v>
      </c>
      <c r="AR19">
        <f ca="1">$I$53</f>
        <v>89.531188441463172</v>
      </c>
      <c r="AS19">
        <f ca="1">$I$54</f>
        <v>97.745204233676461</v>
      </c>
      <c r="AT19">
        <f t="shared" ca="1" si="9"/>
        <v>16.457472501244382</v>
      </c>
    </row>
    <row r="20" spans="1:46" x14ac:dyDescent="0.25">
      <c r="A20" t="str">
        <f ca="1">OFFSET(Results_Grouping_Chicken!$E$9,0,N19)</f>
        <v>S5_20 - Retail Donation to Food Bank (Estimate)</v>
      </c>
      <c r="B20">
        <f ca="1">OFFSET(Results_Grouping_Chicken!F$49,0,$N19)</f>
        <v>-6.7580213843398003</v>
      </c>
      <c r="C20">
        <f ca="1">OFFSET(Results_Grouping_Chicken!G$49,0,$N19)</f>
        <v>1.4870406970853201</v>
      </c>
      <c r="D20">
        <f ca="1">OFFSET(Results_Grouping_Chicken!H$49,0,$N19)</f>
        <v>1.6964106451925101</v>
      </c>
      <c r="E20">
        <f ca="1">OFFSET(Results_Grouping_Chicken!I$49,0,$N19)</f>
        <v>0.71224361017785498</v>
      </c>
      <c r="F20">
        <f ca="1">OFFSET(Results_Grouping_Chicken!J$49,0,$N19)</f>
        <v>185.91992056886701</v>
      </c>
      <c r="G20">
        <f ca="1">OFFSET(Results_Grouping_Chicken!K$49,0,$N19)</f>
        <v>3.7701199480369101</v>
      </c>
      <c r="H20">
        <f t="shared" ca="1" si="11"/>
        <v>24.642421272209152</v>
      </c>
      <c r="I20">
        <f t="shared" ca="1" si="5"/>
        <v>211.47013535722897</v>
      </c>
      <c r="M20">
        <f t="shared" ca="1" si="6"/>
        <v>0.90779351615279458</v>
      </c>
      <c r="N20">
        <v>126</v>
      </c>
      <c r="AP20" s="12" t="s">
        <v>228</v>
      </c>
      <c r="AQ20" s="12">
        <f ca="1">I55</f>
        <v>171.08037421149095</v>
      </c>
      <c r="AR20" s="12">
        <f ca="1">I56</f>
        <v>186.63253437811989</v>
      </c>
      <c r="AS20" s="12">
        <f ca="1">I57</f>
        <v>202.1291511155822</v>
      </c>
      <c r="AT20" s="12">
        <f t="shared" ca="1" si="9"/>
        <v>31.048776904091255</v>
      </c>
    </row>
    <row r="21" spans="1:46" x14ac:dyDescent="0.25">
      <c r="A21" t="str">
        <f ca="1">OFFSET(Results_Grouping_Chicken!$E$9,0,N20)</f>
        <v>S6_07 - Prepared Food from Retail (Estimate)</v>
      </c>
      <c r="B21">
        <f ca="1">OFFSET(Results_Grouping_Chicken!F$49,0,$N20)</f>
        <v>-6.7580213843398003</v>
      </c>
      <c r="C21">
        <f ca="1">OFFSET(Results_Grouping_Chicken!G$49,0,$N20)</f>
        <v>0.89259988330609796</v>
      </c>
      <c r="D21">
        <f ca="1">OFFSET(Results_Grouping_Chicken!H$49,0,$N20)</f>
        <v>0.51074729102570104</v>
      </c>
      <c r="E21">
        <f ca="1">OFFSET(Results_Grouping_Chicken!I$49,0,$N20)</f>
        <v>0.37539343379567502</v>
      </c>
      <c r="F21">
        <f ca="1">OFFSET(Results_Grouping_Chicken!J$49,0,$N20)</f>
        <v>145.46164012069801</v>
      </c>
      <c r="G21">
        <f ca="1">OFFSET(Results_Grouping_Chicken!K$49,0,$N20)</f>
        <v>1.02185136092909</v>
      </c>
      <c r="H21">
        <f ca="1">G3+E3</f>
        <v>20.747299717860017</v>
      </c>
      <c r="I21">
        <f t="shared" ca="1" si="5"/>
        <v>162.25151042327477</v>
      </c>
      <c r="M21">
        <f t="shared" ca="1" si="6"/>
        <v>-3.9574294152832366</v>
      </c>
      <c r="N21">
        <v>133</v>
      </c>
      <c r="P21" s="5"/>
      <c r="AP21" s="5" t="s">
        <v>94</v>
      </c>
      <c r="AQ21" t="s">
        <v>112</v>
      </c>
      <c r="AR21" t="s">
        <v>113</v>
      </c>
      <c r="AS21" t="s">
        <v>114</v>
      </c>
      <c r="AT21" t="s">
        <v>115</v>
      </c>
    </row>
    <row r="22" spans="1:46" x14ac:dyDescent="0.25">
      <c r="A22" t="str">
        <f ca="1">OFFSET(Results_Grouping_Chicken!$E$9,0,N21)</f>
        <v>S6_14 - Prepared Food from Retail (Estimate)</v>
      </c>
      <c r="B22">
        <f ca="1">OFFSET(Results_Grouping_Chicken!F$49,0,$N21)</f>
        <v>-6.7580213843398003</v>
      </c>
      <c r="C22">
        <f ca="1">OFFSET(Results_Grouping_Chicken!G$49,0,$N21)</f>
        <v>0.96525336217985103</v>
      </c>
      <c r="D22">
        <f ca="1">OFFSET(Results_Grouping_Chicken!H$49,0,$N21)</f>
        <v>1.10463948989279</v>
      </c>
      <c r="E22">
        <f ca="1">OFFSET(Results_Grouping_Chicken!I$49,0,$N21)</f>
        <v>0.405948713290672</v>
      </c>
      <c r="F22">
        <f ca="1">OFFSET(Results_Grouping_Chicken!J$49,0,$N21)</f>
        <v>157.301541060755</v>
      </c>
      <c r="G22">
        <f ca="1">OFFSET(Results_Grouping_Chicken!K$49,0,$N21)</f>
        <v>1.3673363966668499</v>
      </c>
      <c r="H22">
        <f t="shared" ref="H22:H23" ca="1" si="12">G4+E4</f>
        <v>22.698344503580472</v>
      </c>
      <c r="I22">
        <f t="shared" ca="1" si="5"/>
        <v>177.08504214202583</v>
      </c>
      <c r="M22">
        <f t="shared" ca="1" si="6"/>
        <v>-2.9148434223096369</v>
      </c>
      <c r="N22">
        <v>140</v>
      </c>
      <c r="AP22" t="s">
        <v>246</v>
      </c>
      <c r="AQ22">
        <f ca="1">$I$59</f>
        <v>34.204935830932484</v>
      </c>
      <c r="AR22">
        <f ca="1">$I$60</f>
        <v>38.35376085557472</v>
      </c>
      <c r="AS22">
        <f ca="1">$I$61</f>
        <v>42.487768647986243</v>
      </c>
      <c r="AT22">
        <f ca="1">AS22-AQ22</f>
        <v>8.2828328170537588</v>
      </c>
    </row>
    <row r="23" spans="1:46" x14ac:dyDescent="0.25">
      <c r="A23" t="str">
        <f ca="1">OFFSET(Results_Grouping_Chicken!$E$9,0,N22)</f>
        <v>S6_20 - Prepared Food from Retail (Estimate)</v>
      </c>
      <c r="B23">
        <f ca="1">OFFSET(Results_Grouping_Chicken!F$49,0,$N22)</f>
        <v>-6.7580213843398003</v>
      </c>
      <c r="C23">
        <f ca="1">OFFSET(Results_Grouping_Chicken!G$49,0,$N22)</f>
        <v>1.0376473643433399</v>
      </c>
      <c r="D23">
        <f ca="1">OFFSET(Results_Grouping_Chicken!H$49,0,$N22)</f>
        <v>1.6964106451925101</v>
      </c>
      <c r="E23">
        <f ca="1">OFFSET(Results_Grouping_Chicken!I$49,0,$N22)</f>
        <v>0.43639486678747202</v>
      </c>
      <c r="F23">
        <f ca="1">OFFSET(Results_Grouping_Chicken!J$49,0,$N22)</f>
        <v>169.099156640312</v>
      </c>
      <c r="G23">
        <f ca="1">OFFSET(Results_Grouping_Chicken!K$49,0,$N22)</f>
        <v>1.7115875572769701</v>
      </c>
      <c r="H23">
        <f t="shared" ca="1" si="12"/>
        <v>24.642421272209152</v>
      </c>
      <c r="I23">
        <f t="shared" ca="1" si="5"/>
        <v>191.86559696178165</v>
      </c>
      <c r="M23">
        <f t="shared" ca="1" si="6"/>
        <v>-1.8759809507395078</v>
      </c>
      <c r="N23">
        <v>147</v>
      </c>
      <c r="AP23" t="s">
        <v>105</v>
      </c>
      <c r="AQ23">
        <f ca="1">$I$62</f>
        <v>14.86614781518719</v>
      </c>
      <c r="AR23">
        <f ca="1">$I$63</f>
        <v>17.440885443199079</v>
      </c>
      <c r="AS23">
        <f ca="1">$I$64</f>
        <v>20.006427579682409</v>
      </c>
      <c r="AT23">
        <f t="shared" ref="AT23:AT30" ca="1" si="13">AS23-AQ23</f>
        <v>5.1402797644952187</v>
      </c>
    </row>
    <row r="24" spans="1:46" x14ac:dyDescent="0.25">
      <c r="A24" t="str">
        <f ca="1">OFFSET(Results_Grouping_Chicken!$E$9,0,N23)</f>
        <v>S7_07 - Direct Donation of Prepared Food (Estimate)</v>
      </c>
      <c r="B24">
        <f ca="1">OFFSET(Results_Grouping_Chicken!F$49,0,$N23)</f>
        <v>-6.7580213843398003</v>
      </c>
      <c r="C24">
        <f ca="1">OFFSET(Results_Grouping_Chicken!G$49,0,$N23)</f>
        <v>0</v>
      </c>
      <c r="D24">
        <f ca="1">OFFSET(Results_Grouping_Chicken!H$49,0,$N23)</f>
        <v>0.51074729102570104</v>
      </c>
      <c r="E24">
        <f ca="1">OFFSET(Results_Grouping_Chicken!I$49,0,$N23)</f>
        <v>0</v>
      </c>
      <c r="F24">
        <f ca="1">OFFSET(Results_Grouping_Chicken!J$49,0,$N23)</f>
        <v>129.84699174276699</v>
      </c>
      <c r="G24">
        <f ca="1">OFFSET(Results_Grouping_Chicken!K$49,0,$N23)</f>
        <v>0.24256724244024999</v>
      </c>
      <c r="H24">
        <f ca="1">G3+E3</f>
        <v>20.747299717860017</v>
      </c>
      <c r="I24">
        <f t="shared" ca="1" si="5"/>
        <v>144.58958460975316</v>
      </c>
      <c r="M24">
        <f t="shared" ca="1" si="6"/>
        <v>-6.0047068508738493</v>
      </c>
      <c r="N24">
        <v>154</v>
      </c>
      <c r="AP24" t="s">
        <v>106</v>
      </c>
      <c r="AQ24">
        <f ca="1">$I$65</f>
        <v>39.707613604666605</v>
      </c>
      <c r="AR24">
        <f ca="1">$I$66</f>
        <v>44.566642093995902</v>
      </c>
      <c r="AS24">
        <f ca="1">$I$67</f>
        <v>49.408316910149082</v>
      </c>
      <c r="AT24">
        <f t="shared" ca="1" si="13"/>
        <v>9.7007033054824774</v>
      </c>
    </row>
    <row r="25" spans="1:46" x14ac:dyDescent="0.25">
      <c r="A25" t="str">
        <f ca="1">OFFSET(Results_Grouping_Chicken!$E$9,0,N24)</f>
        <v>S7_14 - Direct Donation of Prepared Food (Estimate)</v>
      </c>
      <c r="B25">
        <f ca="1">OFFSET(Results_Grouping_Chicken!F$49,0,$N24)</f>
        <v>-6.7580213843398003</v>
      </c>
      <c r="C25">
        <f ca="1">OFFSET(Results_Grouping_Chicken!G$49,0,$N24)</f>
        <v>0</v>
      </c>
      <c r="D25">
        <f ca="1">OFFSET(Results_Grouping_Chicken!H$49,0,$N24)</f>
        <v>1.10463948989279</v>
      </c>
      <c r="E25">
        <f ca="1">OFFSET(Results_Grouping_Chicken!I$49,0,$N24)</f>
        <v>0</v>
      </c>
      <c r="F25">
        <f ca="1">OFFSET(Results_Grouping_Chicken!J$49,0,$N24)</f>
        <v>140.41593293113201</v>
      </c>
      <c r="G25">
        <f ca="1">OFFSET(Results_Grouping_Chicken!K$49,0,$N24)</f>
        <v>0.52462217551030799</v>
      </c>
      <c r="H25">
        <f t="shared" ref="H25:H26" ca="1" si="14">G4+E4</f>
        <v>22.698344503580472</v>
      </c>
      <c r="I25">
        <f t="shared" ca="1" si="5"/>
        <v>157.98551771577576</v>
      </c>
      <c r="M25">
        <f t="shared" ca="1" si="6"/>
        <v>-5.1287597189367027</v>
      </c>
      <c r="N25">
        <v>161</v>
      </c>
      <c r="AP25" t="s">
        <v>107</v>
      </c>
      <c r="AQ25">
        <f ca="1">$I$68</f>
        <v>35.42954635617518</v>
      </c>
      <c r="AR25">
        <f ca="1">$I$69</f>
        <v>39.940360069464482</v>
      </c>
      <c r="AS25">
        <f ca="1">$I$70</f>
        <v>44.43506373377781</v>
      </c>
      <c r="AT25">
        <f t="shared" ca="1" si="13"/>
        <v>9.0055173776026294</v>
      </c>
    </row>
    <row r="26" spans="1:46" x14ac:dyDescent="0.25">
      <c r="A26" t="str">
        <f ca="1">OFFSET(Results_Grouping_Chicken!$E$9,0,N25)</f>
        <v>S7_20 - Direct Donation of Prepared Food (Estimate)</v>
      </c>
      <c r="B26">
        <f ca="1">OFFSET(Results_Grouping_Chicken!F$49,0,$N25)</f>
        <v>-6.7580213843398003</v>
      </c>
      <c r="C26">
        <f ca="1">OFFSET(Results_Grouping_Chicken!G$49,0,$N25)</f>
        <v>0</v>
      </c>
      <c r="D26">
        <f ca="1">OFFSET(Results_Grouping_Chicken!H$49,0,$N25)</f>
        <v>1.6964106451925101</v>
      </c>
      <c r="E26">
        <f ca="1">OFFSET(Results_Grouping_Chicken!I$49,0,$N25)</f>
        <v>0</v>
      </c>
      <c r="F26">
        <f ca="1">OFFSET(Results_Grouping_Chicken!J$49,0,$N25)</f>
        <v>150.94712790096699</v>
      </c>
      <c r="G26">
        <f ca="1">OFFSET(Results_Grouping_Chicken!K$49,0,$N25)</f>
        <v>0.80566976953368696</v>
      </c>
      <c r="H26">
        <f t="shared" ca="1" si="14"/>
        <v>24.642421272209152</v>
      </c>
      <c r="I26">
        <f t="shared" ca="1" si="5"/>
        <v>171.33360820356256</v>
      </c>
      <c r="M26">
        <f t="shared" ca="1" si="6"/>
        <v>-4.2559409696136026</v>
      </c>
      <c r="N26">
        <v>168</v>
      </c>
      <c r="AP26" t="s">
        <v>108</v>
      </c>
      <c r="AQ26">
        <f ca="1">$I$71</f>
        <v>35.14744801540585</v>
      </c>
      <c r="AR26">
        <f ca="1">$I$72</f>
        <v>39.635300235841754</v>
      </c>
      <c r="AS26">
        <f ca="1">$I$73</f>
        <v>44.107124412633347</v>
      </c>
      <c r="AT26">
        <f t="shared" ca="1" si="13"/>
        <v>8.9596763972274971</v>
      </c>
    </row>
    <row r="27" spans="1:46" x14ac:dyDescent="0.25">
      <c r="A27" t="str">
        <f ca="1">OFFSET(Results_Grouping_Chicken!$E$9,0,N26)</f>
        <v>S8_07_Car - Local Small Business Food Rescue App (Estimate)</v>
      </c>
      <c r="B27">
        <f ca="1">OFFSET(Results_Grouping_Chicken!F$49,0,$N26)</f>
        <v>-6.7580213843398003</v>
      </c>
      <c r="C27">
        <f ca="1">OFFSET(Results_Grouping_Chicken!G$49,0,$N26)</f>
        <v>7.2963898717957196</v>
      </c>
      <c r="D27">
        <f ca="1">OFFSET(Results_Grouping_Chicken!H$49,0,$N26)</f>
        <v>0.51074729102570104</v>
      </c>
      <c r="E27">
        <f ca="1">OFFSET(Results_Grouping_Chicken!I$49,0,$N26)</f>
        <v>0.359906060826306</v>
      </c>
      <c r="F27">
        <f ca="1">OFFSET(Results_Grouping_Chicken!J$49,0,$N26)</f>
        <v>259.569515527958</v>
      </c>
      <c r="G27">
        <f ca="1">OFFSET(Results_Grouping_Chicken!K$49,0,$N26)</f>
        <v>15.897563367122</v>
      </c>
      <c r="H27" s="12">
        <f ca="1">G3+E3</f>
        <v>20.747299717860017</v>
      </c>
      <c r="I27">
        <f t="shared" ref="I27:I29" ca="1" si="15">SUM(B27:H27)</f>
        <v>297.62340045224795</v>
      </c>
      <c r="M27">
        <f t="shared" ref="M27:M29" ca="1" si="16">SUM(B27:E27,G27)</f>
        <v>17.306585206429926</v>
      </c>
      <c r="N27">
        <v>175</v>
      </c>
      <c r="AP27" t="s">
        <v>109</v>
      </c>
      <c r="AQ27">
        <f ca="1">$I$74</f>
        <v>39.875952567584534</v>
      </c>
      <c r="AR27">
        <f ca="1">$I$75</f>
        <v>44.748683065523373</v>
      </c>
      <c r="AS27">
        <f ca="1">$I$76</f>
        <v>49.604010954541145</v>
      </c>
      <c r="AT27">
        <f t="shared" ca="1" si="13"/>
        <v>9.7280583869566115</v>
      </c>
    </row>
    <row r="28" spans="1:46" x14ac:dyDescent="0.25">
      <c r="A28" t="str">
        <f ca="1">OFFSET(Results_Grouping_Chicken!$E$9,0,N27)</f>
        <v>S8_14_Car - Local Small Business Food Rescue App (Estimate)</v>
      </c>
      <c r="B28">
        <f ca="1">OFFSET(Results_Grouping_Chicken!F$49,0,$N27)</f>
        <v>-6.7580213843398003</v>
      </c>
      <c r="C28">
        <f ca="1">OFFSET(Results_Grouping_Chicken!G$49,0,$N27)</f>
        <v>7.8902820706628098</v>
      </c>
      <c r="D28">
        <f ca="1">OFFSET(Results_Grouping_Chicken!H$49,0,$N27)</f>
        <v>1.10463948989279</v>
      </c>
      <c r="E28">
        <f ca="1">OFFSET(Results_Grouping_Chicken!I$49,0,$N27)</f>
        <v>0.38920074019589002</v>
      </c>
      <c r="F28">
        <f ca="1">OFFSET(Results_Grouping_Chicken!J$49,0,$N27)</f>
        <v>280.69726679186198</v>
      </c>
      <c r="G28">
        <f ca="1">OFFSET(Results_Grouping_Chicken!K$49,0,$N27)</f>
        <v>17.453862170805699</v>
      </c>
      <c r="H28" s="12">
        <f t="shared" ref="H28:H29" ca="1" si="17">G4+E4</f>
        <v>22.698344503580472</v>
      </c>
      <c r="I28">
        <f t="shared" ca="1" si="15"/>
        <v>323.47557438265983</v>
      </c>
      <c r="M28">
        <f t="shared" ca="1" si="16"/>
        <v>20.07996308721739</v>
      </c>
      <c r="N28">
        <v>182</v>
      </c>
      <c r="AP28" t="s">
        <v>110</v>
      </c>
      <c r="AQ28">
        <f ca="1">$I$77</f>
        <v>35.609287989264885</v>
      </c>
      <c r="AR28">
        <f ca="1">$I$78</f>
        <v>40.134731835480039</v>
      </c>
      <c r="AS28">
        <f ca="1">$I$79</f>
        <v>44.644013382244545</v>
      </c>
      <c r="AT28">
        <f t="shared" ca="1" si="13"/>
        <v>9.0347253929796594</v>
      </c>
    </row>
    <row r="29" spans="1:46" x14ac:dyDescent="0.25">
      <c r="A29" t="str">
        <f ca="1">OFFSET(Results_Grouping_Chicken!$E$9,0,N28)</f>
        <v>S8_20_Car - Local Small Business Food Rescue App (Estimate)</v>
      </c>
      <c r="B29">
        <f ca="1">OFFSET(Results_Grouping_Chicken!F$49,0,$N28)</f>
        <v>-6.7580213843398003</v>
      </c>
      <c r="C29">
        <f ca="1">OFFSET(Results_Grouping_Chicken!G$49,0,$N28)</f>
        <v>8.4820532259625292</v>
      </c>
      <c r="D29">
        <f ca="1">OFFSET(Results_Grouping_Chicken!H$49,0,$N28)</f>
        <v>1.6964106451925101</v>
      </c>
      <c r="E29">
        <f ca="1">OFFSET(Results_Grouping_Chicken!I$49,0,$N28)</f>
        <v>0.41839079571058102</v>
      </c>
      <c r="F29">
        <f ca="1">OFFSET(Results_Grouping_Chicken!J$49,0,$N28)</f>
        <v>301.74956180125201</v>
      </c>
      <c r="G29">
        <f ca="1">OFFSET(Results_Grouping_Chicken!K$49,0,$N28)</f>
        <v>19.0046027644762</v>
      </c>
      <c r="H29" s="12">
        <f t="shared" ca="1" si="17"/>
        <v>24.642421272209152</v>
      </c>
      <c r="I29">
        <f t="shared" ca="1" si="15"/>
        <v>349.23541912046318</v>
      </c>
      <c r="M29">
        <f t="shared" ca="1" si="16"/>
        <v>22.843436047002019</v>
      </c>
      <c r="AP29" t="s">
        <v>111</v>
      </c>
      <c r="AQ29">
        <f ca="1">$I$80</f>
        <v>31.541831284340965</v>
      </c>
      <c r="AR29">
        <f ca="1">$I$81</f>
        <v>35.736203073178672</v>
      </c>
      <c r="AS29">
        <f ca="1">$I$82</f>
        <v>39.915594962770548</v>
      </c>
      <c r="AT29">
        <f t="shared" ca="1" si="13"/>
        <v>8.373763678429583</v>
      </c>
    </row>
    <row r="30" spans="1:46" x14ac:dyDescent="0.25">
      <c r="A30" s="5" t="s">
        <v>93</v>
      </c>
      <c r="B30" t="str">
        <f>B2</f>
        <v>Avoided Disposal</v>
      </c>
      <c r="C30" t="s">
        <v>34</v>
      </c>
      <c r="D30" t="s">
        <v>35</v>
      </c>
      <c r="E30" t="s">
        <v>36</v>
      </c>
      <c r="F30" t="s">
        <v>99</v>
      </c>
      <c r="G30" t="s">
        <v>38</v>
      </c>
      <c r="H30" t="s">
        <v>95</v>
      </c>
      <c r="I30" t="s">
        <v>96</v>
      </c>
      <c r="J30" t="s">
        <v>102</v>
      </c>
      <c r="K30" t="s">
        <v>101</v>
      </c>
      <c r="L30" t="s">
        <v>103</v>
      </c>
      <c r="N30">
        <v>0</v>
      </c>
      <c r="AP30" s="12" t="s">
        <v>228</v>
      </c>
      <c r="AQ30" s="12">
        <f ca="1">I83</f>
        <v>71.636258444886849</v>
      </c>
      <c r="AR30" s="12">
        <f ca="1">I84</f>
        <v>79.094130118885161</v>
      </c>
      <c r="AS30" s="12">
        <f ca="1">I85</f>
        <v>86.525366536904968</v>
      </c>
      <c r="AT30" s="12">
        <f t="shared" ca="1" si="13"/>
        <v>14.88910809201812</v>
      </c>
    </row>
    <row r="31" spans="1:46" x14ac:dyDescent="0.25">
      <c r="A31" t="str">
        <f t="shared" ref="A31:A54" si="18">A3</f>
        <v>S1_07 - Redistribution from Grower/Packer (OFB)</v>
      </c>
      <c r="B31">
        <f ca="1">OFFSET(Results_Grouping_Milk!F$49,0,$N30)</f>
        <v>-6.7580213843398003</v>
      </c>
      <c r="C31" s="13">
        <f ca="1">OFFSET(Results_Grouping_Milk!G$49,0,$N30)</f>
        <v>0.54374709143886901</v>
      </c>
      <c r="D31">
        <f ca="1">OFFSET(Results_Grouping_Milk!H$49,0,$N30)</f>
        <v>0.51074729102570104</v>
      </c>
      <c r="E31">
        <f ca="1">OFFSET(Results_Grouping_Milk!I$49,0,$N30)</f>
        <v>0.57462232099161403</v>
      </c>
      <c r="F31">
        <f ca="1">OFFSET(Results_Grouping_Milk!J$49,0,$N30)</f>
        <v>75.901194365477906</v>
      </c>
      <c r="G31">
        <f ca="1">OFFSET(Results_Grouping_Milk!K$49,0,$N30)</f>
        <v>20.172677396868401</v>
      </c>
      <c r="H31">
        <v>0</v>
      </c>
      <c r="I31">
        <f t="shared" ca="1" si="5"/>
        <v>90.944967081462693</v>
      </c>
      <c r="M31">
        <f t="shared" ca="1" si="6"/>
        <v>15.043772715984785</v>
      </c>
      <c r="N31">
        <v>7</v>
      </c>
    </row>
    <row r="32" spans="1:46" x14ac:dyDescent="0.25">
      <c r="A32" t="str">
        <f t="shared" ca="1" si="18"/>
        <v>S1_14 - Redistribution from Grower/Packer (OFB)</v>
      </c>
      <c r="B32">
        <f ca="1">OFFSET(Results_Grouping_Milk!F$49,0,$N31)</f>
        <v>-6.7580213843398003</v>
      </c>
      <c r="C32" s="13">
        <f ca="1">OFFSET(Results_Grouping_Milk!G$49,0,$N31)</f>
        <v>0.58800557562575395</v>
      </c>
      <c r="D32">
        <f ca="1">OFFSET(Results_Grouping_Milk!H$49,0,$N31)</f>
        <v>1.10463948989279</v>
      </c>
      <c r="E32">
        <f ca="1">OFFSET(Results_Grouping_Milk!I$49,0,$N31)</f>
        <v>0.62139390525837401</v>
      </c>
      <c r="F32">
        <f ca="1">OFFSET(Results_Grouping_Milk!J$49,0,$N31)</f>
        <v>82.079198558016799</v>
      </c>
      <c r="G32">
        <f ca="1">OFFSET(Results_Grouping_Milk!K$49,0,$N31)</f>
        <v>22.076950598322099</v>
      </c>
      <c r="H32">
        <v>0</v>
      </c>
      <c r="I32">
        <f t="shared" ca="1" si="5"/>
        <v>99.71216674277602</v>
      </c>
      <c r="M32">
        <f t="shared" ca="1" si="6"/>
        <v>17.632968184759218</v>
      </c>
      <c r="N32">
        <v>14</v>
      </c>
    </row>
    <row r="33" spans="1:14" x14ac:dyDescent="0.25">
      <c r="A33" t="str">
        <f t="shared" ca="1" si="18"/>
        <v>S1_20 - Redistribution from Grower/Packer (OFB)</v>
      </c>
      <c r="B33">
        <f ca="1">OFFSET(Results_Grouping_Milk!F$49,0,$N32)</f>
        <v>-6.7580213843398003</v>
      </c>
      <c r="C33" s="13">
        <f ca="1">OFFSET(Results_Grouping_Milk!G$49,0,$N32)</f>
        <v>0.63210599379768495</v>
      </c>
      <c r="D33">
        <f ca="1">OFFSET(Results_Grouping_Milk!H$49,0,$N32)</f>
        <v>1.6964106451925101</v>
      </c>
      <c r="E33">
        <f ca="1">OFFSET(Results_Grouping_Milk!I$49,0,$N32)</f>
        <v>0.667998448152752</v>
      </c>
      <c r="F33">
        <f ca="1">OFFSET(Results_Grouping_Milk!J$49,0,$N32)</f>
        <v>88.235138449868103</v>
      </c>
      <c r="G33">
        <f ca="1">OFFSET(Results_Grouping_Milk!K$49,0,$N32)</f>
        <v>23.974422824056401</v>
      </c>
      <c r="H33">
        <v>0</v>
      </c>
      <c r="I33">
        <f t="shared" ca="1" si="5"/>
        <v>108.44805497672766</v>
      </c>
      <c r="M33">
        <f t="shared" ca="1" si="6"/>
        <v>20.212916526859548</v>
      </c>
      <c r="N33">
        <v>21</v>
      </c>
    </row>
    <row r="34" spans="1:14" x14ac:dyDescent="0.25">
      <c r="A34" t="str">
        <f t="shared" ca="1" si="18"/>
        <v>S2_07 - Gleaning (SH)</v>
      </c>
      <c r="B34">
        <f ca="1">OFFSET(Results_Grouping_Milk!F$49,0,$N33)</f>
        <v>-6.7580213843398003</v>
      </c>
      <c r="C34">
        <f ca="1">OFFSET(Results_Grouping_Milk!G$49,0,$N33)</f>
        <v>0.50516421879175399</v>
      </c>
      <c r="D34">
        <f ca="1">OFFSET(Results_Grouping_Milk!H$49,0,$N33)</f>
        <v>0.51074729102570104</v>
      </c>
      <c r="E34">
        <f ca="1">OFFSET(Results_Grouping_Milk!I$49,0,$N33)</f>
        <v>0.549873539793165</v>
      </c>
      <c r="F34">
        <f ca="1">OFFSET(Results_Grouping_Milk!J$49,0,$N33)</f>
        <v>70.986459799545997</v>
      </c>
      <c r="G34">
        <f ca="1">OFFSET(Results_Grouping_Milk!K$49,0,$N33)</f>
        <v>2.1379397281560699</v>
      </c>
      <c r="H34">
        <v>0</v>
      </c>
      <c r="I34">
        <f t="shared" ca="1" si="5"/>
        <v>67.93216319297288</v>
      </c>
      <c r="M34">
        <f t="shared" ca="1" si="6"/>
        <v>-3.0542966065731108</v>
      </c>
      <c r="N34">
        <v>28</v>
      </c>
    </row>
    <row r="35" spans="1:14" x14ac:dyDescent="0.25">
      <c r="A35" t="str">
        <f t="shared" ca="1" si="18"/>
        <v>S2_14 - Gleaning (SH)</v>
      </c>
      <c r="B35">
        <f ca="1">OFFSET(Results_Grouping_Milk!F$49,0,$N34)</f>
        <v>-6.7580213843398003</v>
      </c>
      <c r="C35">
        <f ca="1">OFFSET(Results_Grouping_Milk!G$49,0,$N34)</f>
        <v>0.546282236600385</v>
      </c>
      <c r="D35">
        <f ca="1">OFFSET(Results_Grouping_Milk!H$49,0,$N34)</f>
        <v>1.10463948989279</v>
      </c>
      <c r="E35">
        <f ca="1">OFFSET(Results_Grouping_Milk!I$49,0,$N34)</f>
        <v>0.59463068838098099</v>
      </c>
      <c r="F35">
        <f ca="1">OFFSET(Results_Grouping_Milk!J$49,0,$N34)</f>
        <v>76.764427457648495</v>
      </c>
      <c r="G35">
        <f ca="1">OFFSET(Results_Grouping_Milk!K$49,0,$N34)</f>
        <v>2.5742691658774199</v>
      </c>
      <c r="H35">
        <v>0</v>
      </c>
      <c r="I35">
        <f t="shared" ca="1" si="5"/>
        <v>74.826227654060276</v>
      </c>
      <c r="M35">
        <f t="shared" ca="1" si="6"/>
        <v>-1.938199803588224</v>
      </c>
      <c r="N35">
        <v>35</v>
      </c>
    </row>
    <row r="36" spans="1:14" x14ac:dyDescent="0.25">
      <c r="A36" t="str">
        <f t="shared" ca="1" si="18"/>
        <v>S2_20 - Gleaning (SH)</v>
      </c>
      <c r="B36">
        <f ca="1">OFFSET(Results_Grouping_Milk!F$49,0,$N35)</f>
        <v>-6.7580213843398003</v>
      </c>
      <c r="C36">
        <f ca="1">OFFSET(Results_Grouping_Milk!G$49,0,$N35)</f>
        <v>0.58725340434541395</v>
      </c>
      <c r="D36">
        <f ca="1">OFFSET(Results_Grouping_Milk!H$49,0,$N35)</f>
        <v>1.6964106451925101</v>
      </c>
      <c r="E36">
        <f ca="1">OFFSET(Results_Grouping_Milk!I$49,0,$N35)</f>
        <v>0.63922799000955399</v>
      </c>
      <c r="F36">
        <f ca="1">OFFSET(Results_Grouping_Milk!J$49,0,$N35)</f>
        <v>82.521759516972196</v>
      </c>
      <c r="G36">
        <f ca="1">OFFSET(Results_Grouping_Milk!K$49,0,$N35)</f>
        <v>3.0090402841783299</v>
      </c>
      <c r="H36">
        <v>0</v>
      </c>
      <c r="I36">
        <f t="shared" ca="1" si="5"/>
        <v>81.695670456358201</v>
      </c>
      <c r="M36">
        <f t="shared" ca="1" si="6"/>
        <v>-0.82608906061399257</v>
      </c>
      <c r="N36">
        <v>42</v>
      </c>
    </row>
    <row r="37" spans="1:14" x14ac:dyDescent="0.25">
      <c r="A37" t="str">
        <f t="shared" ca="1" si="18"/>
        <v>S3_07_Car - Gleaning (UG)</v>
      </c>
      <c r="B37">
        <f ca="1">OFFSET(Results_Grouping_Milk!F$49,0,$N36)</f>
        <v>-6.7580213843398003</v>
      </c>
      <c r="C37">
        <f ca="1">OFFSET(Results_Grouping_Milk!G$49,0,$N36)</f>
        <v>0.50516421879175399</v>
      </c>
      <c r="D37">
        <f ca="1">OFFSET(Results_Grouping_Milk!H$49,0,$N36)</f>
        <v>0.51074729102570104</v>
      </c>
      <c r="E37">
        <f ca="1">OFFSET(Results_Grouping_Milk!I$49,0,$N36)</f>
        <v>0.35763290303101802</v>
      </c>
      <c r="F37">
        <f ca="1">OFFSET(Results_Grouping_Milk!J$49,0,$N36)</f>
        <v>71.020499003451803</v>
      </c>
      <c r="G37">
        <f ca="1">OFFSET(Results_Grouping_Milk!K$49,0,$N36)</f>
        <v>6.9903756023912296</v>
      </c>
      <c r="H37">
        <f ca="1">G31</f>
        <v>20.172677396868401</v>
      </c>
      <c r="I37">
        <f t="shared" ca="1" si="5"/>
        <v>92.799075031220099</v>
      </c>
      <c r="M37">
        <f t="shared" ca="1" si="6"/>
        <v>1.6058986308999019</v>
      </c>
      <c r="N37">
        <v>49</v>
      </c>
    </row>
    <row r="38" spans="1:14" x14ac:dyDescent="0.25">
      <c r="A38" t="str">
        <f t="shared" ca="1" si="18"/>
        <v>S3_14_Car - Gleaning (UG)</v>
      </c>
      <c r="B38">
        <f ca="1">OFFSET(Results_Grouping_Milk!F$49,0,$N37)</f>
        <v>-6.7580213843398003</v>
      </c>
      <c r="C38">
        <f ca="1">OFFSET(Results_Grouping_Milk!G$49,0,$N37)</f>
        <v>0.546282236600385</v>
      </c>
      <c r="D38">
        <f ca="1">OFFSET(Results_Grouping_Milk!H$49,0,$N37)</f>
        <v>1.10463948989279</v>
      </c>
      <c r="E38">
        <f ca="1">OFFSET(Results_Grouping_Milk!I$49,0,$N37)</f>
        <v>0.38674255792889101</v>
      </c>
      <c r="F38">
        <f ca="1">OFFSET(Results_Grouping_Milk!J$49,0,$N37)</f>
        <v>76.801237294430393</v>
      </c>
      <c r="G38">
        <f ca="1">OFFSET(Results_Grouping_Milk!K$49,0,$N37)</f>
        <v>7.82167075080614</v>
      </c>
      <c r="H38">
        <f t="shared" ref="H38:H39" ca="1" si="19">G32</f>
        <v>22.076950598322099</v>
      </c>
      <c r="I38">
        <f t="shared" ca="1" si="5"/>
        <v>101.97950154364089</v>
      </c>
      <c r="M38">
        <f t="shared" ca="1" si="6"/>
        <v>3.1013136508884056</v>
      </c>
      <c r="N38">
        <v>56</v>
      </c>
    </row>
    <row r="39" spans="1:14" x14ac:dyDescent="0.25">
      <c r="A39" t="str">
        <f t="shared" ca="1" si="18"/>
        <v>S3_20_Car - Gleaning (UG)</v>
      </c>
      <c r="B39">
        <f ca="1">OFFSET(Results_Grouping_Milk!F$49,0,$N38)</f>
        <v>-6.7580213843398003</v>
      </c>
      <c r="C39">
        <f ca="1">OFFSET(Results_Grouping_Milk!G$49,0,$N38)</f>
        <v>0.58725340434541395</v>
      </c>
      <c r="D39">
        <f ca="1">OFFSET(Results_Grouping_Milk!H$49,0,$N38)</f>
        <v>1.6964106451925101</v>
      </c>
      <c r="E39">
        <f ca="1">OFFSET(Results_Grouping_Milk!I$49,0,$N38)</f>
        <v>0.41574824977355801</v>
      </c>
      <c r="F39">
        <f ca="1">OFFSET(Results_Grouping_Milk!J$49,0,$N38)</f>
        <v>82.561330091512701</v>
      </c>
      <c r="G39">
        <f ca="1">OFFSET(Results_Grouping_Milk!K$49,0,$N38)</f>
        <v>8.6499969879766994</v>
      </c>
      <c r="H39">
        <f t="shared" ca="1" si="19"/>
        <v>23.974422824056401</v>
      </c>
      <c r="I39">
        <f t="shared" ca="1" si="5"/>
        <v>111.12714081851749</v>
      </c>
      <c r="M39">
        <f t="shared" ca="1" si="6"/>
        <v>4.5913879029483811</v>
      </c>
      <c r="N39">
        <v>63</v>
      </c>
    </row>
    <row r="40" spans="1:14" x14ac:dyDescent="0.25">
      <c r="A40" t="str">
        <f t="shared" ca="1" si="18"/>
        <v>S3_07_Van - Gleaning (UG)</v>
      </c>
      <c r="B40">
        <f ca="1">OFFSET(Results_Grouping_Milk!F$49,0,$N39)</f>
        <v>-6.7580213843398003</v>
      </c>
      <c r="C40">
        <f ca="1">OFFSET(Results_Grouping_Milk!G$49,0,$N39)</f>
        <v>0.50516421879175399</v>
      </c>
      <c r="D40">
        <f ca="1">OFFSET(Results_Grouping_Milk!H$49,0,$N39)</f>
        <v>0.51074729102570104</v>
      </c>
      <c r="E40">
        <f ca="1">OFFSET(Results_Grouping_Milk!I$49,0,$N39)</f>
        <v>0.35763290303101802</v>
      </c>
      <c r="F40">
        <f ca="1">OFFSET(Results_Grouping_Milk!J$49,0,$N39)</f>
        <v>71.020499003451803</v>
      </c>
      <c r="G40">
        <f ca="1">OFFSET(Results_Grouping_Milk!K$49,0,$N39)</f>
        <v>2.7123083538998101</v>
      </c>
      <c r="H40">
        <f ca="1">G31</f>
        <v>20.172677396868401</v>
      </c>
      <c r="I40">
        <f t="shared" ca="1" si="5"/>
        <v>88.521007782728702</v>
      </c>
      <c r="M40">
        <f t="shared" ca="1" si="6"/>
        <v>-2.6721686175915176</v>
      </c>
      <c r="N40">
        <v>70</v>
      </c>
    </row>
    <row r="41" spans="1:14" x14ac:dyDescent="0.25">
      <c r="A41" t="str">
        <f t="shared" ca="1" si="18"/>
        <v>S3_14_Van - Gleaning (UG)</v>
      </c>
      <c r="B41">
        <f ca="1">OFFSET(Results_Grouping_Milk!F$49,0,$N40)</f>
        <v>-6.7580213843398003</v>
      </c>
      <c r="C41">
        <f ca="1">OFFSET(Results_Grouping_Milk!G$49,0,$N40)</f>
        <v>0.546282236600385</v>
      </c>
      <c r="D41">
        <f ca="1">OFFSET(Results_Grouping_Milk!H$49,0,$N40)</f>
        <v>1.10463948989279</v>
      </c>
      <c r="E41">
        <f ca="1">OFFSET(Results_Grouping_Milk!I$49,0,$N40)</f>
        <v>0.38674255792889101</v>
      </c>
      <c r="F41">
        <f ca="1">OFFSET(Results_Grouping_Milk!J$49,0,$N40)</f>
        <v>76.801237294430393</v>
      </c>
      <c r="G41">
        <f ca="1">OFFSET(Results_Grouping_Milk!K$49,0,$N40)</f>
        <v>3.1953887262747198</v>
      </c>
      <c r="H41">
        <f t="shared" ref="H41:H42" ca="1" si="20">G32</f>
        <v>22.076950598322099</v>
      </c>
      <c r="I41">
        <f t="shared" ca="1" si="5"/>
        <v>97.353219519109473</v>
      </c>
      <c r="M41">
        <f t="shared" ca="1" si="6"/>
        <v>-1.5249683736430146</v>
      </c>
      <c r="N41">
        <v>77</v>
      </c>
    </row>
    <row r="42" spans="1:14" x14ac:dyDescent="0.25">
      <c r="A42" t="str">
        <f t="shared" ca="1" si="18"/>
        <v>S3_20_Van - Gleaning (UG)</v>
      </c>
      <c r="B42">
        <f ca="1">OFFSET(Results_Grouping_Milk!F$49,0,$N41)</f>
        <v>-6.7580213843398003</v>
      </c>
      <c r="C42">
        <f ca="1">OFFSET(Results_Grouping_Milk!G$49,0,$N41)</f>
        <v>0.58725340434541395</v>
      </c>
      <c r="D42">
        <f ca="1">OFFSET(Results_Grouping_Milk!H$49,0,$N41)</f>
        <v>1.6964106451925101</v>
      </c>
      <c r="E42">
        <f ca="1">OFFSET(Results_Grouping_Milk!I$49,0,$N41)</f>
        <v>0.41574824977355801</v>
      </c>
      <c r="F42">
        <f ca="1">OFFSET(Results_Grouping_Milk!J$49,0,$N41)</f>
        <v>82.561330091512701</v>
      </c>
      <c r="G42">
        <f ca="1">OFFSET(Results_Grouping_Milk!K$49,0,$N41)</f>
        <v>3.6767438116054301</v>
      </c>
      <c r="H42">
        <f t="shared" ca="1" si="20"/>
        <v>23.974422824056401</v>
      </c>
      <c r="I42">
        <f t="shared" ca="1" si="5"/>
        <v>106.15388764214622</v>
      </c>
      <c r="M42">
        <f t="shared" ca="1" si="6"/>
        <v>-0.38186527342288823</v>
      </c>
      <c r="N42">
        <v>84</v>
      </c>
    </row>
    <row r="43" spans="1:14" x14ac:dyDescent="0.25">
      <c r="A43" t="str">
        <f t="shared" ca="1" si="18"/>
        <v>S4_07 - Retail Donation to PA (CSC)</v>
      </c>
      <c r="B43">
        <f ca="1">OFFSET(Results_Grouping_Milk!F$49,0,$N42)</f>
        <v>-6.7580213843398003</v>
      </c>
      <c r="C43">
        <f ca="1">OFFSET(Results_Grouping_Milk!G$49,0,$N42)</f>
        <v>0.81070998575508002</v>
      </c>
      <c r="D43">
        <f ca="1">OFFSET(Results_Grouping_Milk!H$49,0,$N42)</f>
        <v>0.51074729102570104</v>
      </c>
      <c r="E43">
        <f ca="1">OFFSET(Results_Grouping_Milk!I$49,0,$N42)</f>
        <v>0.19994781157017</v>
      </c>
      <c r="F43">
        <f ca="1">OFFSET(Results_Grouping_Milk!J$49,0,$N42)</f>
        <v>73.903605159556193</v>
      </c>
      <c r="G43">
        <f ca="1">OFFSET(Results_Grouping_Milk!K$49,0,$N42)</f>
        <v>0.97989041542527999</v>
      </c>
      <c r="H43">
        <f ca="1">G31+E31</f>
        <v>20.747299717860017</v>
      </c>
      <c r="I43">
        <f t="shared" ca="1" si="5"/>
        <v>90.394178996852631</v>
      </c>
      <c r="M43">
        <f t="shared" ca="1" si="6"/>
        <v>-4.256725880563569</v>
      </c>
      <c r="N43">
        <v>91</v>
      </c>
    </row>
    <row r="44" spans="1:14" x14ac:dyDescent="0.25">
      <c r="A44" t="str">
        <f t="shared" ca="1" si="18"/>
        <v>S4_14 - Retail Donation to PA (CSC)</v>
      </c>
      <c r="B44">
        <f ca="1">OFFSET(Results_Grouping_Milk!F$49,0,$N43)</f>
        <v>-6.7580213843398003</v>
      </c>
      <c r="C44">
        <f ca="1">OFFSET(Results_Grouping_Milk!G$49,0,$N43)</f>
        <v>0.87669800785142404</v>
      </c>
      <c r="D44">
        <f ca="1">OFFSET(Results_Grouping_Milk!H$49,0,$N43)</f>
        <v>1.10463948989279</v>
      </c>
      <c r="E44">
        <f ca="1">OFFSET(Results_Grouping_Milk!I$49,0,$N43)</f>
        <v>0.216222633442161</v>
      </c>
      <c r="F44">
        <f ca="1">OFFSET(Results_Grouping_Milk!J$49,0,$N43)</f>
        <v>79.919014881845698</v>
      </c>
      <c r="G44">
        <f ca="1">OFFSET(Results_Grouping_Milk!K$49,0,$N43)</f>
        <v>1.32196002536621</v>
      </c>
      <c r="H44">
        <f t="shared" ref="H44:H45" ca="1" si="21">G32+E32</f>
        <v>22.698344503580472</v>
      </c>
      <c r="I44">
        <f t="shared" ca="1" si="5"/>
        <v>99.378858157638959</v>
      </c>
      <c r="M44">
        <f t="shared" ca="1" si="6"/>
        <v>-3.2385012277872152</v>
      </c>
      <c r="N44">
        <v>98</v>
      </c>
    </row>
    <row r="45" spans="1:14" x14ac:dyDescent="0.25">
      <c r="A45" t="str">
        <f t="shared" ca="1" si="18"/>
        <v>S4_20 - Retail Donation to PA (CSC)</v>
      </c>
      <c r="B45">
        <f ca="1">OFFSET(Results_Grouping_Milk!F$49,0,$N44)</f>
        <v>-6.7580213843398003</v>
      </c>
      <c r="C45">
        <f ca="1">OFFSET(Results_Grouping_Milk!G$49,0,$N44)</f>
        <v>0.94245035844028102</v>
      </c>
      <c r="D45">
        <f ca="1">OFFSET(Results_Grouping_Milk!H$49,0,$N44)</f>
        <v>1.6964106451925101</v>
      </c>
      <c r="E45">
        <f ca="1">OFFSET(Results_Grouping_Milk!I$49,0,$N44)</f>
        <v>0.23243933095032299</v>
      </c>
      <c r="F45">
        <f ca="1">OFFSET(Results_Grouping_Milk!J$49,0,$N44)</f>
        <v>85.912940997984094</v>
      </c>
      <c r="G45">
        <f ca="1">OFFSET(Results_Grouping_Milk!K$49,0,$N44)</f>
        <v>1.66280795812878</v>
      </c>
      <c r="H45">
        <f t="shared" ca="1" si="21"/>
        <v>24.642421272209152</v>
      </c>
      <c r="I45">
        <f t="shared" ca="1" si="5"/>
        <v>108.33144917856534</v>
      </c>
      <c r="M45">
        <f t="shared" ca="1" si="6"/>
        <v>-2.2239130916279057</v>
      </c>
      <c r="N45">
        <v>105</v>
      </c>
    </row>
    <row r="46" spans="1:14" x14ac:dyDescent="0.25">
      <c r="A46" t="str">
        <f t="shared" ca="1" si="18"/>
        <v>S5_07 - Retail Donation to Food Bank (Estimate)</v>
      </c>
      <c r="B46">
        <f ca="1">OFFSET(Results_Grouping_Milk!F$49,0,$N45)</f>
        <v>-6.7580213843398003</v>
      </c>
      <c r="C46">
        <f ca="1">OFFSET(Results_Grouping_Milk!G$49,0,$N45)</f>
        <v>1.2791747931916699</v>
      </c>
      <c r="D46">
        <f ca="1">OFFSET(Results_Grouping_Milk!H$49,0,$N45)</f>
        <v>0.51074729102570104</v>
      </c>
      <c r="E46">
        <f ca="1">OFFSET(Results_Grouping_Milk!I$49,0,$N45)</f>
        <v>0.61268267542180999</v>
      </c>
      <c r="F46">
        <f ca="1">OFFSET(Results_Grouping_Milk!J$49,0,$N45)</f>
        <v>81.962917109790894</v>
      </c>
      <c r="G46">
        <f ca="1">OFFSET(Results_Grouping_Milk!K$49,0,$N45)</f>
        <v>2.7926319121204402</v>
      </c>
      <c r="H46">
        <f ca="1">G31+E31</f>
        <v>20.747299717860017</v>
      </c>
      <c r="I46">
        <f t="shared" ca="1" si="5"/>
        <v>101.14743211507073</v>
      </c>
      <c r="M46">
        <f t="shared" ca="1" si="6"/>
        <v>-1.5627847125801799</v>
      </c>
      <c r="N46">
        <v>112</v>
      </c>
    </row>
    <row r="47" spans="1:14" x14ac:dyDescent="0.25">
      <c r="A47" t="str">
        <f t="shared" ca="1" si="18"/>
        <v>S5_14 - Retail Donation to Food Bank (Estimate)</v>
      </c>
      <c r="B47">
        <f ca="1">OFFSET(Results_Grouping_Milk!F$49,0,$N46)</f>
        <v>-6.7580213843398003</v>
      </c>
      <c r="C47">
        <f ca="1">OFFSET(Results_Grouping_Milk!G$49,0,$N46)</f>
        <v>1.3832936717072699</v>
      </c>
      <c r="D47">
        <f ca="1">OFFSET(Results_Grouping_Milk!H$49,0,$N46)</f>
        <v>1.10463948989279</v>
      </c>
      <c r="E47">
        <f ca="1">OFFSET(Results_Grouping_Milk!I$49,0,$N46)</f>
        <v>0.66255219551428302</v>
      </c>
      <c r="F47">
        <f ca="1">OFFSET(Results_Grouping_Milk!J$49,0,$N46)</f>
        <v>88.634317339657599</v>
      </c>
      <c r="G47">
        <f ca="1">OFFSET(Results_Grouping_Milk!K$49,0,$N46)</f>
        <v>3.2822502485365601</v>
      </c>
      <c r="H47">
        <f t="shared" ref="H47:H48" ca="1" si="22">G32+E32</f>
        <v>22.698344503580472</v>
      </c>
      <c r="I47">
        <f t="shared" ca="1" si="5"/>
        <v>111.00737606454916</v>
      </c>
      <c r="M47">
        <f t="shared" ca="1" si="6"/>
        <v>-0.32528577868889785</v>
      </c>
      <c r="N47">
        <v>119</v>
      </c>
    </row>
    <row r="48" spans="1:14" x14ac:dyDescent="0.25">
      <c r="A48" t="str">
        <f t="shared" ca="1" si="18"/>
        <v>S5_20 - Retail Donation to Food Bank (Estimate)</v>
      </c>
      <c r="B48">
        <f ca="1">OFFSET(Results_Grouping_Milk!F$49,0,$N47)</f>
        <v>-6.7580213843398003</v>
      </c>
      <c r="C48">
        <f ca="1">OFFSET(Results_Grouping_Milk!G$49,0,$N47)</f>
        <v>1.4870406970853201</v>
      </c>
      <c r="D48">
        <f ca="1">OFFSET(Results_Grouping_Milk!H$49,0,$N47)</f>
        <v>1.6964106451925101</v>
      </c>
      <c r="E48">
        <f ca="1">OFFSET(Results_Grouping_Milk!I$49,0,$N47)</f>
        <v>0.71224361017785498</v>
      </c>
      <c r="F48">
        <f ca="1">OFFSET(Results_Grouping_Milk!J$49,0,$N47)</f>
        <v>95.281891140131904</v>
      </c>
      <c r="G48">
        <f ca="1">OFFSET(Results_Grouping_Milk!K$49,0,$N47)</f>
        <v>3.7701199480369101</v>
      </c>
      <c r="H48">
        <f t="shared" ca="1" si="22"/>
        <v>24.642421272209152</v>
      </c>
      <c r="I48">
        <f t="shared" ca="1" si="5"/>
        <v>120.83210592849385</v>
      </c>
      <c r="M48">
        <f t="shared" ca="1" si="6"/>
        <v>0.90779351615279458</v>
      </c>
      <c r="N48">
        <v>126</v>
      </c>
    </row>
    <row r="49" spans="1:14" x14ac:dyDescent="0.25">
      <c r="A49" t="str">
        <f t="shared" ca="1" si="18"/>
        <v>S6_07 - Prepared Food from Retail (Estimate)</v>
      </c>
      <c r="B49">
        <f ca="1">OFFSET(Results_Grouping_Milk!F$49,0,$N48)</f>
        <v>-6.7580213843398003</v>
      </c>
      <c r="C49">
        <f ca="1">OFFSET(Results_Grouping_Milk!G$49,0,$N48)</f>
        <v>0.89259988330609796</v>
      </c>
      <c r="D49">
        <f ca="1">OFFSET(Results_Grouping_Milk!H$49,0,$N48)</f>
        <v>0.51074729102570104</v>
      </c>
      <c r="E49">
        <f ca="1">OFFSET(Results_Grouping_Milk!I$49,0,$N48)</f>
        <v>0.37539343379567502</v>
      </c>
      <c r="F49">
        <f ca="1">OFFSET(Results_Grouping_Milk!J$49,0,$N48)</f>
        <v>74.5474724636166</v>
      </c>
      <c r="G49">
        <f ca="1">OFFSET(Results_Grouping_Milk!K$49,0,$N48)</f>
        <v>1.02185136092909</v>
      </c>
      <c r="H49">
        <f ca="1">G31+E31</f>
        <v>20.747299717860017</v>
      </c>
      <c r="I49">
        <f t="shared" ca="1" si="5"/>
        <v>91.337342766193387</v>
      </c>
      <c r="M49">
        <f t="shared" ca="1" si="6"/>
        <v>-3.9574294152832366</v>
      </c>
      <c r="N49">
        <v>133</v>
      </c>
    </row>
    <row r="50" spans="1:14" x14ac:dyDescent="0.25">
      <c r="A50" t="str">
        <f t="shared" ca="1" si="18"/>
        <v>S6_14 - Prepared Food from Retail (Estimate)</v>
      </c>
      <c r="B50">
        <f ca="1">OFFSET(Results_Grouping_Milk!F$49,0,$N49)</f>
        <v>-6.7580213843398003</v>
      </c>
      <c r="C50">
        <f ca="1">OFFSET(Results_Grouping_Milk!G$49,0,$N49)</f>
        <v>0.96525336217985103</v>
      </c>
      <c r="D50">
        <f ca="1">OFFSET(Results_Grouping_Milk!H$49,0,$N49)</f>
        <v>1.10463948989279</v>
      </c>
      <c r="E50">
        <f ca="1">OFFSET(Results_Grouping_Milk!I$49,0,$N49)</f>
        <v>0.405948713290672</v>
      </c>
      <c r="F50">
        <f ca="1">OFFSET(Results_Grouping_Milk!J$49,0,$N49)</f>
        <v>80.6152899897249</v>
      </c>
      <c r="G50">
        <f ca="1">OFFSET(Results_Grouping_Milk!K$49,0,$N49)</f>
        <v>1.3673363966668499</v>
      </c>
      <c r="H50">
        <f t="shared" ref="H50:H51" ca="1" si="23">G32+E32</f>
        <v>22.698344503580472</v>
      </c>
      <c r="I50">
        <f t="shared" ca="1" si="5"/>
        <v>100.39879107099573</v>
      </c>
      <c r="M50">
        <f t="shared" ca="1" si="6"/>
        <v>-2.9148434223096369</v>
      </c>
      <c r="N50">
        <v>140</v>
      </c>
    </row>
    <row r="51" spans="1:14" x14ac:dyDescent="0.25">
      <c r="A51" t="str">
        <f t="shared" ca="1" si="18"/>
        <v>S6_20 - Prepared Food from Retail (Estimate)</v>
      </c>
      <c r="B51">
        <f ca="1">OFFSET(Results_Grouping_Milk!F$49,0,$N50)</f>
        <v>-6.7580213843398003</v>
      </c>
      <c r="C51">
        <f ca="1">OFFSET(Results_Grouping_Milk!G$49,0,$N50)</f>
        <v>1.0376473643433399</v>
      </c>
      <c r="D51">
        <f ca="1">OFFSET(Results_Grouping_Milk!H$49,0,$N50)</f>
        <v>1.6964106451925101</v>
      </c>
      <c r="E51">
        <f ca="1">OFFSET(Results_Grouping_Milk!I$49,0,$N50)</f>
        <v>0.43639486678747202</v>
      </c>
      <c r="F51">
        <f ca="1">OFFSET(Results_Grouping_Milk!J$49,0,$N50)</f>
        <v>86.661436738954293</v>
      </c>
      <c r="G51">
        <f ca="1">OFFSET(Results_Grouping_Milk!K$49,0,$N50)</f>
        <v>1.7115875572769701</v>
      </c>
      <c r="H51">
        <f t="shared" ca="1" si="23"/>
        <v>24.642421272209152</v>
      </c>
      <c r="I51">
        <f t="shared" ca="1" si="5"/>
        <v>109.42787706042394</v>
      </c>
      <c r="M51">
        <f t="shared" ca="1" si="6"/>
        <v>-1.8759809507395078</v>
      </c>
      <c r="N51">
        <v>147</v>
      </c>
    </row>
    <row r="52" spans="1:14" x14ac:dyDescent="0.25">
      <c r="A52" t="str">
        <f t="shared" ca="1" si="18"/>
        <v>S7_07 - Direct Donation of Prepared Food (Estimate)</v>
      </c>
      <c r="B52">
        <f ca="1">OFFSET(Results_Grouping_Milk!F$49,0,$N51)</f>
        <v>-6.7580213843398003</v>
      </c>
      <c r="C52">
        <f ca="1">OFFSET(Results_Grouping_Milk!G$49,0,$N51)</f>
        <v>0</v>
      </c>
      <c r="D52">
        <f ca="1">OFFSET(Results_Grouping_Milk!H$49,0,$N51)</f>
        <v>0.51074729102570104</v>
      </c>
      <c r="E52">
        <f ca="1">OFFSET(Results_Grouping_Milk!I$49,0,$N51)</f>
        <v>0</v>
      </c>
      <c r="F52">
        <f ca="1">OFFSET(Results_Grouping_Milk!J$49,0,$N51)</f>
        <v>66.545138865445907</v>
      </c>
      <c r="G52">
        <f ca="1">OFFSET(Results_Grouping_Milk!K$49,0,$N51)</f>
        <v>0.24256724244024999</v>
      </c>
      <c r="H52">
        <f ca="1">G31+E31</f>
        <v>20.747299717860017</v>
      </c>
      <c r="I52">
        <f t="shared" ca="1" si="5"/>
        <v>81.287731732432079</v>
      </c>
      <c r="M52">
        <f t="shared" ca="1" si="6"/>
        <v>-6.0047068508738493</v>
      </c>
      <c r="N52">
        <v>154</v>
      </c>
    </row>
    <row r="53" spans="1:14" x14ac:dyDescent="0.25">
      <c r="A53" t="str">
        <f t="shared" ca="1" si="18"/>
        <v>S7_14 - Direct Donation of Prepared Food (Estimate)</v>
      </c>
      <c r="B53">
        <f ca="1">OFFSET(Results_Grouping_Milk!F$49,0,$N52)</f>
        <v>-6.7580213843398003</v>
      </c>
      <c r="C53">
        <f ca="1">OFFSET(Results_Grouping_Milk!G$49,0,$N52)</f>
        <v>0</v>
      </c>
      <c r="D53">
        <f ca="1">OFFSET(Results_Grouping_Milk!H$49,0,$N52)</f>
        <v>1.10463948989279</v>
      </c>
      <c r="E53">
        <f ca="1">OFFSET(Results_Grouping_Milk!I$49,0,$N52)</f>
        <v>0</v>
      </c>
      <c r="F53">
        <f ca="1">OFFSET(Results_Grouping_Milk!J$49,0,$N52)</f>
        <v>71.961603656819406</v>
      </c>
      <c r="G53">
        <f ca="1">OFFSET(Results_Grouping_Milk!K$49,0,$N52)</f>
        <v>0.52462217551030799</v>
      </c>
      <c r="H53">
        <f t="shared" ref="H53:H54" ca="1" si="24">G32+E32</f>
        <v>22.698344503580472</v>
      </c>
      <c r="I53">
        <f t="shared" ca="1" si="5"/>
        <v>89.531188441463172</v>
      </c>
      <c r="M53">
        <f t="shared" ca="1" si="6"/>
        <v>-5.1287597189367027</v>
      </c>
      <c r="N53">
        <v>161</v>
      </c>
    </row>
    <row r="54" spans="1:14" x14ac:dyDescent="0.25">
      <c r="A54" t="str">
        <f t="shared" ca="1" si="18"/>
        <v>S7_20 - Direct Donation of Prepared Food (Estimate)</v>
      </c>
      <c r="B54">
        <f ca="1">OFFSET(Results_Grouping_Milk!F$49,0,$N53)</f>
        <v>-6.7580213843398003</v>
      </c>
      <c r="C54">
        <f ca="1">OFFSET(Results_Grouping_Milk!G$49,0,$N53)</f>
        <v>0</v>
      </c>
      <c r="D54">
        <f ca="1">OFFSET(Results_Grouping_Milk!H$49,0,$N53)</f>
        <v>1.6964106451925101</v>
      </c>
      <c r="E54">
        <f ca="1">OFFSET(Results_Grouping_Milk!I$49,0,$N53)</f>
        <v>0</v>
      </c>
      <c r="F54">
        <f ca="1">OFFSET(Results_Grouping_Milk!J$49,0,$N53)</f>
        <v>77.358723931080903</v>
      </c>
      <c r="G54">
        <f ca="1">OFFSET(Results_Grouping_Milk!K$49,0,$N53)</f>
        <v>0.80566976953368696</v>
      </c>
      <c r="H54">
        <f t="shared" ca="1" si="24"/>
        <v>24.642421272209152</v>
      </c>
      <c r="I54">
        <f t="shared" ca="1" si="5"/>
        <v>97.745204233676461</v>
      </c>
      <c r="M54">
        <f t="shared" ca="1" si="6"/>
        <v>-4.2559409696136026</v>
      </c>
      <c r="N54">
        <v>168</v>
      </c>
    </row>
    <row r="55" spans="1:14" x14ac:dyDescent="0.25">
      <c r="A55" t="str">
        <f t="shared" ref="A55:A57" ca="1" si="25">A27</f>
        <v>S8_07_Car - Local Small Business Food Rescue App (Estimate)</v>
      </c>
      <c r="B55">
        <f ca="1">OFFSET(Results_Grouping_Milk!F$49,0,$N54)</f>
        <v>-6.7580213843398003</v>
      </c>
      <c r="C55">
        <f ca="1">OFFSET(Results_Grouping_Milk!G$49,0,$N54)</f>
        <v>7.2963898717957196</v>
      </c>
      <c r="D55">
        <f ca="1">OFFSET(Results_Grouping_Milk!H$49,0,$N54)</f>
        <v>0.51074729102570104</v>
      </c>
      <c r="E55">
        <f ca="1">OFFSET(Results_Grouping_Milk!I$49,0,$N54)</f>
        <v>0.359906060826306</v>
      </c>
      <c r="F55">
        <f ca="1">OFFSET(Results_Grouping_Milk!J$49,0,$N54)</f>
        <v>133.026489287201</v>
      </c>
      <c r="G55">
        <f ca="1">OFFSET(Results_Grouping_Milk!K$49,0,$N54)</f>
        <v>15.897563367122</v>
      </c>
      <c r="H55" s="12">
        <f ca="1">G31+E31</f>
        <v>20.747299717860017</v>
      </c>
      <c r="I55">
        <f t="shared" ref="I55:I57" ca="1" si="26">SUM(B55:H55)</f>
        <v>171.08037421149095</v>
      </c>
      <c r="M55">
        <f t="shared" ref="M55:M57" ca="1" si="27">SUM(B55:E55,G55)</f>
        <v>17.306585206429926</v>
      </c>
      <c r="N55">
        <v>175</v>
      </c>
    </row>
    <row r="56" spans="1:14" x14ac:dyDescent="0.25">
      <c r="A56" t="str">
        <f t="shared" ca="1" si="25"/>
        <v>S8_14_Car - Local Small Business Food Rescue App (Estimate)</v>
      </c>
      <c r="B56">
        <f ca="1">OFFSET(Results_Grouping_Milk!F$49,0,$N55)</f>
        <v>-6.7580213843398003</v>
      </c>
      <c r="C56">
        <f ca="1">OFFSET(Results_Grouping_Milk!G$49,0,$N55)</f>
        <v>7.8902820706628098</v>
      </c>
      <c r="D56">
        <f ca="1">OFFSET(Results_Grouping_Milk!H$49,0,$N55)</f>
        <v>1.10463948989279</v>
      </c>
      <c r="E56">
        <f ca="1">OFFSET(Results_Grouping_Milk!I$49,0,$N55)</f>
        <v>0.38920074019589002</v>
      </c>
      <c r="F56">
        <f ca="1">OFFSET(Results_Grouping_Milk!J$49,0,$N55)</f>
        <v>143.85422678732201</v>
      </c>
      <c r="G56">
        <f ca="1">OFFSET(Results_Grouping_Milk!K$49,0,$N55)</f>
        <v>17.453862170805699</v>
      </c>
      <c r="H56" s="12">
        <f t="shared" ref="H56:H57" ca="1" si="28">G32+E32</f>
        <v>22.698344503580472</v>
      </c>
      <c r="I56">
        <f t="shared" ca="1" si="26"/>
        <v>186.63253437811989</v>
      </c>
      <c r="M56">
        <f t="shared" ca="1" si="27"/>
        <v>20.07996308721739</v>
      </c>
      <c r="N56">
        <v>182</v>
      </c>
    </row>
    <row r="57" spans="1:14" x14ac:dyDescent="0.25">
      <c r="A57" t="str">
        <f t="shared" ca="1" si="25"/>
        <v>S8_20_Car - Local Small Business Food Rescue App (Estimate)</v>
      </c>
      <c r="B57">
        <f ca="1">OFFSET(Results_Grouping_Milk!F$49,0,$N56)</f>
        <v>-6.7580213843398003</v>
      </c>
      <c r="C57">
        <f ca="1">OFFSET(Results_Grouping_Milk!G$49,0,$N56)</f>
        <v>8.4820532259625292</v>
      </c>
      <c r="D57">
        <f ca="1">OFFSET(Results_Grouping_Milk!H$49,0,$N56)</f>
        <v>1.6964106451925101</v>
      </c>
      <c r="E57">
        <f ca="1">OFFSET(Results_Grouping_Milk!I$49,0,$N56)</f>
        <v>0.41839079571058102</v>
      </c>
      <c r="F57">
        <f ca="1">OFFSET(Results_Grouping_Milk!J$49,0,$N56)</f>
        <v>154.64329379637101</v>
      </c>
      <c r="G57">
        <f ca="1">OFFSET(Results_Grouping_Milk!K$49,0,$N56)</f>
        <v>19.0046027644762</v>
      </c>
      <c r="H57" s="12">
        <f t="shared" ca="1" si="28"/>
        <v>24.642421272209152</v>
      </c>
      <c r="I57">
        <f t="shared" ca="1" si="26"/>
        <v>202.1291511155822</v>
      </c>
      <c r="M57">
        <f t="shared" ca="1" si="27"/>
        <v>22.843436047002019</v>
      </c>
    </row>
    <row r="58" spans="1:14" x14ac:dyDescent="0.25">
      <c r="A58" s="5" t="s">
        <v>94</v>
      </c>
      <c r="B58" t="str">
        <f>B30</f>
        <v>Avoided Disposal</v>
      </c>
      <c r="C58" t="s">
        <v>34</v>
      </c>
      <c r="D58" t="s">
        <v>35</v>
      </c>
      <c r="E58" t="s">
        <v>36</v>
      </c>
      <c r="F58" t="s">
        <v>100</v>
      </c>
      <c r="G58" t="s">
        <v>38</v>
      </c>
      <c r="H58" t="s">
        <v>95</v>
      </c>
      <c r="I58" t="s">
        <v>96</v>
      </c>
      <c r="J58" t="s">
        <v>102</v>
      </c>
      <c r="K58" t="s">
        <v>101</v>
      </c>
      <c r="L58" t="s">
        <v>103</v>
      </c>
      <c r="N58">
        <v>0</v>
      </c>
    </row>
    <row r="59" spans="1:14" x14ac:dyDescent="0.25">
      <c r="A59" t="str">
        <f t="shared" ref="A59:A82" si="29">A31</f>
        <v>S1_07 - Redistribution from Grower/Packer (OFB)</v>
      </c>
      <c r="B59">
        <f ca="1">OFFSET(Results_Grouping_Apple!F$49,0,$N58)</f>
        <v>-6.7580213843398003</v>
      </c>
      <c r="C59" s="13">
        <f ca="1">OFFSET(Results_Grouping_Apple!G$49,0,$N58)</f>
        <v>0.54374709143886901</v>
      </c>
      <c r="D59">
        <f ca="1">OFFSET(Results_Grouping_Apple!H$49,0,$N58)</f>
        <v>0.51074729102570104</v>
      </c>
      <c r="E59">
        <f ca="1">OFFSET(Results_Grouping_Apple!I$49,0,$N58)</f>
        <v>0.57462232099161403</v>
      </c>
      <c r="F59">
        <f ca="1">OFFSET(Results_Grouping_Apple!J$49,0,$N58)</f>
        <v>19.161163114947701</v>
      </c>
      <c r="G59">
        <f ca="1">OFFSET(Results_Grouping_Apple!K$49,0,$N58)</f>
        <v>20.172677396868401</v>
      </c>
      <c r="H59">
        <v>0</v>
      </c>
      <c r="I59">
        <f t="shared" ca="1" si="5"/>
        <v>34.204935830932484</v>
      </c>
      <c r="M59">
        <f t="shared" ca="1" si="6"/>
        <v>15.043772715984785</v>
      </c>
      <c r="N59">
        <v>7</v>
      </c>
    </row>
    <row r="60" spans="1:14" x14ac:dyDescent="0.25">
      <c r="A60" t="str">
        <f t="shared" ca="1" si="29"/>
        <v>S1_14 - Redistribution from Grower/Packer (OFB)</v>
      </c>
      <c r="B60">
        <f ca="1">OFFSET(Results_Grouping_Apple!F$49,0,$N59)</f>
        <v>-6.7580213843398003</v>
      </c>
      <c r="C60" s="13">
        <f ca="1">OFFSET(Results_Grouping_Apple!G$49,0,$N59)</f>
        <v>0.58800557562575395</v>
      </c>
      <c r="D60">
        <f ca="1">OFFSET(Results_Grouping_Apple!H$49,0,$N59)</f>
        <v>1.10463948989279</v>
      </c>
      <c r="E60">
        <f ca="1">OFFSET(Results_Grouping_Apple!I$49,0,$N59)</f>
        <v>0.62139390525837401</v>
      </c>
      <c r="F60">
        <f ca="1">OFFSET(Results_Grouping_Apple!J$49,0,$N59)</f>
        <v>20.720792670815499</v>
      </c>
      <c r="G60">
        <f ca="1">OFFSET(Results_Grouping_Apple!K$49,0,$N59)</f>
        <v>22.076950598322099</v>
      </c>
      <c r="H60">
        <v>0</v>
      </c>
      <c r="I60">
        <f t="shared" ca="1" si="5"/>
        <v>38.35376085557472</v>
      </c>
      <c r="M60">
        <f t="shared" ca="1" si="6"/>
        <v>17.632968184759218</v>
      </c>
      <c r="N60">
        <v>14</v>
      </c>
    </row>
    <row r="61" spans="1:14" x14ac:dyDescent="0.25">
      <c r="A61" t="str">
        <f t="shared" ca="1" si="29"/>
        <v>S1_20 - Redistribution from Grower/Packer (OFB)</v>
      </c>
      <c r="B61">
        <f ca="1">OFFSET(Results_Grouping_Apple!F$49,0,$N60)</f>
        <v>-6.7580213843398003</v>
      </c>
      <c r="C61" s="13">
        <f ca="1">OFFSET(Results_Grouping_Apple!G$49,0,$N60)</f>
        <v>0.63210599379768495</v>
      </c>
      <c r="D61">
        <f ca="1">OFFSET(Results_Grouping_Apple!H$49,0,$N60)</f>
        <v>1.6964106451925101</v>
      </c>
      <c r="E61">
        <f ca="1">OFFSET(Results_Grouping_Apple!I$49,0,$N60)</f>
        <v>0.667998448152752</v>
      </c>
      <c r="F61">
        <f ca="1">OFFSET(Results_Grouping_Apple!J$49,0,$N60)</f>
        <v>22.274852121126699</v>
      </c>
      <c r="G61">
        <f ca="1">OFFSET(Results_Grouping_Apple!K$49,0,$N60)</f>
        <v>23.974422824056401</v>
      </c>
      <c r="H61">
        <v>0</v>
      </c>
      <c r="I61">
        <f t="shared" ca="1" si="5"/>
        <v>42.487768647986243</v>
      </c>
      <c r="M61">
        <f t="shared" ca="1" si="6"/>
        <v>20.212916526859548</v>
      </c>
      <c r="N61">
        <v>21</v>
      </c>
    </row>
    <row r="62" spans="1:14" x14ac:dyDescent="0.25">
      <c r="A62" t="str">
        <f t="shared" ca="1" si="29"/>
        <v>S2_07 - Gleaning (SH)</v>
      </c>
      <c r="B62">
        <f ca="1">OFFSET(Results_Grouping_Apple!F$49,0,$N61)</f>
        <v>-6.7580213843398003</v>
      </c>
      <c r="C62">
        <f ca="1">OFFSET(Results_Grouping_Apple!G$49,0,$N61)</f>
        <v>0.50516421879175399</v>
      </c>
      <c r="D62">
        <f ca="1">OFFSET(Results_Grouping_Apple!H$49,0,$N61)</f>
        <v>0.51074729102570104</v>
      </c>
      <c r="E62">
        <f ca="1">OFFSET(Results_Grouping_Apple!I$49,0,$N61)</f>
        <v>0.549873539793165</v>
      </c>
      <c r="F62">
        <f ca="1">OFFSET(Results_Grouping_Apple!J$49,0,$N61)</f>
        <v>17.920444421760301</v>
      </c>
      <c r="G62">
        <f ca="1">OFFSET(Results_Grouping_Apple!K$49,0,$N61)</f>
        <v>2.1379397281560699</v>
      </c>
      <c r="H62">
        <v>0</v>
      </c>
      <c r="I62">
        <f t="shared" ca="1" si="5"/>
        <v>14.86614781518719</v>
      </c>
      <c r="M62">
        <f t="shared" ca="1" si="6"/>
        <v>-3.0542966065731108</v>
      </c>
      <c r="N62">
        <v>28</v>
      </c>
    </row>
    <row r="63" spans="1:14" x14ac:dyDescent="0.25">
      <c r="A63" t="str">
        <f t="shared" ca="1" si="29"/>
        <v>S2_14 - Gleaning (SH)</v>
      </c>
      <c r="B63">
        <f ca="1">OFFSET(Results_Grouping_Apple!F$49,0,$N62)</f>
        <v>-6.7580213843398003</v>
      </c>
      <c r="C63">
        <f ca="1">OFFSET(Results_Grouping_Apple!G$49,0,$N62)</f>
        <v>0.546282236600385</v>
      </c>
      <c r="D63">
        <f ca="1">OFFSET(Results_Grouping_Apple!H$49,0,$N62)</f>
        <v>1.10463948989279</v>
      </c>
      <c r="E63">
        <f ca="1">OFFSET(Results_Grouping_Apple!I$49,0,$N62)</f>
        <v>0.59463068838098099</v>
      </c>
      <c r="F63">
        <f ca="1">OFFSET(Results_Grouping_Apple!J$49,0,$N62)</f>
        <v>19.379085246787302</v>
      </c>
      <c r="G63">
        <f ca="1">OFFSET(Results_Grouping_Apple!K$49,0,$N62)</f>
        <v>2.5742691658774199</v>
      </c>
      <c r="H63">
        <v>0</v>
      </c>
      <c r="I63">
        <f t="shared" ca="1" si="5"/>
        <v>17.440885443199079</v>
      </c>
      <c r="M63">
        <f t="shared" ca="1" si="6"/>
        <v>-1.938199803588224</v>
      </c>
      <c r="N63">
        <v>35</v>
      </c>
    </row>
    <row r="64" spans="1:14" x14ac:dyDescent="0.25">
      <c r="A64" t="str">
        <f t="shared" ca="1" si="29"/>
        <v>S2_20 - Gleaning (SH)</v>
      </c>
      <c r="B64">
        <f ca="1">OFFSET(Results_Grouping_Apple!F$49,0,$N63)</f>
        <v>-6.7580213843398003</v>
      </c>
      <c r="C64">
        <f ca="1">OFFSET(Results_Grouping_Apple!G$49,0,$N63)</f>
        <v>0.58725340434541395</v>
      </c>
      <c r="D64">
        <f ca="1">OFFSET(Results_Grouping_Apple!H$49,0,$N63)</f>
        <v>1.6964106451925101</v>
      </c>
      <c r="E64">
        <f ca="1">OFFSET(Results_Grouping_Apple!I$49,0,$N63)</f>
        <v>0.63922799000955399</v>
      </c>
      <c r="F64">
        <f ca="1">OFFSET(Results_Grouping_Apple!J$49,0,$N63)</f>
        <v>20.832516640296401</v>
      </c>
      <c r="G64">
        <f ca="1">OFFSET(Results_Grouping_Apple!K$49,0,$N63)</f>
        <v>3.0090402841783299</v>
      </c>
      <c r="H64">
        <v>0</v>
      </c>
      <c r="I64">
        <f t="shared" ca="1" si="5"/>
        <v>20.006427579682409</v>
      </c>
      <c r="M64">
        <f t="shared" ca="1" si="6"/>
        <v>-0.82608906061399257</v>
      </c>
      <c r="N64">
        <v>42</v>
      </c>
    </row>
    <row r="65" spans="1:14" x14ac:dyDescent="0.25">
      <c r="A65" t="str">
        <f t="shared" ca="1" si="29"/>
        <v>S3_07_Car - Gleaning (UG)</v>
      </c>
      <c r="B65">
        <f ca="1">OFFSET(Results_Grouping_Apple!F$49,0,$N64)</f>
        <v>-6.7580213843398003</v>
      </c>
      <c r="C65">
        <f ca="1">OFFSET(Results_Grouping_Apple!G$49,0,$N64)</f>
        <v>0.50516421879175399</v>
      </c>
      <c r="D65">
        <f ca="1">OFFSET(Results_Grouping_Apple!H$49,0,$N64)</f>
        <v>0.51074729102570104</v>
      </c>
      <c r="E65">
        <f ca="1">OFFSET(Results_Grouping_Apple!I$49,0,$N64)</f>
        <v>0.35763290303101802</v>
      </c>
      <c r="F65">
        <f ca="1">OFFSET(Results_Grouping_Apple!J$49,0,$N64)</f>
        <v>17.929037576898299</v>
      </c>
      <c r="G65">
        <f ca="1">OFFSET(Results_Grouping_Apple!K$49,0,$N64)</f>
        <v>6.9903756023912296</v>
      </c>
      <c r="H65">
        <f ca="1">G59</f>
        <v>20.172677396868401</v>
      </c>
      <c r="I65">
        <f t="shared" ca="1" si="5"/>
        <v>39.707613604666605</v>
      </c>
      <c r="M65">
        <f t="shared" ca="1" si="6"/>
        <v>1.6058986308999019</v>
      </c>
      <c r="N65">
        <v>49</v>
      </c>
    </row>
    <row r="66" spans="1:14" x14ac:dyDescent="0.25">
      <c r="A66" t="str">
        <f t="shared" ca="1" si="29"/>
        <v>S3_14_Car - Gleaning (UG)</v>
      </c>
      <c r="B66">
        <f ca="1">OFFSET(Results_Grouping_Apple!F$49,0,$N65)</f>
        <v>-6.7580213843398003</v>
      </c>
      <c r="C66">
        <f ca="1">OFFSET(Results_Grouping_Apple!G$49,0,$N65)</f>
        <v>0.546282236600385</v>
      </c>
      <c r="D66">
        <f ca="1">OFFSET(Results_Grouping_Apple!H$49,0,$N65)</f>
        <v>1.10463948989279</v>
      </c>
      <c r="E66">
        <f ca="1">OFFSET(Results_Grouping_Apple!I$49,0,$N65)</f>
        <v>0.38674255792889101</v>
      </c>
      <c r="F66">
        <f ca="1">OFFSET(Results_Grouping_Apple!J$49,0,$N65)</f>
        <v>19.388377844785399</v>
      </c>
      <c r="G66">
        <f ca="1">OFFSET(Results_Grouping_Apple!K$49,0,$N65)</f>
        <v>7.82167075080614</v>
      </c>
      <c r="H66">
        <f t="shared" ref="H66:H67" ca="1" si="30">G60</f>
        <v>22.076950598322099</v>
      </c>
      <c r="I66">
        <f t="shared" ca="1" si="5"/>
        <v>44.566642093995902</v>
      </c>
      <c r="M66">
        <f t="shared" ca="1" si="6"/>
        <v>3.1013136508884056</v>
      </c>
      <c r="N66">
        <v>56</v>
      </c>
    </row>
    <row r="67" spans="1:14" x14ac:dyDescent="0.25">
      <c r="A67" t="str">
        <f t="shared" ca="1" si="29"/>
        <v>S3_20_Car - Gleaning (UG)</v>
      </c>
      <c r="B67">
        <f ca="1">OFFSET(Results_Grouping_Apple!F$49,0,$N66)</f>
        <v>-6.7580213843398003</v>
      </c>
      <c r="C67">
        <f ca="1">OFFSET(Results_Grouping_Apple!G$49,0,$N66)</f>
        <v>0.58725340434541395</v>
      </c>
      <c r="D67">
        <f ca="1">OFFSET(Results_Grouping_Apple!H$49,0,$N66)</f>
        <v>1.6964106451925101</v>
      </c>
      <c r="E67">
        <f ca="1">OFFSET(Results_Grouping_Apple!I$49,0,$N66)</f>
        <v>0.41574824977355801</v>
      </c>
      <c r="F67">
        <f ca="1">OFFSET(Results_Grouping_Apple!J$49,0,$N66)</f>
        <v>20.842506183144302</v>
      </c>
      <c r="G67">
        <f ca="1">OFFSET(Results_Grouping_Apple!K$49,0,$N66)</f>
        <v>8.6499969879766994</v>
      </c>
      <c r="H67">
        <f t="shared" ca="1" si="30"/>
        <v>23.974422824056401</v>
      </c>
      <c r="I67">
        <f t="shared" ca="1" si="5"/>
        <v>49.408316910149082</v>
      </c>
      <c r="M67">
        <f t="shared" ca="1" si="6"/>
        <v>4.5913879029483811</v>
      </c>
      <c r="N67">
        <v>63</v>
      </c>
    </row>
    <row r="68" spans="1:14" x14ac:dyDescent="0.25">
      <c r="A68" t="str">
        <f t="shared" ca="1" si="29"/>
        <v>S3_07_Van - Gleaning (UG)</v>
      </c>
      <c r="B68">
        <f ca="1">OFFSET(Results_Grouping_Apple!F$49,0,$N67)</f>
        <v>-6.7580213843398003</v>
      </c>
      <c r="C68">
        <f ca="1">OFFSET(Results_Grouping_Apple!G$49,0,$N67)</f>
        <v>0.50516421879175399</v>
      </c>
      <c r="D68">
        <f ca="1">OFFSET(Results_Grouping_Apple!H$49,0,$N67)</f>
        <v>0.51074729102570104</v>
      </c>
      <c r="E68">
        <f ca="1">OFFSET(Results_Grouping_Apple!I$49,0,$N67)</f>
        <v>0.35763290303101802</v>
      </c>
      <c r="F68">
        <f ca="1">OFFSET(Results_Grouping_Apple!J$49,0,$N67)</f>
        <v>17.929037576898299</v>
      </c>
      <c r="G68">
        <f ca="1">OFFSET(Results_Grouping_Apple!K$49,0,$N67)</f>
        <v>2.7123083538998101</v>
      </c>
      <c r="H68">
        <f ca="1">G59</f>
        <v>20.172677396868401</v>
      </c>
      <c r="I68">
        <f t="shared" ca="1" si="5"/>
        <v>35.42954635617518</v>
      </c>
      <c r="M68">
        <f t="shared" ca="1" si="6"/>
        <v>-2.6721686175915176</v>
      </c>
      <c r="N68">
        <v>70</v>
      </c>
    </row>
    <row r="69" spans="1:14" x14ac:dyDescent="0.25">
      <c r="A69" t="str">
        <f t="shared" ca="1" si="29"/>
        <v>S3_14_Van - Gleaning (UG)</v>
      </c>
      <c r="B69">
        <f ca="1">OFFSET(Results_Grouping_Apple!F$49,0,$N68)</f>
        <v>-6.7580213843398003</v>
      </c>
      <c r="C69">
        <f ca="1">OFFSET(Results_Grouping_Apple!G$49,0,$N68)</f>
        <v>0.546282236600385</v>
      </c>
      <c r="D69">
        <f ca="1">OFFSET(Results_Grouping_Apple!H$49,0,$N68)</f>
        <v>1.10463948989279</v>
      </c>
      <c r="E69">
        <f ca="1">OFFSET(Results_Grouping_Apple!I$49,0,$N68)</f>
        <v>0.38674255792889101</v>
      </c>
      <c r="F69">
        <f ca="1">OFFSET(Results_Grouping_Apple!J$49,0,$N68)</f>
        <v>19.388377844785399</v>
      </c>
      <c r="G69">
        <f ca="1">OFFSET(Results_Grouping_Apple!K$49,0,$N68)</f>
        <v>3.1953887262747198</v>
      </c>
      <c r="H69">
        <f t="shared" ref="H69:H70" ca="1" si="31">G60</f>
        <v>22.076950598322099</v>
      </c>
      <c r="I69">
        <f t="shared" ca="1" si="5"/>
        <v>39.940360069464482</v>
      </c>
      <c r="M69">
        <f t="shared" ca="1" si="6"/>
        <v>-1.5249683736430146</v>
      </c>
      <c r="N69">
        <v>77</v>
      </c>
    </row>
    <row r="70" spans="1:14" x14ac:dyDescent="0.25">
      <c r="A70" t="str">
        <f t="shared" ca="1" si="29"/>
        <v>S3_20_Van - Gleaning (UG)</v>
      </c>
      <c r="B70">
        <f ca="1">OFFSET(Results_Grouping_Apple!F$49,0,$N69)</f>
        <v>-6.7580213843398003</v>
      </c>
      <c r="C70">
        <f ca="1">OFFSET(Results_Grouping_Apple!G$49,0,$N69)</f>
        <v>0.58725340434541395</v>
      </c>
      <c r="D70">
        <f ca="1">OFFSET(Results_Grouping_Apple!H$49,0,$N69)</f>
        <v>1.6964106451925101</v>
      </c>
      <c r="E70">
        <f ca="1">OFFSET(Results_Grouping_Apple!I$49,0,$N69)</f>
        <v>0.41574824977355801</v>
      </c>
      <c r="F70">
        <f ca="1">OFFSET(Results_Grouping_Apple!J$49,0,$N69)</f>
        <v>20.842506183144302</v>
      </c>
      <c r="G70">
        <f ca="1">OFFSET(Results_Grouping_Apple!K$49,0,$N69)</f>
        <v>3.6767438116054301</v>
      </c>
      <c r="H70">
        <f t="shared" ca="1" si="31"/>
        <v>23.974422824056401</v>
      </c>
      <c r="I70">
        <f t="shared" ca="1" si="5"/>
        <v>44.43506373377781</v>
      </c>
      <c r="M70">
        <f t="shared" ca="1" si="6"/>
        <v>-0.38186527342288823</v>
      </c>
      <c r="N70">
        <v>84</v>
      </c>
    </row>
    <row r="71" spans="1:14" x14ac:dyDescent="0.25">
      <c r="A71" t="str">
        <f t="shared" ca="1" si="29"/>
        <v>S4_07 - Retail Donation to PA (CSC)</v>
      </c>
      <c r="B71">
        <f ca="1">OFFSET(Results_Grouping_Apple!F$49,0,$N70)</f>
        <v>-6.7580213843398003</v>
      </c>
      <c r="C71">
        <f ca="1">OFFSET(Results_Grouping_Apple!G$49,0,$N70)</f>
        <v>0.81070998575508002</v>
      </c>
      <c r="D71">
        <f ca="1">OFFSET(Results_Grouping_Apple!H$49,0,$N70)</f>
        <v>0.51074729102570104</v>
      </c>
      <c r="E71">
        <f ca="1">OFFSET(Results_Grouping_Apple!I$49,0,$N70)</f>
        <v>0.19994781157017</v>
      </c>
      <c r="F71">
        <f ca="1">OFFSET(Results_Grouping_Apple!J$49,0,$N70)</f>
        <v>18.656874178109401</v>
      </c>
      <c r="G71">
        <f ca="1">OFFSET(Results_Grouping_Apple!K$49,0,$N70)</f>
        <v>0.97989041542527999</v>
      </c>
      <c r="H71">
        <f ca="1">G59+E59</f>
        <v>20.747299717860017</v>
      </c>
      <c r="I71">
        <f t="shared" ca="1" si="5"/>
        <v>35.14744801540585</v>
      </c>
      <c r="M71">
        <f t="shared" ca="1" si="6"/>
        <v>-4.256725880563569</v>
      </c>
      <c r="N71">
        <v>91</v>
      </c>
    </row>
    <row r="72" spans="1:14" x14ac:dyDescent="0.25">
      <c r="A72" t="str">
        <f t="shared" ca="1" si="29"/>
        <v>S4_14 - Retail Donation to PA (CSC)</v>
      </c>
      <c r="B72">
        <f ca="1">OFFSET(Results_Grouping_Apple!F$49,0,$N71)</f>
        <v>-6.7580213843398003</v>
      </c>
      <c r="C72">
        <f ca="1">OFFSET(Results_Grouping_Apple!G$49,0,$N71)</f>
        <v>0.87669800785142404</v>
      </c>
      <c r="D72">
        <f ca="1">OFFSET(Results_Grouping_Apple!H$49,0,$N71)</f>
        <v>1.10463948989279</v>
      </c>
      <c r="E72">
        <f ca="1">OFFSET(Results_Grouping_Apple!I$49,0,$N71)</f>
        <v>0.216222633442161</v>
      </c>
      <c r="F72">
        <f ca="1">OFFSET(Results_Grouping_Apple!J$49,0,$N71)</f>
        <v>20.1754569600485</v>
      </c>
      <c r="G72">
        <f ca="1">OFFSET(Results_Grouping_Apple!K$49,0,$N71)</f>
        <v>1.32196002536621</v>
      </c>
      <c r="H72">
        <f t="shared" ref="H72:H73" ca="1" si="32">G60+E60</f>
        <v>22.698344503580472</v>
      </c>
      <c r="I72">
        <f t="shared" ca="1" si="5"/>
        <v>39.635300235841754</v>
      </c>
      <c r="M72">
        <f t="shared" ca="1" si="6"/>
        <v>-3.2385012277872152</v>
      </c>
      <c r="N72">
        <v>98</v>
      </c>
    </row>
    <row r="73" spans="1:14" x14ac:dyDescent="0.25">
      <c r="A73" t="str">
        <f t="shared" ca="1" si="29"/>
        <v>S4_20 - Retail Donation to PA (CSC)</v>
      </c>
      <c r="B73">
        <f ca="1">OFFSET(Results_Grouping_Apple!F$49,0,$N72)</f>
        <v>-6.7580213843398003</v>
      </c>
      <c r="C73">
        <f ca="1">OFFSET(Results_Grouping_Apple!G$49,0,$N72)</f>
        <v>0.94245035844028102</v>
      </c>
      <c r="D73">
        <f ca="1">OFFSET(Results_Grouping_Apple!H$49,0,$N72)</f>
        <v>1.6964106451925101</v>
      </c>
      <c r="E73">
        <f ca="1">OFFSET(Results_Grouping_Apple!I$49,0,$N72)</f>
        <v>0.23243933095032299</v>
      </c>
      <c r="F73">
        <f ca="1">OFFSET(Results_Grouping_Apple!J$49,0,$N72)</f>
        <v>21.688616232052102</v>
      </c>
      <c r="G73">
        <f ca="1">OFFSET(Results_Grouping_Apple!K$49,0,$N72)</f>
        <v>1.66280795812878</v>
      </c>
      <c r="H73">
        <f t="shared" ca="1" si="32"/>
        <v>24.642421272209152</v>
      </c>
      <c r="I73">
        <f t="shared" ca="1" si="5"/>
        <v>44.107124412633347</v>
      </c>
      <c r="M73">
        <f t="shared" ca="1" si="6"/>
        <v>-2.2239130916279057</v>
      </c>
      <c r="N73">
        <v>105</v>
      </c>
    </row>
    <row r="74" spans="1:14" x14ac:dyDescent="0.25">
      <c r="A74" t="str">
        <f t="shared" ca="1" si="29"/>
        <v>S5_07 - Retail Donation to Food Bank (Estimate)</v>
      </c>
      <c r="B74">
        <f ca="1">OFFSET(Results_Grouping_Apple!F$49,0,$N73)</f>
        <v>-6.7580213843398003</v>
      </c>
      <c r="C74">
        <f ca="1">OFFSET(Results_Grouping_Apple!G$49,0,$N73)</f>
        <v>1.2791747931916699</v>
      </c>
      <c r="D74">
        <f ca="1">OFFSET(Results_Grouping_Apple!H$49,0,$N73)</f>
        <v>0.51074729102570104</v>
      </c>
      <c r="E74">
        <f ca="1">OFFSET(Results_Grouping_Apple!I$49,0,$N73)</f>
        <v>0.61268267542180999</v>
      </c>
      <c r="F74">
        <f ca="1">OFFSET(Results_Grouping_Apple!J$49,0,$N73)</f>
        <v>20.691437562304699</v>
      </c>
      <c r="G74">
        <f ca="1">OFFSET(Results_Grouping_Apple!K$49,0,$N73)</f>
        <v>2.7926319121204402</v>
      </c>
      <c r="H74">
        <f ca="1">G59+E59</f>
        <v>20.747299717860017</v>
      </c>
      <c r="I74">
        <f t="shared" ref="I74:I82" ca="1" si="33">SUM(B74:H74)</f>
        <v>39.875952567584534</v>
      </c>
      <c r="M74">
        <f t="shared" ref="M74:M82" ca="1" si="34">SUM(B74:E74,G74)</f>
        <v>-1.5627847125801799</v>
      </c>
      <c r="N74">
        <v>112</v>
      </c>
    </row>
    <row r="75" spans="1:14" x14ac:dyDescent="0.25">
      <c r="A75" t="str">
        <f t="shared" ca="1" si="29"/>
        <v>S5_14 - Retail Donation to Food Bank (Estimate)</v>
      </c>
      <c r="B75">
        <f ca="1">OFFSET(Results_Grouping_Apple!F$49,0,$N74)</f>
        <v>-6.7580213843398003</v>
      </c>
      <c r="C75">
        <f ca="1">OFFSET(Results_Grouping_Apple!G$49,0,$N74)</f>
        <v>1.3832936717072699</v>
      </c>
      <c r="D75">
        <f ca="1">OFFSET(Results_Grouping_Apple!H$49,0,$N74)</f>
        <v>1.10463948989279</v>
      </c>
      <c r="E75">
        <f ca="1">OFFSET(Results_Grouping_Apple!I$49,0,$N74)</f>
        <v>0.66255219551428302</v>
      </c>
      <c r="F75">
        <f ca="1">OFFSET(Results_Grouping_Apple!J$49,0,$N74)</f>
        <v>22.375624340631799</v>
      </c>
      <c r="G75">
        <f ca="1">OFFSET(Results_Grouping_Apple!K$49,0,$N74)</f>
        <v>3.2822502485365601</v>
      </c>
      <c r="H75">
        <f t="shared" ref="H75:H76" ca="1" si="35">G60+E60</f>
        <v>22.698344503580472</v>
      </c>
      <c r="I75">
        <f t="shared" ca="1" si="33"/>
        <v>44.748683065523373</v>
      </c>
      <c r="M75">
        <f t="shared" ca="1" si="34"/>
        <v>-0.32528577868889785</v>
      </c>
      <c r="N75">
        <v>119</v>
      </c>
    </row>
    <row r="76" spans="1:14" x14ac:dyDescent="0.25">
      <c r="A76" t="str">
        <f t="shared" ca="1" si="29"/>
        <v>S5_20 - Retail Donation to Food Bank (Estimate)</v>
      </c>
      <c r="B76">
        <f ca="1">OFFSET(Results_Grouping_Apple!F$49,0,$N75)</f>
        <v>-6.7580213843398003</v>
      </c>
      <c r="C76">
        <f ca="1">OFFSET(Results_Grouping_Apple!G$49,0,$N75)</f>
        <v>1.4870406970853201</v>
      </c>
      <c r="D76">
        <f ca="1">OFFSET(Results_Grouping_Apple!H$49,0,$N75)</f>
        <v>1.6964106451925101</v>
      </c>
      <c r="E76">
        <f ca="1">OFFSET(Results_Grouping_Apple!I$49,0,$N75)</f>
        <v>0.71224361017785498</v>
      </c>
      <c r="F76">
        <f ca="1">OFFSET(Results_Grouping_Apple!J$49,0,$N75)</f>
        <v>24.0537961661792</v>
      </c>
      <c r="G76">
        <f ca="1">OFFSET(Results_Grouping_Apple!K$49,0,$N75)</f>
        <v>3.7701199480369101</v>
      </c>
      <c r="H76">
        <f t="shared" ca="1" si="35"/>
        <v>24.642421272209152</v>
      </c>
      <c r="I76">
        <f t="shared" ca="1" si="33"/>
        <v>49.604010954541145</v>
      </c>
      <c r="M76">
        <f t="shared" ca="1" si="34"/>
        <v>0.90779351615279458</v>
      </c>
      <c r="N76">
        <v>126</v>
      </c>
    </row>
    <row r="77" spans="1:14" x14ac:dyDescent="0.25">
      <c r="A77" t="str">
        <f t="shared" ca="1" si="29"/>
        <v>S6_07 - Prepared Food from Retail (Estimate)</v>
      </c>
      <c r="B77">
        <f ca="1">OFFSET(Results_Grouping_Apple!F$49,0,$N76)</f>
        <v>-6.7580213843398003</v>
      </c>
      <c r="C77">
        <f ca="1">OFFSET(Results_Grouping_Apple!G$49,0,$N76)</f>
        <v>0.89259988330609796</v>
      </c>
      <c r="D77">
        <f ca="1">OFFSET(Results_Grouping_Apple!H$49,0,$N76)</f>
        <v>0.51074729102570104</v>
      </c>
      <c r="E77">
        <f ca="1">OFFSET(Results_Grouping_Apple!I$49,0,$N76)</f>
        <v>0.37539343379567502</v>
      </c>
      <c r="F77">
        <f ca="1">OFFSET(Results_Grouping_Apple!J$49,0,$N76)</f>
        <v>18.819417686688102</v>
      </c>
      <c r="G77">
        <f ca="1">OFFSET(Results_Grouping_Apple!K$49,0,$N76)</f>
        <v>1.02185136092909</v>
      </c>
      <c r="H77">
        <f ca="1">G59+E59</f>
        <v>20.747299717860017</v>
      </c>
      <c r="I77">
        <f t="shared" ca="1" si="33"/>
        <v>35.609287989264885</v>
      </c>
      <c r="M77">
        <f t="shared" ca="1" si="34"/>
        <v>-3.9574294152832366</v>
      </c>
      <c r="N77">
        <v>133</v>
      </c>
    </row>
    <row r="78" spans="1:14" x14ac:dyDescent="0.25">
      <c r="A78" t="str">
        <f t="shared" ca="1" si="29"/>
        <v>S6_14 - Prepared Food from Retail (Estimate)</v>
      </c>
      <c r="B78">
        <f ca="1">OFFSET(Results_Grouping_Apple!F$49,0,$N77)</f>
        <v>-6.7580213843398003</v>
      </c>
      <c r="C78">
        <f ca="1">OFFSET(Results_Grouping_Apple!G$49,0,$N77)</f>
        <v>0.96525336217985103</v>
      </c>
      <c r="D78">
        <f ca="1">OFFSET(Results_Grouping_Apple!H$49,0,$N77)</f>
        <v>1.10463948989279</v>
      </c>
      <c r="E78">
        <f ca="1">OFFSET(Results_Grouping_Apple!I$49,0,$N77)</f>
        <v>0.405948713290672</v>
      </c>
      <c r="F78">
        <f ca="1">OFFSET(Results_Grouping_Apple!J$49,0,$N77)</f>
        <v>20.351230754209201</v>
      </c>
      <c r="G78">
        <f ca="1">OFFSET(Results_Grouping_Apple!K$49,0,$N77)</f>
        <v>1.3673363966668499</v>
      </c>
      <c r="H78">
        <f t="shared" ref="H78:H79" ca="1" si="36">G60+E60</f>
        <v>22.698344503580472</v>
      </c>
      <c r="I78">
        <f t="shared" ca="1" si="33"/>
        <v>40.134731835480039</v>
      </c>
      <c r="M78">
        <f t="shared" ca="1" si="34"/>
        <v>-2.9148434223096369</v>
      </c>
      <c r="N78">
        <v>140</v>
      </c>
    </row>
    <row r="79" spans="1:14" x14ac:dyDescent="0.25">
      <c r="A79" t="str">
        <f t="shared" ca="1" si="29"/>
        <v>S6_20 - Prepared Food from Retail (Estimate)</v>
      </c>
      <c r="B79">
        <f ca="1">OFFSET(Results_Grouping_Apple!F$49,0,$N78)</f>
        <v>-6.7580213843398003</v>
      </c>
      <c r="C79">
        <f ca="1">OFFSET(Results_Grouping_Apple!G$49,0,$N78)</f>
        <v>1.0376473643433399</v>
      </c>
      <c r="D79">
        <f ca="1">OFFSET(Results_Grouping_Apple!H$49,0,$N78)</f>
        <v>1.6964106451925101</v>
      </c>
      <c r="E79">
        <f ca="1">OFFSET(Results_Grouping_Apple!I$49,0,$N78)</f>
        <v>0.43639486678747202</v>
      </c>
      <c r="F79">
        <f ca="1">OFFSET(Results_Grouping_Apple!J$49,0,$N78)</f>
        <v>21.8775730607749</v>
      </c>
      <c r="G79">
        <f ca="1">OFFSET(Results_Grouping_Apple!K$49,0,$N78)</f>
        <v>1.7115875572769701</v>
      </c>
      <c r="H79">
        <f t="shared" ca="1" si="36"/>
        <v>24.642421272209152</v>
      </c>
      <c r="I79">
        <f t="shared" ca="1" si="33"/>
        <v>44.644013382244545</v>
      </c>
      <c r="M79">
        <f t="shared" ca="1" si="34"/>
        <v>-1.8759809507395078</v>
      </c>
      <c r="N79">
        <v>147</v>
      </c>
    </row>
    <row r="80" spans="1:14" x14ac:dyDescent="0.25">
      <c r="A80" t="str">
        <f t="shared" ca="1" si="29"/>
        <v>S7_07 - Direct Donation of Prepared Food (Estimate)</v>
      </c>
      <c r="B80">
        <f ca="1">OFFSET(Results_Grouping_Apple!F$49,0,$N79)</f>
        <v>-6.7580213843398003</v>
      </c>
      <c r="C80">
        <f ca="1">OFFSET(Results_Grouping_Apple!G$49,0,$N79)</f>
        <v>0</v>
      </c>
      <c r="D80">
        <f ca="1">OFFSET(Results_Grouping_Apple!H$49,0,$N79)</f>
        <v>0.51074729102570104</v>
      </c>
      <c r="E80">
        <f ca="1">OFFSET(Results_Grouping_Apple!I$49,0,$N79)</f>
        <v>0</v>
      </c>
      <c r="F80">
        <f ca="1">OFFSET(Results_Grouping_Apple!J$49,0,$N79)</f>
        <v>16.7992384173548</v>
      </c>
      <c r="G80">
        <f ca="1">OFFSET(Results_Grouping_Apple!K$49,0,$N79)</f>
        <v>0.24256724244024999</v>
      </c>
      <c r="H80">
        <f ca="1">G59+E59</f>
        <v>20.747299717860017</v>
      </c>
      <c r="I80">
        <f t="shared" ca="1" si="33"/>
        <v>31.541831284340965</v>
      </c>
      <c r="M80">
        <f t="shared" ca="1" si="34"/>
        <v>-6.0047068508738493</v>
      </c>
      <c r="N80">
        <v>154</v>
      </c>
    </row>
    <row r="81" spans="1:14" x14ac:dyDescent="0.25">
      <c r="A81" t="str">
        <f t="shared" ca="1" si="29"/>
        <v>S7_14 - Direct Donation of Prepared Food (Estimate)</v>
      </c>
      <c r="B81">
        <f ca="1">OFFSET(Results_Grouping_Apple!F$49,0,$N80)</f>
        <v>-6.7580213843398003</v>
      </c>
      <c r="C81">
        <f ca="1">OFFSET(Results_Grouping_Apple!G$49,0,$N80)</f>
        <v>0</v>
      </c>
      <c r="D81">
        <f ca="1">OFFSET(Results_Grouping_Apple!H$49,0,$N80)</f>
        <v>1.10463948989279</v>
      </c>
      <c r="E81">
        <f ca="1">OFFSET(Results_Grouping_Apple!I$49,0,$N80)</f>
        <v>0</v>
      </c>
      <c r="F81">
        <f ca="1">OFFSET(Results_Grouping_Apple!J$49,0,$N80)</f>
        <v>18.166618288534899</v>
      </c>
      <c r="G81">
        <f ca="1">OFFSET(Results_Grouping_Apple!K$49,0,$N80)</f>
        <v>0.52462217551030799</v>
      </c>
      <c r="H81">
        <f t="shared" ref="H81:H82" ca="1" si="37">G60+E60</f>
        <v>22.698344503580472</v>
      </c>
      <c r="I81">
        <f t="shared" ca="1" si="33"/>
        <v>35.736203073178672</v>
      </c>
      <c r="M81">
        <f t="shared" ca="1" si="34"/>
        <v>-5.1287597189367027</v>
      </c>
      <c r="N81">
        <v>161</v>
      </c>
    </row>
    <row r="82" spans="1:14" x14ac:dyDescent="0.25">
      <c r="A82" t="str">
        <f t="shared" ca="1" si="29"/>
        <v>S7_20 - Direct Donation of Prepared Food (Estimate)</v>
      </c>
      <c r="B82">
        <f ca="1">OFFSET(Results_Grouping_Apple!F$49,0,$N81)</f>
        <v>-6.7580213843398003</v>
      </c>
      <c r="C82">
        <f ca="1">OFFSET(Results_Grouping_Apple!G$49,0,$N81)</f>
        <v>0</v>
      </c>
      <c r="D82">
        <f ca="1">OFFSET(Results_Grouping_Apple!H$49,0,$N81)</f>
        <v>1.6964106451925101</v>
      </c>
      <c r="E82">
        <f ca="1">OFFSET(Results_Grouping_Apple!I$49,0,$N81)</f>
        <v>0</v>
      </c>
      <c r="F82">
        <f ca="1">OFFSET(Results_Grouping_Apple!J$49,0,$N81)</f>
        <v>19.529114660175001</v>
      </c>
      <c r="G82">
        <f ca="1">OFFSET(Results_Grouping_Apple!K$49,0,$N81)</f>
        <v>0.80566976953368696</v>
      </c>
      <c r="H82">
        <f t="shared" ca="1" si="37"/>
        <v>24.642421272209152</v>
      </c>
      <c r="I82">
        <f t="shared" ca="1" si="33"/>
        <v>39.915594962770548</v>
      </c>
      <c r="M82">
        <f t="shared" ca="1" si="34"/>
        <v>-4.2559409696136026</v>
      </c>
      <c r="N82">
        <v>168</v>
      </c>
    </row>
    <row r="83" spans="1:14" x14ac:dyDescent="0.25">
      <c r="A83" t="str">
        <f t="shared" ref="A83:A85" ca="1" si="38">A55</f>
        <v>S8_07_Car - Local Small Business Food Rescue App (Estimate)</v>
      </c>
      <c r="B83">
        <f ca="1">OFFSET(Results_Grouping_Apple!F$49,0,$N82)</f>
        <v>-6.7580213843398003</v>
      </c>
      <c r="C83">
        <f ca="1">OFFSET(Results_Grouping_Apple!G$49,0,$N82)</f>
        <v>7.2963898717957196</v>
      </c>
      <c r="D83">
        <f ca="1">OFFSET(Results_Grouping_Apple!H$49,0,$N82)</f>
        <v>0.51074729102570104</v>
      </c>
      <c r="E83">
        <f ca="1">OFFSET(Results_Grouping_Apple!I$49,0,$N82)</f>
        <v>0.359906060826306</v>
      </c>
      <c r="F83">
        <f ca="1">OFFSET(Results_Grouping_Apple!J$49,0,$N82)</f>
        <v>33.582373520596903</v>
      </c>
      <c r="G83">
        <f ca="1">OFFSET(Results_Grouping_Apple!K$49,0,$N82)</f>
        <v>15.897563367122</v>
      </c>
      <c r="H83" s="12">
        <f ca="1">G59+E59</f>
        <v>20.747299717860017</v>
      </c>
      <c r="I83">
        <f t="shared" ref="I83:I85" ca="1" si="39">SUM(B83:H83)</f>
        <v>71.636258444886849</v>
      </c>
      <c r="M83">
        <f t="shared" ref="M83:M85" ca="1" si="40">SUM(B83:E83,G83)</f>
        <v>17.306585206429926</v>
      </c>
      <c r="N83">
        <v>175</v>
      </c>
    </row>
    <row r="84" spans="1:14" x14ac:dyDescent="0.25">
      <c r="A84" t="str">
        <f t="shared" ca="1" si="38"/>
        <v>S8_14_Car - Local Small Business Food Rescue App (Estimate)</v>
      </c>
      <c r="B84">
        <f ca="1">OFFSET(Results_Grouping_Apple!F$49,0,$N83)</f>
        <v>-6.7580213843398003</v>
      </c>
      <c r="C84">
        <f ca="1">OFFSET(Results_Grouping_Apple!G$49,0,$N83)</f>
        <v>7.8902820706628098</v>
      </c>
      <c r="D84">
        <f ca="1">OFFSET(Results_Grouping_Apple!H$49,0,$N83)</f>
        <v>1.10463948989279</v>
      </c>
      <c r="E84">
        <f ca="1">OFFSET(Results_Grouping_Apple!I$49,0,$N83)</f>
        <v>0.38920074019589002</v>
      </c>
      <c r="F84">
        <f ca="1">OFFSET(Results_Grouping_Apple!J$49,0,$N83)</f>
        <v>36.315822528087303</v>
      </c>
      <c r="G84">
        <f ca="1">OFFSET(Results_Grouping_Apple!K$49,0,$N83)</f>
        <v>17.453862170805699</v>
      </c>
      <c r="H84" s="12">
        <f t="shared" ref="H84:H85" ca="1" si="41">G60+E60</f>
        <v>22.698344503580472</v>
      </c>
      <c r="I84">
        <f t="shared" ca="1" si="39"/>
        <v>79.094130118885161</v>
      </c>
      <c r="M84">
        <f t="shared" ca="1" si="40"/>
        <v>20.07996308721739</v>
      </c>
      <c r="N84">
        <v>182</v>
      </c>
    </row>
    <row r="85" spans="1:14" x14ac:dyDescent="0.25">
      <c r="A85" t="str">
        <f t="shared" ca="1" si="38"/>
        <v>S8_20_Car - Local Small Business Food Rescue App (Estimate)</v>
      </c>
      <c r="B85">
        <f ca="1">OFFSET(Results_Grouping_Apple!F$49,0,$N84)</f>
        <v>-6.7580213843398003</v>
      </c>
      <c r="C85">
        <f ca="1">OFFSET(Results_Grouping_Apple!G$49,0,$N84)</f>
        <v>8.4820532259625292</v>
      </c>
      <c r="D85">
        <f ca="1">OFFSET(Results_Grouping_Apple!H$49,0,$N84)</f>
        <v>1.6964106451925101</v>
      </c>
      <c r="E85">
        <f ca="1">OFFSET(Results_Grouping_Apple!I$49,0,$N84)</f>
        <v>0.41839079571058102</v>
      </c>
      <c r="F85">
        <f ca="1">OFFSET(Results_Grouping_Apple!J$49,0,$N84)</f>
        <v>39.039509217693798</v>
      </c>
      <c r="G85">
        <f ca="1">OFFSET(Results_Grouping_Apple!K$49,0,$N84)</f>
        <v>19.0046027644762</v>
      </c>
      <c r="H85" s="12">
        <f t="shared" ca="1" si="41"/>
        <v>24.642421272209152</v>
      </c>
      <c r="I85">
        <f t="shared" ca="1" si="39"/>
        <v>86.525366536904968</v>
      </c>
      <c r="M85">
        <f t="shared" ca="1" si="40"/>
        <v>22.843436047002019</v>
      </c>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9"/>
  </sheetPr>
  <dimension ref="A1:CA85"/>
  <sheetViews>
    <sheetView tabSelected="1" topLeftCell="Z1" zoomScale="60" zoomScaleNormal="60" workbookViewId="0">
      <selection activeCell="AQ40" sqref="AQ40"/>
    </sheetView>
  </sheetViews>
  <sheetFormatPr defaultRowHeight="15" x14ac:dyDescent="0.25"/>
  <cols>
    <col min="1" max="1" width="71.42578125" bestFit="1" customWidth="1"/>
    <col min="2" max="2" width="19.140625" bestFit="1" customWidth="1"/>
    <col min="3" max="3" width="14.7109375" bestFit="1" customWidth="1"/>
    <col min="4" max="4" width="17.42578125" bestFit="1" customWidth="1"/>
    <col min="5" max="5" width="23.28515625" bestFit="1" customWidth="1"/>
    <col min="6" max="6" width="15.7109375" bestFit="1" customWidth="1"/>
    <col min="7" max="7" width="14.140625" bestFit="1" customWidth="1"/>
    <col min="8" max="8" width="10.85546875" bestFit="1" customWidth="1"/>
    <col min="9" max="13" width="10.85546875" customWidth="1"/>
  </cols>
  <sheetData>
    <row r="1" spans="1:79" x14ac:dyDescent="0.25">
      <c r="A1" s="5" t="s">
        <v>83</v>
      </c>
      <c r="F1" s="8"/>
      <c r="H1" s="8"/>
      <c r="P1" s="5"/>
      <c r="Q1">
        <v>7</v>
      </c>
      <c r="R1">
        <v>14</v>
      </c>
      <c r="S1">
        <v>20</v>
      </c>
      <c r="T1" t="s">
        <v>115</v>
      </c>
      <c r="U1" t="s">
        <v>223</v>
      </c>
      <c r="V1" t="s">
        <v>222</v>
      </c>
      <c r="W1" t="s">
        <v>224</v>
      </c>
      <c r="AG1" s="6" t="s">
        <v>118</v>
      </c>
      <c r="AP1" s="5" t="s">
        <v>92</v>
      </c>
      <c r="AQ1" t="s">
        <v>112</v>
      </c>
      <c r="AR1" t="s">
        <v>113</v>
      </c>
      <c r="AS1" t="s">
        <v>114</v>
      </c>
      <c r="AT1" t="s">
        <v>115</v>
      </c>
      <c r="BB1" s="6" t="s">
        <v>104</v>
      </c>
      <c r="BM1" s="7" t="s">
        <v>116</v>
      </c>
      <c r="CA1" s="7" t="s">
        <v>117</v>
      </c>
    </row>
    <row r="2" spans="1:79" x14ac:dyDescent="0.25">
      <c r="A2" s="5" t="s">
        <v>92</v>
      </c>
      <c r="B2" t="s">
        <v>97</v>
      </c>
      <c r="C2" t="s">
        <v>34</v>
      </c>
      <c r="D2" t="s">
        <v>35</v>
      </c>
      <c r="E2" t="s">
        <v>36</v>
      </c>
      <c r="F2" t="s">
        <v>98</v>
      </c>
      <c r="G2" t="s">
        <v>38</v>
      </c>
      <c r="H2" t="s">
        <v>95</v>
      </c>
      <c r="I2" t="s">
        <v>96</v>
      </c>
      <c r="J2" t="s">
        <v>102</v>
      </c>
      <c r="K2" t="s">
        <v>101</v>
      </c>
      <c r="L2" t="s">
        <v>103</v>
      </c>
      <c r="M2" t="s">
        <v>119</v>
      </c>
      <c r="N2">
        <v>0</v>
      </c>
      <c r="P2" t="s">
        <v>246</v>
      </c>
      <c r="Q2">
        <f ca="1">$M$3</f>
        <v>990.25026145916718</v>
      </c>
      <c r="R2">
        <f ca="1">$M$4</f>
        <v>1042.5342960803596</v>
      </c>
      <c r="S2">
        <f ca="1">$M$5</f>
        <v>1094.6316020065051</v>
      </c>
      <c r="T2">
        <f ca="1">S2-Q2</f>
        <v>104.38134054733791</v>
      </c>
      <c r="U2">
        <f ca="1">SLOPE(Q2:S2,$Q$1:$S$1)</f>
        <v>8.013895689057529</v>
      </c>
      <c r="V2">
        <f ca="1">INTERCEPT(Q2:S2,$Q$1:$S$1)</f>
        <v>932.94881209822427</v>
      </c>
      <c r="W2" s="10">
        <f ca="1">(-V2/U2)/100</f>
        <v>-1.1641639076636687</v>
      </c>
      <c r="AP2" t="s">
        <v>246</v>
      </c>
      <c r="AQ2">
        <f ca="1">$I$3</f>
        <v>351252.57404078916</v>
      </c>
      <c r="AR2">
        <f ca="1">$I$4</f>
        <v>379814.58210395934</v>
      </c>
      <c r="AS2">
        <f ca="1">$I$5</f>
        <v>408274.58299547748</v>
      </c>
      <c r="AT2">
        <f ca="1">AS2-AQ2</f>
        <v>57022.008954688325</v>
      </c>
    </row>
    <row r="3" spans="1:79" x14ac:dyDescent="0.25">
      <c r="A3" t="str">
        <f>Results_Grouping_Chicken!$E$9</f>
        <v>S1_07 - Redistribution from Grower/Packer (OFB)</v>
      </c>
      <c r="B3">
        <f ca="1">OFFSET(Results_Grouping_Chicken!F$57,0,$N2)</f>
        <v>234.996735400695</v>
      </c>
      <c r="C3" s="3">
        <f ca="1">OFFSET(Results_Grouping_Chicken!G$57,0,$N2)</f>
        <v>-16.171115966280901</v>
      </c>
      <c r="D3">
        <f ca="1">OFFSET(Results_Grouping_Chicken!H$57,0,$N2)</f>
        <v>-14.250124451999</v>
      </c>
      <c r="E3">
        <f ca="1">OFFSET(Results_Grouping_Chicken!I$57,0,$N2)</f>
        <v>474.12137039536901</v>
      </c>
      <c r="F3">
        <f ca="1">OFFSET(Results_Grouping_Chicken!J$57,0,$N2)</f>
        <v>350262.32377933001</v>
      </c>
      <c r="G3">
        <f ca="1">OFFSET(Results_Grouping_Chicken!K$57,0,$N2)</f>
        <v>311.55339608138303</v>
      </c>
      <c r="H3">
        <v>0</v>
      </c>
      <c r="I3">
        <f ca="1">SUM(B3:H3)</f>
        <v>351252.57404078916</v>
      </c>
      <c r="M3">
        <f ca="1">SUM(B3:E3,G3)</f>
        <v>990.25026145916718</v>
      </c>
      <c r="N3">
        <v>7</v>
      </c>
      <c r="P3" t="s">
        <v>105</v>
      </c>
      <c r="Q3">
        <f ca="1">$M$6</f>
        <v>709.26794079614967</v>
      </c>
      <c r="R3">
        <f ca="1">$M$7</f>
        <v>738.68132140999387</v>
      </c>
      <c r="S3">
        <f ca="1">$M$8</f>
        <v>767.98965423581762</v>
      </c>
      <c r="T3">
        <f t="shared" ref="T3:T9" ca="1" si="0">S3-Q3</f>
        <v>58.721713439667951</v>
      </c>
      <c r="U3">
        <f t="shared" ref="U3:U9" ca="1" si="1">SLOPE(Q3:S3,$Q$1:$S$1)</f>
        <v>4.5083698266438397</v>
      </c>
      <c r="V3">
        <f t="shared" ref="V3:V9" ca="1" si="2">INTERCEPT(Q3:S3,$Q$1:$S$1)</f>
        <v>677.03191784985449</v>
      </c>
      <c r="W3" s="10">
        <f t="shared" ref="W3:W9" ca="1" si="3">(-V3/U3)/100</f>
        <v>-1.5017222275082447</v>
      </c>
      <c r="AP3" t="s">
        <v>105</v>
      </c>
      <c r="AQ3">
        <f ca="1">$I$6</f>
        <v>328291.49604820716</v>
      </c>
      <c r="AR3">
        <f ca="1">$I$7</f>
        <v>354984.57915849297</v>
      </c>
      <c r="AS3">
        <f ca="1">$I$8</f>
        <v>381582.32982910081</v>
      </c>
      <c r="AT3">
        <f t="shared" ref="AT3:AT10" ca="1" si="4">AS3-AQ3</f>
        <v>53290.833780893649</v>
      </c>
    </row>
    <row r="4" spans="1:79" x14ac:dyDescent="0.25">
      <c r="A4" t="str">
        <f ca="1">OFFSET(Results_Grouping_Chicken!$E$9,0,N3)</f>
        <v>S1_14 - Redistribution from Grower/Packer (OFB)</v>
      </c>
      <c r="B4">
        <f ca="1">OFFSET(Results_Grouping_Chicken!F$57,0,$N3)</f>
        <v>234.996735400695</v>
      </c>
      <c r="C4" s="3">
        <f ca="1">OFFSET(Results_Grouping_Chicken!G$57,0,$N3)</f>
        <v>-17.487369591501199</v>
      </c>
      <c r="D4">
        <f ca="1">OFFSET(Results_Grouping_Chicken!H$57,0,$N3)</f>
        <v>-30.8200366054953</v>
      </c>
      <c r="E4">
        <f ca="1">OFFSET(Results_Grouping_Chicken!I$57,0,$N3)</f>
        <v>512.71264472990902</v>
      </c>
      <c r="F4">
        <f ca="1">OFFSET(Results_Grouping_Chicken!J$57,0,$N3)</f>
        <v>378772.04780787899</v>
      </c>
      <c r="G4">
        <f ca="1">OFFSET(Results_Grouping_Chicken!K$57,0,$N3)</f>
        <v>343.13232214675202</v>
      </c>
      <c r="H4">
        <v>0</v>
      </c>
      <c r="I4">
        <f t="shared" ref="I4:I73" ca="1" si="5">SUM(B4:H4)</f>
        <v>379814.58210395934</v>
      </c>
      <c r="M4">
        <f t="shared" ref="M4:M73" ca="1" si="6">SUM(B4:E4,G4)</f>
        <v>1042.5342960803596</v>
      </c>
      <c r="N4">
        <v>14</v>
      </c>
      <c r="P4" t="s">
        <v>106</v>
      </c>
      <c r="Q4">
        <f ca="1">$M$9</f>
        <v>2994.6243733308424</v>
      </c>
      <c r="R4">
        <f ca="1">$M$10</f>
        <v>3210.0551379880985</v>
      </c>
      <c r="S4">
        <f ca="1">$M$11</f>
        <v>3424.7165070573333</v>
      </c>
      <c r="T4">
        <f t="shared" ca="1" si="0"/>
        <v>430.09213372649083</v>
      </c>
      <c r="U4">
        <f t="shared" ca="1" si="1"/>
        <v>33.020398840395984</v>
      </c>
      <c r="V4">
        <f t="shared" ca="1" si="2"/>
        <v>2758.5198886400126</v>
      </c>
      <c r="W4" s="10">
        <f t="shared" ca="1" si="3"/>
        <v>-0.83539871882629624</v>
      </c>
      <c r="AP4" t="s">
        <v>106</v>
      </c>
      <c r="AQ4">
        <f ca="1">$I$9</f>
        <v>331045.48707639222</v>
      </c>
      <c r="AR4">
        <f ca="1">$I$10</f>
        <v>357968.95217582182</v>
      </c>
      <c r="AS4">
        <f ca="1">$I$11</f>
        <v>384796.26204275462</v>
      </c>
      <c r="AT4">
        <f t="shared" ca="1" si="4"/>
        <v>53750.774966362398</v>
      </c>
    </row>
    <row r="5" spans="1:79" x14ac:dyDescent="0.25">
      <c r="A5" t="str">
        <f ca="1">OFFSET(Results_Grouping_Chicken!$E$9,0,N4)</f>
        <v>S1_20 - Redistribution from Grower/Packer (OFB)</v>
      </c>
      <c r="B5">
        <f ca="1">OFFSET(Results_Grouping_Chicken!F$57,0,$N4)</f>
        <v>234.996735400695</v>
      </c>
      <c r="C5" s="3">
        <f ca="1">OFFSET(Results_Grouping_Chicken!G$57,0,$N4)</f>
        <v>-18.798922310867098</v>
      </c>
      <c r="D5">
        <f ca="1">OFFSET(Results_Grouping_Chicken!H$57,0,$N4)</f>
        <v>-47.330770501273904</v>
      </c>
      <c r="E5">
        <f ca="1">OFFSET(Results_Grouping_Chicken!I$57,0,$N4)</f>
        <v>551.16609308464103</v>
      </c>
      <c r="F5">
        <f ca="1">OFFSET(Results_Grouping_Chicken!J$57,0,$N4)</f>
        <v>407179.95139347098</v>
      </c>
      <c r="G5">
        <f ca="1">OFFSET(Results_Grouping_Chicken!K$57,0,$N4)</f>
        <v>374.59846633331</v>
      </c>
      <c r="H5">
        <v>0</v>
      </c>
      <c r="I5">
        <f t="shared" ca="1" si="5"/>
        <v>408274.58299547748</v>
      </c>
      <c r="M5">
        <f t="shared" ca="1" si="6"/>
        <v>1094.6316020065051</v>
      </c>
      <c r="N5">
        <v>21</v>
      </c>
      <c r="P5" t="s">
        <v>107</v>
      </c>
      <c r="Q5">
        <f ca="1">$M$12</f>
        <v>489.99821438225456</v>
      </c>
      <c r="R5">
        <f ca="1">$M$13</f>
        <v>501.56405912508961</v>
      </c>
      <c r="S5">
        <f ca="1">$M$14</f>
        <v>513.08859727959725</v>
      </c>
      <c r="T5">
        <f t="shared" ca="1" si="0"/>
        <v>23.090382897342693</v>
      </c>
      <c r="U5">
        <f t="shared" ca="1" si="1"/>
        <v>1.7727681881588433</v>
      </c>
      <c r="V5">
        <f t="shared" ca="1" si="2"/>
        <v>477.32245835747631</v>
      </c>
      <c r="W5" s="10">
        <f t="shared" ca="1" si="3"/>
        <v>-2.6925260817840631</v>
      </c>
      <c r="AP5" t="s">
        <v>107</v>
      </c>
      <c r="AQ5">
        <f ca="1">$I$12</f>
        <v>328540.86091744364</v>
      </c>
      <c r="AR5">
        <f ca="1">$I$13</f>
        <v>355260.46109695884</v>
      </c>
      <c r="AS5">
        <f ca="1">$I$14</f>
        <v>381884.63413297688</v>
      </c>
      <c r="AT5">
        <f t="shared" ca="1" si="4"/>
        <v>53343.773215533234</v>
      </c>
    </row>
    <row r="6" spans="1:79" x14ac:dyDescent="0.25">
      <c r="A6" t="str">
        <f ca="1">OFFSET(Results_Grouping_Chicken!$E$9,0,N5)</f>
        <v>S2_07 - Gleaning (SH)</v>
      </c>
      <c r="B6">
        <f ca="1">OFFSET(Results_Grouping_Chicken!F$57,0,$N5)</f>
        <v>234.996735400695</v>
      </c>
      <c r="C6">
        <f ca="1">OFFSET(Results_Grouping_Chicken!G$57,0,$N5)</f>
        <v>-14.0943537302355</v>
      </c>
      <c r="D6">
        <f ca="1">OFFSET(Results_Grouping_Chicken!H$57,0,$N5)</f>
        <v>-14.250124451999</v>
      </c>
      <c r="E6">
        <f ca="1">OFFSET(Results_Grouping_Chicken!I$57,0,$N5)</f>
        <v>457.62190760528</v>
      </c>
      <c r="F6">
        <f ca="1">OFFSET(Results_Grouping_Chicken!J$57,0,$N5)</f>
        <v>327582.22810741101</v>
      </c>
      <c r="G6">
        <f ca="1">OFFSET(Results_Grouping_Chicken!K$57,0,$N5)</f>
        <v>44.993775972409097</v>
      </c>
      <c r="H6">
        <v>0</v>
      </c>
      <c r="I6">
        <f t="shared" ca="1" si="5"/>
        <v>328291.49604820716</v>
      </c>
      <c r="M6">
        <f t="shared" ca="1" si="6"/>
        <v>709.26794079614967</v>
      </c>
      <c r="N6">
        <v>28</v>
      </c>
      <c r="P6" t="s">
        <v>108</v>
      </c>
      <c r="Q6">
        <f ca="1">$M$15</f>
        <v>446.44488987495293</v>
      </c>
      <c r="R6">
        <f ca="1">$M$16</f>
        <v>454.46569657654749</v>
      </c>
      <c r="S6">
        <f ca="1">$M$17</f>
        <v>462.45785753992249</v>
      </c>
      <c r="T6">
        <f t="shared" ca="1" si="0"/>
        <v>16.012967664969551</v>
      </c>
      <c r="U6">
        <f t="shared" ca="1" si="1"/>
        <v>1.2293983950236849</v>
      </c>
      <c r="V6">
        <f t="shared" ca="1" si="2"/>
        <v>437.65436993181731</v>
      </c>
      <c r="W6" s="10">
        <f t="shared" ca="1" si="3"/>
        <v>-3.5599067942770959</v>
      </c>
      <c r="AP6" t="s">
        <v>108</v>
      </c>
      <c r="AQ6">
        <f ca="1">$I$15</f>
        <v>342276.14004702168</v>
      </c>
      <c r="AR6">
        <f ca="1">$I$16</f>
        <v>370113.72806266422</v>
      </c>
      <c r="AS6">
        <f ca="1">$I$17</f>
        <v>397851.89612111088</v>
      </c>
      <c r="AT6">
        <f t="shared" ca="1" si="4"/>
        <v>55575.756074089208</v>
      </c>
    </row>
    <row r="7" spans="1:79" x14ac:dyDescent="0.25">
      <c r="A7" t="str">
        <f ca="1">OFFSET(Results_Grouping_Chicken!$E$9,0,N6)</f>
        <v>S2_14 - Gleaning (SH)</v>
      </c>
      <c r="B7">
        <f ca="1">OFFSET(Results_Grouping_Chicken!F$57,0,$N6)</f>
        <v>234.996735400695</v>
      </c>
      <c r="C7">
        <f ca="1">OFFSET(Results_Grouping_Chicken!G$57,0,$N6)</f>
        <v>-15.241568568751999</v>
      </c>
      <c r="D7">
        <f ca="1">OFFSET(Results_Grouping_Chicken!H$57,0,$N6)</f>
        <v>-30.8200366054953</v>
      </c>
      <c r="E7">
        <f ca="1">OFFSET(Results_Grouping_Chicken!I$57,0,$N6)</f>
        <v>494.87020241045701</v>
      </c>
      <c r="F7">
        <f ca="1">OFFSET(Results_Grouping_Chicken!J$57,0,$N6)</f>
        <v>354245.89783708297</v>
      </c>
      <c r="G7">
        <f ca="1">OFFSET(Results_Grouping_Chicken!K$57,0,$N6)</f>
        <v>54.875988773089098</v>
      </c>
      <c r="H7">
        <v>0</v>
      </c>
      <c r="I7">
        <f t="shared" ca="1" si="5"/>
        <v>354984.57915849297</v>
      </c>
      <c r="M7">
        <f t="shared" ca="1" si="6"/>
        <v>738.68132140999387</v>
      </c>
      <c r="N7">
        <v>35</v>
      </c>
      <c r="P7" t="s">
        <v>109</v>
      </c>
      <c r="Q7">
        <f ca="1">$M$18</f>
        <v>756.54266725576281</v>
      </c>
      <c r="R7">
        <f ca="1">$M$19</f>
        <v>789.80399072079513</v>
      </c>
      <c r="S7">
        <f ca="1">$M$20</f>
        <v>822.94652374505267</v>
      </c>
      <c r="T7">
        <f t="shared" ca="1" si="0"/>
        <v>66.403856489289865</v>
      </c>
      <c r="U7">
        <f t="shared" ca="1" si="1"/>
        <v>5.0981677037855899</v>
      </c>
      <c r="V7">
        <f t="shared" ca="1" si="2"/>
        <v>720.08943528880047</v>
      </c>
      <c r="W7" s="10">
        <f t="shared" ca="1" si="3"/>
        <v>-1.4124475245373074</v>
      </c>
      <c r="AP7" t="s">
        <v>109</v>
      </c>
      <c r="AQ7">
        <f ca="1">$I$18</f>
        <v>379777.65958463046</v>
      </c>
      <c r="AR7">
        <f ca="1">$I$19</f>
        <v>410667.6968649645</v>
      </c>
      <c r="AS7">
        <f ca="1">$I$20</f>
        <v>441447.41258358298</v>
      </c>
      <c r="AT7">
        <f t="shared" ca="1" si="4"/>
        <v>61669.752998952521</v>
      </c>
    </row>
    <row r="8" spans="1:79" x14ac:dyDescent="0.25">
      <c r="A8" t="str">
        <f ca="1">OFFSET(Results_Grouping_Chicken!$E$9,0,N7)</f>
        <v>S2_20 - Gleaning (SH)</v>
      </c>
      <c r="B8">
        <f ca="1">OFFSET(Results_Grouping_Chicken!F$57,0,$N7)</f>
        <v>234.996735400695</v>
      </c>
      <c r="C8">
        <f ca="1">OFFSET(Results_Grouping_Chicken!G$57,0,$N7)</f>
        <v>-16.384686211404201</v>
      </c>
      <c r="D8">
        <f ca="1">OFFSET(Results_Grouping_Chicken!H$57,0,$N7)</f>
        <v>-47.330770501273904</v>
      </c>
      <c r="E8">
        <f ca="1">OFFSET(Results_Grouping_Chicken!I$57,0,$N7)</f>
        <v>531.98546759117698</v>
      </c>
      <c r="F8">
        <f ca="1">OFFSET(Results_Grouping_Chicken!J$57,0,$N7)</f>
        <v>380814.34017486498</v>
      </c>
      <c r="G8">
        <f ca="1">OFFSET(Results_Grouping_Chicken!K$57,0,$N7)</f>
        <v>64.7229079566237</v>
      </c>
      <c r="H8">
        <v>0</v>
      </c>
      <c r="I8">
        <f t="shared" ca="1" si="5"/>
        <v>381582.32982910081</v>
      </c>
      <c r="M8">
        <f t="shared" ca="1" si="6"/>
        <v>767.98965423581762</v>
      </c>
      <c r="N8">
        <v>42</v>
      </c>
      <c r="P8" t="s">
        <v>110</v>
      </c>
      <c r="Q8">
        <f ca="1">$M$21</f>
        <v>467.49752262728083</v>
      </c>
      <c r="R8">
        <f ca="1">$M$22</f>
        <v>477.23191571566701</v>
      </c>
      <c r="S8">
        <f ca="1">$M$23</f>
        <v>486.93154311449177</v>
      </c>
      <c r="T8">
        <f t="shared" ca="1" si="0"/>
        <v>19.434020487210944</v>
      </c>
      <c r="U8">
        <f t="shared" ca="1" si="1"/>
        <v>1.4920503241944649</v>
      </c>
      <c r="V8">
        <f t="shared" ca="1" si="2"/>
        <v>456.82897272182208</v>
      </c>
      <c r="W8" s="10">
        <f t="shared" ca="1" si="3"/>
        <v>-3.061753114583833</v>
      </c>
      <c r="AP8" t="s">
        <v>110</v>
      </c>
      <c r="AQ8">
        <f ca="1">$I$21</f>
        <v>345268.456307585</v>
      </c>
      <c r="AR8">
        <f ca="1">$I$22</f>
        <v>373349.60494909034</v>
      </c>
      <c r="AS8">
        <f ca="1">$I$23</f>
        <v>401330.46377401752</v>
      </c>
      <c r="AT8">
        <f t="shared" ca="1" si="4"/>
        <v>56062.007466432522</v>
      </c>
    </row>
    <row r="9" spans="1:79" x14ac:dyDescent="0.25">
      <c r="A9" t="str">
        <f ca="1">OFFSET(Results_Grouping_Chicken!$E$9,0,N8)</f>
        <v>S3_07_Car - Gleaning (UG)</v>
      </c>
      <c r="B9">
        <f ca="1">OFFSET(Results_Grouping_Chicken!F$57,0,$N8)</f>
        <v>234.996735400695</v>
      </c>
      <c r="C9">
        <f ca="1">OFFSET(Results_Grouping_Chicken!G$57,0,$N8)</f>
        <v>-14.0943537302355</v>
      </c>
      <c r="D9">
        <f ca="1">OFFSET(Results_Grouping_Chicken!H$57,0,$N8)</f>
        <v>-14.250124451999</v>
      </c>
      <c r="E9">
        <f ca="1">OFFSET(Results_Grouping_Chicken!I$57,0,$N8)</f>
        <v>238.42591393650201</v>
      </c>
      <c r="F9">
        <f ca="1">OFFSET(Results_Grouping_Chicken!J$57,0,$N8)</f>
        <v>327739.30930697999</v>
      </c>
      <c r="G9">
        <f ca="1">OFFSET(Results_Grouping_Chicken!K$57,0,$N8)</f>
        <v>2549.5462021758799</v>
      </c>
      <c r="H9">
        <f ca="1">G3</f>
        <v>311.55339608138303</v>
      </c>
      <c r="I9">
        <f t="shared" ca="1" si="5"/>
        <v>331045.48707639222</v>
      </c>
      <c r="M9">
        <f t="shared" ca="1" si="6"/>
        <v>2994.6243733308424</v>
      </c>
      <c r="N9">
        <v>49</v>
      </c>
      <c r="P9" t="s">
        <v>111</v>
      </c>
      <c r="Q9">
        <f ca="1">$M$24</f>
        <v>226.49837298150837</v>
      </c>
      <c r="R9">
        <f ca="1">$M$25</f>
        <v>216.6165562150033</v>
      </c>
      <c r="S9">
        <f ca="1">$M$26</f>
        <v>206.77003165126231</v>
      </c>
      <c r="T9">
        <f t="shared" ca="1" si="0"/>
        <v>-19.728341330246053</v>
      </c>
      <c r="U9">
        <f t="shared" ca="1" si="1"/>
        <v>-1.5146468584298429</v>
      </c>
      <c r="V9">
        <f t="shared" ca="1" si="2"/>
        <v>237.32849401446583</v>
      </c>
      <c r="W9" s="10">
        <f t="shared" ca="1" si="3"/>
        <v>1.5668899499154025</v>
      </c>
      <c r="AP9" t="s">
        <v>111</v>
      </c>
      <c r="AQ9">
        <f ca="1">$I$24</f>
        <v>308098.97421133425</v>
      </c>
      <c r="AR9">
        <f ca="1">$I$25</f>
        <v>333154.69989151374</v>
      </c>
      <c r="AS9">
        <f ca="1">$I$26</f>
        <v>358120.94083712524</v>
      </c>
      <c r="AT9">
        <f t="shared" ca="1" si="4"/>
        <v>50021.966625790985</v>
      </c>
    </row>
    <row r="10" spans="1:79" x14ac:dyDescent="0.25">
      <c r="A10" t="str">
        <f ca="1">OFFSET(Results_Grouping_Chicken!$E$9,0,N9)</f>
        <v>S3_14_Car - Gleaning (UG)</v>
      </c>
      <c r="B10">
        <f ca="1">OFFSET(Results_Grouping_Chicken!F$57,0,$N9)</f>
        <v>234.996735400695</v>
      </c>
      <c r="C10">
        <f ca="1">OFFSET(Results_Grouping_Chicken!G$57,0,$N9)</f>
        <v>-15.241568568751999</v>
      </c>
      <c r="D10">
        <f ca="1">OFFSET(Results_Grouping_Chicken!H$57,0,$N9)</f>
        <v>-30.8200366054953</v>
      </c>
      <c r="E10">
        <f ca="1">OFFSET(Results_Grouping_Chicken!I$57,0,$N9)</f>
        <v>257.83267437318102</v>
      </c>
      <c r="F10">
        <f ca="1">OFFSET(Results_Grouping_Chicken!J$57,0,$N9)</f>
        <v>354415.76471568702</v>
      </c>
      <c r="G10">
        <f ca="1">OFFSET(Results_Grouping_Chicken!K$57,0,$N9)</f>
        <v>2763.28733338847</v>
      </c>
      <c r="H10">
        <f t="shared" ref="H10:H11" ca="1" si="7">G4</f>
        <v>343.13232214675202</v>
      </c>
      <c r="I10">
        <f t="shared" ca="1" si="5"/>
        <v>357968.95217582182</v>
      </c>
      <c r="M10">
        <f t="shared" ca="1" si="6"/>
        <v>3210.0551379880985</v>
      </c>
      <c r="N10">
        <v>56</v>
      </c>
      <c r="P10" s="12" t="s">
        <v>228</v>
      </c>
      <c r="Q10" s="12">
        <f ca="1">$M$27</f>
        <v>5269.3660571628679</v>
      </c>
      <c r="R10" s="12">
        <f ca="1">$M$28</f>
        <v>5669.950214690145</v>
      </c>
      <c r="S10" s="12">
        <f ca="1">$M$29</f>
        <v>6069.1037145121481</v>
      </c>
      <c r="T10" s="12">
        <f t="shared" ref="T10" ca="1" si="8">S10-Q10</f>
        <v>799.7376573492802</v>
      </c>
      <c r="U10" s="12">
        <f t="shared" ref="U10" ca="1" si="9">SLOPE(Q10:S10,$Q$1:$S$1)</f>
        <v>61.39999861088031</v>
      </c>
      <c r="V10" s="12">
        <f t="shared" ref="V10" ca="1" si="10">INTERCEPT(Q10:S10,$Q$1:$S$1)</f>
        <v>4830.3400144396892</v>
      </c>
      <c r="W10" s="14">
        <f t="shared" ref="W10" ca="1" si="11">(-V10/U10)/100</f>
        <v>-0.78670034588302651</v>
      </c>
      <c r="AP10" s="12" t="s">
        <v>228</v>
      </c>
      <c r="AQ10" s="12">
        <f ca="1">I27</f>
        <v>619934.27752684557</v>
      </c>
      <c r="AR10" s="12">
        <f ca="1">I28</f>
        <v>670371.94650014676</v>
      </c>
      <c r="AS10" s="12">
        <f ca="1">I29</f>
        <v>720629.48094140715</v>
      </c>
      <c r="AT10" s="12">
        <f t="shared" ca="1" si="4"/>
        <v>100695.20341456158</v>
      </c>
    </row>
    <row r="11" spans="1:79" x14ac:dyDescent="0.25">
      <c r="A11" t="str">
        <f ca="1">OFFSET(Results_Grouping_Chicken!$E$9,0,N10)</f>
        <v>S3_20_Car - Gleaning (UG)</v>
      </c>
      <c r="B11">
        <f ca="1">OFFSET(Results_Grouping_Chicken!F$57,0,$N10)</f>
        <v>234.996735400695</v>
      </c>
      <c r="C11">
        <f ca="1">OFFSET(Results_Grouping_Chicken!G$57,0,$N10)</f>
        <v>-16.384686211400599</v>
      </c>
      <c r="D11">
        <f ca="1">OFFSET(Results_Grouping_Chicken!H$57,0,$N10)</f>
        <v>-47.330770501273904</v>
      </c>
      <c r="E11">
        <f ca="1">OFFSET(Results_Grouping_Chicken!I$57,0,$N10)</f>
        <v>277.17012495115301</v>
      </c>
      <c r="F11">
        <f ca="1">OFFSET(Results_Grouping_Chicken!J$57,0,$N10)</f>
        <v>380996.94706936402</v>
      </c>
      <c r="G11">
        <f ca="1">OFFSET(Results_Grouping_Chicken!K$57,0,$N10)</f>
        <v>2976.2651034181599</v>
      </c>
      <c r="H11">
        <f t="shared" ca="1" si="7"/>
        <v>374.59846633331</v>
      </c>
      <c r="I11">
        <f t="shared" ca="1" si="5"/>
        <v>384796.26204275462</v>
      </c>
      <c r="M11">
        <f t="shared" ca="1" si="6"/>
        <v>3424.7165070573333</v>
      </c>
      <c r="N11">
        <v>63</v>
      </c>
      <c r="P11" s="5"/>
      <c r="AP11" s="5" t="s">
        <v>93</v>
      </c>
      <c r="AQ11" t="s">
        <v>112</v>
      </c>
      <c r="AR11" t="s">
        <v>113</v>
      </c>
      <c r="AS11" t="s">
        <v>114</v>
      </c>
      <c r="AT11" t="s">
        <v>115</v>
      </c>
    </row>
    <row r="12" spans="1:79" x14ac:dyDescent="0.25">
      <c r="A12" t="str">
        <f ca="1">OFFSET(Results_Grouping_Chicken!$E$9,0,N11)</f>
        <v>S3_07_Van - Gleaning (UG)</v>
      </c>
      <c r="B12">
        <f ca="1">OFFSET(Results_Grouping_Chicken!F$57,0,$N11)</f>
        <v>234.996735400695</v>
      </c>
      <c r="C12">
        <f ca="1">OFFSET(Results_Grouping_Chicken!G$57,0,$N11)</f>
        <v>-14.0943537302355</v>
      </c>
      <c r="D12">
        <f ca="1">OFFSET(Results_Grouping_Chicken!H$57,0,$N11)</f>
        <v>-14.250124451999</v>
      </c>
      <c r="E12">
        <f ca="1">OFFSET(Results_Grouping_Chicken!I$57,0,$N11)</f>
        <v>238.42591393650201</v>
      </c>
      <c r="F12">
        <f ca="1">OFFSET(Results_Grouping_Chicken!J$57,0,$N11)</f>
        <v>327739.30930697999</v>
      </c>
      <c r="G12">
        <f ca="1">OFFSET(Results_Grouping_Chicken!K$57,0,$N11)</f>
        <v>44.920043227291998</v>
      </c>
      <c r="H12">
        <f ca="1">G3</f>
        <v>311.55339608138303</v>
      </c>
      <c r="I12">
        <f t="shared" ca="1" si="5"/>
        <v>328540.86091744364</v>
      </c>
      <c r="M12">
        <f t="shared" ca="1" si="6"/>
        <v>489.99821438225456</v>
      </c>
      <c r="N12">
        <v>70</v>
      </c>
      <c r="AP12" t="s">
        <v>246</v>
      </c>
      <c r="AQ12">
        <f ca="1">$I$31</f>
        <v>39629.355507453372</v>
      </c>
      <c r="AR12">
        <f ca="1">$I$32</f>
        <v>42826.682992329763</v>
      </c>
      <c r="AS12">
        <f ca="1">$I$33</f>
        <v>46012.591450474203</v>
      </c>
      <c r="AT12">
        <f ca="1">AS12-AQ12</f>
        <v>6383.2359430208307</v>
      </c>
    </row>
    <row r="13" spans="1:79" x14ac:dyDescent="0.25">
      <c r="A13" t="str">
        <f ca="1">OFFSET(Results_Grouping_Chicken!$E$9,0,N12)</f>
        <v>S3_14_Van - Gleaning (UG)</v>
      </c>
      <c r="B13">
        <f ca="1">OFFSET(Results_Grouping_Chicken!F$57,0,$N12)</f>
        <v>234.996735400695</v>
      </c>
      <c r="C13">
        <f ca="1">OFFSET(Results_Grouping_Chicken!G$57,0,$N12)</f>
        <v>-15.241568568751999</v>
      </c>
      <c r="D13">
        <f ca="1">OFFSET(Results_Grouping_Chicken!H$57,0,$N12)</f>
        <v>-30.8200366054953</v>
      </c>
      <c r="E13">
        <f ca="1">OFFSET(Results_Grouping_Chicken!I$57,0,$N12)</f>
        <v>257.83267437318102</v>
      </c>
      <c r="F13">
        <f ca="1">OFFSET(Results_Grouping_Chicken!J$57,0,$N12)</f>
        <v>354415.76471568702</v>
      </c>
      <c r="G13">
        <f ca="1">OFFSET(Results_Grouping_Chicken!K$57,0,$N12)</f>
        <v>54.796254525460903</v>
      </c>
      <c r="H13">
        <f t="shared" ref="H13:H14" ca="1" si="12">G4</f>
        <v>343.13232214675202</v>
      </c>
      <c r="I13">
        <f t="shared" ca="1" si="5"/>
        <v>355260.46109695884</v>
      </c>
      <c r="M13">
        <f t="shared" ca="1" si="6"/>
        <v>501.56405912508961</v>
      </c>
      <c r="N13">
        <v>77</v>
      </c>
      <c r="AP13" t="s">
        <v>105</v>
      </c>
      <c r="AQ13">
        <f ca="1">$I$34</f>
        <v>36846.423807248459</v>
      </c>
      <c r="AR13">
        <f ca="1">$I$35</f>
        <v>39817.233595596896</v>
      </c>
      <c r="AS13">
        <f ca="1">$I$36</f>
        <v>42777.433348987019</v>
      </c>
      <c r="AT13">
        <f t="shared" ref="AT13:AT20" ca="1" si="13">AS13-AQ13</f>
        <v>5931.0095417385601</v>
      </c>
    </row>
    <row r="14" spans="1:79" x14ac:dyDescent="0.25">
      <c r="A14" t="str">
        <f ca="1">OFFSET(Results_Grouping_Chicken!$E$9,0,N13)</f>
        <v>S3_20_Van - Gleaning (UG)</v>
      </c>
      <c r="B14">
        <f ca="1">OFFSET(Results_Grouping_Chicken!F$57,0,$N13)</f>
        <v>234.996735400695</v>
      </c>
      <c r="C14">
        <f ca="1">OFFSET(Results_Grouping_Chicken!G$57,0,$N13)</f>
        <v>-16.384686211400599</v>
      </c>
      <c r="D14">
        <f ca="1">OFFSET(Results_Grouping_Chicken!H$57,0,$N13)</f>
        <v>-47.330770501273904</v>
      </c>
      <c r="E14">
        <f ca="1">OFFSET(Results_Grouping_Chicken!I$57,0,$N13)</f>
        <v>277.17012495115301</v>
      </c>
      <c r="F14">
        <f ca="1">OFFSET(Results_Grouping_Chicken!J$57,0,$N13)</f>
        <v>380996.94706936402</v>
      </c>
      <c r="G14">
        <f ca="1">OFFSET(Results_Grouping_Chicken!K$57,0,$N13)</f>
        <v>64.637193640423703</v>
      </c>
      <c r="H14">
        <f t="shared" ca="1" si="12"/>
        <v>374.59846633331</v>
      </c>
      <c r="I14">
        <f t="shared" ca="1" si="5"/>
        <v>381884.63413297688</v>
      </c>
      <c r="M14">
        <f t="shared" ca="1" si="6"/>
        <v>513.08859727959725</v>
      </c>
      <c r="N14">
        <v>84</v>
      </c>
      <c r="AP14" t="s">
        <v>106</v>
      </c>
      <c r="AQ14">
        <f ca="1">$I$37</f>
        <v>39460.662011171429</v>
      </c>
      <c r="AR14">
        <f ca="1">$I$38</f>
        <v>42650.478558781651</v>
      </c>
      <c r="AS14">
        <f ca="1">$I$39</f>
        <v>45828.902904435941</v>
      </c>
      <c r="AT14">
        <f t="shared" ca="1" si="13"/>
        <v>6368.2408932645121</v>
      </c>
    </row>
    <row r="15" spans="1:79" x14ac:dyDescent="0.25">
      <c r="A15" t="str">
        <f ca="1">OFFSET(Results_Grouping_Chicken!$E$9,0,N14)</f>
        <v>S4_07 - Retail Donation to PA (CSC)</v>
      </c>
      <c r="B15">
        <f ca="1">OFFSET(Results_Grouping_Chicken!F$57,0,$N14)</f>
        <v>234.996735400695</v>
      </c>
      <c r="C15">
        <f ca="1">OFFSET(Results_Grouping_Chicken!G$57,0,$N14)</f>
        <v>-22.619245161898998</v>
      </c>
      <c r="D15">
        <f ca="1">OFFSET(Results_Grouping_Chicken!H$57,0,$N14)</f>
        <v>-14.250124451999</v>
      </c>
      <c r="E15">
        <f ca="1">OFFSET(Results_Grouping_Chicken!I$57,0,$N14)</f>
        <v>227.89949576227801</v>
      </c>
      <c r="F15">
        <f ca="1">OFFSET(Results_Grouping_Chicken!J$57,0,$N14)</f>
        <v>341044.02039066999</v>
      </c>
      <c r="G15">
        <f ca="1">OFFSET(Results_Grouping_Chicken!K$57,0,$N14)</f>
        <v>20.418028325877899</v>
      </c>
      <c r="H15">
        <f ca="1">G3+E3</f>
        <v>785.67476647675198</v>
      </c>
      <c r="I15">
        <f t="shared" ca="1" si="5"/>
        <v>342276.14004702168</v>
      </c>
      <c r="M15">
        <f t="shared" ca="1" si="6"/>
        <v>446.44488987495293</v>
      </c>
      <c r="N15">
        <v>91</v>
      </c>
      <c r="AP15" t="s">
        <v>107</v>
      </c>
      <c r="AQ15">
        <f ca="1">$I$40</f>
        <v>36956.035852222842</v>
      </c>
      <c r="AR15">
        <f ca="1">$I$41</f>
        <v>39941.987479918644</v>
      </c>
      <c r="AS15">
        <f ca="1">$I$42</f>
        <v>42917.274994658204</v>
      </c>
      <c r="AT15">
        <f t="shared" ca="1" si="13"/>
        <v>5961.2391424353627</v>
      </c>
    </row>
    <row r="16" spans="1:79" x14ac:dyDescent="0.25">
      <c r="A16" t="str">
        <f ca="1">OFFSET(Results_Grouping_Chicken!$E$9,0,N15)</f>
        <v>S4_14 - Retail Donation to PA (CSC)</v>
      </c>
      <c r="B16">
        <f ca="1">OFFSET(Results_Grouping_Chicken!F$57,0,$N15)</f>
        <v>234.996735400695</v>
      </c>
      <c r="C16">
        <f ca="1">OFFSET(Results_Grouping_Chicken!G$57,0,$N15)</f>
        <v>-24.460346512294599</v>
      </c>
      <c r="D16">
        <f ca="1">OFFSET(Results_Grouping_Chicken!H$57,0,$N15)</f>
        <v>-30.8200366054953</v>
      </c>
      <c r="E16">
        <f ca="1">OFFSET(Results_Grouping_Chicken!I$57,0,$N15)</f>
        <v>246.44945471970999</v>
      </c>
      <c r="F16">
        <f ca="1">OFFSET(Results_Grouping_Chicken!J$57,0,$N15)</f>
        <v>368803.41739921097</v>
      </c>
      <c r="G16">
        <f ca="1">OFFSET(Results_Grouping_Chicken!K$57,0,$N15)</f>
        <v>28.299889573932401</v>
      </c>
      <c r="H16">
        <f t="shared" ref="H16:H17" ca="1" si="14">G4+E4</f>
        <v>855.84496687666103</v>
      </c>
      <c r="I16">
        <f t="shared" ca="1" si="5"/>
        <v>370113.72806266422</v>
      </c>
      <c r="M16">
        <f t="shared" ca="1" si="6"/>
        <v>454.46569657654749</v>
      </c>
      <c r="N16">
        <v>98</v>
      </c>
      <c r="AP16" t="s">
        <v>108</v>
      </c>
      <c r="AQ16">
        <f ca="1">$I$43</f>
        <v>38854.309948488706</v>
      </c>
      <c r="AR16">
        <f ca="1">$I$44</f>
        <v>41994.772258439007</v>
      </c>
      <c r="AS16">
        <f ca="1">$I$45</f>
        <v>45124.018631567771</v>
      </c>
      <c r="AT16">
        <f t="shared" ca="1" si="13"/>
        <v>6269.7086830790649</v>
      </c>
    </row>
    <row r="17" spans="1:46" x14ac:dyDescent="0.25">
      <c r="A17" t="str">
        <f ca="1">OFFSET(Results_Grouping_Chicken!$E$9,0,N16)</f>
        <v>S4_20 - Retail Donation to PA (CSC)</v>
      </c>
      <c r="B17">
        <f ca="1">OFFSET(Results_Grouping_Chicken!F$57,0,$N16)</f>
        <v>234.996735400695</v>
      </c>
      <c r="C17">
        <f ca="1">OFFSET(Results_Grouping_Chicken!G$57,0,$N16)</f>
        <v>-26.294872500719102</v>
      </c>
      <c r="D17">
        <f ca="1">OFFSET(Results_Grouping_Chicken!H$57,0,$N16)</f>
        <v>-47.330770501273904</v>
      </c>
      <c r="E17">
        <f ca="1">OFFSET(Results_Grouping_Chicken!I$57,0,$N16)</f>
        <v>264.93316382369102</v>
      </c>
      <c r="F17">
        <f ca="1">OFFSET(Results_Grouping_Chicken!J$57,0,$N16)</f>
        <v>396463.67370415299</v>
      </c>
      <c r="G17">
        <f ca="1">OFFSET(Results_Grouping_Chicken!K$57,0,$N16)</f>
        <v>36.1536013175295</v>
      </c>
      <c r="H17">
        <f t="shared" ca="1" si="14"/>
        <v>925.76455941795098</v>
      </c>
      <c r="I17">
        <f t="shared" ca="1" si="5"/>
        <v>397851.89612111088</v>
      </c>
      <c r="M17">
        <f t="shared" ca="1" si="6"/>
        <v>462.45785753992249</v>
      </c>
      <c r="N17">
        <v>105</v>
      </c>
      <c r="AP17" t="s">
        <v>109</v>
      </c>
      <c r="AQ17">
        <f ca="1">$I$46</f>
        <v>43267.170604091611</v>
      </c>
      <c r="AR17">
        <f ca="1">$I$47</f>
        <v>46766.819246474559</v>
      </c>
      <c r="AS17">
        <f ca="1">$I$48</f>
        <v>50253.969143705399</v>
      </c>
      <c r="AT17">
        <f t="shared" ca="1" si="13"/>
        <v>6986.7985396137883</v>
      </c>
    </row>
    <row r="18" spans="1:46" x14ac:dyDescent="0.25">
      <c r="A18" t="str">
        <f ca="1">OFFSET(Results_Grouping_Chicken!$E$9,0,N17)</f>
        <v>S5_07 - Retail Donation to Food Bank (Estimate)</v>
      </c>
      <c r="B18">
        <f ca="1">OFFSET(Results_Grouping_Chicken!F$57,0,$N17)</f>
        <v>234.996735400695</v>
      </c>
      <c r="C18">
        <f ca="1">OFFSET(Results_Grouping_Chicken!G$57,0,$N17)</f>
        <v>-36.551455276610803</v>
      </c>
      <c r="D18">
        <f ca="1">OFFSET(Results_Grouping_Chicken!H$57,0,$N17)</f>
        <v>-14.250124451999</v>
      </c>
      <c r="E18">
        <f ca="1">OFFSET(Results_Grouping_Chicken!I$57,0,$N17)</f>
        <v>503.060663242315</v>
      </c>
      <c r="F18">
        <f ca="1">OFFSET(Results_Grouping_Chicken!J$57,0,$N17)</f>
        <v>378235.44215089799</v>
      </c>
      <c r="G18">
        <f ca="1">OFFSET(Results_Grouping_Chicken!K$57,0,$N17)</f>
        <v>69.286848341362699</v>
      </c>
      <c r="H18">
        <f ca="1">G3+E3</f>
        <v>785.67476647675198</v>
      </c>
      <c r="I18">
        <f t="shared" ca="1" si="5"/>
        <v>379777.65958463046</v>
      </c>
      <c r="M18">
        <f t="shared" ca="1" si="6"/>
        <v>756.54266725576281</v>
      </c>
      <c r="N18">
        <v>112</v>
      </c>
      <c r="AP18" t="s">
        <v>110</v>
      </c>
      <c r="AQ18">
        <f ca="1">$I$49</f>
        <v>39203.136824242334</v>
      </c>
      <c r="AR18">
        <f ca="1">$I$50</f>
        <v>42371.992019427831</v>
      </c>
      <c r="AS18">
        <f ca="1">$I$51</f>
        <v>45529.529874630141</v>
      </c>
      <c r="AT18">
        <f t="shared" ca="1" si="13"/>
        <v>6326.3930503878073</v>
      </c>
    </row>
    <row r="19" spans="1:46" x14ac:dyDescent="0.25">
      <c r="A19" t="str">
        <f ca="1">OFFSET(Results_Grouping_Chicken!$E$9,0,N18)</f>
        <v>S5_14 - Retail Donation to Food Bank (Estimate)</v>
      </c>
      <c r="B19">
        <f ca="1">OFFSET(Results_Grouping_Chicken!F$57,0,$N18)</f>
        <v>234.996735400695</v>
      </c>
      <c r="C19">
        <f ca="1">OFFSET(Results_Grouping_Chicken!G$57,0,$N18)</f>
        <v>-39.526573729388502</v>
      </c>
      <c r="D19">
        <f ca="1">OFFSET(Results_Grouping_Chicken!H$57,0,$N18)</f>
        <v>-30.8200366054953</v>
      </c>
      <c r="E19">
        <f ca="1">OFFSET(Results_Grouping_Chicken!I$57,0,$N18)</f>
        <v>544.00746141314505</v>
      </c>
      <c r="F19">
        <f ca="1">OFFSET(Results_Grouping_Chicken!J$57,0,$N18)</f>
        <v>409022.047907367</v>
      </c>
      <c r="G19">
        <f ca="1">OFFSET(Results_Grouping_Chicken!K$57,0,$N18)</f>
        <v>81.146404241838795</v>
      </c>
      <c r="H19">
        <f t="shared" ref="H19:H20" ca="1" si="15">G4+E4</f>
        <v>855.84496687666103</v>
      </c>
      <c r="I19">
        <f t="shared" ca="1" si="5"/>
        <v>410667.6968649645</v>
      </c>
      <c r="M19">
        <f t="shared" ca="1" si="6"/>
        <v>789.80399072079513</v>
      </c>
      <c r="N19">
        <v>119</v>
      </c>
      <c r="AP19" t="s">
        <v>111</v>
      </c>
      <c r="AQ19">
        <f ca="1">$I$52</f>
        <v>34888.380829290669</v>
      </c>
      <c r="AR19">
        <f ca="1">$I$53</f>
        <v>37706.034955119467</v>
      </c>
      <c r="AS19">
        <f ca="1">$I$54</f>
        <v>40513.626030499312</v>
      </c>
      <c r="AT19">
        <f t="shared" ca="1" si="13"/>
        <v>5625.2452012086433</v>
      </c>
    </row>
    <row r="20" spans="1:46" x14ac:dyDescent="0.25">
      <c r="A20" t="str">
        <f ca="1">OFFSET(Results_Grouping_Chicken!$E$9,0,N19)</f>
        <v>S5_20 - Retail Donation to Food Bank (Estimate)</v>
      </c>
      <c r="B20">
        <f ca="1">OFFSET(Results_Grouping_Chicken!F$57,0,$N19)</f>
        <v>234.996735400695</v>
      </c>
      <c r="C20">
        <f ca="1">OFFSET(Results_Grouping_Chicken!G$57,0,$N19)</f>
        <v>-42.491066759066598</v>
      </c>
      <c r="D20">
        <f ca="1">OFFSET(Results_Grouping_Chicken!H$57,0,$N19)</f>
        <v>-47.330770501273904</v>
      </c>
      <c r="E20">
        <f ca="1">OFFSET(Results_Grouping_Chicken!I$57,0,$N19)</f>
        <v>584.80802101916902</v>
      </c>
      <c r="F20">
        <f ca="1">OFFSET(Results_Grouping_Chicken!J$57,0,$N19)</f>
        <v>439698.70150041999</v>
      </c>
      <c r="G20">
        <f ca="1">OFFSET(Results_Grouping_Chicken!K$57,0,$N19)</f>
        <v>92.963604585529097</v>
      </c>
      <c r="H20">
        <f t="shared" ca="1" si="15"/>
        <v>925.76455941795098</v>
      </c>
      <c r="I20">
        <f t="shared" ca="1" si="5"/>
        <v>441447.41258358298</v>
      </c>
      <c r="M20">
        <f t="shared" ca="1" si="6"/>
        <v>822.94652374505267</v>
      </c>
      <c r="N20">
        <v>126</v>
      </c>
      <c r="AP20" s="12" t="s">
        <v>228</v>
      </c>
      <c r="AQ20" s="12">
        <f ca="1">I55</f>
        <v>73774.983349486924</v>
      </c>
      <c r="AR20" s="12">
        <f ca="1">I56</f>
        <v>79757.826052540404</v>
      </c>
      <c r="AS20" s="12">
        <f ca="1">I57</f>
        <v>85719.301460226896</v>
      </c>
      <c r="AT20" s="12">
        <f t="shared" ca="1" si="13"/>
        <v>11944.318110739972</v>
      </c>
    </row>
    <row r="21" spans="1:46" x14ac:dyDescent="0.25">
      <c r="A21" t="str">
        <f ca="1">OFFSET(Results_Grouping_Chicken!$E$9,0,N20)</f>
        <v>S6_07 - Prepared Food from Retail (Estimate)</v>
      </c>
      <c r="B21">
        <f ca="1">OFFSET(Results_Grouping_Chicken!F$57,0,$N20)</f>
        <v>234.996735400695</v>
      </c>
      <c r="C21">
        <f ca="1">OFFSET(Results_Grouping_Chicken!G$57,0,$N20)</f>
        <v>-24.904017400496699</v>
      </c>
      <c r="D21">
        <f ca="1">OFFSET(Results_Grouping_Chicken!H$57,0,$N20)</f>
        <v>-14.250124451999</v>
      </c>
      <c r="E21">
        <f ca="1">OFFSET(Results_Grouping_Chicken!I$57,0,$N20)</f>
        <v>250.26646536133899</v>
      </c>
      <c r="F21">
        <f ca="1">OFFSET(Results_Grouping_Chicken!J$57,0,$N20)</f>
        <v>344015.28401848098</v>
      </c>
      <c r="G21">
        <f ca="1">OFFSET(Results_Grouping_Chicken!K$57,0,$N20)</f>
        <v>21.3884637177425</v>
      </c>
      <c r="H21">
        <f ca="1">G3+E3</f>
        <v>785.67476647675198</v>
      </c>
      <c r="I21">
        <f t="shared" ca="1" si="5"/>
        <v>345268.456307585</v>
      </c>
      <c r="M21">
        <f t="shared" ca="1" si="6"/>
        <v>467.49752262728083</v>
      </c>
      <c r="N21">
        <v>133</v>
      </c>
      <c r="P21" s="5"/>
      <c r="AP21" s="5" t="s">
        <v>94</v>
      </c>
      <c r="AQ21" t="s">
        <v>112</v>
      </c>
      <c r="AR21" t="s">
        <v>113</v>
      </c>
      <c r="AS21" t="s">
        <v>114</v>
      </c>
      <c r="AT21" t="s">
        <v>115</v>
      </c>
    </row>
    <row r="22" spans="1:46" x14ac:dyDescent="0.25">
      <c r="A22" t="str">
        <f ca="1">OFFSET(Results_Grouping_Chicken!$E$9,0,N21)</f>
        <v>S6_14 - Prepared Food from Retail (Estimate)</v>
      </c>
      <c r="B22">
        <f ca="1">OFFSET(Results_Grouping_Chicken!F$57,0,$N21)</f>
        <v>234.996735400695</v>
      </c>
      <c r="C22">
        <f ca="1">OFFSET(Results_Grouping_Chicken!G$57,0,$N21)</f>
        <v>-26.9310885842497</v>
      </c>
      <c r="D22">
        <f ca="1">OFFSET(Results_Grouping_Chicken!H$57,0,$N21)</f>
        <v>-30.8200366054953</v>
      </c>
      <c r="E22">
        <f ca="1">OFFSET(Results_Grouping_Chicken!I$57,0,$N21)</f>
        <v>270.636991611675</v>
      </c>
      <c r="F22">
        <f ca="1">OFFSET(Results_Grouping_Chicken!J$57,0,$N21)</f>
        <v>372016.52806649799</v>
      </c>
      <c r="G22">
        <f ca="1">OFFSET(Results_Grouping_Chicken!K$57,0,$N21)</f>
        <v>29.349313893042002</v>
      </c>
      <c r="H22">
        <f t="shared" ref="H22:H23" ca="1" si="16">G4+E4</f>
        <v>855.84496687666103</v>
      </c>
      <c r="I22">
        <f t="shared" ca="1" si="5"/>
        <v>373349.60494909034</v>
      </c>
      <c r="M22">
        <f t="shared" ca="1" si="6"/>
        <v>477.23191571566701</v>
      </c>
      <c r="N22">
        <v>140</v>
      </c>
      <c r="AP22" t="s">
        <v>246</v>
      </c>
      <c r="AQ22">
        <f ca="1">$I$59</f>
        <v>111023.98773874517</v>
      </c>
      <c r="AR22">
        <f ca="1">$I$60</f>
        <v>120032.50621919136</v>
      </c>
      <c r="AS22">
        <f ca="1">$I$61</f>
        <v>129008.8514193515</v>
      </c>
      <c r="AT22">
        <f ca="1">AS22-AQ22</f>
        <v>17984.86368060633</v>
      </c>
    </row>
    <row r="23" spans="1:46" x14ac:dyDescent="0.25">
      <c r="A23" t="str">
        <f ca="1">OFFSET(Results_Grouping_Chicken!$E$9,0,N22)</f>
        <v>S6_20 - Prepared Food from Retail (Estimate)</v>
      </c>
      <c r="B23">
        <f ca="1">OFFSET(Results_Grouping_Chicken!F$57,0,$N22)</f>
        <v>234.996735400695</v>
      </c>
      <c r="C23">
        <f ca="1">OFFSET(Results_Grouping_Chicken!G$57,0,$N22)</f>
        <v>-28.950920228053299</v>
      </c>
      <c r="D23">
        <f ca="1">OFFSET(Results_Grouping_Chicken!H$57,0,$N22)</f>
        <v>-47.330770501273904</v>
      </c>
      <c r="E23">
        <f ca="1">OFFSET(Results_Grouping_Chicken!I$57,0,$N22)</f>
        <v>290.93476598255103</v>
      </c>
      <c r="F23">
        <f ca="1">OFFSET(Results_Grouping_Chicken!J$57,0,$N22)</f>
        <v>399917.76767148502</v>
      </c>
      <c r="G23">
        <f ca="1">OFFSET(Results_Grouping_Chicken!K$57,0,$N22)</f>
        <v>37.281732460572897</v>
      </c>
      <c r="H23">
        <f t="shared" ca="1" si="16"/>
        <v>925.76455941795098</v>
      </c>
      <c r="I23">
        <f t="shared" ca="1" si="5"/>
        <v>401330.46377401752</v>
      </c>
      <c r="M23">
        <f t="shared" ca="1" si="6"/>
        <v>486.93154311449177</v>
      </c>
      <c r="N23">
        <v>147</v>
      </c>
      <c r="AP23" t="s">
        <v>105</v>
      </c>
      <c r="AQ23">
        <f ca="1">$I$62</f>
        <v>103618.12922187416</v>
      </c>
      <c r="AR23">
        <f ca="1">$I$63</f>
        <v>112023.845264902</v>
      </c>
      <c r="AS23">
        <f ca="1">$I$64</f>
        <v>120399.5408934898</v>
      </c>
      <c r="AT23">
        <f t="shared" ref="AT23:AT30" ca="1" si="17">AS23-AQ23</f>
        <v>16781.411671615642</v>
      </c>
    </row>
    <row r="24" spans="1:46" x14ac:dyDescent="0.25">
      <c r="A24" t="str">
        <f ca="1">OFFSET(Results_Grouping_Chicken!$E$9,0,N23)</f>
        <v>S7_07 - Direct Donation of Prepared Food (Estimate)</v>
      </c>
      <c r="B24">
        <f ca="1">OFFSET(Results_Grouping_Chicken!F$57,0,$N23)</f>
        <v>234.996735400695</v>
      </c>
      <c r="C24">
        <f ca="1">OFFSET(Results_Grouping_Chicken!G$57,0,$N23)</f>
        <v>0</v>
      </c>
      <c r="D24">
        <f ca="1">OFFSET(Results_Grouping_Chicken!H$57,0,$N23)</f>
        <v>-14.250124451999</v>
      </c>
      <c r="E24">
        <f ca="1">OFFSET(Results_Grouping_Chicken!I$57,0,$N23)</f>
        <v>0</v>
      </c>
      <c r="F24">
        <f ca="1">OFFSET(Results_Grouping_Chicken!J$57,0,$N23)</f>
        <v>307086.80107187602</v>
      </c>
      <c r="G24">
        <f ca="1">OFFSET(Results_Grouping_Chicken!K$57,0,$N23)</f>
        <v>5.75176203281237</v>
      </c>
      <c r="H24">
        <f ca="1">G3+E3</f>
        <v>785.67476647675198</v>
      </c>
      <c r="I24">
        <f t="shared" ca="1" si="5"/>
        <v>308098.97421133425</v>
      </c>
      <c r="M24">
        <f ca="1">SUM(B24:E24,G24)</f>
        <v>226.49837298150837</v>
      </c>
      <c r="N24">
        <v>154</v>
      </c>
      <c r="AP24" t="s">
        <v>106</v>
      </c>
      <c r="AQ24">
        <f ca="1">$I$65</f>
        <v>106264.38558393923</v>
      </c>
      <c r="AR24">
        <f ca="1">$I$66</f>
        <v>114891.71451537884</v>
      </c>
      <c r="AS24">
        <f ca="1">$I$67</f>
        <v>123488.23155777765</v>
      </c>
      <c r="AT24">
        <f t="shared" ca="1" si="17"/>
        <v>17223.845973838412</v>
      </c>
    </row>
    <row r="25" spans="1:46" x14ac:dyDescent="0.25">
      <c r="A25" t="str">
        <f ca="1">OFFSET(Results_Grouping_Chicken!$E$9,0,N24)</f>
        <v>S7_14 - Direct Donation of Prepared Food (Estimate)</v>
      </c>
      <c r="B25">
        <f ca="1">OFFSET(Results_Grouping_Chicken!F$57,0,$N24)</f>
        <v>234.996735400695</v>
      </c>
      <c r="C25">
        <f ca="1">OFFSET(Results_Grouping_Chicken!G$57,0,$N24)</f>
        <v>0</v>
      </c>
      <c r="D25">
        <f ca="1">OFFSET(Results_Grouping_Chicken!H$57,0,$N24)</f>
        <v>-30.8200366054953</v>
      </c>
      <c r="E25">
        <f ca="1">OFFSET(Results_Grouping_Chicken!I$57,0,$N24)</f>
        <v>0</v>
      </c>
      <c r="F25">
        <f ca="1">OFFSET(Results_Grouping_Chicken!J$57,0,$N24)</f>
        <v>332082.23836842203</v>
      </c>
      <c r="G25">
        <f ca="1">OFFSET(Results_Grouping_Chicken!K$57,0,$N24)</f>
        <v>12.4398574198036</v>
      </c>
      <c r="H25">
        <f t="shared" ref="H25:H26" ca="1" si="18">G4+E4</f>
        <v>855.84496687666103</v>
      </c>
      <c r="I25">
        <f t="shared" ca="1" si="5"/>
        <v>333154.69989151374</v>
      </c>
      <c r="M25">
        <f t="shared" ca="1" si="6"/>
        <v>216.6165562150033</v>
      </c>
      <c r="N25">
        <v>161</v>
      </c>
      <c r="AP25" t="s">
        <v>107</v>
      </c>
      <c r="AQ25">
        <f ca="1">$I$68</f>
        <v>103759.75942499064</v>
      </c>
      <c r="AR25">
        <f ca="1">$I$69</f>
        <v>112183.22343651584</v>
      </c>
      <c r="AS25">
        <f ca="1">$I$70</f>
        <v>120576.6036479999</v>
      </c>
      <c r="AT25">
        <f t="shared" ca="1" si="17"/>
        <v>16816.844223009262</v>
      </c>
    </row>
    <row r="26" spans="1:46" x14ac:dyDescent="0.25">
      <c r="A26" t="str">
        <f ca="1">OFFSET(Results_Grouping_Chicken!$E$9,0,N25)</f>
        <v>S7_20 - Direct Donation of Prepared Food (Estimate)</v>
      </c>
      <c r="B26">
        <f ca="1">OFFSET(Results_Grouping_Chicken!F$57,0,$N25)</f>
        <v>234.996735400695</v>
      </c>
      <c r="C26">
        <f ca="1">OFFSET(Results_Grouping_Chicken!G$57,0,$N25)</f>
        <v>0</v>
      </c>
      <c r="D26">
        <f ca="1">OFFSET(Results_Grouping_Chicken!H$57,0,$N25)</f>
        <v>-47.330770501273904</v>
      </c>
      <c r="E26">
        <f ca="1">OFFSET(Results_Grouping_Chicken!I$57,0,$N25)</f>
        <v>0</v>
      </c>
      <c r="F26">
        <f ca="1">OFFSET(Results_Grouping_Chicken!J$57,0,$N25)</f>
        <v>356988.40624605602</v>
      </c>
      <c r="G26">
        <f ca="1">OFFSET(Results_Grouping_Chicken!K$57,0,$N25)</f>
        <v>19.104066751841199</v>
      </c>
      <c r="H26">
        <f t="shared" ca="1" si="18"/>
        <v>925.76455941795098</v>
      </c>
      <c r="I26">
        <f t="shared" ca="1" si="5"/>
        <v>358120.94083712524</v>
      </c>
      <c r="M26">
        <f t="shared" ca="1" si="6"/>
        <v>206.77003165126231</v>
      </c>
      <c r="N26">
        <v>168</v>
      </c>
      <c r="AP26" t="s">
        <v>108</v>
      </c>
      <c r="AQ26">
        <f ca="1">$I$71</f>
        <v>108369.9579569597</v>
      </c>
      <c r="AR26">
        <f ca="1">$I$72</f>
        <v>117168.6706862032</v>
      </c>
      <c r="AS26">
        <f ca="1">$I$73</f>
        <v>125935.95944141489</v>
      </c>
      <c r="AT26">
        <f t="shared" ca="1" si="17"/>
        <v>17566.001484455192</v>
      </c>
    </row>
    <row r="27" spans="1:46" x14ac:dyDescent="0.25">
      <c r="A27" t="str">
        <f ca="1">OFFSET(Results_Grouping_Chicken!$E$9,0,N26)</f>
        <v>S8_07_Car - Local Small Business Food Rescue App (Estimate)</v>
      </c>
      <c r="B27">
        <f ca="1">OFFSET(Results_Grouping_Chicken!F$57,0,$N26)</f>
        <v>234.996735400695</v>
      </c>
      <c r="C27">
        <f ca="1">OFFSET(Results_Grouping_Chicken!G$57,0,$N26)</f>
        <v>-203.57320645719301</v>
      </c>
      <c r="D27">
        <f ca="1">OFFSET(Results_Grouping_Chicken!H$57,0,$N26)</f>
        <v>-14.250124451999</v>
      </c>
      <c r="E27">
        <f ca="1">OFFSET(Results_Grouping_Chicken!I$57,0,$N26)</f>
        <v>410.21909237213498</v>
      </c>
      <c r="F27">
        <f ca="1">OFFSET(Results_Grouping_Chicken!J$57,0,$N26)</f>
        <v>613879.23670320597</v>
      </c>
      <c r="G27">
        <f ca="1">OFFSET(Results_Grouping_Chicken!K$57,0,$N26)</f>
        <v>4841.9735602992296</v>
      </c>
      <c r="H27" s="12">
        <f ca="1">G3+E3</f>
        <v>785.67476647675198</v>
      </c>
      <c r="I27">
        <f t="shared" ref="I27:I29" ca="1" si="19">SUM(B27:H27)</f>
        <v>619934.27752684557</v>
      </c>
      <c r="M27">
        <f t="shared" ref="M27:M29" ca="1" si="20">SUM(B27:E27,G27)</f>
        <v>5269.3660571628679</v>
      </c>
      <c r="N27">
        <v>175</v>
      </c>
      <c r="AP27" t="s">
        <v>109</v>
      </c>
      <c r="AQ27">
        <f ca="1">$I$74</f>
        <v>120363.61648451252</v>
      </c>
      <c r="AR27">
        <f ca="1">$I$75</f>
        <v>130138.55723344046</v>
      </c>
      <c r="AS27">
        <f ca="1">$I$76</f>
        <v>139878.58747969501</v>
      </c>
      <c r="AT27">
        <f t="shared" ca="1" si="17"/>
        <v>19514.970995182492</v>
      </c>
    </row>
    <row r="28" spans="1:46" x14ac:dyDescent="0.25">
      <c r="A28" t="str">
        <f ca="1">OFFSET(Results_Grouping_Chicken!$E$9,0,N27)</f>
        <v>S8_14_Car - Local Small Business Food Rescue App (Estimate)</v>
      </c>
      <c r="B28">
        <f ca="1">OFFSET(Results_Grouping_Chicken!F$57,0,$N27)</f>
        <v>234.996735400695</v>
      </c>
      <c r="C28">
        <f ca="1">OFFSET(Results_Grouping_Chicken!G$57,0,$N27)</f>
        <v>-220.14311861069299</v>
      </c>
      <c r="D28">
        <f ca="1">OFFSET(Results_Grouping_Chicken!H$57,0,$N27)</f>
        <v>-30.8200366054953</v>
      </c>
      <c r="E28">
        <f ca="1">OFFSET(Results_Grouping_Chicken!I$57,0,$N27)</f>
        <v>443.60901849540801</v>
      </c>
      <c r="F28">
        <f ca="1">OFFSET(Results_Grouping_Chicken!J$57,0,$N27)</f>
        <v>663846.15131858003</v>
      </c>
      <c r="G28">
        <f ca="1">OFFSET(Results_Grouping_Chicken!K$57,0,$N27)</f>
        <v>5242.30761601023</v>
      </c>
      <c r="H28" s="12">
        <f ca="1">G4+E4</f>
        <v>855.84496687666103</v>
      </c>
      <c r="I28">
        <f t="shared" ca="1" si="19"/>
        <v>670371.94650014676</v>
      </c>
      <c r="M28">
        <f t="shared" ca="1" si="20"/>
        <v>5669.950214690145</v>
      </c>
      <c r="N28">
        <v>182</v>
      </c>
      <c r="AP28" t="s">
        <v>110</v>
      </c>
      <c r="AQ28">
        <f ca="1">$I$77</f>
        <v>109324.42312027203</v>
      </c>
      <c r="AR28">
        <f ca="1">$I$78</f>
        <v>118200.82487443631</v>
      </c>
      <c r="AS28">
        <f ca="1">$I$79</f>
        <v>127045.52519376444</v>
      </c>
      <c r="AT28">
        <f t="shared" ca="1" si="17"/>
        <v>17721.10207349241</v>
      </c>
    </row>
    <row r="29" spans="1:46" x14ac:dyDescent="0.25">
      <c r="A29" t="str">
        <f ca="1">OFFSET(Results_Grouping_Chicken!$E$9,0,N28)</f>
        <v>S8_20_Car - Local Small Business Food Rescue App (Estimate)</v>
      </c>
      <c r="B29">
        <f ca="1">OFFSET(Results_Grouping_Chicken!F$57,0,$N28)</f>
        <v>234.996735400695</v>
      </c>
      <c r="C29">
        <f ca="1">OFFSET(Results_Grouping_Chicken!G$57,0,$N28)</f>
        <v>-236.65385250642399</v>
      </c>
      <c r="D29">
        <f ca="1">OFFSET(Results_Grouping_Chicken!H$57,0,$N28)</f>
        <v>-47.330770501273904</v>
      </c>
      <c r="E29">
        <f ca="1">OFFSET(Results_Grouping_Chicken!I$57,0,$N28)</f>
        <v>476.87969488259102</v>
      </c>
      <c r="F29">
        <f ca="1">OFFSET(Results_Grouping_Chicken!J$57,0,$N28)</f>
        <v>713634.61266747699</v>
      </c>
      <c r="G29">
        <f ca="1">OFFSET(Results_Grouping_Chicken!K$57,0,$N28)</f>
        <v>5641.2119072365604</v>
      </c>
      <c r="H29" s="12">
        <f ca="1">G5+E5</f>
        <v>925.76455941795098</v>
      </c>
      <c r="I29">
        <f t="shared" ca="1" si="19"/>
        <v>720629.48094140715</v>
      </c>
      <c r="M29">
        <f t="shared" ca="1" si="20"/>
        <v>6069.1037145121481</v>
      </c>
      <c r="AP29" t="s">
        <v>111</v>
      </c>
      <c r="AQ29">
        <f ca="1">$I$80</f>
        <v>97482.464569290561</v>
      </c>
      <c r="AR29">
        <f ca="1">$I$81</f>
        <v>105394.98597628265</v>
      </c>
      <c r="AS29">
        <f ca="1">$I$82</f>
        <v>113279.24837824921</v>
      </c>
      <c r="AT29">
        <f t="shared" ca="1" si="17"/>
        <v>15796.783808958644</v>
      </c>
    </row>
    <row r="30" spans="1:46" x14ac:dyDescent="0.25">
      <c r="A30" s="5" t="s">
        <v>93</v>
      </c>
      <c r="B30" t="str">
        <f>B2</f>
        <v>Avoided Disposal</v>
      </c>
      <c r="C30" t="s">
        <v>34</v>
      </c>
      <c r="D30" t="s">
        <v>35</v>
      </c>
      <c r="E30" t="s">
        <v>36</v>
      </c>
      <c r="F30" t="s">
        <v>99</v>
      </c>
      <c r="G30" t="s">
        <v>38</v>
      </c>
      <c r="H30" t="s">
        <v>95</v>
      </c>
      <c r="I30" t="s">
        <v>96</v>
      </c>
      <c r="J30" t="s">
        <v>102</v>
      </c>
      <c r="K30" t="s">
        <v>101</v>
      </c>
      <c r="L30" t="s">
        <v>103</v>
      </c>
      <c r="N30">
        <v>0</v>
      </c>
      <c r="AP30" s="12" t="s">
        <v>228</v>
      </c>
      <c r="AQ30" s="12">
        <f ca="1">I83</f>
        <v>198903.14976473362</v>
      </c>
      <c r="AR30" s="12">
        <f ca="1">I84</f>
        <v>215070.84322251778</v>
      </c>
      <c r="AS30" s="12">
        <f ca="1">I85</f>
        <v>231180.79491795209</v>
      </c>
      <c r="AT30" s="12">
        <f t="shared" ca="1" si="17"/>
        <v>32277.645153218473</v>
      </c>
    </row>
    <row r="31" spans="1:46" x14ac:dyDescent="0.25">
      <c r="A31" t="str">
        <f t="shared" ref="A31:A54" si="21">A3</f>
        <v>S1_07 - Redistribution from Grower/Packer (OFB)</v>
      </c>
      <c r="B31">
        <f ca="1">OFFSET(Results_Grouping_Milk!F$57,0,$N30)</f>
        <v>234.996735400695</v>
      </c>
      <c r="C31" s="3">
        <f ca="1">OFFSET(Results_Grouping_Milk!G$57,0,$N30)</f>
        <v>-16.171115966280901</v>
      </c>
      <c r="D31">
        <f ca="1">OFFSET(Results_Grouping_Milk!H$57,0,$N30)</f>
        <v>-14.250124451999</v>
      </c>
      <c r="E31">
        <f ca="1">OFFSET(Results_Grouping_Milk!I$57,0,$N30)</f>
        <v>474.12137039536901</v>
      </c>
      <c r="F31">
        <f ca="1">OFFSET(Results_Grouping_Milk!J$57,0,$N30)</f>
        <v>38639.1052459942</v>
      </c>
      <c r="G31">
        <f ca="1">OFFSET(Results_Grouping_Milk!K$57,0,$N30)</f>
        <v>311.55339608138303</v>
      </c>
      <c r="H31">
        <v>0</v>
      </c>
      <c r="I31">
        <f t="shared" ca="1" si="5"/>
        <v>39629.355507453372</v>
      </c>
      <c r="M31">
        <f t="shared" ca="1" si="6"/>
        <v>990.25026145916718</v>
      </c>
      <c r="N31">
        <v>7</v>
      </c>
    </row>
    <row r="32" spans="1:46" x14ac:dyDescent="0.25">
      <c r="A32" t="str">
        <f t="shared" ca="1" si="21"/>
        <v>S1_14 - Redistribution from Grower/Packer (OFB)</v>
      </c>
      <c r="B32">
        <f ca="1">OFFSET(Results_Grouping_Milk!F$57,0,$N31)</f>
        <v>234.996735400695</v>
      </c>
      <c r="C32" s="3">
        <f ca="1">OFFSET(Results_Grouping_Milk!G$57,0,$N31)</f>
        <v>-17.487369591501199</v>
      </c>
      <c r="D32">
        <f ca="1">OFFSET(Results_Grouping_Milk!H$57,0,$N31)</f>
        <v>-30.8200366054953</v>
      </c>
      <c r="E32">
        <f ca="1">OFFSET(Results_Grouping_Milk!I$57,0,$N31)</f>
        <v>512.71264472990902</v>
      </c>
      <c r="F32">
        <f ca="1">OFFSET(Results_Grouping_Milk!J$57,0,$N31)</f>
        <v>41784.148696249402</v>
      </c>
      <c r="G32">
        <f ca="1">OFFSET(Results_Grouping_Milk!K$57,0,$N31)</f>
        <v>343.13232214675202</v>
      </c>
      <c r="H32">
        <v>0</v>
      </c>
      <c r="I32">
        <f t="shared" ca="1" si="5"/>
        <v>42826.682992329763</v>
      </c>
      <c r="M32">
        <f t="shared" ca="1" si="6"/>
        <v>1042.5342960803596</v>
      </c>
      <c r="N32">
        <v>14</v>
      </c>
    </row>
    <row r="33" spans="1:14" x14ac:dyDescent="0.25">
      <c r="A33" t="str">
        <f t="shared" ca="1" si="21"/>
        <v>S1_20 - Redistribution from Grower/Packer (OFB)</v>
      </c>
      <c r="B33">
        <f ca="1">OFFSET(Results_Grouping_Milk!F$57,0,$N32)</f>
        <v>234.996735400695</v>
      </c>
      <c r="C33" s="3">
        <f ca="1">OFFSET(Results_Grouping_Milk!G$57,0,$N32)</f>
        <v>-18.798922310867098</v>
      </c>
      <c r="D33">
        <f ca="1">OFFSET(Results_Grouping_Milk!H$57,0,$N32)</f>
        <v>-47.330770501273904</v>
      </c>
      <c r="E33">
        <f ca="1">OFFSET(Results_Grouping_Milk!I$57,0,$N32)</f>
        <v>551.16609308464103</v>
      </c>
      <c r="F33">
        <f ca="1">OFFSET(Results_Grouping_Milk!J$57,0,$N32)</f>
        <v>44917.959848467697</v>
      </c>
      <c r="G33">
        <f ca="1">OFFSET(Results_Grouping_Milk!K$57,0,$N32)</f>
        <v>374.59846633331</v>
      </c>
      <c r="H33">
        <v>0</v>
      </c>
      <c r="I33">
        <f t="shared" ca="1" si="5"/>
        <v>46012.591450474203</v>
      </c>
      <c r="M33">
        <f t="shared" ca="1" si="6"/>
        <v>1094.6316020065051</v>
      </c>
      <c r="N33">
        <v>21</v>
      </c>
    </row>
    <row r="34" spans="1:14" x14ac:dyDescent="0.25">
      <c r="A34" t="str">
        <f t="shared" ca="1" si="21"/>
        <v>S2_07 - Gleaning (SH)</v>
      </c>
      <c r="B34">
        <f ca="1">OFFSET(Results_Grouping_Milk!F$57,0,$N33)</f>
        <v>234.996735400695</v>
      </c>
      <c r="C34">
        <f ca="1">OFFSET(Results_Grouping_Milk!G$57,0,$N33)</f>
        <v>-14.0943537302355</v>
      </c>
      <c r="D34">
        <f ca="1">OFFSET(Results_Grouping_Milk!H$57,0,$N33)</f>
        <v>-14.250124451999</v>
      </c>
      <c r="E34">
        <f ca="1">OFFSET(Results_Grouping_Milk!I$57,0,$N33)</f>
        <v>457.62190760528</v>
      </c>
      <c r="F34">
        <f ca="1">OFFSET(Results_Grouping_Milk!J$57,0,$N33)</f>
        <v>36137.155866452304</v>
      </c>
      <c r="G34">
        <f ca="1">OFFSET(Results_Grouping_Milk!K$57,0,$N33)</f>
        <v>44.993775972409097</v>
      </c>
      <c r="H34">
        <v>0</v>
      </c>
      <c r="I34">
        <f t="shared" ca="1" si="5"/>
        <v>36846.423807248459</v>
      </c>
      <c r="M34">
        <f t="shared" ca="1" si="6"/>
        <v>709.26794079614967</v>
      </c>
      <c r="N34">
        <v>28</v>
      </c>
    </row>
    <row r="35" spans="1:14" x14ac:dyDescent="0.25">
      <c r="A35" t="str">
        <f t="shared" ca="1" si="21"/>
        <v>S2_14 - Gleaning (SH)</v>
      </c>
      <c r="B35">
        <f ca="1">OFFSET(Results_Grouping_Milk!F$57,0,$N34)</f>
        <v>234.996735400695</v>
      </c>
      <c r="C35">
        <f ca="1">OFFSET(Results_Grouping_Milk!G$57,0,$N34)</f>
        <v>-15.241568568751999</v>
      </c>
      <c r="D35">
        <f ca="1">OFFSET(Results_Grouping_Milk!H$57,0,$N34)</f>
        <v>-30.8200366054953</v>
      </c>
      <c r="E35">
        <f ca="1">OFFSET(Results_Grouping_Milk!I$57,0,$N34)</f>
        <v>494.87020241045701</v>
      </c>
      <c r="F35">
        <f ca="1">OFFSET(Results_Grouping_Milk!J$57,0,$N34)</f>
        <v>39078.552274186899</v>
      </c>
      <c r="G35">
        <f ca="1">OFFSET(Results_Grouping_Milk!K$57,0,$N34)</f>
        <v>54.875988773089098</v>
      </c>
      <c r="H35">
        <v>0</v>
      </c>
      <c r="I35">
        <f t="shared" ca="1" si="5"/>
        <v>39817.233595596896</v>
      </c>
      <c r="M35">
        <f t="shared" ca="1" si="6"/>
        <v>738.68132140999387</v>
      </c>
      <c r="N35">
        <v>35</v>
      </c>
    </row>
    <row r="36" spans="1:14" x14ac:dyDescent="0.25">
      <c r="A36" t="str">
        <f t="shared" ca="1" si="21"/>
        <v>S2_20 - Gleaning (SH)</v>
      </c>
      <c r="B36">
        <f ca="1">OFFSET(Results_Grouping_Milk!F$57,0,$N35)</f>
        <v>234.996735400695</v>
      </c>
      <c r="C36">
        <f ca="1">OFFSET(Results_Grouping_Milk!G$57,0,$N35)</f>
        <v>-16.384686211404201</v>
      </c>
      <c r="D36">
        <f ca="1">OFFSET(Results_Grouping_Milk!H$57,0,$N35)</f>
        <v>-47.330770501273904</v>
      </c>
      <c r="E36">
        <f ca="1">OFFSET(Results_Grouping_Milk!I$57,0,$N35)</f>
        <v>531.98546759117698</v>
      </c>
      <c r="F36">
        <f ca="1">OFFSET(Results_Grouping_Milk!J$57,0,$N35)</f>
        <v>42009.4436947512</v>
      </c>
      <c r="G36">
        <f ca="1">OFFSET(Results_Grouping_Milk!K$57,0,$N35)</f>
        <v>64.7229079566237</v>
      </c>
      <c r="H36">
        <v>0</v>
      </c>
      <c r="I36">
        <f t="shared" ca="1" si="5"/>
        <v>42777.433348987019</v>
      </c>
      <c r="M36">
        <f t="shared" ca="1" si="6"/>
        <v>767.98965423581762</v>
      </c>
      <c r="N36">
        <v>42</v>
      </c>
    </row>
    <row r="37" spans="1:14" x14ac:dyDescent="0.25">
      <c r="A37" t="str">
        <f t="shared" ca="1" si="21"/>
        <v>S3_07_Car - Gleaning (UG)</v>
      </c>
      <c r="B37">
        <f ca="1">OFFSET(Results_Grouping_Milk!F$57,0,$N36)</f>
        <v>234.996735400695</v>
      </c>
      <c r="C37">
        <f ca="1">OFFSET(Results_Grouping_Milk!G$57,0,$N36)</f>
        <v>-14.0943537302355</v>
      </c>
      <c r="D37">
        <f ca="1">OFFSET(Results_Grouping_Milk!H$57,0,$N36)</f>
        <v>-14.250124451999</v>
      </c>
      <c r="E37">
        <f ca="1">OFFSET(Results_Grouping_Milk!I$57,0,$N36)</f>
        <v>238.42591393650201</v>
      </c>
      <c r="F37">
        <f ca="1">OFFSET(Results_Grouping_Milk!J$57,0,$N36)</f>
        <v>36154.484241759201</v>
      </c>
      <c r="G37">
        <f ca="1">OFFSET(Results_Grouping_Milk!K$57,0,$N36)</f>
        <v>2549.5462021758799</v>
      </c>
      <c r="H37">
        <f ca="1">G31</f>
        <v>311.55339608138303</v>
      </c>
      <c r="I37">
        <f t="shared" ca="1" si="5"/>
        <v>39460.662011171429</v>
      </c>
      <c r="M37">
        <f t="shared" ca="1" si="6"/>
        <v>2994.6243733308424</v>
      </c>
      <c r="N37">
        <v>49</v>
      </c>
    </row>
    <row r="38" spans="1:14" x14ac:dyDescent="0.25">
      <c r="A38" t="str">
        <f t="shared" ca="1" si="21"/>
        <v>S3_14_Car - Gleaning (UG)</v>
      </c>
      <c r="B38">
        <f ca="1">OFFSET(Results_Grouping_Milk!F$57,0,$N37)</f>
        <v>234.996735400695</v>
      </c>
      <c r="C38">
        <f ca="1">OFFSET(Results_Grouping_Milk!G$57,0,$N37)</f>
        <v>-15.241568568751999</v>
      </c>
      <c r="D38">
        <f ca="1">OFFSET(Results_Grouping_Milk!H$57,0,$N37)</f>
        <v>-30.8200366054953</v>
      </c>
      <c r="E38">
        <f ca="1">OFFSET(Results_Grouping_Milk!I$57,0,$N37)</f>
        <v>257.83267437318102</v>
      </c>
      <c r="F38">
        <f ca="1">OFFSET(Results_Grouping_Milk!J$57,0,$N37)</f>
        <v>39097.291098646798</v>
      </c>
      <c r="G38">
        <f ca="1">OFFSET(Results_Grouping_Milk!K$57,0,$N37)</f>
        <v>2763.28733338847</v>
      </c>
      <c r="H38">
        <f t="shared" ref="H38:H39" ca="1" si="22">G32</f>
        <v>343.13232214675202</v>
      </c>
      <c r="I38">
        <f t="shared" ca="1" si="5"/>
        <v>42650.478558781651</v>
      </c>
      <c r="M38">
        <f t="shared" ca="1" si="6"/>
        <v>3210.0551379880985</v>
      </c>
      <c r="N38">
        <v>56</v>
      </c>
    </row>
    <row r="39" spans="1:14" x14ac:dyDescent="0.25">
      <c r="A39" t="str">
        <f t="shared" ca="1" si="21"/>
        <v>S3_20_Car - Gleaning (UG)</v>
      </c>
      <c r="B39">
        <f ca="1">OFFSET(Results_Grouping_Milk!F$57,0,$N38)</f>
        <v>234.996735400695</v>
      </c>
      <c r="C39">
        <f ca="1">OFFSET(Results_Grouping_Milk!G$57,0,$N38)</f>
        <v>-16.384686211400599</v>
      </c>
      <c r="D39">
        <f ca="1">OFFSET(Results_Grouping_Milk!H$57,0,$N38)</f>
        <v>-47.330770501273904</v>
      </c>
      <c r="E39">
        <f ca="1">OFFSET(Results_Grouping_Milk!I$57,0,$N38)</f>
        <v>277.17012495115301</v>
      </c>
      <c r="F39">
        <f ca="1">OFFSET(Results_Grouping_Milk!J$57,0,$N38)</f>
        <v>42029.587931045302</v>
      </c>
      <c r="G39">
        <f ca="1">OFFSET(Results_Grouping_Milk!K$57,0,$N38)</f>
        <v>2976.2651034181599</v>
      </c>
      <c r="H39">
        <f t="shared" ca="1" si="22"/>
        <v>374.59846633331</v>
      </c>
      <c r="I39">
        <f t="shared" ca="1" si="5"/>
        <v>45828.902904435941</v>
      </c>
      <c r="M39">
        <f t="shared" ca="1" si="6"/>
        <v>3424.7165070573333</v>
      </c>
      <c r="N39">
        <v>63</v>
      </c>
    </row>
    <row r="40" spans="1:14" x14ac:dyDescent="0.25">
      <c r="A40" t="str">
        <f t="shared" ca="1" si="21"/>
        <v>S3_07_Van - Gleaning (UG)</v>
      </c>
      <c r="B40">
        <f ca="1">OFFSET(Results_Grouping_Milk!F$57,0,$N39)</f>
        <v>234.996735400695</v>
      </c>
      <c r="C40">
        <f ca="1">OFFSET(Results_Grouping_Milk!G$57,0,$N39)</f>
        <v>-14.0943537302355</v>
      </c>
      <c r="D40">
        <f ca="1">OFFSET(Results_Grouping_Milk!H$57,0,$N39)</f>
        <v>-14.250124451999</v>
      </c>
      <c r="E40">
        <f ca="1">OFFSET(Results_Grouping_Milk!I$57,0,$N39)</f>
        <v>238.42591393650201</v>
      </c>
      <c r="F40">
        <f ca="1">OFFSET(Results_Grouping_Milk!J$57,0,$N39)</f>
        <v>36154.484241759201</v>
      </c>
      <c r="G40">
        <f ca="1">OFFSET(Results_Grouping_Milk!K$57,0,$N39)</f>
        <v>44.920043227291998</v>
      </c>
      <c r="H40">
        <f ca="1">G31</f>
        <v>311.55339608138303</v>
      </c>
      <c r="I40">
        <f t="shared" ca="1" si="5"/>
        <v>36956.035852222842</v>
      </c>
      <c r="M40">
        <f t="shared" ca="1" si="6"/>
        <v>489.99821438225456</v>
      </c>
      <c r="N40">
        <v>70</v>
      </c>
    </row>
    <row r="41" spans="1:14" x14ac:dyDescent="0.25">
      <c r="A41" t="str">
        <f t="shared" ca="1" si="21"/>
        <v>S3_14_Van - Gleaning (UG)</v>
      </c>
      <c r="B41">
        <f ca="1">OFFSET(Results_Grouping_Milk!F$57,0,$N40)</f>
        <v>234.996735400695</v>
      </c>
      <c r="C41">
        <f ca="1">OFFSET(Results_Grouping_Milk!G$57,0,$N40)</f>
        <v>-15.241568568751999</v>
      </c>
      <c r="D41">
        <f ca="1">OFFSET(Results_Grouping_Milk!H$57,0,$N40)</f>
        <v>-30.8200366054953</v>
      </c>
      <c r="E41">
        <f ca="1">OFFSET(Results_Grouping_Milk!I$57,0,$N40)</f>
        <v>257.83267437318102</v>
      </c>
      <c r="F41">
        <f ca="1">OFFSET(Results_Grouping_Milk!J$57,0,$N40)</f>
        <v>39097.291098646798</v>
      </c>
      <c r="G41">
        <f ca="1">OFFSET(Results_Grouping_Milk!K$57,0,$N40)</f>
        <v>54.796254525460903</v>
      </c>
      <c r="H41">
        <f t="shared" ref="H41:H42" ca="1" si="23">G32</f>
        <v>343.13232214675202</v>
      </c>
      <c r="I41">
        <f t="shared" ca="1" si="5"/>
        <v>39941.987479918644</v>
      </c>
      <c r="M41">
        <f t="shared" ca="1" si="6"/>
        <v>501.56405912508961</v>
      </c>
      <c r="N41">
        <v>77</v>
      </c>
    </row>
    <row r="42" spans="1:14" x14ac:dyDescent="0.25">
      <c r="A42" t="str">
        <f t="shared" ca="1" si="21"/>
        <v>S3_20_Van - Gleaning (UG)</v>
      </c>
      <c r="B42">
        <f ca="1">OFFSET(Results_Grouping_Milk!F$57,0,$N41)</f>
        <v>234.996735400695</v>
      </c>
      <c r="C42">
        <f ca="1">OFFSET(Results_Grouping_Milk!G$57,0,$N41)</f>
        <v>-16.384686211400599</v>
      </c>
      <c r="D42">
        <f ca="1">OFFSET(Results_Grouping_Milk!H$57,0,$N41)</f>
        <v>-47.330770501273904</v>
      </c>
      <c r="E42">
        <f ca="1">OFFSET(Results_Grouping_Milk!I$57,0,$N41)</f>
        <v>277.17012495115301</v>
      </c>
      <c r="F42">
        <f ca="1">OFFSET(Results_Grouping_Milk!J$57,0,$N41)</f>
        <v>42029.587931045302</v>
      </c>
      <c r="G42">
        <f ca="1">OFFSET(Results_Grouping_Milk!K$57,0,$N41)</f>
        <v>64.637193640423703</v>
      </c>
      <c r="H42">
        <f t="shared" ca="1" si="23"/>
        <v>374.59846633331</v>
      </c>
      <c r="I42">
        <f t="shared" ca="1" si="5"/>
        <v>42917.274994658204</v>
      </c>
      <c r="M42">
        <f t="shared" ca="1" si="6"/>
        <v>513.08859727959725</v>
      </c>
      <c r="N42">
        <v>84</v>
      </c>
    </row>
    <row r="43" spans="1:14" x14ac:dyDescent="0.25">
      <c r="A43" t="str">
        <f t="shared" ca="1" si="21"/>
        <v>S4_07 - Retail Donation to PA (CSC)</v>
      </c>
      <c r="B43">
        <f ca="1">OFFSET(Results_Grouping_Milk!F$57,0,$N42)</f>
        <v>234.996735400695</v>
      </c>
      <c r="C43">
        <f ca="1">OFFSET(Results_Grouping_Milk!G$57,0,$N42)</f>
        <v>-22.619245161898998</v>
      </c>
      <c r="D43">
        <f ca="1">OFFSET(Results_Grouping_Milk!H$57,0,$N42)</f>
        <v>-14.250124451999</v>
      </c>
      <c r="E43">
        <f ca="1">OFFSET(Results_Grouping_Milk!I$57,0,$N42)</f>
        <v>227.89949576227801</v>
      </c>
      <c r="F43">
        <f ca="1">OFFSET(Results_Grouping_Milk!J$57,0,$N42)</f>
        <v>37622.190292136998</v>
      </c>
      <c r="G43">
        <f ca="1">OFFSET(Results_Grouping_Milk!K$57,0,$N42)</f>
        <v>20.418028325877899</v>
      </c>
      <c r="H43">
        <f ca="1">G31+E31</f>
        <v>785.67476647675198</v>
      </c>
      <c r="I43">
        <f t="shared" ca="1" si="5"/>
        <v>38854.309948488706</v>
      </c>
      <c r="M43">
        <f t="shared" ca="1" si="6"/>
        <v>446.44488987495293</v>
      </c>
      <c r="N43">
        <v>91</v>
      </c>
    </row>
    <row r="44" spans="1:14" x14ac:dyDescent="0.25">
      <c r="A44" t="str">
        <f t="shared" ca="1" si="21"/>
        <v>S4_14 - Retail Donation to PA (CSC)</v>
      </c>
      <c r="B44">
        <f ca="1">OFFSET(Results_Grouping_Milk!F$57,0,$N43)</f>
        <v>234.996735400695</v>
      </c>
      <c r="C44">
        <f ca="1">OFFSET(Results_Grouping_Milk!G$57,0,$N43)</f>
        <v>-24.460346512294599</v>
      </c>
      <c r="D44">
        <f ca="1">OFFSET(Results_Grouping_Milk!H$57,0,$N43)</f>
        <v>-30.8200366054953</v>
      </c>
      <c r="E44">
        <f ca="1">OFFSET(Results_Grouping_Milk!I$57,0,$N43)</f>
        <v>246.44945471970999</v>
      </c>
      <c r="F44">
        <f ca="1">OFFSET(Results_Grouping_Milk!J$57,0,$N43)</f>
        <v>40684.461594985798</v>
      </c>
      <c r="G44">
        <f ca="1">OFFSET(Results_Grouping_Milk!K$57,0,$N43)</f>
        <v>28.299889573932401</v>
      </c>
      <c r="H44">
        <f t="shared" ref="H44:H45" ca="1" si="24">G32+E32</f>
        <v>855.84496687666103</v>
      </c>
      <c r="I44">
        <f t="shared" ca="1" si="5"/>
        <v>41994.772258439007</v>
      </c>
      <c r="M44">
        <f t="shared" ca="1" si="6"/>
        <v>454.46569657654749</v>
      </c>
      <c r="N44">
        <v>98</v>
      </c>
    </row>
    <row r="45" spans="1:14" x14ac:dyDescent="0.25">
      <c r="A45" t="str">
        <f t="shared" ca="1" si="21"/>
        <v>S4_20 - Retail Donation to PA (CSC)</v>
      </c>
      <c r="B45">
        <f ca="1">OFFSET(Results_Grouping_Milk!F$57,0,$N44)</f>
        <v>234.996735400695</v>
      </c>
      <c r="C45">
        <f ca="1">OFFSET(Results_Grouping_Milk!G$57,0,$N44)</f>
        <v>-26.294872500719102</v>
      </c>
      <c r="D45">
        <f ca="1">OFFSET(Results_Grouping_Milk!H$57,0,$N44)</f>
        <v>-47.330770501273904</v>
      </c>
      <c r="E45">
        <f ca="1">OFFSET(Results_Grouping_Milk!I$57,0,$N44)</f>
        <v>264.93316382369102</v>
      </c>
      <c r="F45">
        <f ca="1">OFFSET(Results_Grouping_Milk!J$57,0,$N44)</f>
        <v>43735.796214609902</v>
      </c>
      <c r="G45">
        <f ca="1">OFFSET(Results_Grouping_Milk!K$57,0,$N44)</f>
        <v>36.1536013175295</v>
      </c>
      <c r="H45">
        <f t="shared" ca="1" si="24"/>
        <v>925.76455941795098</v>
      </c>
      <c r="I45">
        <f t="shared" ca="1" si="5"/>
        <v>45124.018631567771</v>
      </c>
      <c r="M45">
        <f t="shared" ca="1" si="6"/>
        <v>462.45785753992249</v>
      </c>
      <c r="N45">
        <v>105</v>
      </c>
    </row>
    <row r="46" spans="1:14" x14ac:dyDescent="0.25">
      <c r="A46" t="str">
        <f t="shared" ca="1" si="21"/>
        <v>S5_07 - Retail Donation to Food Bank (Estimate)</v>
      </c>
      <c r="B46">
        <f ca="1">OFFSET(Results_Grouping_Milk!F$57,0,$N45)</f>
        <v>234.996735400695</v>
      </c>
      <c r="C46">
        <f ca="1">OFFSET(Results_Grouping_Milk!G$57,0,$N45)</f>
        <v>-36.551455276610803</v>
      </c>
      <c r="D46">
        <f ca="1">OFFSET(Results_Grouping_Milk!H$57,0,$N45)</f>
        <v>-14.250124451999</v>
      </c>
      <c r="E46">
        <f ca="1">OFFSET(Results_Grouping_Milk!I$57,0,$N45)</f>
        <v>503.060663242315</v>
      </c>
      <c r="F46">
        <f ca="1">OFFSET(Results_Grouping_Milk!J$57,0,$N45)</f>
        <v>41724.953170359098</v>
      </c>
      <c r="G46">
        <f ca="1">OFFSET(Results_Grouping_Milk!K$57,0,$N45)</f>
        <v>69.286848341362699</v>
      </c>
      <c r="H46">
        <f ca="1">G31+E31</f>
        <v>785.67476647675198</v>
      </c>
      <c r="I46">
        <f t="shared" ca="1" si="5"/>
        <v>43267.170604091611</v>
      </c>
      <c r="M46">
        <f t="shared" ca="1" si="6"/>
        <v>756.54266725576281</v>
      </c>
      <c r="N46">
        <v>112</v>
      </c>
    </row>
    <row r="47" spans="1:14" x14ac:dyDescent="0.25">
      <c r="A47" t="str">
        <f t="shared" ca="1" si="21"/>
        <v>S5_14 - Retail Donation to Food Bank (Estimate)</v>
      </c>
      <c r="B47">
        <f ca="1">OFFSET(Results_Grouping_Milk!F$57,0,$N46)</f>
        <v>234.996735400695</v>
      </c>
      <c r="C47">
        <f ca="1">OFFSET(Results_Grouping_Milk!G$57,0,$N46)</f>
        <v>-39.526573729388502</v>
      </c>
      <c r="D47">
        <f ca="1">OFFSET(Results_Grouping_Milk!H$57,0,$N46)</f>
        <v>-30.8200366054953</v>
      </c>
      <c r="E47">
        <f ca="1">OFFSET(Results_Grouping_Milk!I$57,0,$N46)</f>
        <v>544.00746141314505</v>
      </c>
      <c r="F47">
        <f ca="1">OFFSET(Results_Grouping_Milk!J$57,0,$N46)</f>
        <v>45121.170288877103</v>
      </c>
      <c r="G47">
        <f ca="1">OFFSET(Results_Grouping_Milk!K$57,0,$N46)</f>
        <v>81.146404241838795</v>
      </c>
      <c r="H47">
        <f t="shared" ref="H47:H48" ca="1" si="25">G32+E32</f>
        <v>855.84496687666103</v>
      </c>
      <c r="I47">
        <f t="shared" ca="1" si="5"/>
        <v>46766.819246474559</v>
      </c>
      <c r="M47">
        <f t="shared" ca="1" si="6"/>
        <v>789.80399072079513</v>
      </c>
      <c r="N47">
        <v>119</v>
      </c>
    </row>
    <row r="48" spans="1:14" x14ac:dyDescent="0.25">
      <c r="A48" t="str">
        <f t="shared" ca="1" si="21"/>
        <v>S5_20 - Retail Donation to Food Bank (Estimate)</v>
      </c>
      <c r="B48">
        <f ca="1">OFFSET(Results_Grouping_Milk!F$57,0,$N47)</f>
        <v>234.996735400695</v>
      </c>
      <c r="C48">
        <f ca="1">OFFSET(Results_Grouping_Milk!G$57,0,$N47)</f>
        <v>-42.491066759066598</v>
      </c>
      <c r="D48">
        <f ca="1">OFFSET(Results_Grouping_Milk!H$57,0,$N47)</f>
        <v>-47.330770501273904</v>
      </c>
      <c r="E48">
        <f ca="1">OFFSET(Results_Grouping_Milk!I$57,0,$N47)</f>
        <v>584.80802101916902</v>
      </c>
      <c r="F48">
        <f ca="1">OFFSET(Results_Grouping_Milk!J$57,0,$N47)</f>
        <v>48505.258060542401</v>
      </c>
      <c r="G48">
        <f ca="1">OFFSET(Results_Grouping_Milk!K$57,0,$N47)</f>
        <v>92.963604585529097</v>
      </c>
      <c r="H48">
        <f t="shared" ca="1" si="25"/>
        <v>925.76455941795098</v>
      </c>
      <c r="I48">
        <f t="shared" ca="1" si="5"/>
        <v>50253.969143705399</v>
      </c>
      <c r="M48">
        <f t="shared" ca="1" si="6"/>
        <v>822.94652374505267</v>
      </c>
      <c r="N48">
        <v>126</v>
      </c>
    </row>
    <row r="49" spans="1:14" x14ac:dyDescent="0.25">
      <c r="A49" t="str">
        <f t="shared" ca="1" si="21"/>
        <v>S6_07 - Prepared Food from Retail (Estimate)</v>
      </c>
      <c r="B49">
        <f ca="1">OFFSET(Results_Grouping_Milk!F$57,0,$N48)</f>
        <v>234.996735400695</v>
      </c>
      <c r="C49">
        <f ca="1">OFFSET(Results_Grouping_Milk!G$57,0,$N48)</f>
        <v>-24.904017400496699</v>
      </c>
      <c r="D49">
        <f ca="1">OFFSET(Results_Grouping_Milk!H$57,0,$N48)</f>
        <v>-14.250124451999</v>
      </c>
      <c r="E49">
        <f ca="1">OFFSET(Results_Grouping_Milk!I$57,0,$N48)</f>
        <v>250.26646536133899</v>
      </c>
      <c r="F49">
        <f ca="1">OFFSET(Results_Grouping_Milk!J$57,0,$N48)</f>
        <v>37949.964535138301</v>
      </c>
      <c r="G49">
        <f ca="1">OFFSET(Results_Grouping_Milk!K$57,0,$N48)</f>
        <v>21.3884637177425</v>
      </c>
      <c r="H49">
        <f ca="1">G31+E31</f>
        <v>785.67476647675198</v>
      </c>
      <c r="I49">
        <f t="shared" ca="1" si="5"/>
        <v>39203.136824242334</v>
      </c>
      <c r="M49">
        <f t="shared" ca="1" si="6"/>
        <v>467.49752262728083</v>
      </c>
      <c r="N49">
        <v>133</v>
      </c>
    </row>
    <row r="50" spans="1:14" x14ac:dyDescent="0.25">
      <c r="A50" t="str">
        <f t="shared" ca="1" si="21"/>
        <v>S6_14 - Prepared Food from Retail (Estimate)</v>
      </c>
      <c r="B50">
        <f ca="1">OFFSET(Results_Grouping_Milk!F$57,0,$N49)</f>
        <v>234.996735400695</v>
      </c>
      <c r="C50">
        <f ca="1">OFFSET(Results_Grouping_Milk!G$57,0,$N49)</f>
        <v>-26.9310885842497</v>
      </c>
      <c r="D50">
        <f ca="1">OFFSET(Results_Grouping_Milk!H$57,0,$N49)</f>
        <v>-30.8200366054953</v>
      </c>
      <c r="E50">
        <f ca="1">OFFSET(Results_Grouping_Milk!I$57,0,$N49)</f>
        <v>270.636991611675</v>
      </c>
      <c r="F50">
        <f ca="1">OFFSET(Results_Grouping_Milk!J$57,0,$N49)</f>
        <v>41038.915136835501</v>
      </c>
      <c r="G50">
        <f ca="1">OFFSET(Results_Grouping_Milk!K$57,0,$N49)</f>
        <v>29.349313893042002</v>
      </c>
      <c r="H50">
        <f t="shared" ref="H50:H51" ca="1" si="26">G32+E32</f>
        <v>855.84496687666103</v>
      </c>
      <c r="I50">
        <f t="shared" ca="1" si="5"/>
        <v>42371.992019427831</v>
      </c>
      <c r="M50">
        <f t="shared" ca="1" si="6"/>
        <v>477.23191571566701</v>
      </c>
      <c r="N50">
        <v>140</v>
      </c>
    </row>
    <row r="51" spans="1:14" x14ac:dyDescent="0.25">
      <c r="A51" t="str">
        <f t="shared" ca="1" si="21"/>
        <v>S6_20 - Prepared Food from Retail (Estimate)</v>
      </c>
      <c r="B51">
        <f ca="1">OFFSET(Results_Grouping_Milk!F$57,0,$N50)</f>
        <v>234.996735400695</v>
      </c>
      <c r="C51">
        <f ca="1">OFFSET(Results_Grouping_Milk!G$57,0,$N50)</f>
        <v>-28.950920228053299</v>
      </c>
      <c r="D51">
        <f ca="1">OFFSET(Results_Grouping_Milk!H$57,0,$N50)</f>
        <v>-47.330770501273904</v>
      </c>
      <c r="E51">
        <f ca="1">OFFSET(Results_Grouping_Milk!I$57,0,$N50)</f>
        <v>290.93476598255103</v>
      </c>
      <c r="F51">
        <f ca="1">OFFSET(Results_Grouping_Milk!J$57,0,$N50)</f>
        <v>44116.8337720977</v>
      </c>
      <c r="G51">
        <f ca="1">OFFSET(Results_Grouping_Milk!K$57,0,$N50)</f>
        <v>37.281732460572897</v>
      </c>
      <c r="H51">
        <f t="shared" ca="1" si="26"/>
        <v>925.76455941795098</v>
      </c>
      <c r="I51">
        <f t="shared" ca="1" si="5"/>
        <v>45529.529874630141</v>
      </c>
      <c r="M51">
        <f t="shared" ca="1" si="6"/>
        <v>486.93154311449177</v>
      </c>
      <c r="N51">
        <v>147</v>
      </c>
    </row>
    <row r="52" spans="1:14" x14ac:dyDescent="0.25">
      <c r="A52" t="str">
        <f t="shared" ca="1" si="21"/>
        <v>S7_07 - Direct Donation of Prepared Food (Estimate)</v>
      </c>
      <c r="B52">
        <f ca="1">OFFSET(Results_Grouping_Milk!F$57,0,$N51)</f>
        <v>234.996735400695</v>
      </c>
      <c r="C52">
        <f ca="1">OFFSET(Results_Grouping_Milk!G$57,0,$N51)</f>
        <v>0</v>
      </c>
      <c r="D52">
        <f ca="1">OFFSET(Results_Grouping_Milk!H$57,0,$N51)</f>
        <v>-14.250124451999</v>
      </c>
      <c r="E52">
        <f ca="1">OFFSET(Results_Grouping_Milk!I$57,0,$N51)</f>
        <v>0</v>
      </c>
      <c r="F52">
        <f ca="1">OFFSET(Results_Grouping_Milk!J$57,0,$N51)</f>
        <v>33876.207689832401</v>
      </c>
      <c r="G52">
        <f ca="1">OFFSET(Results_Grouping_Milk!K$57,0,$N51)</f>
        <v>5.75176203281237</v>
      </c>
      <c r="H52">
        <f ca="1">G31+E31</f>
        <v>785.67476647675198</v>
      </c>
      <c r="I52">
        <f t="shared" ca="1" si="5"/>
        <v>34888.380829290669</v>
      </c>
      <c r="M52">
        <f t="shared" ca="1" si="6"/>
        <v>226.49837298150837</v>
      </c>
      <c r="N52">
        <v>154</v>
      </c>
    </row>
    <row r="53" spans="1:14" x14ac:dyDescent="0.25">
      <c r="A53" t="str">
        <f t="shared" ca="1" si="21"/>
        <v>S7_14 - Direct Donation of Prepared Food (Estimate)</v>
      </c>
      <c r="B53">
        <f ca="1">OFFSET(Results_Grouping_Milk!F$57,0,$N52)</f>
        <v>234.996735400695</v>
      </c>
      <c r="C53">
        <f ca="1">OFFSET(Results_Grouping_Milk!G$57,0,$N52)</f>
        <v>0</v>
      </c>
      <c r="D53">
        <f ca="1">OFFSET(Results_Grouping_Milk!H$57,0,$N52)</f>
        <v>-30.8200366054953</v>
      </c>
      <c r="E53">
        <f ca="1">OFFSET(Results_Grouping_Milk!I$57,0,$N52)</f>
        <v>0</v>
      </c>
      <c r="F53">
        <f ca="1">OFFSET(Results_Grouping_Milk!J$57,0,$N52)</f>
        <v>36633.573432027799</v>
      </c>
      <c r="G53">
        <f ca="1">OFFSET(Results_Grouping_Milk!K$57,0,$N52)</f>
        <v>12.4398574198036</v>
      </c>
      <c r="H53">
        <f t="shared" ref="H53:H54" ca="1" si="27">G32+E32</f>
        <v>855.84496687666103</v>
      </c>
      <c r="I53">
        <f t="shared" ca="1" si="5"/>
        <v>37706.034955119467</v>
      </c>
      <c r="M53">
        <f t="shared" ca="1" si="6"/>
        <v>216.6165562150033</v>
      </c>
      <c r="N53">
        <v>161</v>
      </c>
    </row>
    <row r="54" spans="1:14" x14ac:dyDescent="0.25">
      <c r="A54" t="str">
        <f t="shared" ca="1" si="21"/>
        <v>S7_20 - Direct Donation of Prepared Food (Estimate)</v>
      </c>
      <c r="B54">
        <f ca="1">OFFSET(Results_Grouping_Milk!F$57,0,$N53)</f>
        <v>234.996735400695</v>
      </c>
      <c r="C54">
        <f ca="1">OFFSET(Results_Grouping_Milk!G$57,0,$N53)</f>
        <v>0</v>
      </c>
      <c r="D54">
        <f ca="1">OFFSET(Results_Grouping_Milk!H$57,0,$N53)</f>
        <v>-47.330770501273904</v>
      </c>
      <c r="E54">
        <f ca="1">OFFSET(Results_Grouping_Milk!I$57,0,$N53)</f>
        <v>0</v>
      </c>
      <c r="F54">
        <f ca="1">OFFSET(Results_Grouping_Milk!J$57,0,$N53)</f>
        <v>39381.0914394301</v>
      </c>
      <c r="G54">
        <f ca="1">OFFSET(Results_Grouping_Milk!K$57,0,$N53)</f>
        <v>19.104066751841199</v>
      </c>
      <c r="H54">
        <f t="shared" ca="1" si="27"/>
        <v>925.76455941795098</v>
      </c>
      <c r="I54">
        <f t="shared" ca="1" si="5"/>
        <v>40513.626030499312</v>
      </c>
      <c r="M54">
        <f t="shared" ca="1" si="6"/>
        <v>206.77003165126231</v>
      </c>
      <c r="N54">
        <v>168</v>
      </c>
    </row>
    <row r="55" spans="1:14" x14ac:dyDescent="0.25">
      <c r="A55" t="str">
        <f t="shared" ref="A55:A57" ca="1" si="28">A27</f>
        <v>S8_07_Car - Local Small Business Food Rescue App (Estimate)</v>
      </c>
      <c r="B55">
        <f ca="1">OFFSET(Results_Grouping_Milk!F$57,0,$N54)</f>
        <v>234.996735400695</v>
      </c>
      <c r="C55">
        <f ca="1">OFFSET(Results_Grouping_Milk!G$57,0,$N54)</f>
        <v>-203.57320645719301</v>
      </c>
      <c r="D55">
        <f ca="1">OFFSET(Results_Grouping_Milk!H$57,0,$N54)</f>
        <v>-14.250124451999</v>
      </c>
      <c r="E55">
        <f ca="1">OFFSET(Results_Grouping_Milk!I$57,0,$N54)</f>
        <v>410.21909237213498</v>
      </c>
      <c r="F55">
        <f ca="1">OFFSET(Results_Grouping_Milk!J$57,0,$N54)</f>
        <v>67719.942525847306</v>
      </c>
      <c r="G55">
        <f ca="1">OFFSET(Results_Grouping_Milk!K$57,0,$N54)</f>
        <v>4841.9735602992296</v>
      </c>
      <c r="H55" s="12">
        <f ca="1">G31+E31</f>
        <v>785.67476647675198</v>
      </c>
      <c r="I55">
        <f t="shared" ref="I55:I57" ca="1" si="29">SUM(B55:H55)</f>
        <v>73774.983349486924</v>
      </c>
      <c r="M55">
        <f t="shared" ref="M55:M57" ca="1" si="30">SUM(B55:E55,G55)</f>
        <v>5269.3660571628679</v>
      </c>
      <c r="N55">
        <v>175</v>
      </c>
    </row>
    <row r="56" spans="1:14" x14ac:dyDescent="0.25">
      <c r="A56" t="str">
        <f t="shared" ca="1" si="28"/>
        <v>S8_14_Car - Local Small Business Food Rescue App (Estimate)</v>
      </c>
      <c r="B56">
        <f ca="1">OFFSET(Results_Grouping_Milk!F$57,0,$N55)</f>
        <v>234.996735400695</v>
      </c>
      <c r="C56">
        <f ca="1">OFFSET(Results_Grouping_Milk!G$57,0,$N55)</f>
        <v>-220.14311861069299</v>
      </c>
      <c r="D56">
        <f ca="1">OFFSET(Results_Grouping_Milk!H$57,0,$N55)</f>
        <v>-30.8200366054953</v>
      </c>
      <c r="E56">
        <f ca="1">OFFSET(Results_Grouping_Milk!I$57,0,$N55)</f>
        <v>443.60901849540801</v>
      </c>
      <c r="F56">
        <f ca="1">OFFSET(Results_Grouping_Milk!J$57,0,$N55)</f>
        <v>73232.030870973598</v>
      </c>
      <c r="G56">
        <f ca="1">OFFSET(Results_Grouping_Milk!K$57,0,$N55)</f>
        <v>5242.30761601023</v>
      </c>
      <c r="H56" s="12">
        <f ca="1">G32+E32</f>
        <v>855.84496687666103</v>
      </c>
      <c r="I56">
        <f t="shared" ca="1" si="29"/>
        <v>79757.826052540404</v>
      </c>
      <c r="M56">
        <f t="shared" ca="1" si="30"/>
        <v>5669.950214690145</v>
      </c>
      <c r="N56">
        <v>182</v>
      </c>
    </row>
    <row r="57" spans="1:14" x14ac:dyDescent="0.25">
      <c r="A57" t="str">
        <f t="shared" ca="1" si="28"/>
        <v>S8_20_Car - Local Small Business Food Rescue App (Estimate)</v>
      </c>
      <c r="B57">
        <f ca="1">OFFSET(Results_Grouping_Milk!F$57,0,$N56)</f>
        <v>234.996735400695</v>
      </c>
      <c r="C57">
        <f ca="1">OFFSET(Results_Grouping_Milk!G$57,0,$N56)</f>
        <v>-236.65385250642399</v>
      </c>
      <c r="D57">
        <f ca="1">OFFSET(Results_Grouping_Milk!H$57,0,$N56)</f>
        <v>-47.330770501273904</v>
      </c>
      <c r="E57">
        <f ca="1">OFFSET(Results_Grouping_Milk!I$57,0,$N56)</f>
        <v>476.87969488259102</v>
      </c>
      <c r="F57">
        <f ca="1">OFFSET(Results_Grouping_Milk!J$57,0,$N56)</f>
        <v>78724.433186296796</v>
      </c>
      <c r="G57">
        <f ca="1">OFFSET(Results_Grouping_Milk!K$57,0,$N56)</f>
        <v>5641.2119072365604</v>
      </c>
      <c r="H57" s="12">
        <f ca="1">G33+E33</f>
        <v>925.76455941795098</v>
      </c>
      <c r="I57">
        <f t="shared" ca="1" si="29"/>
        <v>85719.301460226896</v>
      </c>
      <c r="M57">
        <f t="shared" ca="1" si="30"/>
        <v>6069.1037145121481</v>
      </c>
    </row>
    <row r="58" spans="1:14" x14ac:dyDescent="0.25">
      <c r="A58" s="5" t="s">
        <v>94</v>
      </c>
      <c r="B58" t="str">
        <f>B30</f>
        <v>Avoided Disposal</v>
      </c>
      <c r="C58" t="s">
        <v>34</v>
      </c>
      <c r="D58" t="s">
        <v>35</v>
      </c>
      <c r="E58" t="s">
        <v>36</v>
      </c>
      <c r="F58" t="s">
        <v>100</v>
      </c>
      <c r="G58" t="s">
        <v>38</v>
      </c>
      <c r="H58" t="s">
        <v>95</v>
      </c>
      <c r="I58" t="s">
        <v>96</v>
      </c>
      <c r="J58" t="s">
        <v>102</v>
      </c>
      <c r="K58" t="s">
        <v>101</v>
      </c>
      <c r="L58" t="s">
        <v>103</v>
      </c>
      <c r="N58">
        <v>0</v>
      </c>
    </row>
    <row r="59" spans="1:14" x14ac:dyDescent="0.25">
      <c r="A59" t="str">
        <f t="shared" ref="A59:A82" si="31">A31</f>
        <v>S1_07 - Redistribution from Grower/Packer (OFB)</v>
      </c>
      <c r="B59">
        <f ca="1">OFFSET(Results_Grouping_Apple!F$57,0,$N58)</f>
        <v>234.996735400695</v>
      </c>
      <c r="C59" s="3">
        <f ca="1">OFFSET(Results_Grouping_Apple!G$57,0,$N58)</f>
        <v>-16.171115966280901</v>
      </c>
      <c r="D59">
        <f ca="1">OFFSET(Results_Grouping_Apple!H$57,0,$N58)</f>
        <v>-14.250124451999</v>
      </c>
      <c r="E59">
        <f ca="1">OFFSET(Results_Grouping_Apple!I$57,0,$N58)</f>
        <v>474.12137039536901</v>
      </c>
      <c r="F59">
        <f ca="1">OFFSET(Results_Grouping_Apple!J$57,0,$N58)</f>
        <v>110033.73747728601</v>
      </c>
      <c r="G59">
        <f ca="1">OFFSET(Results_Grouping_Apple!K$57,0,$N58)</f>
        <v>311.55339608138303</v>
      </c>
      <c r="H59">
        <v>0</v>
      </c>
      <c r="I59">
        <f t="shared" ca="1" si="5"/>
        <v>111023.98773874517</v>
      </c>
      <c r="M59">
        <f t="shared" ca="1" si="6"/>
        <v>990.25026145916718</v>
      </c>
      <c r="N59">
        <v>7</v>
      </c>
    </row>
    <row r="60" spans="1:14" x14ac:dyDescent="0.25">
      <c r="A60" t="str">
        <f t="shared" ca="1" si="31"/>
        <v>S1_14 - Redistribution from Grower/Packer (OFB)</v>
      </c>
      <c r="B60">
        <f ca="1">OFFSET(Results_Grouping_Apple!F$57,0,$N59)</f>
        <v>234.996735400695</v>
      </c>
      <c r="C60" s="3">
        <f ca="1">OFFSET(Results_Grouping_Apple!G$57,0,$N59)</f>
        <v>-17.487369591501199</v>
      </c>
      <c r="D60">
        <f ca="1">OFFSET(Results_Grouping_Apple!H$57,0,$N59)</f>
        <v>-30.8200366054953</v>
      </c>
      <c r="E60">
        <f ca="1">OFFSET(Results_Grouping_Apple!I$57,0,$N59)</f>
        <v>512.71264472990902</v>
      </c>
      <c r="F60">
        <f ca="1">OFFSET(Results_Grouping_Apple!J$57,0,$N59)</f>
        <v>118989.97192311101</v>
      </c>
      <c r="G60">
        <f ca="1">OFFSET(Results_Grouping_Apple!K$57,0,$N59)</f>
        <v>343.13232214675202</v>
      </c>
      <c r="H60">
        <v>0</v>
      </c>
      <c r="I60">
        <f t="shared" ca="1" si="5"/>
        <v>120032.50621919136</v>
      </c>
      <c r="M60">
        <f t="shared" ca="1" si="6"/>
        <v>1042.5342960803596</v>
      </c>
      <c r="N60">
        <v>14</v>
      </c>
    </row>
    <row r="61" spans="1:14" x14ac:dyDescent="0.25">
      <c r="A61" t="str">
        <f t="shared" ca="1" si="31"/>
        <v>S1_20 - Redistribution from Grower/Packer (OFB)</v>
      </c>
      <c r="B61">
        <f ca="1">OFFSET(Results_Grouping_Apple!F$57,0,$N60)</f>
        <v>234.996735400695</v>
      </c>
      <c r="C61" s="3">
        <f ca="1">OFFSET(Results_Grouping_Apple!G$57,0,$N60)</f>
        <v>-18.798922310867098</v>
      </c>
      <c r="D61">
        <f ca="1">OFFSET(Results_Grouping_Apple!H$57,0,$N60)</f>
        <v>-47.330770501273904</v>
      </c>
      <c r="E61">
        <f ca="1">OFFSET(Results_Grouping_Apple!I$57,0,$N60)</f>
        <v>551.16609308464103</v>
      </c>
      <c r="F61">
        <f ca="1">OFFSET(Results_Grouping_Apple!J$57,0,$N60)</f>
        <v>127914.219817345</v>
      </c>
      <c r="G61">
        <f ca="1">OFFSET(Results_Grouping_Apple!K$57,0,$N60)</f>
        <v>374.59846633331</v>
      </c>
      <c r="H61">
        <v>0</v>
      </c>
      <c r="I61">
        <f t="shared" ca="1" si="5"/>
        <v>129008.8514193515</v>
      </c>
      <c r="M61">
        <f t="shared" ca="1" si="6"/>
        <v>1094.6316020065051</v>
      </c>
      <c r="N61">
        <v>21</v>
      </c>
    </row>
    <row r="62" spans="1:14" x14ac:dyDescent="0.25">
      <c r="A62" t="str">
        <f t="shared" ca="1" si="31"/>
        <v>S2_07 - Gleaning (SH)</v>
      </c>
      <c r="B62">
        <f ca="1">OFFSET(Results_Grouping_Apple!F$57,0,$N61)</f>
        <v>234.996735400695</v>
      </c>
      <c r="C62">
        <f ca="1">OFFSET(Results_Grouping_Apple!G$57,0,$N61)</f>
        <v>-14.0943537302355</v>
      </c>
      <c r="D62">
        <f ca="1">OFFSET(Results_Grouping_Apple!H$57,0,$N61)</f>
        <v>-14.250124451999</v>
      </c>
      <c r="E62">
        <f ca="1">OFFSET(Results_Grouping_Apple!I$57,0,$N61)</f>
        <v>457.62190760528</v>
      </c>
      <c r="F62">
        <f ca="1">OFFSET(Results_Grouping_Apple!J$57,0,$N61)</f>
        <v>102908.861281078</v>
      </c>
      <c r="G62">
        <f ca="1">OFFSET(Results_Grouping_Apple!K$57,0,$N61)</f>
        <v>44.993775972409097</v>
      </c>
      <c r="H62">
        <v>0</v>
      </c>
      <c r="I62">
        <f t="shared" ca="1" si="5"/>
        <v>103618.12922187416</v>
      </c>
      <c r="M62">
        <f t="shared" ca="1" si="6"/>
        <v>709.26794079614967</v>
      </c>
      <c r="N62">
        <v>28</v>
      </c>
    </row>
    <row r="63" spans="1:14" x14ac:dyDescent="0.25">
      <c r="A63" t="str">
        <f t="shared" ca="1" si="31"/>
        <v>S2_14 - Gleaning (SH)</v>
      </c>
      <c r="B63">
        <f ca="1">OFFSET(Results_Grouping_Apple!F$57,0,$N62)</f>
        <v>234.996735400695</v>
      </c>
      <c r="C63">
        <f ca="1">OFFSET(Results_Grouping_Apple!G$57,0,$N62)</f>
        <v>-15.241568568751999</v>
      </c>
      <c r="D63">
        <f ca="1">OFFSET(Results_Grouping_Apple!H$57,0,$N62)</f>
        <v>-30.8200366054953</v>
      </c>
      <c r="E63">
        <f ca="1">OFFSET(Results_Grouping_Apple!I$57,0,$N62)</f>
        <v>494.87020241045701</v>
      </c>
      <c r="F63">
        <f ca="1">OFFSET(Results_Grouping_Apple!J$57,0,$N62)</f>
        <v>111285.16394349201</v>
      </c>
      <c r="G63">
        <f ca="1">OFFSET(Results_Grouping_Apple!K$57,0,$N62)</f>
        <v>54.875988773089098</v>
      </c>
      <c r="H63">
        <v>0</v>
      </c>
      <c r="I63">
        <f t="shared" ca="1" si="5"/>
        <v>112023.845264902</v>
      </c>
      <c r="M63">
        <f t="shared" ca="1" si="6"/>
        <v>738.68132140999387</v>
      </c>
      <c r="N63">
        <v>35</v>
      </c>
    </row>
    <row r="64" spans="1:14" x14ac:dyDescent="0.25">
      <c r="A64" t="str">
        <f t="shared" ca="1" si="31"/>
        <v>S2_20 - Gleaning (SH)</v>
      </c>
      <c r="B64">
        <f ca="1">OFFSET(Results_Grouping_Apple!F$57,0,$N63)</f>
        <v>234.996735400695</v>
      </c>
      <c r="C64">
        <f ca="1">OFFSET(Results_Grouping_Apple!G$57,0,$N63)</f>
        <v>-16.384686211404201</v>
      </c>
      <c r="D64">
        <f ca="1">OFFSET(Results_Grouping_Apple!H$57,0,$N63)</f>
        <v>-47.330770501273904</v>
      </c>
      <c r="E64">
        <f ca="1">OFFSET(Results_Grouping_Apple!I$57,0,$N63)</f>
        <v>531.98546759117698</v>
      </c>
      <c r="F64">
        <f ca="1">OFFSET(Results_Grouping_Apple!J$57,0,$N63)</f>
        <v>119631.551239254</v>
      </c>
      <c r="G64">
        <f ca="1">OFFSET(Results_Grouping_Apple!K$57,0,$N63)</f>
        <v>64.7229079566237</v>
      </c>
      <c r="H64">
        <v>0</v>
      </c>
      <c r="I64">
        <f t="shared" ca="1" si="5"/>
        <v>120399.5408934898</v>
      </c>
      <c r="M64">
        <f t="shared" ca="1" si="6"/>
        <v>767.98965423581762</v>
      </c>
      <c r="N64">
        <v>42</v>
      </c>
    </row>
    <row r="65" spans="1:14" x14ac:dyDescent="0.25">
      <c r="A65" t="str">
        <f t="shared" ca="1" si="31"/>
        <v>S3_07_Car - Gleaning (UG)</v>
      </c>
      <c r="B65">
        <f ca="1">OFFSET(Results_Grouping_Apple!F$57,0,$N64)</f>
        <v>234.996735400695</v>
      </c>
      <c r="C65">
        <f ca="1">OFFSET(Results_Grouping_Apple!G$57,0,$N64)</f>
        <v>-14.0943537302355</v>
      </c>
      <c r="D65">
        <f ca="1">OFFSET(Results_Grouping_Apple!H$57,0,$N64)</f>
        <v>-14.250124451999</v>
      </c>
      <c r="E65">
        <f ca="1">OFFSET(Results_Grouping_Apple!I$57,0,$N64)</f>
        <v>238.42591393650201</v>
      </c>
      <c r="F65">
        <f ca="1">OFFSET(Results_Grouping_Apple!J$57,0,$N64)</f>
        <v>102958.20781452701</v>
      </c>
      <c r="G65">
        <f ca="1">OFFSET(Results_Grouping_Apple!K$57,0,$N64)</f>
        <v>2549.5462021758799</v>
      </c>
      <c r="H65">
        <f ca="1">G59</f>
        <v>311.55339608138303</v>
      </c>
      <c r="I65">
        <f t="shared" ca="1" si="5"/>
        <v>106264.38558393923</v>
      </c>
      <c r="M65">
        <f t="shared" ca="1" si="6"/>
        <v>2994.6243733308424</v>
      </c>
      <c r="N65">
        <v>49</v>
      </c>
    </row>
    <row r="66" spans="1:14" x14ac:dyDescent="0.25">
      <c r="A66" t="str">
        <f t="shared" ca="1" si="31"/>
        <v>S3_14_Car - Gleaning (UG)</v>
      </c>
      <c r="B66">
        <f ca="1">OFFSET(Results_Grouping_Apple!F$57,0,$N65)</f>
        <v>234.996735400695</v>
      </c>
      <c r="C66">
        <f ca="1">OFFSET(Results_Grouping_Apple!G$57,0,$N65)</f>
        <v>-15.241568568751999</v>
      </c>
      <c r="D66">
        <f ca="1">OFFSET(Results_Grouping_Apple!H$57,0,$N65)</f>
        <v>-30.8200366054953</v>
      </c>
      <c r="E66">
        <f ca="1">OFFSET(Results_Grouping_Apple!I$57,0,$N65)</f>
        <v>257.83267437318102</v>
      </c>
      <c r="F66">
        <f ca="1">OFFSET(Results_Grouping_Apple!J$57,0,$N65)</f>
        <v>111338.52705524401</v>
      </c>
      <c r="G66">
        <f ca="1">OFFSET(Results_Grouping_Apple!K$57,0,$N65)</f>
        <v>2763.28733338847</v>
      </c>
      <c r="H66">
        <f t="shared" ref="H66:H67" ca="1" si="32">G60</f>
        <v>343.13232214675202</v>
      </c>
      <c r="I66">
        <f t="shared" ca="1" si="5"/>
        <v>114891.71451537884</v>
      </c>
      <c r="M66">
        <f t="shared" ca="1" si="6"/>
        <v>3210.0551379880985</v>
      </c>
      <c r="N66">
        <v>56</v>
      </c>
    </row>
    <row r="67" spans="1:14" x14ac:dyDescent="0.25">
      <c r="A67" t="str">
        <f t="shared" ca="1" si="31"/>
        <v>S3_20_Car - Gleaning (UG)</v>
      </c>
      <c r="B67">
        <f ca="1">OFFSET(Results_Grouping_Apple!F$57,0,$N66)</f>
        <v>234.996735400695</v>
      </c>
      <c r="C67">
        <f ca="1">OFFSET(Results_Grouping_Apple!G$57,0,$N66)</f>
        <v>-16.384686211400599</v>
      </c>
      <c r="D67">
        <f ca="1">OFFSET(Results_Grouping_Apple!H$57,0,$N66)</f>
        <v>-47.330770501273904</v>
      </c>
      <c r="E67">
        <f ca="1">OFFSET(Results_Grouping_Apple!I$57,0,$N66)</f>
        <v>277.17012495115301</v>
      </c>
      <c r="F67">
        <f ca="1">OFFSET(Results_Grouping_Apple!J$57,0,$N66)</f>
        <v>119688.916584387</v>
      </c>
      <c r="G67">
        <f ca="1">OFFSET(Results_Grouping_Apple!K$57,0,$N66)</f>
        <v>2976.2651034181599</v>
      </c>
      <c r="H67">
        <f t="shared" ca="1" si="32"/>
        <v>374.59846633331</v>
      </c>
      <c r="I67">
        <f t="shared" ca="1" si="5"/>
        <v>123488.23155777765</v>
      </c>
      <c r="M67">
        <f t="shared" ca="1" si="6"/>
        <v>3424.7165070573333</v>
      </c>
      <c r="N67">
        <v>63</v>
      </c>
    </row>
    <row r="68" spans="1:14" x14ac:dyDescent="0.25">
      <c r="A68" t="str">
        <f t="shared" ca="1" si="31"/>
        <v>S3_07_Van - Gleaning (UG)</v>
      </c>
      <c r="B68">
        <f ca="1">OFFSET(Results_Grouping_Apple!F$57,0,$N67)</f>
        <v>234.996735400695</v>
      </c>
      <c r="C68">
        <f ca="1">OFFSET(Results_Grouping_Apple!G$57,0,$N67)</f>
        <v>-14.0943537302355</v>
      </c>
      <c r="D68">
        <f ca="1">OFFSET(Results_Grouping_Apple!H$57,0,$N67)</f>
        <v>-14.250124451999</v>
      </c>
      <c r="E68">
        <f ca="1">OFFSET(Results_Grouping_Apple!I$57,0,$N67)</f>
        <v>238.42591393650201</v>
      </c>
      <c r="F68">
        <f ca="1">OFFSET(Results_Grouping_Apple!J$57,0,$N67)</f>
        <v>102958.20781452701</v>
      </c>
      <c r="G68">
        <f ca="1">OFFSET(Results_Grouping_Apple!K$57,0,$N67)</f>
        <v>44.920043227291998</v>
      </c>
      <c r="H68">
        <f ca="1">G59</f>
        <v>311.55339608138303</v>
      </c>
      <c r="I68">
        <f t="shared" ca="1" si="5"/>
        <v>103759.75942499064</v>
      </c>
      <c r="M68">
        <f t="shared" ca="1" si="6"/>
        <v>489.99821438225456</v>
      </c>
      <c r="N68">
        <v>70</v>
      </c>
    </row>
    <row r="69" spans="1:14" x14ac:dyDescent="0.25">
      <c r="A69" t="str">
        <f t="shared" ca="1" si="31"/>
        <v>S3_14_Van - Gleaning (UG)</v>
      </c>
      <c r="B69">
        <f ca="1">OFFSET(Results_Grouping_Apple!F$57,0,$N68)</f>
        <v>234.996735400695</v>
      </c>
      <c r="C69">
        <f ca="1">OFFSET(Results_Grouping_Apple!G$57,0,$N68)</f>
        <v>-15.241568568751999</v>
      </c>
      <c r="D69">
        <f ca="1">OFFSET(Results_Grouping_Apple!H$57,0,$N68)</f>
        <v>-30.8200366054953</v>
      </c>
      <c r="E69">
        <f ca="1">OFFSET(Results_Grouping_Apple!I$57,0,$N68)</f>
        <v>257.83267437318102</v>
      </c>
      <c r="F69">
        <f ca="1">OFFSET(Results_Grouping_Apple!J$57,0,$N68)</f>
        <v>111338.52705524401</v>
      </c>
      <c r="G69">
        <f ca="1">OFFSET(Results_Grouping_Apple!K$57,0,$N68)</f>
        <v>54.796254525460903</v>
      </c>
      <c r="H69">
        <f t="shared" ref="H69:H70" ca="1" si="33">G60</f>
        <v>343.13232214675202</v>
      </c>
      <c r="I69">
        <f t="shared" ca="1" si="5"/>
        <v>112183.22343651584</v>
      </c>
      <c r="M69">
        <f t="shared" ca="1" si="6"/>
        <v>501.56405912508961</v>
      </c>
      <c r="N69">
        <v>77</v>
      </c>
    </row>
    <row r="70" spans="1:14" x14ac:dyDescent="0.25">
      <c r="A70" t="str">
        <f t="shared" ca="1" si="31"/>
        <v>S3_20_Van - Gleaning (UG)</v>
      </c>
      <c r="B70">
        <f ca="1">OFFSET(Results_Grouping_Apple!F$57,0,$N69)</f>
        <v>234.996735400695</v>
      </c>
      <c r="C70">
        <f ca="1">OFFSET(Results_Grouping_Apple!G$57,0,$N69)</f>
        <v>-16.384686211400599</v>
      </c>
      <c r="D70">
        <f ca="1">OFFSET(Results_Grouping_Apple!H$57,0,$N69)</f>
        <v>-47.330770501273904</v>
      </c>
      <c r="E70">
        <f ca="1">OFFSET(Results_Grouping_Apple!I$57,0,$N69)</f>
        <v>277.17012495115301</v>
      </c>
      <c r="F70">
        <f ca="1">OFFSET(Results_Grouping_Apple!J$57,0,$N69)</f>
        <v>119688.916584387</v>
      </c>
      <c r="G70">
        <f ca="1">OFFSET(Results_Grouping_Apple!K$57,0,$N69)</f>
        <v>64.637193640423703</v>
      </c>
      <c r="H70">
        <f t="shared" ca="1" si="33"/>
        <v>374.59846633331</v>
      </c>
      <c r="I70">
        <f t="shared" ca="1" si="5"/>
        <v>120576.6036479999</v>
      </c>
      <c r="M70">
        <f t="shared" ca="1" si="6"/>
        <v>513.08859727959725</v>
      </c>
      <c r="N70">
        <v>84</v>
      </c>
    </row>
    <row r="71" spans="1:14" x14ac:dyDescent="0.25">
      <c r="A71" t="str">
        <f t="shared" ca="1" si="31"/>
        <v>S4_07 - Retail Donation to PA (CSC)</v>
      </c>
      <c r="B71">
        <f ca="1">OFFSET(Results_Grouping_Apple!F$57,0,$N70)</f>
        <v>234.996735400695</v>
      </c>
      <c r="C71">
        <f ca="1">OFFSET(Results_Grouping_Apple!G$57,0,$N70)</f>
        <v>-22.619245161898998</v>
      </c>
      <c r="D71">
        <f ca="1">OFFSET(Results_Grouping_Apple!H$57,0,$N70)</f>
        <v>-14.250124451999</v>
      </c>
      <c r="E71">
        <f ca="1">OFFSET(Results_Grouping_Apple!I$57,0,$N70)</f>
        <v>227.89949576227801</v>
      </c>
      <c r="F71">
        <f ca="1">OFFSET(Results_Grouping_Apple!J$57,0,$N70)</f>
        <v>107137.838300608</v>
      </c>
      <c r="G71">
        <f ca="1">OFFSET(Results_Grouping_Apple!K$57,0,$N70)</f>
        <v>20.418028325877899</v>
      </c>
      <c r="H71">
        <f ca="1">G59+E59</f>
        <v>785.67476647675198</v>
      </c>
      <c r="I71">
        <f t="shared" ca="1" si="5"/>
        <v>108369.9579569597</v>
      </c>
      <c r="M71">
        <f t="shared" ca="1" si="6"/>
        <v>446.44488987495293</v>
      </c>
      <c r="N71">
        <v>91</v>
      </c>
    </row>
    <row r="72" spans="1:14" x14ac:dyDescent="0.25">
      <c r="A72" t="str">
        <f t="shared" ca="1" si="31"/>
        <v>S4_14 - Retail Donation to PA (CSC)</v>
      </c>
      <c r="B72">
        <f ca="1">OFFSET(Results_Grouping_Apple!F$57,0,$N71)</f>
        <v>234.996735400695</v>
      </c>
      <c r="C72">
        <f ca="1">OFFSET(Results_Grouping_Apple!G$57,0,$N71)</f>
        <v>-24.460346512294599</v>
      </c>
      <c r="D72">
        <f ca="1">OFFSET(Results_Grouping_Apple!H$57,0,$N71)</f>
        <v>-30.8200366054953</v>
      </c>
      <c r="E72">
        <f ca="1">OFFSET(Results_Grouping_Apple!I$57,0,$N71)</f>
        <v>246.44945471970999</v>
      </c>
      <c r="F72">
        <f ca="1">OFFSET(Results_Grouping_Apple!J$57,0,$N71)</f>
        <v>115858.36002275</v>
      </c>
      <c r="G72">
        <f ca="1">OFFSET(Results_Grouping_Apple!K$57,0,$N71)</f>
        <v>28.299889573932401</v>
      </c>
      <c r="H72">
        <f t="shared" ref="H72:H73" ca="1" si="34">G60+E60</f>
        <v>855.84496687666103</v>
      </c>
      <c r="I72">
        <f t="shared" ca="1" si="5"/>
        <v>117168.6706862032</v>
      </c>
      <c r="M72">
        <f t="shared" ca="1" si="6"/>
        <v>454.46569657654749</v>
      </c>
      <c r="N72">
        <v>98</v>
      </c>
    </row>
    <row r="73" spans="1:14" x14ac:dyDescent="0.25">
      <c r="A73" t="str">
        <f t="shared" ca="1" si="31"/>
        <v>S4_20 - Retail Donation to PA (CSC)</v>
      </c>
      <c r="B73">
        <f ca="1">OFFSET(Results_Grouping_Apple!F$57,0,$N72)</f>
        <v>234.996735400695</v>
      </c>
      <c r="C73">
        <f ca="1">OFFSET(Results_Grouping_Apple!G$57,0,$N72)</f>
        <v>-26.294872500719102</v>
      </c>
      <c r="D73">
        <f ca="1">OFFSET(Results_Grouping_Apple!H$57,0,$N72)</f>
        <v>-47.330770501273904</v>
      </c>
      <c r="E73">
        <f ca="1">OFFSET(Results_Grouping_Apple!I$57,0,$N72)</f>
        <v>264.93316382369102</v>
      </c>
      <c r="F73">
        <f ca="1">OFFSET(Results_Grouping_Apple!J$57,0,$N72)</f>
        <v>124547.737024457</v>
      </c>
      <c r="G73">
        <f ca="1">OFFSET(Results_Grouping_Apple!K$57,0,$N72)</f>
        <v>36.1536013175295</v>
      </c>
      <c r="H73">
        <f t="shared" ca="1" si="34"/>
        <v>925.76455941795098</v>
      </c>
      <c r="I73">
        <f t="shared" ca="1" si="5"/>
        <v>125935.95944141489</v>
      </c>
      <c r="M73">
        <f t="shared" ca="1" si="6"/>
        <v>462.45785753992249</v>
      </c>
      <c r="N73">
        <v>105</v>
      </c>
    </row>
    <row r="74" spans="1:14" x14ac:dyDescent="0.25">
      <c r="A74" t="str">
        <f t="shared" ca="1" si="31"/>
        <v>S5_07 - Retail Donation to Food Bank (Estimate)</v>
      </c>
      <c r="B74">
        <f ca="1">OFFSET(Results_Grouping_Apple!F$57,0,$N73)</f>
        <v>234.996735400695</v>
      </c>
      <c r="C74">
        <f ca="1">OFFSET(Results_Grouping_Apple!G$57,0,$N73)</f>
        <v>-36.551455276610803</v>
      </c>
      <c r="D74">
        <f ca="1">OFFSET(Results_Grouping_Apple!H$57,0,$N73)</f>
        <v>-14.250124451999</v>
      </c>
      <c r="E74">
        <f ca="1">OFFSET(Results_Grouping_Apple!I$57,0,$N73)</f>
        <v>503.060663242315</v>
      </c>
      <c r="F74">
        <f ca="1">OFFSET(Results_Grouping_Apple!J$57,0,$N73)</f>
        <v>118821.39905078</v>
      </c>
      <c r="G74">
        <f ca="1">OFFSET(Results_Grouping_Apple!K$57,0,$N73)</f>
        <v>69.286848341362699</v>
      </c>
      <c r="H74">
        <f ca="1">G59+E59</f>
        <v>785.67476647675198</v>
      </c>
      <c r="I74">
        <f t="shared" ref="I74:I82" ca="1" si="35">SUM(B74:H74)</f>
        <v>120363.61648451252</v>
      </c>
      <c r="M74">
        <f t="shared" ref="M74:M82" ca="1" si="36">SUM(B74:E74,G74)</f>
        <v>756.54266725576281</v>
      </c>
      <c r="N74">
        <v>112</v>
      </c>
    </row>
    <row r="75" spans="1:14" x14ac:dyDescent="0.25">
      <c r="A75" t="str">
        <f t="shared" ca="1" si="31"/>
        <v>S5_14 - Retail Donation to Food Bank (Estimate)</v>
      </c>
      <c r="B75">
        <f ca="1">OFFSET(Results_Grouping_Apple!F$57,0,$N74)</f>
        <v>234.996735400695</v>
      </c>
      <c r="C75">
        <f ca="1">OFFSET(Results_Grouping_Apple!G$57,0,$N74)</f>
        <v>-39.526573729388502</v>
      </c>
      <c r="D75">
        <f ca="1">OFFSET(Results_Grouping_Apple!H$57,0,$N74)</f>
        <v>-30.8200366054953</v>
      </c>
      <c r="E75">
        <f ca="1">OFFSET(Results_Grouping_Apple!I$57,0,$N74)</f>
        <v>544.00746141314505</v>
      </c>
      <c r="F75">
        <f ca="1">OFFSET(Results_Grouping_Apple!J$57,0,$N74)</f>
        <v>128492.908275843</v>
      </c>
      <c r="G75">
        <f ca="1">OFFSET(Results_Grouping_Apple!K$57,0,$N74)</f>
        <v>81.146404241838795</v>
      </c>
      <c r="H75">
        <f t="shared" ref="H75:H76" ca="1" si="37">G60+E60</f>
        <v>855.84496687666103</v>
      </c>
      <c r="I75">
        <f t="shared" ca="1" si="35"/>
        <v>130138.55723344046</v>
      </c>
      <c r="M75">
        <f t="shared" ca="1" si="36"/>
        <v>789.80399072079513</v>
      </c>
      <c r="N75">
        <v>119</v>
      </c>
    </row>
    <row r="76" spans="1:14" x14ac:dyDescent="0.25">
      <c r="A76" t="str">
        <f t="shared" ca="1" si="31"/>
        <v>S5_20 - Retail Donation to Food Bank (Estimate)</v>
      </c>
      <c r="B76">
        <f ca="1">OFFSET(Results_Grouping_Apple!F$57,0,$N75)</f>
        <v>234.996735400695</v>
      </c>
      <c r="C76">
        <f ca="1">OFFSET(Results_Grouping_Apple!G$57,0,$N75)</f>
        <v>-42.491066759066598</v>
      </c>
      <c r="D76">
        <f ca="1">OFFSET(Results_Grouping_Apple!H$57,0,$N75)</f>
        <v>-47.330770501273904</v>
      </c>
      <c r="E76">
        <f ca="1">OFFSET(Results_Grouping_Apple!I$57,0,$N75)</f>
        <v>584.80802101916902</v>
      </c>
      <c r="F76">
        <f ca="1">OFFSET(Results_Grouping_Apple!J$57,0,$N75)</f>
        <v>138129.876396532</v>
      </c>
      <c r="G76">
        <f ca="1">OFFSET(Results_Grouping_Apple!K$57,0,$N75)</f>
        <v>92.963604585529097</v>
      </c>
      <c r="H76">
        <f t="shared" ca="1" si="37"/>
        <v>925.76455941795098</v>
      </c>
      <c r="I76">
        <f t="shared" ca="1" si="35"/>
        <v>139878.58747969501</v>
      </c>
      <c r="M76">
        <f t="shared" ca="1" si="36"/>
        <v>822.94652374505267</v>
      </c>
      <c r="N76">
        <v>126</v>
      </c>
    </row>
    <row r="77" spans="1:14" x14ac:dyDescent="0.25">
      <c r="A77" t="str">
        <f t="shared" ca="1" si="31"/>
        <v>S6_07 - Prepared Food from Retail (Estimate)</v>
      </c>
      <c r="B77">
        <f ca="1">OFFSET(Results_Grouping_Apple!F$57,0,$N76)</f>
        <v>234.996735400695</v>
      </c>
      <c r="C77">
        <f ca="1">OFFSET(Results_Grouping_Apple!G$57,0,$N76)</f>
        <v>-24.904017400496699</v>
      </c>
      <c r="D77">
        <f ca="1">OFFSET(Results_Grouping_Apple!H$57,0,$N76)</f>
        <v>-14.250124451999</v>
      </c>
      <c r="E77">
        <f ca="1">OFFSET(Results_Grouping_Apple!I$57,0,$N76)</f>
        <v>250.26646536133899</v>
      </c>
      <c r="F77">
        <f ca="1">OFFSET(Results_Grouping_Apple!J$57,0,$N76)</f>
        <v>108071.250831168</v>
      </c>
      <c r="G77">
        <f ca="1">OFFSET(Results_Grouping_Apple!K$57,0,$N76)</f>
        <v>21.3884637177425</v>
      </c>
      <c r="H77">
        <f ca="1">G59+E59</f>
        <v>785.67476647675198</v>
      </c>
      <c r="I77">
        <f t="shared" ca="1" si="35"/>
        <v>109324.42312027203</v>
      </c>
      <c r="M77">
        <f t="shared" ca="1" si="36"/>
        <v>467.49752262728083</v>
      </c>
      <c r="N77">
        <v>133</v>
      </c>
    </row>
    <row r="78" spans="1:14" x14ac:dyDescent="0.25">
      <c r="A78" t="str">
        <f t="shared" ca="1" si="31"/>
        <v>S6_14 - Prepared Food from Retail (Estimate)</v>
      </c>
      <c r="B78">
        <f ca="1">OFFSET(Results_Grouping_Apple!F$57,0,$N77)</f>
        <v>234.996735400695</v>
      </c>
      <c r="C78">
        <f ca="1">OFFSET(Results_Grouping_Apple!G$57,0,$N77)</f>
        <v>-26.9310885842497</v>
      </c>
      <c r="D78">
        <f ca="1">OFFSET(Results_Grouping_Apple!H$57,0,$N77)</f>
        <v>-30.8200366054953</v>
      </c>
      <c r="E78">
        <f ca="1">OFFSET(Results_Grouping_Apple!I$57,0,$N77)</f>
        <v>270.636991611675</v>
      </c>
      <c r="F78">
        <f ca="1">OFFSET(Results_Grouping_Apple!J$57,0,$N77)</f>
        <v>116867.74799184399</v>
      </c>
      <c r="G78">
        <f ca="1">OFFSET(Results_Grouping_Apple!K$57,0,$N77)</f>
        <v>29.349313893042002</v>
      </c>
      <c r="H78">
        <f t="shared" ref="H78:H79" ca="1" si="38">G60+E60</f>
        <v>855.84496687666103</v>
      </c>
      <c r="I78">
        <f t="shared" ca="1" si="35"/>
        <v>118200.82487443631</v>
      </c>
      <c r="M78">
        <f t="shared" ca="1" si="36"/>
        <v>477.23191571566701</v>
      </c>
      <c r="N78">
        <v>140</v>
      </c>
    </row>
    <row r="79" spans="1:14" x14ac:dyDescent="0.25">
      <c r="A79" t="str">
        <f t="shared" ca="1" si="31"/>
        <v>S6_20 - Prepared Food from Retail (Estimate)</v>
      </c>
      <c r="B79">
        <f ca="1">OFFSET(Results_Grouping_Apple!F$57,0,$N78)</f>
        <v>234.996735400695</v>
      </c>
      <c r="C79">
        <f ca="1">OFFSET(Results_Grouping_Apple!G$57,0,$N78)</f>
        <v>-28.950920228053299</v>
      </c>
      <c r="D79">
        <f ca="1">OFFSET(Results_Grouping_Apple!H$57,0,$N78)</f>
        <v>-47.330770501273904</v>
      </c>
      <c r="E79">
        <f ca="1">OFFSET(Results_Grouping_Apple!I$57,0,$N78)</f>
        <v>290.93476598255103</v>
      </c>
      <c r="F79">
        <f ca="1">OFFSET(Results_Grouping_Apple!J$57,0,$N78)</f>
        <v>125632.82909123199</v>
      </c>
      <c r="G79">
        <f ca="1">OFFSET(Results_Grouping_Apple!K$57,0,$N78)</f>
        <v>37.281732460572897</v>
      </c>
      <c r="H79">
        <f t="shared" ca="1" si="38"/>
        <v>925.76455941795098</v>
      </c>
      <c r="I79">
        <f t="shared" ca="1" si="35"/>
        <v>127045.52519376444</v>
      </c>
      <c r="M79">
        <f t="shared" ca="1" si="36"/>
        <v>486.93154311449177</v>
      </c>
      <c r="N79">
        <v>147</v>
      </c>
    </row>
    <row r="80" spans="1:14" x14ac:dyDescent="0.25">
      <c r="A80" t="str">
        <f t="shared" ca="1" si="31"/>
        <v>S7_07 - Direct Donation of Prepared Food (Estimate)</v>
      </c>
      <c r="B80">
        <f ca="1">OFFSET(Results_Grouping_Apple!F$57,0,$N79)</f>
        <v>234.996735400695</v>
      </c>
      <c r="C80">
        <f ca="1">OFFSET(Results_Grouping_Apple!G$57,0,$N79)</f>
        <v>0</v>
      </c>
      <c r="D80">
        <f ca="1">OFFSET(Results_Grouping_Apple!H$57,0,$N79)</f>
        <v>-14.250124451999</v>
      </c>
      <c r="E80">
        <f ca="1">OFFSET(Results_Grouping_Apple!I$57,0,$N79)</f>
        <v>0</v>
      </c>
      <c r="F80">
        <f ca="1">OFFSET(Results_Grouping_Apple!J$57,0,$N79)</f>
        <v>96470.291429832301</v>
      </c>
      <c r="G80">
        <f ca="1">OFFSET(Results_Grouping_Apple!K$57,0,$N79)</f>
        <v>5.75176203281237</v>
      </c>
      <c r="H80">
        <f ca="1">G59+E59</f>
        <v>785.67476647675198</v>
      </c>
      <c r="I80">
        <f t="shared" ca="1" si="35"/>
        <v>97482.464569290561</v>
      </c>
      <c r="M80">
        <f t="shared" ca="1" si="36"/>
        <v>226.49837298150837</v>
      </c>
      <c r="N80">
        <v>154</v>
      </c>
    </row>
    <row r="81" spans="1:14" x14ac:dyDescent="0.25">
      <c r="A81" t="str">
        <f t="shared" ca="1" si="31"/>
        <v>S7_14 - Direct Donation of Prepared Food (Estimate)</v>
      </c>
      <c r="B81">
        <f ca="1">OFFSET(Results_Grouping_Apple!F$57,0,$N80)</f>
        <v>234.996735400695</v>
      </c>
      <c r="C81">
        <f ca="1">OFFSET(Results_Grouping_Apple!G$57,0,$N80)</f>
        <v>0</v>
      </c>
      <c r="D81">
        <f ca="1">OFFSET(Results_Grouping_Apple!H$57,0,$N80)</f>
        <v>-30.8200366054953</v>
      </c>
      <c r="E81">
        <f ca="1">OFFSET(Results_Grouping_Apple!I$57,0,$N80)</f>
        <v>0</v>
      </c>
      <c r="F81">
        <f ca="1">OFFSET(Results_Grouping_Apple!J$57,0,$N80)</f>
        <v>104322.524453191</v>
      </c>
      <c r="G81">
        <f ca="1">OFFSET(Results_Grouping_Apple!K$57,0,$N80)</f>
        <v>12.4398574198036</v>
      </c>
      <c r="H81">
        <f t="shared" ref="H81:H82" ca="1" si="39">G60+E60</f>
        <v>855.84496687666103</v>
      </c>
      <c r="I81">
        <f t="shared" ca="1" si="35"/>
        <v>105394.98597628265</v>
      </c>
      <c r="M81">
        <f t="shared" ca="1" si="36"/>
        <v>216.6165562150033</v>
      </c>
      <c r="N81">
        <v>161</v>
      </c>
    </row>
    <row r="82" spans="1:14" x14ac:dyDescent="0.25">
      <c r="A82" t="str">
        <f t="shared" ca="1" si="31"/>
        <v>S7_20 - Direct Donation of Prepared Food (Estimate)</v>
      </c>
      <c r="B82">
        <f ca="1">OFFSET(Results_Grouping_Apple!F$57,0,$N81)</f>
        <v>234.996735400695</v>
      </c>
      <c r="C82">
        <f ca="1">OFFSET(Results_Grouping_Apple!G$57,0,$N81)</f>
        <v>0</v>
      </c>
      <c r="D82">
        <f ca="1">OFFSET(Results_Grouping_Apple!H$57,0,$N81)</f>
        <v>-47.330770501273904</v>
      </c>
      <c r="E82">
        <f ca="1">OFFSET(Results_Grouping_Apple!I$57,0,$N81)</f>
        <v>0</v>
      </c>
      <c r="F82">
        <f ca="1">OFFSET(Results_Grouping_Apple!J$57,0,$N81)</f>
        <v>112146.71378717999</v>
      </c>
      <c r="G82">
        <f ca="1">OFFSET(Results_Grouping_Apple!K$57,0,$N81)</f>
        <v>19.104066751841199</v>
      </c>
      <c r="H82">
        <f t="shared" ca="1" si="39"/>
        <v>925.76455941795098</v>
      </c>
      <c r="I82">
        <f t="shared" ca="1" si="35"/>
        <v>113279.24837824921</v>
      </c>
      <c r="M82">
        <f t="shared" ca="1" si="36"/>
        <v>206.77003165126231</v>
      </c>
      <c r="N82">
        <v>168</v>
      </c>
    </row>
    <row r="83" spans="1:14" x14ac:dyDescent="0.25">
      <c r="A83" t="str">
        <f t="shared" ref="A83:A85" ca="1" si="40">A55</f>
        <v>S8_07_Car - Local Small Business Food Rescue App (Estimate)</v>
      </c>
      <c r="B83">
        <f ca="1">OFFSET(Results_Grouping_Apple!F$57,0,$N82)</f>
        <v>234.996735400695</v>
      </c>
      <c r="C83">
        <f ca="1">OFFSET(Results_Grouping_Apple!G$57,0,$N82)</f>
        <v>-203.57320645719301</v>
      </c>
      <c r="D83">
        <f ca="1">OFFSET(Results_Grouping_Apple!H$57,0,$N82)</f>
        <v>-14.250124451999</v>
      </c>
      <c r="E83">
        <f ca="1">OFFSET(Results_Grouping_Apple!I$57,0,$N82)</f>
        <v>410.21909237213498</v>
      </c>
      <c r="F83">
        <f ca="1">OFFSET(Results_Grouping_Apple!J$57,0,$N82)</f>
        <v>192848.10894109399</v>
      </c>
      <c r="G83">
        <f ca="1">OFFSET(Results_Grouping_Apple!K$57,0,$N82)</f>
        <v>4841.9735602992296</v>
      </c>
      <c r="H83" s="12">
        <f ca="1">G59+E59</f>
        <v>785.67476647675198</v>
      </c>
      <c r="I83">
        <f t="shared" ref="I83:I85" ca="1" si="41">SUM(B83:H83)</f>
        <v>198903.14976473362</v>
      </c>
      <c r="M83">
        <f t="shared" ref="M83:M85" ca="1" si="42">SUM(B83:E83,G83)</f>
        <v>5269.3660571628679</v>
      </c>
      <c r="N83">
        <v>175</v>
      </c>
    </row>
    <row r="84" spans="1:14" x14ac:dyDescent="0.25">
      <c r="A84" t="str">
        <f t="shared" ca="1" si="40"/>
        <v>S8_14_Car - Local Small Business Food Rescue App (Estimate)</v>
      </c>
      <c r="B84">
        <f ca="1">OFFSET(Results_Grouping_Apple!F$57,0,$N83)</f>
        <v>234.996735400695</v>
      </c>
      <c r="C84">
        <f ca="1">OFFSET(Results_Grouping_Apple!G$57,0,$N83)</f>
        <v>-220.14311861069299</v>
      </c>
      <c r="D84">
        <f ca="1">OFFSET(Results_Grouping_Apple!H$57,0,$N83)</f>
        <v>-30.8200366054953</v>
      </c>
      <c r="E84">
        <f ca="1">OFFSET(Results_Grouping_Apple!I$57,0,$N83)</f>
        <v>443.60901849540801</v>
      </c>
      <c r="F84">
        <f ca="1">OFFSET(Results_Grouping_Apple!J$57,0,$N83)</f>
        <v>208545.04804095099</v>
      </c>
      <c r="G84">
        <f ca="1">OFFSET(Results_Grouping_Apple!K$57,0,$N83)</f>
        <v>5242.30761601023</v>
      </c>
      <c r="H84" s="12">
        <f ca="1">G60+E60</f>
        <v>855.84496687666103</v>
      </c>
      <c r="I84">
        <f t="shared" ca="1" si="41"/>
        <v>215070.84322251778</v>
      </c>
      <c r="M84">
        <f t="shared" ca="1" si="42"/>
        <v>5669.950214690145</v>
      </c>
      <c r="N84">
        <v>182</v>
      </c>
    </row>
    <row r="85" spans="1:14" x14ac:dyDescent="0.25">
      <c r="A85" t="str">
        <f t="shared" ca="1" si="40"/>
        <v>S8_20_Car - Local Small Business Food Rescue App (Estimate)</v>
      </c>
      <c r="B85">
        <f ca="1">OFFSET(Results_Grouping_Apple!F$57,0,$N84)</f>
        <v>234.996735400695</v>
      </c>
      <c r="C85">
        <f ca="1">OFFSET(Results_Grouping_Apple!G$57,0,$N84)</f>
        <v>-236.65385250642399</v>
      </c>
      <c r="D85">
        <f ca="1">OFFSET(Results_Grouping_Apple!H$57,0,$N84)</f>
        <v>-47.330770501273904</v>
      </c>
      <c r="E85">
        <f ca="1">OFFSET(Results_Grouping_Apple!I$57,0,$N84)</f>
        <v>476.87969488259102</v>
      </c>
      <c r="F85">
        <f ca="1">OFFSET(Results_Grouping_Apple!J$57,0,$N84)</f>
        <v>224185.92664402199</v>
      </c>
      <c r="G85">
        <f ca="1">OFFSET(Results_Grouping_Apple!K$57,0,$N84)</f>
        <v>5641.2119072365604</v>
      </c>
      <c r="H85" s="12">
        <f ca="1">G61+E61</f>
        <v>925.76455941795098</v>
      </c>
      <c r="I85">
        <f t="shared" ca="1" si="41"/>
        <v>231180.79491795209</v>
      </c>
      <c r="M85">
        <f t="shared" ca="1" si="42"/>
        <v>6069.1037145121481</v>
      </c>
    </row>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workbookViewId="0">
      <selection activeCell="B4" sqref="B4"/>
    </sheetView>
  </sheetViews>
  <sheetFormatPr defaultRowHeight="15" x14ac:dyDescent="0.25"/>
  <cols>
    <col min="2" max="2" width="42.42578125" bestFit="1" customWidth="1"/>
    <col min="12" max="14" width="11" customWidth="1"/>
    <col min="15" max="15" width="42.42578125" bestFit="1" customWidth="1"/>
    <col min="16" max="16" width="39.28515625" customWidth="1"/>
  </cols>
  <sheetData>
    <row r="1" spans="1:15" x14ac:dyDescent="0.25">
      <c r="B1" s="5" t="s">
        <v>231</v>
      </c>
    </row>
    <row r="2" spans="1:15" x14ac:dyDescent="0.25">
      <c r="B2" s="5"/>
    </row>
    <row r="3" spans="1:15" ht="15.75" thickBot="1" x14ac:dyDescent="0.3">
      <c r="A3" s="5" t="s">
        <v>232</v>
      </c>
      <c r="B3" s="25" t="s">
        <v>234</v>
      </c>
      <c r="C3" s="26" t="s">
        <v>199</v>
      </c>
      <c r="D3" s="26" t="s">
        <v>204</v>
      </c>
      <c r="E3" s="26" t="s">
        <v>209</v>
      </c>
      <c r="F3" s="26" t="s">
        <v>152</v>
      </c>
      <c r="G3" s="26" t="s">
        <v>130</v>
      </c>
      <c r="H3" s="26" t="s">
        <v>156</v>
      </c>
      <c r="I3" s="26" t="s">
        <v>173</v>
      </c>
      <c r="J3" s="26" t="s">
        <v>192</v>
      </c>
      <c r="K3" s="26" t="s">
        <v>229</v>
      </c>
      <c r="L3" s="26" t="s">
        <v>230</v>
      </c>
    </row>
    <row r="4" spans="1:15" x14ac:dyDescent="0.25">
      <c r="B4" t="s">
        <v>246</v>
      </c>
      <c r="C4" s="10">
        <f ca="1">PERNRT!W2</f>
        <v>-0.64172304864812157</v>
      </c>
      <c r="D4" s="10">
        <f ca="1">PENRT!W2</f>
        <v>-0.51247418227127828</v>
      </c>
      <c r="E4" s="10">
        <f ca="1">PERT!W2</f>
        <v>1.342033036598238</v>
      </c>
      <c r="F4" s="10">
        <f ca="1">EP!W2</f>
        <v>0.56899425749747057</v>
      </c>
      <c r="G4" s="10">
        <f ca="1">AP!W2</f>
        <v>0.32799727871950085</v>
      </c>
      <c r="H4" s="10">
        <f ca="1">GWP!W2</f>
        <v>7.6787171449737887E-2</v>
      </c>
      <c r="I4" s="10">
        <f ca="1">'PM2.5'!W2</f>
        <v>-0.33455920562747915</v>
      </c>
      <c r="J4" s="10">
        <f ca="1">ODP!W2</f>
        <v>1.5399801069494625E-2</v>
      </c>
      <c r="K4" s="10">
        <f ca="1">SFP!W2</f>
        <v>-0.30756556843988297</v>
      </c>
      <c r="L4" s="10">
        <f ca="1">'Blue Water'!W2</f>
        <v>-1.1641639076636687</v>
      </c>
      <c r="M4" s="10"/>
      <c r="N4" s="10"/>
      <c r="O4" s="10"/>
    </row>
    <row r="5" spans="1:15" x14ac:dyDescent="0.25">
      <c r="B5" t="s">
        <v>105</v>
      </c>
      <c r="C5" s="10">
        <f ca="1">PERNRT!W3</f>
        <v>-0.48902660641364226</v>
      </c>
      <c r="D5" s="10">
        <f ca="1">PENRT!W3</f>
        <v>-0.17343227072447034</v>
      </c>
      <c r="E5" s="10">
        <f ca="1">PERT!W3</f>
        <v>2.0641819280589164</v>
      </c>
      <c r="F5" s="10">
        <f ca="1">EP!W3</f>
        <v>0.64968859194538864</v>
      </c>
      <c r="G5" s="10">
        <f ca="1">AP!W3</f>
        <v>0.59363565020847797</v>
      </c>
      <c r="H5" s="10">
        <f ca="1">GWP!W3</f>
        <v>0.41752276466759108</v>
      </c>
      <c r="I5" s="10">
        <f ca="1">'PM2.5'!W3</f>
        <v>6.2610477767262238E-2</v>
      </c>
      <c r="J5" s="10">
        <f ca="1">ODP!W3</f>
        <v>-3.2871529352951928E-2</v>
      </c>
      <c r="K5" s="10">
        <f ca="1">SFP!W3</f>
        <v>0.25004229518212268</v>
      </c>
      <c r="L5" s="10">
        <f ca="1">'Blue Water'!W3</f>
        <v>-1.5017222275082447</v>
      </c>
      <c r="M5" s="10"/>
      <c r="N5" s="10"/>
      <c r="O5" s="10"/>
    </row>
    <row r="6" spans="1:15" x14ac:dyDescent="0.25">
      <c r="B6" t="s">
        <v>106</v>
      </c>
      <c r="C6" s="10">
        <f ca="1">PERNRT!W4</f>
        <v>-0.68393294543104755</v>
      </c>
      <c r="D6" s="10">
        <f ca="1">PENRT!W4</f>
        <v>-0.6051534500311555</v>
      </c>
      <c r="E6" s="10">
        <f ca="1">PERT!W4</f>
        <v>-3.5086420707560682</v>
      </c>
      <c r="F6" s="10">
        <f ca="1">EP!W4</f>
        <v>0.5717264702123892</v>
      </c>
      <c r="G6" s="10">
        <f ca="1">AP!W4</f>
        <v>0.53229639676558294</v>
      </c>
      <c r="H6" s="10">
        <f ca="1">GWP!W4</f>
        <v>-0.17795054496541499</v>
      </c>
      <c r="I6" s="10">
        <f ca="1">'PM2.5'!W4</f>
        <v>-0.29497142636476781</v>
      </c>
      <c r="J6" s="10">
        <f ca="1">ODP!W4</f>
        <v>-3.2861233966292619E-2</v>
      </c>
      <c r="K6" s="10">
        <f ca="1">SFP!W4</f>
        <v>1.4407326607148649E-3</v>
      </c>
      <c r="L6" s="10">
        <f ca="1">'Blue Water'!W4</f>
        <v>-0.83539871882629624</v>
      </c>
      <c r="M6" s="10"/>
      <c r="N6" s="10"/>
      <c r="O6" s="10"/>
    </row>
    <row r="7" spans="1:15" x14ac:dyDescent="0.25">
      <c r="B7" t="s">
        <v>107</v>
      </c>
      <c r="C7" s="10">
        <f ca="1">PERNRT!W5</f>
        <v>-0.45453490875060854</v>
      </c>
      <c r="D7" s="10">
        <f ca="1">PENRT!W5</f>
        <v>-0.13417986639561894</v>
      </c>
      <c r="E7" s="10">
        <f ca="1">PERT!W5</f>
        <v>1.3325568417880254</v>
      </c>
      <c r="F7" s="10">
        <f ca="1">EP!W5</f>
        <v>0.65148856545112632</v>
      </c>
      <c r="G7" s="10">
        <f ca="1">AP!W5</f>
        <v>0.58909341648937652</v>
      </c>
      <c r="H7" s="10">
        <f ca="1">GWP!W5</f>
        <v>0.43906194786501357</v>
      </c>
      <c r="I7" s="10">
        <f ca="1">'PM2.5'!W5</f>
        <v>8.0253846149931033E-3</v>
      </c>
      <c r="J7" s="10">
        <f ca="1">ODP!W5</f>
        <v>-3.2872366634106691E-2</v>
      </c>
      <c r="K7" s="10">
        <f ca="1">SFP!W5</f>
        <v>0.22346987576178357</v>
      </c>
      <c r="L7" s="10">
        <f ca="1">'Blue Water'!W5</f>
        <v>-2.6925260817840631</v>
      </c>
      <c r="M7" s="10"/>
      <c r="N7" s="10"/>
      <c r="O7" s="10"/>
    </row>
    <row r="8" spans="1:15" x14ac:dyDescent="0.25">
      <c r="B8" t="s">
        <v>108</v>
      </c>
      <c r="C8" s="10">
        <f ca="1">PERNRT!W6</f>
        <v>-0.32510656729220189</v>
      </c>
      <c r="D8" s="10">
        <f ca="1">PENRT!W6</f>
        <v>6.2482748005733571E-2</v>
      </c>
      <c r="E8" s="10">
        <f ca="1">PERT!W6</f>
        <v>1.181312842915095</v>
      </c>
      <c r="F8" s="10">
        <f ca="1">EP!W6</f>
        <v>0.6054421322836927</v>
      </c>
      <c r="G8" s="10">
        <f ca="1">AP!W6</f>
        <v>0.57293058534676433</v>
      </c>
      <c r="H8" s="10">
        <f ca="1">GWP!W6</f>
        <v>0.46394013066760031</v>
      </c>
      <c r="I8" s="10">
        <f ca="1">'PM2.5'!W6</f>
        <v>0.17270855486001108</v>
      </c>
      <c r="J8" s="10">
        <f ca="1">ODP!W6</f>
        <v>-5.9150304542742276E-2</v>
      </c>
      <c r="K8" s="10">
        <f ca="1">SFP!W6</f>
        <v>0.34424804568888895</v>
      </c>
      <c r="L8" s="10">
        <f ca="1">'Blue Water'!W6</f>
        <v>-3.5599067942770959</v>
      </c>
      <c r="M8" s="10"/>
      <c r="N8" s="10"/>
      <c r="O8" s="10"/>
    </row>
    <row r="9" spans="1:15" x14ac:dyDescent="0.25">
      <c r="B9" t="s">
        <v>109</v>
      </c>
      <c r="C9" s="10">
        <f ca="1">PERNRT!W7</f>
        <v>-0.50646079480772255</v>
      </c>
      <c r="D9" s="10">
        <f ca="1">PENRT!W7</f>
        <v>-0.24953603023478596</v>
      </c>
      <c r="E9" s="10">
        <f ca="1">PERT!W7</f>
        <v>0.88654611428150032</v>
      </c>
      <c r="F9" s="10">
        <f ca="1">EP!W7</f>
        <v>0.50619935558240703</v>
      </c>
      <c r="G9" s="10">
        <f ca="1">AP!W7</f>
        <v>0.45248881350800479</v>
      </c>
      <c r="H9" s="10">
        <f ca="1">GWP!W7</f>
        <v>0.29815448901803976</v>
      </c>
      <c r="I9" s="10">
        <f ca="1">'PM2.5'!W7</f>
        <v>0.10047319485928739</v>
      </c>
      <c r="J9" s="10">
        <f ca="1">ODP!W7</f>
        <v>-5.9146461246423698E-2</v>
      </c>
      <c r="K9" s="10">
        <f ca="1">SFP!W7</f>
        <v>0.15389360591374723</v>
      </c>
      <c r="L9" s="10">
        <f ca="1">'Blue Water'!W7</f>
        <v>-1.4124475245373074</v>
      </c>
      <c r="M9" s="10"/>
      <c r="N9" s="10"/>
      <c r="O9" s="10"/>
    </row>
    <row r="10" spans="1:15" x14ac:dyDescent="0.25">
      <c r="B10" t="s">
        <v>110</v>
      </c>
      <c r="C10" s="10">
        <f ca="1">PERNRT!W8</f>
        <v>-0.39243118470081279</v>
      </c>
      <c r="D10" s="10">
        <f ca="1">PENRT!W8</f>
        <v>-4.0050347691390452E-2</v>
      </c>
      <c r="E10" s="10">
        <f ca="1">PERT!W8</f>
        <v>1.1776601066927634</v>
      </c>
      <c r="F10" s="10">
        <f ca="1">EP!W8</f>
        <v>0.59142279408177545</v>
      </c>
      <c r="G10" s="10">
        <f ca="1">AP!W8</f>
        <v>0.55679570167035497</v>
      </c>
      <c r="H10" s="10">
        <f ca="1">GWP!W8</f>
        <v>0.43703522525388228</v>
      </c>
      <c r="I10" s="10">
        <f ca="1">'PM2.5'!W8</f>
        <v>0.15578481207104539</v>
      </c>
      <c r="J10" s="10">
        <f ca="1">ODP!W8</f>
        <v>-6.5856772233774952E-2</v>
      </c>
      <c r="K10" s="10">
        <f ca="1">SFP!W8</f>
        <v>0.3191459813207182</v>
      </c>
      <c r="L10" s="10">
        <f ca="1">'Blue Water'!W8</f>
        <v>-3.061753114583833</v>
      </c>
      <c r="M10" s="10"/>
      <c r="N10" s="10"/>
      <c r="O10" s="10"/>
    </row>
    <row r="11" spans="1:15" x14ac:dyDescent="0.25">
      <c r="B11" t="s">
        <v>111</v>
      </c>
      <c r="C11" s="10">
        <f ca="1">PERNRT!W9</f>
        <v>-0.10322551492591572</v>
      </c>
      <c r="D11" s="10">
        <f ca="1">PENRT!W9</f>
        <v>0.29783560886068966</v>
      </c>
      <c r="E11" s="10">
        <f ca="1">PERT!W9</f>
        <v>0.95859123466103358</v>
      </c>
      <c r="F11" s="10">
        <f ca="1">EP!W9</f>
        <v>0.75825060546929079</v>
      </c>
      <c r="G11" s="10">
        <f ca="1">AP!W9</f>
        <v>0.7292841512526711</v>
      </c>
      <c r="H11" s="10">
        <f ca="1">GWP!W9</f>
        <v>0.63648930451370778</v>
      </c>
      <c r="I11" s="10">
        <f ca="1">'PM2.5'!W9</f>
        <v>0.33969452092458174</v>
      </c>
      <c r="J11" s="10">
        <f ca="1">ODP!W9</f>
        <v>1.5391885282706066E-2</v>
      </c>
      <c r="K11" s="10">
        <f ca="1">SFP!W9</f>
        <v>0.51874125981602837</v>
      </c>
      <c r="L11" s="10">
        <f ca="1">'Blue Water'!W9</f>
        <v>1.5668899499154025</v>
      </c>
      <c r="M11" s="10"/>
      <c r="N11" s="10"/>
      <c r="O11" s="10"/>
    </row>
    <row r="12" spans="1:15" x14ac:dyDescent="0.25">
      <c r="B12" t="s">
        <v>228</v>
      </c>
      <c r="C12" s="10">
        <f ca="1">PERNRT!W10</f>
        <v>-0.70490362086723091</v>
      </c>
      <c r="D12" s="10">
        <f ca="1">PENRT!W10</f>
        <v>-0.66193434944326124</v>
      </c>
      <c r="E12" s="10">
        <f ca="1">PERT!W10</f>
        <v>-2.2275843383535978</v>
      </c>
      <c r="F12" s="10">
        <f ca="1">EP!W10</f>
        <v>-3.3822848991932268E-2</v>
      </c>
      <c r="G12" s="10">
        <f ca="1">AP!W10</f>
        <v>-5.3711721181204729E-2</v>
      </c>
      <c r="H12" s="10">
        <f ca="1">GWP!W10</f>
        <v>-0.43341456709452042</v>
      </c>
      <c r="I12" s="10">
        <f ca="1">'PM2.5'!W10</f>
        <v>-0.4966502031737543</v>
      </c>
      <c r="J12" s="10">
        <f ca="1">ODP!W10</f>
        <v>-0.35731675664081963</v>
      </c>
      <c r="K12" s="10">
        <f ca="1">SFP!W10</f>
        <v>-0.33562236133026346</v>
      </c>
      <c r="L12" s="10">
        <f ca="1">'Blue Water'!W10</f>
        <v>-0.78670034588302651</v>
      </c>
      <c r="M12" s="10"/>
      <c r="N12" s="10"/>
      <c r="O12" s="10"/>
    </row>
    <row r="14" spans="1:15" ht="15.75" thickBot="1" x14ac:dyDescent="0.3">
      <c r="A14" s="5" t="s">
        <v>233</v>
      </c>
      <c r="B14" s="25" t="s">
        <v>234</v>
      </c>
      <c r="C14" s="26" t="str">
        <f>C3</f>
        <v>PERNRT</v>
      </c>
      <c r="D14" s="26" t="str">
        <f t="shared" ref="D14:L14" si="0">D3</f>
        <v>PENRT</v>
      </c>
      <c r="E14" s="26" t="str">
        <f t="shared" si="0"/>
        <v>PERT</v>
      </c>
      <c r="F14" s="26" t="str">
        <f t="shared" si="0"/>
        <v>EP</v>
      </c>
      <c r="G14" s="26" t="str">
        <f t="shared" si="0"/>
        <v>AP</v>
      </c>
      <c r="H14" s="26" t="str">
        <f t="shared" si="0"/>
        <v>GWP</v>
      </c>
      <c r="I14" s="26" t="str">
        <f t="shared" si="0"/>
        <v>PM2.5</v>
      </c>
      <c r="J14" s="26" t="str">
        <f t="shared" si="0"/>
        <v>ODP</v>
      </c>
      <c r="K14" s="26" t="str">
        <f t="shared" si="0"/>
        <v>SFP</v>
      </c>
      <c r="L14" s="26" t="str">
        <f t="shared" si="0"/>
        <v>Blue Water</v>
      </c>
    </row>
    <row r="15" spans="1:15" x14ac:dyDescent="0.25">
      <c r="B15" t="str">
        <f>B4</f>
        <v>S1 - Redistribution from Grower/Packer</v>
      </c>
      <c r="C15" s="11" t="str">
        <f ca="1">IF(C4&gt;0,C4,"-")</f>
        <v>-</v>
      </c>
      <c r="D15" s="11" t="str">
        <f t="shared" ref="D15:L15" ca="1" si="1">IF(D4&gt;0,D4,"-")</f>
        <v>-</v>
      </c>
      <c r="E15" s="11">
        <f t="shared" ca="1" si="1"/>
        <v>1.342033036598238</v>
      </c>
      <c r="F15" s="11">
        <f t="shared" ca="1" si="1"/>
        <v>0.56899425749747057</v>
      </c>
      <c r="G15" s="11">
        <f t="shared" ca="1" si="1"/>
        <v>0.32799727871950085</v>
      </c>
      <c r="H15" s="11">
        <f t="shared" ca="1" si="1"/>
        <v>7.6787171449737887E-2</v>
      </c>
      <c r="I15" s="11" t="str">
        <f t="shared" ca="1" si="1"/>
        <v>-</v>
      </c>
      <c r="J15" s="11">
        <f t="shared" ca="1" si="1"/>
        <v>1.5399801069494625E-2</v>
      </c>
      <c r="K15" s="11" t="str">
        <f t="shared" ca="1" si="1"/>
        <v>-</v>
      </c>
      <c r="L15" s="11" t="str">
        <f t="shared" ca="1" si="1"/>
        <v>-</v>
      </c>
      <c r="M15" s="11"/>
      <c r="N15" s="11"/>
      <c r="O15" s="11"/>
    </row>
    <row r="16" spans="1:15" x14ac:dyDescent="0.25">
      <c r="B16" t="str">
        <f t="shared" ref="B16:B23" si="2">B5</f>
        <v>S2 - Gleaning from Farm</v>
      </c>
      <c r="C16" s="11" t="str">
        <f t="shared" ref="C16:L16" ca="1" si="3">IF(C5&gt;0,C5,"-")</f>
        <v>-</v>
      </c>
      <c r="D16" s="11" t="str">
        <f t="shared" ca="1" si="3"/>
        <v>-</v>
      </c>
      <c r="E16" s="11">
        <f t="shared" ca="1" si="3"/>
        <v>2.0641819280589164</v>
      </c>
      <c r="F16" s="11">
        <f t="shared" ca="1" si="3"/>
        <v>0.64968859194538864</v>
      </c>
      <c r="G16" s="11">
        <f t="shared" ca="1" si="3"/>
        <v>0.59363565020847797</v>
      </c>
      <c r="H16" s="11">
        <f t="shared" ca="1" si="3"/>
        <v>0.41752276466759108</v>
      </c>
      <c r="I16" s="11">
        <f t="shared" ca="1" si="3"/>
        <v>6.2610477767262238E-2</v>
      </c>
      <c r="J16" s="11" t="str">
        <f t="shared" ca="1" si="3"/>
        <v>-</v>
      </c>
      <c r="K16" s="11">
        <f t="shared" ca="1" si="3"/>
        <v>0.25004229518212268</v>
      </c>
      <c r="L16" s="11" t="str">
        <f t="shared" ca="1" si="3"/>
        <v>-</v>
      </c>
      <c r="M16" s="11"/>
      <c r="N16" s="11"/>
      <c r="O16" s="11"/>
    </row>
    <row r="17" spans="1:16" x14ac:dyDescent="0.25">
      <c r="B17" t="str">
        <f t="shared" si="2"/>
        <v>S3 - Gleaning Urban Car</v>
      </c>
      <c r="C17" s="11" t="str">
        <f t="shared" ref="C17:L17" ca="1" si="4">IF(C6&gt;0,C6,"-")</f>
        <v>-</v>
      </c>
      <c r="D17" s="11" t="str">
        <f t="shared" ca="1" si="4"/>
        <v>-</v>
      </c>
      <c r="E17" s="11" t="str">
        <f t="shared" ca="1" si="4"/>
        <v>-</v>
      </c>
      <c r="F17" s="11">
        <f t="shared" ca="1" si="4"/>
        <v>0.5717264702123892</v>
      </c>
      <c r="G17" s="11">
        <f t="shared" ca="1" si="4"/>
        <v>0.53229639676558294</v>
      </c>
      <c r="H17" s="11" t="str">
        <f t="shared" ca="1" si="4"/>
        <v>-</v>
      </c>
      <c r="I17" s="11" t="str">
        <f t="shared" ca="1" si="4"/>
        <v>-</v>
      </c>
      <c r="J17" s="11" t="str">
        <f t="shared" ca="1" si="4"/>
        <v>-</v>
      </c>
      <c r="K17" s="11">
        <f t="shared" ca="1" si="4"/>
        <v>1.4407326607148649E-3</v>
      </c>
      <c r="L17" s="11" t="str">
        <f t="shared" ca="1" si="4"/>
        <v>-</v>
      </c>
      <c r="M17" s="11"/>
      <c r="N17" s="11"/>
      <c r="O17" s="11"/>
    </row>
    <row r="18" spans="1:16" x14ac:dyDescent="0.25">
      <c r="B18" t="str">
        <f t="shared" si="2"/>
        <v>S3 - Gleaning Urban Van</v>
      </c>
      <c r="C18" s="11" t="str">
        <f t="shared" ref="C18:L18" ca="1" si="5">IF(C7&gt;0,C7,"-")</f>
        <v>-</v>
      </c>
      <c r="D18" s="11" t="str">
        <f t="shared" ca="1" si="5"/>
        <v>-</v>
      </c>
      <c r="E18" s="11">
        <f t="shared" ca="1" si="5"/>
        <v>1.3325568417880254</v>
      </c>
      <c r="F18" s="11">
        <f t="shared" ca="1" si="5"/>
        <v>0.65148856545112632</v>
      </c>
      <c r="G18" s="11">
        <f t="shared" ca="1" si="5"/>
        <v>0.58909341648937652</v>
      </c>
      <c r="H18" s="11">
        <f t="shared" ca="1" si="5"/>
        <v>0.43906194786501357</v>
      </c>
      <c r="I18" s="11">
        <f t="shared" ca="1" si="5"/>
        <v>8.0253846149931033E-3</v>
      </c>
      <c r="J18" s="11" t="str">
        <f t="shared" ca="1" si="5"/>
        <v>-</v>
      </c>
      <c r="K18" s="11">
        <f t="shared" ca="1" si="5"/>
        <v>0.22346987576178357</v>
      </c>
      <c r="L18" s="11" t="str">
        <f t="shared" ca="1" si="5"/>
        <v>-</v>
      </c>
      <c r="M18" s="11"/>
      <c r="N18" s="11"/>
      <c r="O18" s="11"/>
    </row>
    <row r="19" spans="1:16" x14ac:dyDescent="0.25">
      <c r="B19" t="str">
        <f t="shared" si="2"/>
        <v>S4 - Retail to PA</v>
      </c>
      <c r="C19" s="11" t="str">
        <f t="shared" ref="C19:L19" ca="1" si="6">IF(C8&gt;0,C8,"-")</f>
        <v>-</v>
      </c>
      <c r="D19" s="11">
        <f t="shared" ca="1" si="6"/>
        <v>6.2482748005733571E-2</v>
      </c>
      <c r="E19" s="11">
        <f t="shared" ca="1" si="6"/>
        <v>1.181312842915095</v>
      </c>
      <c r="F19" s="11">
        <f t="shared" ca="1" si="6"/>
        <v>0.6054421322836927</v>
      </c>
      <c r="G19" s="11">
        <f t="shared" ca="1" si="6"/>
        <v>0.57293058534676433</v>
      </c>
      <c r="H19" s="11">
        <f t="shared" ca="1" si="6"/>
        <v>0.46394013066760031</v>
      </c>
      <c r="I19" s="11">
        <f t="shared" ca="1" si="6"/>
        <v>0.17270855486001108</v>
      </c>
      <c r="J19" s="11" t="str">
        <f t="shared" ca="1" si="6"/>
        <v>-</v>
      </c>
      <c r="K19" s="11">
        <f t="shared" ca="1" si="6"/>
        <v>0.34424804568888895</v>
      </c>
      <c r="L19" s="11" t="str">
        <f t="shared" ca="1" si="6"/>
        <v>-</v>
      </c>
      <c r="M19" s="11"/>
      <c r="N19" s="11"/>
      <c r="O19" s="11"/>
    </row>
    <row r="20" spans="1:16" x14ac:dyDescent="0.25">
      <c r="B20" t="str">
        <f t="shared" si="2"/>
        <v>S5 - Retail to FB</v>
      </c>
      <c r="C20" s="11" t="str">
        <f t="shared" ref="C20:L20" ca="1" si="7">IF(C9&gt;0,C9,"-")</f>
        <v>-</v>
      </c>
      <c r="D20" s="11" t="str">
        <f t="shared" ca="1" si="7"/>
        <v>-</v>
      </c>
      <c r="E20" s="11">
        <f t="shared" ca="1" si="7"/>
        <v>0.88654611428150032</v>
      </c>
      <c r="F20" s="11">
        <f t="shared" ca="1" si="7"/>
        <v>0.50619935558240703</v>
      </c>
      <c r="G20" s="11">
        <f t="shared" ca="1" si="7"/>
        <v>0.45248881350800479</v>
      </c>
      <c r="H20" s="11">
        <f t="shared" ca="1" si="7"/>
        <v>0.29815448901803976</v>
      </c>
      <c r="I20" s="11">
        <f t="shared" ca="1" si="7"/>
        <v>0.10047319485928739</v>
      </c>
      <c r="J20" s="11" t="str">
        <f t="shared" ca="1" si="7"/>
        <v>-</v>
      </c>
      <c r="K20" s="11">
        <f t="shared" ca="1" si="7"/>
        <v>0.15389360591374723</v>
      </c>
      <c r="L20" s="11" t="str">
        <f t="shared" ca="1" si="7"/>
        <v>-</v>
      </c>
      <c r="M20" s="11"/>
      <c r="N20" s="11"/>
      <c r="O20" s="11"/>
    </row>
    <row r="21" spans="1:16" x14ac:dyDescent="0.25">
      <c r="B21" t="str">
        <f t="shared" si="2"/>
        <v>S6 - Prepared food from Retail</v>
      </c>
      <c r="C21" s="11" t="str">
        <f t="shared" ref="C21:L21" ca="1" si="8">IF(C10&gt;0,C10,"-")</f>
        <v>-</v>
      </c>
      <c r="D21" s="11" t="str">
        <f t="shared" ca="1" si="8"/>
        <v>-</v>
      </c>
      <c r="E21" s="11">
        <f t="shared" ca="1" si="8"/>
        <v>1.1776601066927634</v>
      </c>
      <c r="F21" s="11">
        <f t="shared" ca="1" si="8"/>
        <v>0.59142279408177545</v>
      </c>
      <c r="G21" s="11">
        <f t="shared" ca="1" si="8"/>
        <v>0.55679570167035497</v>
      </c>
      <c r="H21" s="11">
        <f t="shared" ca="1" si="8"/>
        <v>0.43703522525388228</v>
      </c>
      <c r="I21" s="11">
        <f t="shared" ca="1" si="8"/>
        <v>0.15578481207104539</v>
      </c>
      <c r="J21" s="11" t="str">
        <f t="shared" ca="1" si="8"/>
        <v>-</v>
      </c>
      <c r="K21" s="11">
        <f t="shared" ca="1" si="8"/>
        <v>0.3191459813207182</v>
      </c>
      <c r="L21" s="11" t="str">
        <f t="shared" ca="1" si="8"/>
        <v>-</v>
      </c>
      <c r="M21" s="11"/>
      <c r="N21" s="11"/>
      <c r="O21" s="11"/>
    </row>
    <row r="22" spans="1:16" x14ac:dyDescent="0.25">
      <c r="B22" t="str">
        <f t="shared" si="2"/>
        <v>S7 - Direct Donation of Prepared Food</v>
      </c>
      <c r="C22" s="11" t="str">
        <f t="shared" ref="C22:L22" ca="1" si="9">IF(C11&gt;0,C11,"-")</f>
        <v>-</v>
      </c>
      <c r="D22" s="11">
        <f t="shared" ca="1" si="9"/>
        <v>0.29783560886068966</v>
      </c>
      <c r="E22" s="11">
        <f t="shared" ca="1" si="9"/>
        <v>0.95859123466103358</v>
      </c>
      <c r="F22" s="11">
        <f t="shared" ca="1" si="9"/>
        <v>0.75825060546929079</v>
      </c>
      <c r="G22" s="11">
        <f t="shared" ca="1" si="9"/>
        <v>0.7292841512526711</v>
      </c>
      <c r="H22" s="11">
        <f t="shared" ca="1" si="9"/>
        <v>0.63648930451370778</v>
      </c>
      <c r="I22" s="11">
        <f t="shared" ca="1" si="9"/>
        <v>0.33969452092458174</v>
      </c>
      <c r="J22" s="11">
        <f t="shared" ca="1" si="9"/>
        <v>1.5391885282706066E-2</v>
      </c>
      <c r="K22" s="11">
        <f t="shared" ca="1" si="9"/>
        <v>0.51874125981602837</v>
      </c>
      <c r="L22" s="11">
        <f t="shared" ca="1" si="9"/>
        <v>1.5668899499154025</v>
      </c>
      <c r="M22" s="11"/>
      <c r="N22" s="11"/>
      <c r="O22" s="11"/>
    </row>
    <row r="23" spans="1:16" x14ac:dyDescent="0.25">
      <c r="B23" t="str">
        <f t="shared" si="2"/>
        <v>S8 - Local Small Business Food Rescue App Car</v>
      </c>
      <c r="C23" s="11" t="str">
        <f t="shared" ref="C23:L23" ca="1" si="10">IF(C12&gt;0,C12,"-")</f>
        <v>-</v>
      </c>
      <c r="D23" s="11" t="str">
        <f t="shared" ca="1" si="10"/>
        <v>-</v>
      </c>
      <c r="E23" s="11" t="str">
        <f t="shared" ca="1" si="10"/>
        <v>-</v>
      </c>
      <c r="F23" s="11" t="str">
        <f t="shared" ca="1" si="10"/>
        <v>-</v>
      </c>
      <c r="G23" s="11" t="str">
        <f t="shared" ca="1" si="10"/>
        <v>-</v>
      </c>
      <c r="H23" s="11" t="str">
        <f t="shared" ca="1" si="10"/>
        <v>-</v>
      </c>
      <c r="I23" s="11" t="str">
        <f t="shared" ca="1" si="10"/>
        <v>-</v>
      </c>
      <c r="J23" s="11" t="str">
        <f t="shared" ca="1" si="10"/>
        <v>-</v>
      </c>
      <c r="K23" s="11" t="str">
        <f t="shared" ca="1" si="10"/>
        <v>-</v>
      </c>
      <c r="L23" s="11" t="str">
        <f t="shared" ca="1" si="10"/>
        <v>-</v>
      </c>
      <c r="M23" s="11"/>
      <c r="N23" s="11"/>
      <c r="O23" s="11"/>
    </row>
    <row r="24" spans="1:16" x14ac:dyDescent="0.25">
      <c r="B24" s="5"/>
    </row>
    <row r="25" spans="1:16" ht="45.75" thickBot="1" x14ac:dyDescent="0.3">
      <c r="A25" s="5" t="s">
        <v>235</v>
      </c>
      <c r="B25" s="25" t="s">
        <v>234</v>
      </c>
      <c r="C25" s="16" t="str">
        <f>C3</f>
        <v>PERNRT</v>
      </c>
      <c r="D25" s="16" t="str">
        <f t="shared" ref="D25:L25" si="11">D3</f>
        <v>PENRT</v>
      </c>
      <c r="E25" s="16" t="str">
        <f t="shared" si="11"/>
        <v>PERT</v>
      </c>
      <c r="F25" s="16" t="str">
        <f t="shared" si="11"/>
        <v>EP</v>
      </c>
      <c r="G25" s="16" t="str">
        <f t="shared" si="11"/>
        <v>AP</v>
      </c>
      <c r="H25" s="16" t="str">
        <f t="shared" si="11"/>
        <v>GWP</v>
      </c>
      <c r="I25" s="16" t="str">
        <f t="shared" si="11"/>
        <v>PM2.5</v>
      </c>
      <c r="J25" s="16" t="str">
        <f t="shared" si="11"/>
        <v>ODP</v>
      </c>
      <c r="K25" s="16" t="str">
        <f t="shared" si="11"/>
        <v>SFP</v>
      </c>
      <c r="L25" s="16" t="str">
        <f t="shared" si="11"/>
        <v>Blue Water</v>
      </c>
      <c r="M25" s="17"/>
      <c r="N25" s="17"/>
      <c r="O25" s="25" t="s">
        <v>234</v>
      </c>
      <c r="P25" s="18" t="s">
        <v>236</v>
      </c>
    </row>
    <row r="26" spans="1:16" x14ac:dyDescent="0.25">
      <c r="B26" s="27" t="str">
        <f>B15</f>
        <v>S1 - Redistribution from Grower/Packer</v>
      </c>
      <c r="C26" s="19" t="str">
        <f ca="1">IF(AND(C4&gt;0,C4&lt;1),C4,"-")</f>
        <v>-</v>
      </c>
      <c r="D26" s="19" t="str">
        <f t="shared" ref="D26:L26" ca="1" si="12">IF(AND(D4&gt;0,D4&lt;1),D4,"-")</f>
        <v>-</v>
      </c>
      <c r="E26" s="19" t="str">
        <f t="shared" ca="1" si="12"/>
        <v>-</v>
      </c>
      <c r="F26" s="19">
        <f t="shared" ca="1" si="12"/>
        <v>0.56899425749747057</v>
      </c>
      <c r="G26" s="19">
        <f t="shared" ca="1" si="12"/>
        <v>0.32799727871950085</v>
      </c>
      <c r="H26" s="28">
        <f t="shared" ca="1" si="12"/>
        <v>7.6787171449737887E-2</v>
      </c>
      <c r="I26" s="19" t="str">
        <f t="shared" ca="1" si="12"/>
        <v>-</v>
      </c>
      <c r="J26" s="28">
        <f t="shared" ca="1" si="12"/>
        <v>1.5399801069494625E-2</v>
      </c>
      <c r="K26" s="19" t="str">
        <f t="shared" ca="1" si="12"/>
        <v>-</v>
      </c>
      <c r="L26" s="19" t="str">
        <f t="shared" ca="1" si="12"/>
        <v>-</v>
      </c>
      <c r="M26" s="11"/>
      <c r="N26" s="11"/>
      <c r="O26" s="19" t="str">
        <f>B26</f>
        <v>S1 - Redistribution from Grower/Packer</v>
      </c>
      <c r="P26" s="20">
        <f ca="1">10-COUNTIF(C26:L26,"&gt;0")</f>
        <v>6</v>
      </c>
    </row>
    <row r="27" spans="1:16" x14ac:dyDescent="0.25">
      <c r="B27" s="29" t="str">
        <f t="shared" ref="B27:B34" si="13">B16</f>
        <v>S2 - Gleaning from Farm</v>
      </c>
      <c r="C27" s="21" t="str">
        <f t="shared" ref="C27:L34" ca="1" si="14">IF(AND(C5&gt;0,C5&lt;1),C5,"-")</f>
        <v>-</v>
      </c>
      <c r="D27" s="21" t="str">
        <f t="shared" ca="1" si="14"/>
        <v>-</v>
      </c>
      <c r="E27" s="21" t="str">
        <f t="shared" ca="1" si="14"/>
        <v>-</v>
      </c>
      <c r="F27" s="21">
        <f t="shared" ca="1" si="14"/>
        <v>0.64968859194538864</v>
      </c>
      <c r="G27" s="21">
        <f t="shared" ca="1" si="14"/>
        <v>0.59363565020847797</v>
      </c>
      <c r="H27" s="21">
        <f t="shared" ca="1" si="14"/>
        <v>0.41752276466759108</v>
      </c>
      <c r="I27" s="30">
        <f t="shared" ca="1" si="14"/>
        <v>6.2610477767262238E-2</v>
      </c>
      <c r="J27" s="21" t="str">
        <f t="shared" ca="1" si="14"/>
        <v>-</v>
      </c>
      <c r="K27" s="30">
        <f t="shared" ca="1" si="14"/>
        <v>0.25004229518212268</v>
      </c>
      <c r="L27" s="21" t="str">
        <f t="shared" ca="1" si="14"/>
        <v>-</v>
      </c>
      <c r="M27" s="11"/>
      <c r="N27" s="11"/>
      <c r="O27" s="21" t="str">
        <f t="shared" ref="O27:O34" si="15">B27</f>
        <v>S2 - Gleaning from Farm</v>
      </c>
      <c r="P27" s="22">
        <f t="shared" ref="P27:P34" ca="1" si="16">10-COUNTIF(C27:L27,"&gt;0")</f>
        <v>5</v>
      </c>
    </row>
    <row r="28" spans="1:16" x14ac:dyDescent="0.25">
      <c r="B28" s="29" t="str">
        <f t="shared" si="13"/>
        <v>S3 - Gleaning Urban Car</v>
      </c>
      <c r="C28" s="21" t="str">
        <f t="shared" ca="1" si="14"/>
        <v>-</v>
      </c>
      <c r="D28" s="21" t="str">
        <f t="shared" ca="1" si="14"/>
        <v>-</v>
      </c>
      <c r="E28" s="21" t="str">
        <f t="shared" ca="1" si="14"/>
        <v>-</v>
      </c>
      <c r="F28" s="21">
        <f t="shared" ca="1" si="14"/>
        <v>0.5717264702123892</v>
      </c>
      <c r="G28" s="21">
        <f t="shared" ca="1" si="14"/>
        <v>0.53229639676558294</v>
      </c>
      <c r="H28" s="21" t="str">
        <f t="shared" ca="1" si="14"/>
        <v>-</v>
      </c>
      <c r="I28" s="21" t="str">
        <f t="shared" ca="1" si="14"/>
        <v>-</v>
      </c>
      <c r="J28" s="21" t="str">
        <f t="shared" ca="1" si="14"/>
        <v>-</v>
      </c>
      <c r="K28" s="21">
        <f t="shared" ca="1" si="14"/>
        <v>1.4407326607148649E-3</v>
      </c>
      <c r="L28" s="21" t="str">
        <f t="shared" ca="1" si="14"/>
        <v>-</v>
      </c>
      <c r="M28" s="11"/>
      <c r="N28" s="11"/>
      <c r="O28" s="21" t="str">
        <f t="shared" si="15"/>
        <v>S3 - Gleaning Urban Car</v>
      </c>
      <c r="P28" s="22">
        <f t="shared" ca="1" si="16"/>
        <v>7</v>
      </c>
    </row>
    <row r="29" spans="1:16" x14ac:dyDescent="0.25">
      <c r="B29" s="29" t="str">
        <f t="shared" si="13"/>
        <v>S3 - Gleaning Urban Van</v>
      </c>
      <c r="C29" s="21" t="str">
        <f t="shared" ca="1" si="14"/>
        <v>-</v>
      </c>
      <c r="D29" s="21" t="str">
        <f t="shared" ca="1" si="14"/>
        <v>-</v>
      </c>
      <c r="E29" s="21" t="str">
        <f t="shared" ca="1" si="14"/>
        <v>-</v>
      </c>
      <c r="F29" s="21">
        <f t="shared" ca="1" si="14"/>
        <v>0.65148856545112632</v>
      </c>
      <c r="G29" s="21">
        <f t="shared" ca="1" si="14"/>
        <v>0.58909341648937652</v>
      </c>
      <c r="H29" s="21">
        <f t="shared" ca="1" si="14"/>
        <v>0.43906194786501357</v>
      </c>
      <c r="I29" s="30">
        <f t="shared" ca="1" si="14"/>
        <v>8.0253846149931033E-3</v>
      </c>
      <c r="J29" s="21" t="str">
        <f t="shared" ca="1" si="14"/>
        <v>-</v>
      </c>
      <c r="K29" s="30">
        <f t="shared" ca="1" si="14"/>
        <v>0.22346987576178357</v>
      </c>
      <c r="L29" s="21" t="str">
        <f t="shared" ca="1" si="14"/>
        <v>-</v>
      </c>
      <c r="M29" s="11"/>
      <c r="N29" s="11"/>
      <c r="O29" s="21" t="str">
        <f t="shared" si="15"/>
        <v>S3 - Gleaning Urban Van</v>
      </c>
      <c r="P29" s="22">
        <f t="shared" ca="1" si="16"/>
        <v>5</v>
      </c>
    </row>
    <row r="30" spans="1:16" x14ac:dyDescent="0.25">
      <c r="B30" s="29" t="str">
        <f t="shared" si="13"/>
        <v>S4 - Retail to PA</v>
      </c>
      <c r="C30" s="21" t="str">
        <f t="shared" ca="1" si="14"/>
        <v>-</v>
      </c>
      <c r="D30" s="30">
        <f t="shared" ca="1" si="14"/>
        <v>6.2482748005733571E-2</v>
      </c>
      <c r="E30" s="21" t="str">
        <f t="shared" ca="1" si="14"/>
        <v>-</v>
      </c>
      <c r="F30" s="21">
        <f t="shared" ca="1" si="14"/>
        <v>0.6054421322836927</v>
      </c>
      <c r="G30" s="21">
        <f t="shared" ca="1" si="14"/>
        <v>0.57293058534676433</v>
      </c>
      <c r="H30" s="21">
        <f t="shared" ca="1" si="14"/>
        <v>0.46394013066760031</v>
      </c>
      <c r="I30" s="21">
        <f t="shared" ca="1" si="14"/>
        <v>0.17270855486001108</v>
      </c>
      <c r="J30" s="21" t="str">
        <f t="shared" ca="1" si="14"/>
        <v>-</v>
      </c>
      <c r="K30" s="21">
        <f t="shared" ca="1" si="14"/>
        <v>0.34424804568888895</v>
      </c>
      <c r="L30" s="21" t="str">
        <f t="shared" ca="1" si="14"/>
        <v>-</v>
      </c>
      <c r="M30" s="11"/>
      <c r="N30" s="11"/>
      <c r="O30" s="21" t="str">
        <f t="shared" si="15"/>
        <v>S4 - Retail to PA</v>
      </c>
      <c r="P30" s="22">
        <f t="shared" ca="1" si="16"/>
        <v>4</v>
      </c>
    </row>
    <row r="31" spans="1:16" x14ac:dyDescent="0.25">
      <c r="B31" s="29" t="str">
        <f t="shared" si="13"/>
        <v>S5 - Retail to FB</v>
      </c>
      <c r="C31" s="21" t="str">
        <f t="shared" ca="1" si="14"/>
        <v>-</v>
      </c>
      <c r="D31" s="21" t="str">
        <f t="shared" ca="1" si="14"/>
        <v>-</v>
      </c>
      <c r="E31" s="21">
        <f t="shared" ca="1" si="14"/>
        <v>0.88654611428150032</v>
      </c>
      <c r="F31" s="21">
        <f t="shared" ca="1" si="14"/>
        <v>0.50619935558240703</v>
      </c>
      <c r="G31" s="21">
        <f t="shared" ca="1" si="14"/>
        <v>0.45248881350800479</v>
      </c>
      <c r="H31" s="21">
        <f t="shared" ca="1" si="14"/>
        <v>0.29815448901803976</v>
      </c>
      <c r="I31" s="21">
        <f t="shared" ca="1" si="14"/>
        <v>0.10047319485928739</v>
      </c>
      <c r="J31" s="21" t="str">
        <f t="shared" ca="1" si="14"/>
        <v>-</v>
      </c>
      <c r="K31" s="21">
        <f t="shared" ca="1" si="14"/>
        <v>0.15389360591374723</v>
      </c>
      <c r="L31" s="21" t="str">
        <f t="shared" ca="1" si="14"/>
        <v>-</v>
      </c>
      <c r="M31" s="11"/>
      <c r="N31" s="11"/>
      <c r="O31" s="21" t="str">
        <f t="shared" si="15"/>
        <v>S5 - Retail to FB</v>
      </c>
      <c r="P31" s="22">
        <f t="shared" ca="1" si="16"/>
        <v>4</v>
      </c>
    </row>
    <row r="32" spans="1:16" x14ac:dyDescent="0.25">
      <c r="B32" s="29" t="str">
        <f t="shared" si="13"/>
        <v>S6 - Prepared food from Retail</v>
      </c>
      <c r="C32" s="21" t="str">
        <f t="shared" ca="1" si="14"/>
        <v>-</v>
      </c>
      <c r="D32" s="21" t="str">
        <f t="shared" ca="1" si="14"/>
        <v>-</v>
      </c>
      <c r="E32" s="21" t="str">
        <f t="shared" ca="1" si="14"/>
        <v>-</v>
      </c>
      <c r="F32" s="21">
        <f t="shared" ca="1" si="14"/>
        <v>0.59142279408177545</v>
      </c>
      <c r="G32" s="21">
        <f t="shared" ca="1" si="14"/>
        <v>0.55679570167035497</v>
      </c>
      <c r="H32" s="21">
        <f t="shared" ca="1" si="14"/>
        <v>0.43703522525388228</v>
      </c>
      <c r="I32" s="21">
        <f t="shared" ca="1" si="14"/>
        <v>0.15578481207104539</v>
      </c>
      <c r="J32" s="21" t="str">
        <f t="shared" ca="1" si="14"/>
        <v>-</v>
      </c>
      <c r="K32" s="21">
        <f t="shared" ca="1" si="14"/>
        <v>0.3191459813207182</v>
      </c>
      <c r="L32" s="21" t="str">
        <f t="shared" ca="1" si="14"/>
        <v>-</v>
      </c>
      <c r="M32" s="11"/>
      <c r="N32" s="11"/>
      <c r="O32" s="21" t="str">
        <f t="shared" si="15"/>
        <v>S6 - Prepared food from Retail</v>
      </c>
      <c r="P32" s="22">
        <f t="shared" ca="1" si="16"/>
        <v>5</v>
      </c>
    </row>
    <row r="33" spans="2:16" x14ac:dyDescent="0.25">
      <c r="B33" s="29" t="str">
        <f t="shared" si="13"/>
        <v>S7 - Direct Donation of Prepared Food</v>
      </c>
      <c r="C33" s="21" t="str">
        <f t="shared" ca="1" si="14"/>
        <v>-</v>
      </c>
      <c r="D33" s="21">
        <f t="shared" ca="1" si="14"/>
        <v>0.29783560886068966</v>
      </c>
      <c r="E33" s="21">
        <f t="shared" ca="1" si="14"/>
        <v>0.95859123466103358</v>
      </c>
      <c r="F33" s="21">
        <f t="shared" ca="1" si="14"/>
        <v>0.75825060546929079</v>
      </c>
      <c r="G33" s="21">
        <f t="shared" ca="1" si="14"/>
        <v>0.7292841512526711</v>
      </c>
      <c r="H33" s="21">
        <f t="shared" ca="1" si="14"/>
        <v>0.63648930451370778</v>
      </c>
      <c r="I33" s="21">
        <f t="shared" ca="1" si="14"/>
        <v>0.33969452092458174</v>
      </c>
      <c r="J33" s="30">
        <f t="shared" ca="1" si="14"/>
        <v>1.5391885282706066E-2</v>
      </c>
      <c r="K33" s="21">
        <f t="shared" ca="1" si="14"/>
        <v>0.51874125981602837</v>
      </c>
      <c r="L33" s="21" t="str">
        <f t="shared" ca="1" si="14"/>
        <v>-</v>
      </c>
      <c r="M33" s="11"/>
      <c r="N33" s="11"/>
      <c r="O33" s="21" t="str">
        <f t="shared" si="15"/>
        <v>S7 - Direct Donation of Prepared Food</v>
      </c>
      <c r="P33" s="22">
        <f t="shared" ca="1" si="16"/>
        <v>2</v>
      </c>
    </row>
    <row r="34" spans="2:16" x14ac:dyDescent="0.25">
      <c r="B34" s="31" t="str">
        <f t="shared" si="13"/>
        <v>S8 - Local Small Business Food Rescue App Car</v>
      </c>
      <c r="C34" s="23" t="str">
        <f t="shared" ca="1" si="14"/>
        <v>-</v>
      </c>
      <c r="D34" s="23" t="str">
        <f t="shared" ca="1" si="14"/>
        <v>-</v>
      </c>
      <c r="E34" s="23" t="str">
        <f t="shared" ca="1" si="14"/>
        <v>-</v>
      </c>
      <c r="F34" s="23" t="str">
        <f t="shared" ca="1" si="14"/>
        <v>-</v>
      </c>
      <c r="G34" s="23" t="str">
        <f t="shared" ca="1" si="14"/>
        <v>-</v>
      </c>
      <c r="H34" s="23" t="str">
        <f t="shared" ca="1" si="14"/>
        <v>-</v>
      </c>
      <c r="I34" s="23" t="str">
        <f t="shared" ca="1" si="14"/>
        <v>-</v>
      </c>
      <c r="J34" s="23" t="str">
        <f t="shared" ca="1" si="14"/>
        <v>-</v>
      </c>
      <c r="K34" s="23" t="str">
        <f t="shared" ca="1" si="14"/>
        <v>-</v>
      </c>
      <c r="L34" s="23" t="str">
        <f t="shared" ca="1" si="14"/>
        <v>-</v>
      </c>
      <c r="M34" s="11"/>
      <c r="N34" s="11"/>
      <c r="O34" s="23" t="str">
        <f t="shared" si="15"/>
        <v>S8 - Local Small Business Food Rescue App Car</v>
      </c>
      <c r="P34" s="24">
        <f t="shared" ca="1" si="16"/>
        <v>10</v>
      </c>
    </row>
  </sheetData>
  <conditionalFormatting sqref="P26:P34">
    <cfRule type="colorScale" priority="4">
      <colorScale>
        <cfvo type="min"/>
        <cfvo type="percentile" val="50"/>
        <cfvo type="max"/>
        <color rgb="FF63BE7B"/>
        <color rgb="FFFFEB84"/>
        <color rgb="FFF8696B"/>
      </colorScale>
    </cfRule>
  </conditionalFormatting>
  <conditionalFormatting sqref="C26:O34">
    <cfRule type="expression" dxfId="0" priority="1">
      <formula>AND($C$26&gt;0,$C$26&lt;0.1)</formula>
    </cfRule>
  </conditionalFormatting>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workbookViewId="0">
      <selection activeCell="B6" sqref="B6"/>
    </sheetView>
  </sheetViews>
  <sheetFormatPr defaultRowHeight="15" x14ac:dyDescent="0.25"/>
  <cols>
    <col min="2" max="2" width="68.5703125" bestFit="1" customWidth="1"/>
    <col min="3" max="3" width="255.7109375" bestFit="1" customWidth="1"/>
    <col min="4" max="4" width="23.85546875" bestFit="1" customWidth="1"/>
    <col min="5" max="5" width="27.7109375" bestFit="1" customWidth="1"/>
    <col min="6" max="6" width="255.7109375" bestFit="1" customWidth="1"/>
    <col min="7" max="7" width="22.140625" bestFit="1" customWidth="1"/>
  </cols>
  <sheetData>
    <row r="1" spans="1:7" x14ac:dyDescent="0.25">
      <c r="A1" t="s">
        <v>120</v>
      </c>
      <c r="B1" t="s">
        <v>121</v>
      </c>
      <c r="C1" t="s">
        <v>122</v>
      </c>
      <c r="D1" t="s">
        <v>123</v>
      </c>
      <c r="E1" t="s">
        <v>124</v>
      </c>
      <c r="F1" t="s">
        <v>125</v>
      </c>
      <c r="G1" t="s">
        <v>126</v>
      </c>
    </row>
    <row r="2" spans="1:7" x14ac:dyDescent="0.25">
      <c r="A2">
        <v>1</v>
      </c>
      <c r="B2" t="s">
        <v>127</v>
      </c>
      <c r="C2" t="s">
        <v>128</v>
      </c>
      <c r="D2" t="s">
        <v>129</v>
      </c>
      <c r="E2" t="s">
        <v>130</v>
      </c>
      <c r="F2" t="s">
        <v>131</v>
      </c>
      <c r="G2" t="s">
        <v>63</v>
      </c>
    </row>
    <row r="3" spans="1:7" ht="15" customHeight="1" x14ac:dyDescent="0.25">
      <c r="A3">
        <v>2</v>
      </c>
      <c r="B3" t="s">
        <v>132</v>
      </c>
      <c r="C3" s="9" t="s">
        <v>221</v>
      </c>
      <c r="D3" t="s">
        <v>133</v>
      </c>
      <c r="E3" t="s">
        <v>134</v>
      </c>
      <c r="F3" t="s">
        <v>135</v>
      </c>
      <c r="G3" t="s">
        <v>136</v>
      </c>
    </row>
    <row r="4" spans="1:7" x14ac:dyDescent="0.25">
      <c r="A4">
        <v>3</v>
      </c>
      <c r="B4" t="s">
        <v>137</v>
      </c>
      <c r="C4" t="s">
        <v>138</v>
      </c>
      <c r="D4" t="s">
        <v>133</v>
      </c>
      <c r="E4" t="s">
        <v>134</v>
      </c>
      <c r="F4" t="s">
        <v>135</v>
      </c>
      <c r="G4" t="s">
        <v>136</v>
      </c>
    </row>
    <row r="5" spans="1:7" x14ac:dyDescent="0.25">
      <c r="A5">
        <v>4</v>
      </c>
      <c r="B5" t="s">
        <v>139</v>
      </c>
      <c r="C5" t="s">
        <v>140</v>
      </c>
      <c r="D5" t="s">
        <v>141</v>
      </c>
      <c r="E5" t="s">
        <v>142</v>
      </c>
      <c r="F5" t="s">
        <v>143</v>
      </c>
      <c r="G5" t="s">
        <v>144</v>
      </c>
    </row>
    <row r="6" spans="1:7" x14ac:dyDescent="0.25">
      <c r="A6">
        <v>5</v>
      </c>
      <c r="B6" t="s">
        <v>145</v>
      </c>
      <c r="C6" t="s">
        <v>146</v>
      </c>
      <c r="D6" t="s">
        <v>141</v>
      </c>
      <c r="E6" t="s">
        <v>142</v>
      </c>
      <c r="F6" t="s">
        <v>143</v>
      </c>
      <c r="G6" t="s">
        <v>144</v>
      </c>
    </row>
    <row r="7" spans="1:7" x14ac:dyDescent="0.25">
      <c r="A7">
        <v>6</v>
      </c>
      <c r="B7" t="s">
        <v>147</v>
      </c>
      <c r="C7" t="s">
        <v>148</v>
      </c>
      <c r="D7" t="s">
        <v>141</v>
      </c>
      <c r="E7" t="s">
        <v>142</v>
      </c>
      <c r="F7" t="s">
        <v>131</v>
      </c>
      <c r="G7" t="s">
        <v>63</v>
      </c>
    </row>
    <row r="8" spans="1:7" x14ac:dyDescent="0.25">
      <c r="A8">
        <v>7</v>
      </c>
      <c r="B8" t="s">
        <v>149</v>
      </c>
      <c r="C8" t="s">
        <v>150</v>
      </c>
      <c r="D8" t="s">
        <v>151</v>
      </c>
      <c r="E8" t="s">
        <v>152</v>
      </c>
      <c r="F8" t="s">
        <v>131</v>
      </c>
      <c r="G8" t="s">
        <v>63</v>
      </c>
    </row>
    <row r="9" spans="1:7" x14ac:dyDescent="0.25">
      <c r="A9">
        <v>8</v>
      </c>
      <c r="B9" t="s">
        <v>153</v>
      </c>
      <c r="C9" t="s">
        <v>154</v>
      </c>
      <c r="D9" t="s">
        <v>155</v>
      </c>
      <c r="E9" t="s">
        <v>156</v>
      </c>
      <c r="F9" t="s">
        <v>131</v>
      </c>
      <c r="G9" t="s">
        <v>63</v>
      </c>
    </row>
    <row r="10" spans="1:7" x14ac:dyDescent="0.25">
      <c r="A10">
        <v>9</v>
      </c>
      <c r="B10" t="s">
        <v>157</v>
      </c>
      <c r="C10" t="s">
        <v>158</v>
      </c>
      <c r="D10" t="s">
        <v>155</v>
      </c>
      <c r="E10" t="s">
        <v>156</v>
      </c>
      <c r="F10" t="s">
        <v>131</v>
      </c>
      <c r="G10" t="s">
        <v>63</v>
      </c>
    </row>
    <row r="11" spans="1:7" x14ac:dyDescent="0.25">
      <c r="A11">
        <v>10</v>
      </c>
      <c r="B11" t="s">
        <v>159</v>
      </c>
      <c r="C11" t="s">
        <v>160</v>
      </c>
      <c r="D11" t="s">
        <v>155</v>
      </c>
      <c r="E11" t="s">
        <v>156</v>
      </c>
      <c r="F11" t="s">
        <v>131</v>
      </c>
      <c r="G11" t="s">
        <v>63</v>
      </c>
    </row>
    <row r="12" spans="1:7" x14ac:dyDescent="0.25">
      <c r="A12">
        <v>11</v>
      </c>
      <c r="B12" t="s">
        <v>161</v>
      </c>
      <c r="C12" t="s">
        <v>162</v>
      </c>
      <c r="D12" t="s">
        <v>155</v>
      </c>
      <c r="E12" t="s">
        <v>156</v>
      </c>
      <c r="F12" t="s">
        <v>131</v>
      </c>
      <c r="G12" t="s">
        <v>63</v>
      </c>
    </row>
    <row r="13" spans="1:7" x14ac:dyDescent="0.25">
      <c r="A13">
        <v>12</v>
      </c>
      <c r="B13" t="s">
        <v>163</v>
      </c>
      <c r="C13" t="s">
        <v>164</v>
      </c>
      <c r="D13" t="s">
        <v>155</v>
      </c>
      <c r="E13" t="s">
        <v>156</v>
      </c>
      <c r="F13" t="s">
        <v>131</v>
      </c>
      <c r="G13" t="s">
        <v>63</v>
      </c>
    </row>
    <row r="14" spans="1:7" x14ac:dyDescent="0.25">
      <c r="A14">
        <v>13</v>
      </c>
      <c r="B14" t="s">
        <v>165</v>
      </c>
      <c r="C14" t="s">
        <v>166</v>
      </c>
      <c r="D14" t="s">
        <v>167</v>
      </c>
      <c r="E14" t="s">
        <v>134</v>
      </c>
      <c r="F14" t="s">
        <v>168</v>
      </c>
      <c r="G14" t="s">
        <v>169</v>
      </c>
    </row>
    <row r="15" spans="1:7" x14ac:dyDescent="0.25">
      <c r="A15">
        <v>14</v>
      </c>
      <c r="B15" t="s">
        <v>170</v>
      </c>
      <c r="C15" t="s">
        <v>171</v>
      </c>
      <c r="D15" t="s">
        <v>172</v>
      </c>
      <c r="E15" t="s">
        <v>173</v>
      </c>
      <c r="F15" t="s">
        <v>131</v>
      </c>
      <c r="G15" t="s">
        <v>63</v>
      </c>
    </row>
    <row r="16" spans="1:7" x14ac:dyDescent="0.25">
      <c r="A16">
        <v>15</v>
      </c>
      <c r="B16" t="s">
        <v>174</v>
      </c>
      <c r="C16" t="s">
        <v>175</v>
      </c>
      <c r="D16" t="s">
        <v>176</v>
      </c>
      <c r="E16" t="s">
        <v>177</v>
      </c>
      <c r="F16" t="s">
        <v>143</v>
      </c>
      <c r="G16" t="s">
        <v>144</v>
      </c>
    </row>
    <row r="17" spans="1:7" x14ac:dyDescent="0.25">
      <c r="A17">
        <v>16</v>
      </c>
      <c r="B17" t="s">
        <v>178</v>
      </c>
      <c r="C17" t="s">
        <v>179</v>
      </c>
      <c r="D17" t="s">
        <v>176</v>
      </c>
      <c r="E17" t="s">
        <v>177</v>
      </c>
      <c r="F17" t="s">
        <v>143</v>
      </c>
      <c r="G17" t="s">
        <v>144</v>
      </c>
    </row>
    <row r="18" spans="1:7" x14ac:dyDescent="0.25">
      <c r="A18">
        <v>17</v>
      </c>
      <c r="B18" t="s">
        <v>180</v>
      </c>
      <c r="C18" t="s">
        <v>181</v>
      </c>
      <c r="D18" t="s">
        <v>176</v>
      </c>
      <c r="E18" t="s">
        <v>177</v>
      </c>
      <c r="F18" t="s">
        <v>131</v>
      </c>
      <c r="G18" t="s">
        <v>63</v>
      </c>
    </row>
    <row r="19" spans="1:7" x14ac:dyDescent="0.25">
      <c r="A19">
        <v>18</v>
      </c>
      <c r="B19" t="s">
        <v>182</v>
      </c>
      <c r="C19" t="s">
        <v>183</v>
      </c>
      <c r="D19" t="s">
        <v>176</v>
      </c>
      <c r="E19" t="s">
        <v>177</v>
      </c>
      <c r="F19" t="s">
        <v>143</v>
      </c>
      <c r="G19" t="s">
        <v>144</v>
      </c>
    </row>
    <row r="20" spans="1:7" x14ac:dyDescent="0.25">
      <c r="A20">
        <v>19</v>
      </c>
      <c r="B20" t="s">
        <v>184</v>
      </c>
      <c r="C20" t="s">
        <v>185</v>
      </c>
      <c r="D20" t="s">
        <v>176</v>
      </c>
      <c r="E20" t="s">
        <v>177</v>
      </c>
      <c r="F20" t="s">
        <v>143</v>
      </c>
      <c r="G20" t="s">
        <v>144</v>
      </c>
    </row>
    <row r="21" spans="1:7" x14ac:dyDescent="0.25">
      <c r="A21">
        <v>20</v>
      </c>
      <c r="B21" t="s">
        <v>186</v>
      </c>
      <c r="C21" t="s">
        <v>181</v>
      </c>
      <c r="D21" t="s">
        <v>176</v>
      </c>
      <c r="E21" t="s">
        <v>177</v>
      </c>
      <c r="F21" t="s">
        <v>131</v>
      </c>
      <c r="G21" t="s">
        <v>63</v>
      </c>
    </row>
    <row r="22" spans="1:7" x14ac:dyDescent="0.25">
      <c r="A22">
        <v>21</v>
      </c>
      <c r="B22" t="s">
        <v>187</v>
      </c>
      <c r="C22" t="s">
        <v>166</v>
      </c>
      <c r="D22" t="s">
        <v>167</v>
      </c>
      <c r="E22" t="s">
        <v>134</v>
      </c>
      <c r="F22" t="s">
        <v>168</v>
      </c>
      <c r="G22" t="s">
        <v>169</v>
      </c>
    </row>
    <row r="23" spans="1:7" x14ac:dyDescent="0.25">
      <c r="A23">
        <v>22</v>
      </c>
      <c r="B23" t="s">
        <v>188</v>
      </c>
      <c r="C23" t="s">
        <v>166</v>
      </c>
      <c r="D23" t="s">
        <v>167</v>
      </c>
      <c r="E23" t="s">
        <v>134</v>
      </c>
      <c r="F23" t="s">
        <v>168</v>
      </c>
      <c r="G23" t="s">
        <v>169</v>
      </c>
    </row>
    <row r="24" spans="1:7" x14ac:dyDescent="0.25">
      <c r="A24">
        <v>23</v>
      </c>
      <c r="B24" t="s">
        <v>189</v>
      </c>
      <c r="C24" t="s">
        <v>190</v>
      </c>
      <c r="D24" t="s">
        <v>191</v>
      </c>
      <c r="E24" t="s">
        <v>192</v>
      </c>
      <c r="F24" t="s">
        <v>131</v>
      </c>
      <c r="G24" t="s">
        <v>63</v>
      </c>
    </row>
    <row r="25" spans="1:7" x14ac:dyDescent="0.25">
      <c r="A25">
        <v>24</v>
      </c>
      <c r="B25" t="s">
        <v>193</v>
      </c>
      <c r="C25" t="s">
        <v>194</v>
      </c>
      <c r="D25" t="s">
        <v>195</v>
      </c>
      <c r="E25" t="s">
        <v>134</v>
      </c>
      <c r="F25" t="s">
        <v>136</v>
      </c>
      <c r="G25" t="s">
        <v>136</v>
      </c>
    </row>
    <row r="26" spans="1:7" x14ac:dyDescent="0.25">
      <c r="A26">
        <v>25</v>
      </c>
      <c r="B26" t="s">
        <v>196</v>
      </c>
      <c r="C26" t="s">
        <v>197</v>
      </c>
      <c r="D26" t="s">
        <v>198</v>
      </c>
      <c r="E26" t="s">
        <v>199</v>
      </c>
      <c r="F26" t="s">
        <v>136</v>
      </c>
      <c r="G26" t="s">
        <v>136</v>
      </c>
    </row>
    <row r="27" spans="1:7" x14ac:dyDescent="0.25">
      <c r="A27">
        <v>26</v>
      </c>
      <c r="B27" t="s">
        <v>200</v>
      </c>
      <c r="C27" t="s">
        <v>201</v>
      </c>
      <c r="D27" t="s">
        <v>195</v>
      </c>
      <c r="E27" t="s">
        <v>134</v>
      </c>
      <c r="F27" t="s">
        <v>136</v>
      </c>
      <c r="G27" t="s">
        <v>136</v>
      </c>
    </row>
    <row r="28" spans="1:7" x14ac:dyDescent="0.25">
      <c r="A28">
        <v>27</v>
      </c>
      <c r="B28" t="s">
        <v>202</v>
      </c>
      <c r="C28" t="s">
        <v>203</v>
      </c>
      <c r="D28" t="s">
        <v>198</v>
      </c>
      <c r="E28" t="s">
        <v>204</v>
      </c>
      <c r="F28" t="s">
        <v>136</v>
      </c>
      <c r="G28" t="s">
        <v>136</v>
      </c>
    </row>
    <row r="29" spans="1:7" x14ac:dyDescent="0.25">
      <c r="A29">
        <v>28</v>
      </c>
      <c r="B29" t="s">
        <v>205</v>
      </c>
      <c r="C29" t="s">
        <v>206</v>
      </c>
      <c r="D29" t="s">
        <v>195</v>
      </c>
      <c r="E29" t="s">
        <v>134</v>
      </c>
      <c r="F29" t="s">
        <v>136</v>
      </c>
      <c r="G29" t="s">
        <v>136</v>
      </c>
    </row>
    <row r="30" spans="1:7" x14ac:dyDescent="0.25">
      <c r="A30">
        <v>29</v>
      </c>
      <c r="B30" t="s">
        <v>207</v>
      </c>
      <c r="C30" t="s">
        <v>208</v>
      </c>
      <c r="D30" t="s">
        <v>198</v>
      </c>
      <c r="E30" t="s">
        <v>209</v>
      </c>
      <c r="F30" t="s">
        <v>136</v>
      </c>
      <c r="G30" t="s">
        <v>136</v>
      </c>
    </row>
    <row r="31" spans="1:7" x14ac:dyDescent="0.25">
      <c r="A31">
        <v>30</v>
      </c>
      <c r="B31" t="s">
        <v>210</v>
      </c>
      <c r="C31" t="s">
        <v>211</v>
      </c>
      <c r="D31" t="s">
        <v>212</v>
      </c>
      <c r="F31" t="s">
        <v>131</v>
      </c>
      <c r="G31" t="s">
        <v>63</v>
      </c>
    </row>
    <row r="32" spans="1:7" x14ac:dyDescent="0.25">
      <c r="A32">
        <v>31</v>
      </c>
      <c r="B32" t="s">
        <v>213</v>
      </c>
      <c r="C32" t="s">
        <v>214</v>
      </c>
      <c r="D32" t="s">
        <v>215</v>
      </c>
      <c r="E32" t="s">
        <v>216</v>
      </c>
      <c r="F32" t="s">
        <v>131</v>
      </c>
      <c r="G32" t="s">
        <v>63</v>
      </c>
    </row>
    <row r="33" spans="1:7" x14ac:dyDescent="0.25">
      <c r="A33">
        <v>32</v>
      </c>
      <c r="B33" t="s">
        <v>217</v>
      </c>
      <c r="C33" t="s">
        <v>218</v>
      </c>
      <c r="D33" t="s">
        <v>133</v>
      </c>
      <c r="F33" t="s">
        <v>135</v>
      </c>
      <c r="G33" t="s">
        <v>136</v>
      </c>
    </row>
    <row r="34" spans="1:7" x14ac:dyDescent="0.25">
      <c r="A34">
        <v>33</v>
      </c>
      <c r="B34" t="s">
        <v>219</v>
      </c>
      <c r="C34" t="s">
        <v>220</v>
      </c>
      <c r="D34" t="s">
        <v>133</v>
      </c>
      <c r="F34" t="s">
        <v>135</v>
      </c>
      <c r="G34" t="s">
        <v>136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K65"/>
  <sheetViews>
    <sheetView zoomScaleNormal="100" workbookViewId="0">
      <selection activeCell="D2" sqref="D2"/>
    </sheetView>
  </sheetViews>
  <sheetFormatPr defaultRowHeight="15" x14ac:dyDescent="0.25"/>
  <cols>
    <col min="4" max="4" width="73" bestFit="1" customWidth="1"/>
  </cols>
  <sheetData>
    <row r="1" spans="1:193" x14ac:dyDescent="0.25">
      <c r="A1" t="s">
        <v>0</v>
      </c>
    </row>
    <row r="2" spans="1:193" x14ac:dyDescent="0.25">
      <c r="C2" t="s">
        <v>1</v>
      </c>
      <c r="D2" t="s">
        <v>245</v>
      </c>
    </row>
    <row r="3" spans="1:193" x14ac:dyDescent="0.25">
      <c r="A3" t="s">
        <v>2</v>
      </c>
      <c r="B3" t="s">
        <v>243</v>
      </c>
      <c r="E3" s="1">
        <v>43672.477581018517</v>
      </c>
      <c r="FU3" s="1"/>
    </row>
    <row r="4" spans="1:193" x14ac:dyDescent="0.25">
      <c r="A4" t="s">
        <v>3</v>
      </c>
      <c r="B4" t="s">
        <v>4</v>
      </c>
      <c r="C4" s="1">
        <v>43672.406527777777</v>
      </c>
      <c r="D4" t="s">
        <v>5</v>
      </c>
      <c r="FS4" s="1"/>
    </row>
    <row r="5" spans="1:193" x14ac:dyDescent="0.25">
      <c r="A5" t="s">
        <v>6</v>
      </c>
      <c r="B5" t="s">
        <v>7</v>
      </c>
      <c r="C5" t="s">
        <v>8</v>
      </c>
      <c r="D5" t="s">
        <v>9</v>
      </c>
      <c r="E5" t="s">
        <v>10</v>
      </c>
      <c r="F5">
        <v>38</v>
      </c>
    </row>
    <row r="7" spans="1:193" x14ac:dyDescent="0.25">
      <c r="A7" t="s">
        <v>11</v>
      </c>
    </row>
    <row r="9" spans="1:193" x14ac:dyDescent="0.25">
      <c r="E9" t="s">
        <v>238</v>
      </c>
      <c r="F9" t="s">
        <v>238</v>
      </c>
      <c r="G9" t="s">
        <v>238</v>
      </c>
      <c r="H9" t="s">
        <v>238</v>
      </c>
      <c r="I9" t="s">
        <v>238</v>
      </c>
      <c r="J9" t="s">
        <v>238</v>
      </c>
      <c r="K9" t="s">
        <v>238</v>
      </c>
      <c r="L9" t="s">
        <v>239</v>
      </c>
      <c r="M9" t="s">
        <v>239</v>
      </c>
      <c r="N9" t="s">
        <v>239</v>
      </c>
      <c r="O9" t="s">
        <v>239</v>
      </c>
      <c r="P9" t="s">
        <v>239</v>
      </c>
      <c r="Q9" t="s">
        <v>239</v>
      </c>
      <c r="R9" t="s">
        <v>239</v>
      </c>
      <c r="S9" t="s">
        <v>240</v>
      </c>
      <c r="T9" t="s">
        <v>240</v>
      </c>
      <c r="U9" t="s">
        <v>240</v>
      </c>
      <c r="V9" t="s">
        <v>240</v>
      </c>
      <c r="W9" t="s">
        <v>240</v>
      </c>
      <c r="X9" t="s">
        <v>240</v>
      </c>
      <c r="Y9" t="s">
        <v>240</v>
      </c>
      <c r="Z9" t="s">
        <v>12</v>
      </c>
      <c r="AA9" t="s">
        <v>12</v>
      </c>
      <c r="AB9" t="s">
        <v>12</v>
      </c>
      <c r="AC9" t="s">
        <v>12</v>
      </c>
      <c r="AD9" t="s">
        <v>12</v>
      </c>
      <c r="AE9" t="s">
        <v>12</v>
      </c>
      <c r="AF9" t="s">
        <v>12</v>
      </c>
      <c r="AG9" t="s">
        <v>13</v>
      </c>
      <c r="AH9" t="s">
        <v>13</v>
      </c>
      <c r="AI9" t="s">
        <v>13</v>
      </c>
      <c r="AJ9" t="s">
        <v>13</v>
      </c>
      <c r="AK9" t="s">
        <v>13</v>
      </c>
      <c r="AL9" t="s">
        <v>13</v>
      </c>
      <c r="AM9" t="s">
        <v>13</v>
      </c>
      <c r="AN9" t="s">
        <v>14</v>
      </c>
      <c r="AO9" t="s">
        <v>14</v>
      </c>
      <c r="AP9" t="s">
        <v>14</v>
      </c>
      <c r="AQ9" t="s">
        <v>14</v>
      </c>
      <c r="AR9" t="s">
        <v>14</v>
      </c>
      <c r="AS9" t="s">
        <v>14</v>
      </c>
      <c r="AT9" t="s">
        <v>14</v>
      </c>
      <c r="AU9" t="s">
        <v>15</v>
      </c>
      <c r="AV9" t="s">
        <v>15</v>
      </c>
      <c r="AW9" t="s">
        <v>15</v>
      </c>
      <c r="AX9" t="s">
        <v>15</v>
      </c>
      <c r="AY9" t="s">
        <v>15</v>
      </c>
      <c r="AZ9" t="s">
        <v>15</v>
      </c>
      <c r="BA9" t="s">
        <v>15</v>
      </c>
      <c r="BB9" t="s">
        <v>16</v>
      </c>
      <c r="BC9" t="s">
        <v>16</v>
      </c>
      <c r="BD9" t="s">
        <v>16</v>
      </c>
      <c r="BE9" t="s">
        <v>16</v>
      </c>
      <c r="BF9" t="s">
        <v>16</v>
      </c>
      <c r="BG9" t="s">
        <v>16</v>
      </c>
      <c r="BH9" t="s">
        <v>16</v>
      </c>
      <c r="BI9" t="s">
        <v>17</v>
      </c>
      <c r="BJ9" t="s">
        <v>17</v>
      </c>
      <c r="BK9" t="s">
        <v>17</v>
      </c>
      <c r="BL9" t="s">
        <v>17</v>
      </c>
      <c r="BM9" t="s">
        <v>17</v>
      </c>
      <c r="BN9" t="s">
        <v>17</v>
      </c>
      <c r="BO9" t="s">
        <v>17</v>
      </c>
      <c r="BP9" t="s">
        <v>18</v>
      </c>
      <c r="BQ9" t="s">
        <v>18</v>
      </c>
      <c r="BR9" t="s">
        <v>18</v>
      </c>
      <c r="BS9" t="s">
        <v>18</v>
      </c>
      <c r="BT9" t="s">
        <v>18</v>
      </c>
      <c r="BU9" t="s">
        <v>18</v>
      </c>
      <c r="BV9" t="s">
        <v>18</v>
      </c>
      <c r="BW9" t="s">
        <v>19</v>
      </c>
      <c r="BX9" t="s">
        <v>19</v>
      </c>
      <c r="BY9" t="s">
        <v>19</v>
      </c>
      <c r="BZ9" t="s">
        <v>19</v>
      </c>
      <c r="CA9" t="s">
        <v>19</v>
      </c>
      <c r="CB9" t="s">
        <v>19</v>
      </c>
      <c r="CC9" t="s">
        <v>19</v>
      </c>
      <c r="CD9" t="s">
        <v>20</v>
      </c>
      <c r="CE9" t="s">
        <v>20</v>
      </c>
      <c r="CF9" t="s">
        <v>20</v>
      </c>
      <c r="CG9" t="s">
        <v>20</v>
      </c>
      <c r="CH9" t="s">
        <v>20</v>
      </c>
      <c r="CI9" t="s">
        <v>20</v>
      </c>
      <c r="CJ9" t="s">
        <v>20</v>
      </c>
      <c r="CK9" t="s">
        <v>21</v>
      </c>
      <c r="CL9" t="s">
        <v>21</v>
      </c>
      <c r="CM9" t="s">
        <v>21</v>
      </c>
      <c r="CN9" t="s">
        <v>21</v>
      </c>
      <c r="CO9" t="s">
        <v>21</v>
      </c>
      <c r="CP9" t="s">
        <v>21</v>
      </c>
      <c r="CQ9" t="s">
        <v>21</v>
      </c>
      <c r="CR9" t="s">
        <v>22</v>
      </c>
      <c r="CS9" t="s">
        <v>22</v>
      </c>
      <c r="CT9" t="s">
        <v>22</v>
      </c>
      <c r="CU9" t="s">
        <v>22</v>
      </c>
      <c r="CV9" t="s">
        <v>22</v>
      </c>
      <c r="CW9" t="s">
        <v>22</v>
      </c>
      <c r="CX9" t="s">
        <v>22</v>
      </c>
      <c r="CY9" t="s">
        <v>23</v>
      </c>
      <c r="CZ9" t="s">
        <v>23</v>
      </c>
      <c r="DA9" t="s">
        <v>23</v>
      </c>
      <c r="DB9" t="s">
        <v>23</v>
      </c>
      <c r="DC9" t="s">
        <v>23</v>
      </c>
      <c r="DD9" t="s">
        <v>23</v>
      </c>
      <c r="DE9" t="s">
        <v>23</v>
      </c>
      <c r="DF9" t="s">
        <v>24</v>
      </c>
      <c r="DG9" t="s">
        <v>24</v>
      </c>
      <c r="DH9" t="s">
        <v>24</v>
      </c>
      <c r="DI9" t="s">
        <v>24</v>
      </c>
      <c r="DJ9" t="s">
        <v>24</v>
      </c>
      <c r="DK9" t="s">
        <v>24</v>
      </c>
      <c r="DL9" t="s">
        <v>24</v>
      </c>
      <c r="DM9" t="s">
        <v>25</v>
      </c>
      <c r="DN9" t="s">
        <v>25</v>
      </c>
      <c r="DO9" t="s">
        <v>25</v>
      </c>
      <c r="DP9" t="s">
        <v>25</v>
      </c>
      <c r="DQ9" t="s">
        <v>25</v>
      </c>
      <c r="DR9" t="s">
        <v>25</v>
      </c>
      <c r="DS9" t="s">
        <v>25</v>
      </c>
      <c r="DT9" t="s">
        <v>26</v>
      </c>
      <c r="DU9" t="s">
        <v>26</v>
      </c>
      <c r="DV9" t="s">
        <v>26</v>
      </c>
      <c r="DW9" t="s">
        <v>26</v>
      </c>
      <c r="DX9" t="s">
        <v>26</v>
      </c>
      <c r="DY9" t="s">
        <v>26</v>
      </c>
      <c r="DZ9" t="s">
        <v>26</v>
      </c>
      <c r="EA9" t="s">
        <v>27</v>
      </c>
      <c r="EB9" t="s">
        <v>27</v>
      </c>
      <c r="EC9" t="s">
        <v>27</v>
      </c>
      <c r="ED9" t="s">
        <v>27</v>
      </c>
      <c r="EE9" t="s">
        <v>27</v>
      </c>
      <c r="EF9" t="s">
        <v>27</v>
      </c>
      <c r="EG9" t="s">
        <v>27</v>
      </c>
      <c r="EH9" t="s">
        <v>28</v>
      </c>
      <c r="EI9" t="s">
        <v>28</v>
      </c>
      <c r="EJ9" t="s">
        <v>28</v>
      </c>
      <c r="EK9" t="s">
        <v>28</v>
      </c>
      <c r="EL9" t="s">
        <v>28</v>
      </c>
      <c r="EM9" t="s">
        <v>28</v>
      </c>
      <c r="EN9" t="s">
        <v>28</v>
      </c>
      <c r="EO9" t="s">
        <v>29</v>
      </c>
      <c r="EP9" t="s">
        <v>29</v>
      </c>
      <c r="EQ9" t="s">
        <v>29</v>
      </c>
      <c r="ER9" t="s">
        <v>29</v>
      </c>
      <c r="ES9" t="s">
        <v>29</v>
      </c>
      <c r="ET9" t="s">
        <v>29</v>
      </c>
      <c r="EU9" t="s">
        <v>29</v>
      </c>
      <c r="EV9" t="s">
        <v>30</v>
      </c>
      <c r="EW9" t="s">
        <v>30</v>
      </c>
      <c r="EX9" t="s">
        <v>30</v>
      </c>
      <c r="EY9" t="s">
        <v>30</v>
      </c>
      <c r="EZ9" t="s">
        <v>30</v>
      </c>
      <c r="FA9" t="s">
        <v>30</v>
      </c>
      <c r="FB9" t="s">
        <v>30</v>
      </c>
      <c r="FC9" t="s">
        <v>31</v>
      </c>
      <c r="FD9" t="s">
        <v>31</v>
      </c>
      <c r="FE9" t="s">
        <v>31</v>
      </c>
      <c r="FF9" t="s">
        <v>31</v>
      </c>
      <c r="FG9" t="s">
        <v>31</v>
      </c>
      <c r="FH9" t="s">
        <v>31</v>
      </c>
      <c r="FI9" t="s">
        <v>31</v>
      </c>
      <c r="FJ9" t="s">
        <v>32</v>
      </c>
      <c r="FK9" t="s">
        <v>32</v>
      </c>
      <c r="FL9" t="s">
        <v>32</v>
      </c>
      <c r="FM9" t="s">
        <v>32</v>
      </c>
      <c r="FN9" t="s">
        <v>32</v>
      </c>
      <c r="FO9" t="s">
        <v>32</v>
      </c>
      <c r="FP9" t="s">
        <v>32</v>
      </c>
      <c r="FQ9" t="s">
        <v>225</v>
      </c>
      <c r="FR9" t="s">
        <v>225</v>
      </c>
      <c r="FS9" t="s">
        <v>225</v>
      </c>
      <c r="FT9" t="s">
        <v>225</v>
      </c>
      <c r="FU9" t="s">
        <v>225</v>
      </c>
      <c r="FV9" t="s">
        <v>225</v>
      </c>
      <c r="FW9" t="s">
        <v>225</v>
      </c>
      <c r="FX9" t="s">
        <v>226</v>
      </c>
      <c r="FY9" t="s">
        <v>226</v>
      </c>
      <c r="FZ9" t="s">
        <v>226</v>
      </c>
      <c r="GA9" t="s">
        <v>226</v>
      </c>
      <c r="GB9" t="s">
        <v>226</v>
      </c>
      <c r="GC9" t="s">
        <v>226</v>
      </c>
      <c r="GD9" t="s">
        <v>226</v>
      </c>
      <c r="GE9" t="s">
        <v>227</v>
      </c>
      <c r="GF9" t="s">
        <v>227</v>
      </c>
      <c r="GG9" t="s">
        <v>227</v>
      </c>
      <c r="GH9" t="s">
        <v>227</v>
      </c>
      <c r="GI9" t="s">
        <v>227</v>
      </c>
      <c r="GJ9" t="s">
        <v>227</v>
      </c>
      <c r="GK9" t="s">
        <v>227</v>
      </c>
    </row>
    <row r="10" spans="1:193" x14ac:dyDescent="0.25">
      <c r="F10" t="s">
        <v>33</v>
      </c>
      <c r="G10" t="s">
        <v>34</v>
      </c>
      <c r="H10" t="s">
        <v>35</v>
      </c>
      <c r="I10" t="s">
        <v>36</v>
      </c>
      <c r="J10" t="s">
        <v>37</v>
      </c>
      <c r="K10" t="s">
        <v>38</v>
      </c>
      <c r="M10" t="s">
        <v>33</v>
      </c>
      <c r="N10" t="s">
        <v>34</v>
      </c>
      <c r="O10" t="s">
        <v>35</v>
      </c>
      <c r="P10" t="s">
        <v>36</v>
      </c>
      <c r="Q10" t="s">
        <v>37</v>
      </c>
      <c r="R10" t="s">
        <v>38</v>
      </c>
      <c r="T10" t="s">
        <v>33</v>
      </c>
      <c r="U10" t="s">
        <v>34</v>
      </c>
      <c r="V10" t="s">
        <v>35</v>
      </c>
      <c r="W10" t="s">
        <v>36</v>
      </c>
      <c r="X10" t="s">
        <v>37</v>
      </c>
      <c r="Y10" t="s">
        <v>38</v>
      </c>
      <c r="AA10" t="s">
        <v>33</v>
      </c>
      <c r="AB10" t="s">
        <v>34</v>
      </c>
      <c r="AC10" t="s">
        <v>35</v>
      </c>
      <c r="AD10" t="s">
        <v>36</v>
      </c>
      <c r="AE10" t="s">
        <v>37</v>
      </c>
      <c r="AF10" t="s">
        <v>38</v>
      </c>
      <c r="AH10" t="s">
        <v>33</v>
      </c>
      <c r="AI10" t="s">
        <v>34</v>
      </c>
      <c r="AJ10" t="s">
        <v>35</v>
      </c>
      <c r="AK10" t="s">
        <v>36</v>
      </c>
      <c r="AL10" t="s">
        <v>37</v>
      </c>
      <c r="AM10" t="s">
        <v>38</v>
      </c>
      <c r="AO10" t="s">
        <v>33</v>
      </c>
      <c r="AP10" t="s">
        <v>34</v>
      </c>
      <c r="AQ10" t="s">
        <v>35</v>
      </c>
      <c r="AR10" t="s">
        <v>36</v>
      </c>
      <c r="AS10" t="s">
        <v>37</v>
      </c>
      <c r="AT10" t="s">
        <v>38</v>
      </c>
      <c r="AV10" t="s">
        <v>33</v>
      </c>
      <c r="AW10" t="s">
        <v>34</v>
      </c>
      <c r="AX10" t="s">
        <v>35</v>
      </c>
      <c r="AY10" t="s">
        <v>36</v>
      </c>
      <c r="AZ10" t="s">
        <v>37</v>
      </c>
      <c r="BA10" t="s">
        <v>38</v>
      </c>
      <c r="BC10" t="s">
        <v>33</v>
      </c>
      <c r="BD10" t="s">
        <v>34</v>
      </c>
      <c r="BE10" t="s">
        <v>35</v>
      </c>
      <c r="BF10" t="s">
        <v>36</v>
      </c>
      <c r="BG10" t="s">
        <v>37</v>
      </c>
      <c r="BH10" t="s">
        <v>38</v>
      </c>
      <c r="BJ10" t="s">
        <v>33</v>
      </c>
      <c r="BK10" t="s">
        <v>34</v>
      </c>
      <c r="BL10" t="s">
        <v>35</v>
      </c>
      <c r="BM10" t="s">
        <v>36</v>
      </c>
      <c r="BN10" t="s">
        <v>37</v>
      </c>
      <c r="BO10" t="s">
        <v>38</v>
      </c>
      <c r="BQ10" t="s">
        <v>33</v>
      </c>
      <c r="BR10" t="s">
        <v>34</v>
      </c>
      <c r="BS10" t="s">
        <v>35</v>
      </c>
      <c r="BT10" t="s">
        <v>36</v>
      </c>
      <c r="BU10" t="s">
        <v>37</v>
      </c>
      <c r="BV10" t="s">
        <v>38</v>
      </c>
      <c r="BX10" t="s">
        <v>33</v>
      </c>
      <c r="BY10" t="s">
        <v>34</v>
      </c>
      <c r="BZ10" t="s">
        <v>35</v>
      </c>
      <c r="CA10" t="s">
        <v>36</v>
      </c>
      <c r="CB10" t="s">
        <v>37</v>
      </c>
      <c r="CC10" t="s">
        <v>38</v>
      </c>
      <c r="CE10" t="s">
        <v>33</v>
      </c>
      <c r="CF10" t="s">
        <v>34</v>
      </c>
      <c r="CG10" t="s">
        <v>35</v>
      </c>
      <c r="CH10" t="s">
        <v>36</v>
      </c>
      <c r="CI10" t="s">
        <v>37</v>
      </c>
      <c r="CJ10" t="s">
        <v>38</v>
      </c>
      <c r="CL10" t="s">
        <v>33</v>
      </c>
      <c r="CM10" t="s">
        <v>34</v>
      </c>
      <c r="CN10" t="s">
        <v>35</v>
      </c>
      <c r="CO10" t="s">
        <v>36</v>
      </c>
      <c r="CP10" t="s">
        <v>37</v>
      </c>
      <c r="CQ10" t="s">
        <v>38</v>
      </c>
      <c r="CS10" t="s">
        <v>33</v>
      </c>
      <c r="CT10" t="s">
        <v>34</v>
      </c>
      <c r="CU10" t="s">
        <v>35</v>
      </c>
      <c r="CV10" t="s">
        <v>36</v>
      </c>
      <c r="CW10" t="s">
        <v>37</v>
      </c>
      <c r="CX10" t="s">
        <v>38</v>
      </c>
      <c r="CZ10" t="s">
        <v>33</v>
      </c>
      <c r="DA10" t="s">
        <v>34</v>
      </c>
      <c r="DB10" t="s">
        <v>35</v>
      </c>
      <c r="DC10" t="s">
        <v>36</v>
      </c>
      <c r="DD10" t="s">
        <v>37</v>
      </c>
      <c r="DE10" t="s">
        <v>38</v>
      </c>
      <c r="DG10" t="s">
        <v>33</v>
      </c>
      <c r="DH10" t="s">
        <v>34</v>
      </c>
      <c r="DI10" t="s">
        <v>35</v>
      </c>
      <c r="DJ10" t="s">
        <v>36</v>
      </c>
      <c r="DK10" t="s">
        <v>37</v>
      </c>
      <c r="DL10" t="s">
        <v>38</v>
      </c>
      <c r="DN10" t="s">
        <v>33</v>
      </c>
      <c r="DO10" t="s">
        <v>34</v>
      </c>
      <c r="DP10" t="s">
        <v>35</v>
      </c>
      <c r="DQ10" t="s">
        <v>36</v>
      </c>
      <c r="DR10" t="s">
        <v>37</v>
      </c>
      <c r="DS10" t="s">
        <v>38</v>
      </c>
      <c r="DU10" t="s">
        <v>33</v>
      </c>
      <c r="DV10" t="s">
        <v>34</v>
      </c>
      <c r="DW10" t="s">
        <v>35</v>
      </c>
      <c r="DX10" t="s">
        <v>36</v>
      </c>
      <c r="DY10" t="s">
        <v>37</v>
      </c>
      <c r="DZ10" t="s">
        <v>38</v>
      </c>
      <c r="EB10" t="s">
        <v>33</v>
      </c>
      <c r="EC10" t="s">
        <v>34</v>
      </c>
      <c r="ED10" t="s">
        <v>35</v>
      </c>
      <c r="EE10" t="s">
        <v>36</v>
      </c>
      <c r="EF10" t="s">
        <v>37</v>
      </c>
      <c r="EG10" t="s">
        <v>38</v>
      </c>
      <c r="EI10" t="s">
        <v>33</v>
      </c>
      <c r="EJ10" t="s">
        <v>34</v>
      </c>
      <c r="EK10" t="s">
        <v>35</v>
      </c>
      <c r="EL10" t="s">
        <v>36</v>
      </c>
      <c r="EM10" t="s">
        <v>37</v>
      </c>
      <c r="EN10" t="s">
        <v>38</v>
      </c>
      <c r="EP10" t="s">
        <v>33</v>
      </c>
      <c r="EQ10" t="s">
        <v>34</v>
      </c>
      <c r="ER10" t="s">
        <v>35</v>
      </c>
      <c r="ES10" t="s">
        <v>36</v>
      </c>
      <c r="ET10" t="s">
        <v>37</v>
      </c>
      <c r="EU10" t="s">
        <v>38</v>
      </c>
      <c r="EW10" t="s">
        <v>33</v>
      </c>
      <c r="EX10" t="s">
        <v>34</v>
      </c>
      <c r="EY10" t="s">
        <v>35</v>
      </c>
      <c r="EZ10" t="s">
        <v>36</v>
      </c>
      <c r="FA10" t="s">
        <v>37</v>
      </c>
      <c r="FB10" t="s">
        <v>38</v>
      </c>
      <c r="FD10" t="s">
        <v>33</v>
      </c>
      <c r="FE10" t="s">
        <v>34</v>
      </c>
      <c r="FF10" t="s">
        <v>35</v>
      </c>
      <c r="FG10" t="s">
        <v>36</v>
      </c>
      <c r="FH10" t="s">
        <v>37</v>
      </c>
      <c r="FI10" t="s">
        <v>38</v>
      </c>
      <c r="FK10" t="s">
        <v>33</v>
      </c>
      <c r="FL10" t="s">
        <v>34</v>
      </c>
      <c r="FM10" t="s">
        <v>35</v>
      </c>
      <c r="FN10" t="s">
        <v>36</v>
      </c>
      <c r="FO10" t="s">
        <v>37</v>
      </c>
      <c r="FP10" t="s">
        <v>38</v>
      </c>
      <c r="FR10" t="s">
        <v>33</v>
      </c>
      <c r="FS10" t="s">
        <v>34</v>
      </c>
      <c r="FT10" t="s">
        <v>35</v>
      </c>
      <c r="FU10" t="s">
        <v>36</v>
      </c>
      <c r="FV10" t="s">
        <v>37</v>
      </c>
      <c r="FW10" t="s">
        <v>38</v>
      </c>
      <c r="FY10" t="s">
        <v>33</v>
      </c>
      <c r="FZ10" t="s">
        <v>34</v>
      </c>
      <c r="GA10" t="s">
        <v>35</v>
      </c>
      <c r="GB10" t="s">
        <v>36</v>
      </c>
      <c r="GC10" t="s">
        <v>37</v>
      </c>
      <c r="GD10" t="s">
        <v>38</v>
      </c>
      <c r="GF10" t="s">
        <v>33</v>
      </c>
      <c r="GG10" t="s">
        <v>34</v>
      </c>
      <c r="GH10" t="s">
        <v>35</v>
      </c>
      <c r="GI10" t="s">
        <v>36</v>
      </c>
      <c r="GJ10" t="s">
        <v>37</v>
      </c>
      <c r="GK10" t="s">
        <v>38</v>
      </c>
    </row>
    <row r="11" spans="1:193" x14ac:dyDescent="0.25">
      <c r="A11" t="s">
        <v>39</v>
      </c>
      <c r="B11" t="s">
        <v>39</v>
      </c>
      <c r="C11" t="s">
        <v>39</v>
      </c>
      <c r="D11" t="s">
        <v>39</v>
      </c>
      <c r="E11">
        <v>0</v>
      </c>
      <c r="F11">
        <v>0</v>
      </c>
      <c r="G11">
        <v>0</v>
      </c>
      <c r="H11">
        <v>0</v>
      </c>
      <c r="I11">
        <v>0</v>
      </c>
      <c r="J11">
        <v>0</v>
      </c>
      <c r="K11">
        <v>0</v>
      </c>
      <c r="L11">
        <v>0</v>
      </c>
      <c r="M11">
        <v>0</v>
      </c>
      <c r="N11">
        <v>0</v>
      </c>
      <c r="O11">
        <v>0</v>
      </c>
      <c r="P11">
        <v>0</v>
      </c>
      <c r="Q11">
        <v>0</v>
      </c>
      <c r="R11">
        <v>0</v>
      </c>
      <c r="S11">
        <v>0</v>
      </c>
      <c r="T11">
        <v>0</v>
      </c>
      <c r="U11">
        <v>0</v>
      </c>
      <c r="V11">
        <v>0</v>
      </c>
      <c r="W11">
        <v>0</v>
      </c>
      <c r="X11">
        <v>0</v>
      </c>
      <c r="Y11">
        <v>0</v>
      </c>
      <c r="Z11">
        <v>0</v>
      </c>
      <c r="AA11">
        <v>0</v>
      </c>
      <c r="AB11">
        <v>0</v>
      </c>
      <c r="AC11">
        <v>0</v>
      </c>
      <c r="AD11">
        <v>0</v>
      </c>
      <c r="AE11">
        <v>0</v>
      </c>
      <c r="AF11">
        <v>0</v>
      </c>
      <c r="AG11">
        <v>0</v>
      </c>
      <c r="AH11">
        <v>0</v>
      </c>
      <c r="AI11">
        <v>0</v>
      </c>
      <c r="AJ11">
        <v>0</v>
      </c>
      <c r="AK11">
        <v>0</v>
      </c>
      <c r="AL11">
        <v>0</v>
      </c>
      <c r="AM11">
        <v>0</v>
      </c>
      <c r="AN11">
        <v>0</v>
      </c>
      <c r="AO11">
        <v>0</v>
      </c>
      <c r="AP11">
        <v>0</v>
      </c>
      <c r="AQ11">
        <v>0</v>
      </c>
      <c r="AR11">
        <v>0</v>
      </c>
      <c r="AS11">
        <v>0</v>
      </c>
      <c r="AT11">
        <v>0</v>
      </c>
      <c r="AU11">
        <v>0</v>
      </c>
      <c r="AV11">
        <v>0</v>
      </c>
      <c r="AW11">
        <v>0</v>
      </c>
      <c r="AX11">
        <v>0</v>
      </c>
      <c r="AY11">
        <v>0</v>
      </c>
      <c r="AZ11">
        <v>0</v>
      </c>
      <c r="BA11">
        <v>0</v>
      </c>
      <c r="BB11">
        <v>0</v>
      </c>
      <c r="BC11">
        <v>0</v>
      </c>
      <c r="BD11">
        <v>0</v>
      </c>
      <c r="BE11">
        <v>0</v>
      </c>
      <c r="BF11">
        <v>0</v>
      </c>
      <c r="BG11">
        <v>0</v>
      </c>
      <c r="BH11">
        <v>0</v>
      </c>
      <c r="BI11">
        <v>0</v>
      </c>
      <c r="BJ11">
        <v>0</v>
      </c>
      <c r="BK11">
        <v>0</v>
      </c>
      <c r="BL11">
        <v>0</v>
      </c>
      <c r="BM11">
        <v>0</v>
      </c>
      <c r="BN11">
        <v>0</v>
      </c>
      <c r="BO11">
        <v>0</v>
      </c>
      <c r="BP11">
        <v>0</v>
      </c>
      <c r="BQ11">
        <v>0</v>
      </c>
      <c r="BR11">
        <v>0</v>
      </c>
      <c r="BS11">
        <v>0</v>
      </c>
      <c r="BT11">
        <v>0</v>
      </c>
      <c r="BU11">
        <v>0</v>
      </c>
      <c r="BV11">
        <v>0</v>
      </c>
      <c r="BW11">
        <v>0</v>
      </c>
      <c r="BX11">
        <v>0</v>
      </c>
      <c r="BY11">
        <v>0</v>
      </c>
      <c r="BZ11">
        <v>0</v>
      </c>
      <c r="CA11">
        <v>0</v>
      </c>
      <c r="CB11">
        <v>0</v>
      </c>
      <c r="CC11">
        <v>0</v>
      </c>
      <c r="CD11">
        <v>0</v>
      </c>
      <c r="CE11">
        <v>0</v>
      </c>
      <c r="CF11">
        <v>0</v>
      </c>
      <c r="CG11">
        <v>0</v>
      </c>
      <c r="CH11">
        <v>0</v>
      </c>
      <c r="CI11">
        <v>0</v>
      </c>
      <c r="CJ11">
        <v>0</v>
      </c>
      <c r="CK11">
        <v>0</v>
      </c>
      <c r="CL11">
        <v>0</v>
      </c>
      <c r="CM11">
        <v>0</v>
      </c>
      <c r="CN11">
        <v>0</v>
      </c>
      <c r="CO11">
        <v>0</v>
      </c>
      <c r="CP11">
        <v>0</v>
      </c>
      <c r="CQ11">
        <v>0</v>
      </c>
      <c r="CR11">
        <v>0</v>
      </c>
      <c r="CS11">
        <v>0</v>
      </c>
      <c r="CT11">
        <v>0</v>
      </c>
      <c r="CU11">
        <v>0</v>
      </c>
      <c r="CV11">
        <v>0</v>
      </c>
      <c r="CW11">
        <v>0</v>
      </c>
      <c r="CX11">
        <v>0</v>
      </c>
      <c r="CY11">
        <v>0</v>
      </c>
      <c r="CZ11">
        <v>0</v>
      </c>
      <c r="DA11">
        <v>0</v>
      </c>
      <c r="DB11">
        <v>0</v>
      </c>
      <c r="DC11">
        <v>0</v>
      </c>
      <c r="DD11">
        <v>0</v>
      </c>
      <c r="DE11">
        <v>0</v>
      </c>
      <c r="DF11">
        <v>0</v>
      </c>
      <c r="DG11">
        <v>0</v>
      </c>
      <c r="DH11">
        <v>0</v>
      </c>
      <c r="DI11">
        <v>0</v>
      </c>
      <c r="DJ11">
        <v>0</v>
      </c>
      <c r="DK11">
        <v>0</v>
      </c>
      <c r="DL11">
        <v>0</v>
      </c>
      <c r="DM11">
        <v>0</v>
      </c>
      <c r="DN11">
        <v>0</v>
      </c>
      <c r="DO11">
        <v>0</v>
      </c>
      <c r="DP11">
        <v>0</v>
      </c>
      <c r="DQ11">
        <v>0</v>
      </c>
      <c r="DR11">
        <v>0</v>
      </c>
      <c r="DS11">
        <v>0</v>
      </c>
      <c r="DT11">
        <v>0</v>
      </c>
      <c r="DU11">
        <v>0</v>
      </c>
      <c r="DV11">
        <v>0</v>
      </c>
      <c r="DW11">
        <v>0</v>
      </c>
      <c r="DX11">
        <v>0</v>
      </c>
      <c r="DY11">
        <v>0</v>
      </c>
      <c r="DZ11">
        <v>0</v>
      </c>
      <c r="EA11">
        <v>0</v>
      </c>
      <c r="EB11">
        <v>0</v>
      </c>
      <c r="EC11">
        <v>0</v>
      </c>
      <c r="ED11">
        <v>0</v>
      </c>
      <c r="EE11">
        <v>0</v>
      </c>
      <c r="EF11">
        <v>0</v>
      </c>
      <c r="EG11">
        <v>0</v>
      </c>
      <c r="EH11">
        <v>0</v>
      </c>
      <c r="EI11">
        <v>0</v>
      </c>
      <c r="EJ11">
        <v>0</v>
      </c>
      <c r="EK11">
        <v>0</v>
      </c>
      <c r="EL11">
        <v>0</v>
      </c>
      <c r="EM11">
        <v>0</v>
      </c>
      <c r="EN11">
        <v>0</v>
      </c>
      <c r="EO11">
        <v>0</v>
      </c>
      <c r="EP11">
        <v>0</v>
      </c>
      <c r="EQ11">
        <v>0</v>
      </c>
      <c r="ER11">
        <v>0</v>
      </c>
      <c r="ES11">
        <v>0</v>
      </c>
      <c r="ET11">
        <v>0</v>
      </c>
      <c r="EU11">
        <v>0</v>
      </c>
      <c r="EV11">
        <v>0</v>
      </c>
      <c r="EW11">
        <v>0</v>
      </c>
      <c r="EX11">
        <v>0</v>
      </c>
      <c r="EY11">
        <v>0</v>
      </c>
      <c r="EZ11">
        <v>0</v>
      </c>
      <c r="FA11">
        <v>0</v>
      </c>
      <c r="FB11">
        <v>0</v>
      </c>
      <c r="FC11">
        <v>0</v>
      </c>
      <c r="FD11">
        <v>0</v>
      </c>
      <c r="FE11">
        <v>0</v>
      </c>
      <c r="FF11">
        <v>0</v>
      </c>
      <c r="FG11">
        <v>0</v>
      </c>
      <c r="FH11">
        <v>0</v>
      </c>
      <c r="FI11">
        <v>0</v>
      </c>
      <c r="FJ11">
        <v>0</v>
      </c>
      <c r="FK11">
        <v>0</v>
      </c>
      <c r="FL11">
        <v>0</v>
      </c>
      <c r="FM11">
        <v>0</v>
      </c>
      <c r="FN11">
        <v>0</v>
      </c>
      <c r="FO11">
        <v>0</v>
      </c>
      <c r="FP11">
        <v>0</v>
      </c>
      <c r="FQ11">
        <v>0</v>
      </c>
      <c r="FR11">
        <v>0</v>
      </c>
      <c r="FS11">
        <v>0</v>
      </c>
      <c r="FT11">
        <v>0</v>
      </c>
      <c r="FU11">
        <v>0</v>
      </c>
      <c r="FV11">
        <v>0</v>
      </c>
      <c r="FW11">
        <v>0</v>
      </c>
      <c r="FX11">
        <v>0</v>
      </c>
      <c r="FY11">
        <v>0</v>
      </c>
      <c r="FZ11">
        <v>0</v>
      </c>
      <c r="GA11">
        <v>0</v>
      </c>
      <c r="GB11">
        <v>0</v>
      </c>
      <c r="GC11">
        <v>0</v>
      </c>
      <c r="GD11">
        <v>0</v>
      </c>
      <c r="GE11">
        <v>0</v>
      </c>
      <c r="GF11">
        <v>0</v>
      </c>
      <c r="GG11">
        <v>0</v>
      </c>
      <c r="GH11">
        <v>0</v>
      </c>
      <c r="GI11">
        <v>0</v>
      </c>
      <c r="GJ11">
        <v>0</v>
      </c>
      <c r="GK11">
        <v>0</v>
      </c>
    </row>
    <row r="12" spans="1:193" x14ac:dyDescent="0.25">
      <c r="B12" t="s">
        <v>40</v>
      </c>
      <c r="C12" t="s">
        <v>40</v>
      </c>
      <c r="D12" t="s">
        <v>40</v>
      </c>
      <c r="E12">
        <v>0</v>
      </c>
      <c r="F12">
        <v>0</v>
      </c>
      <c r="G12">
        <v>0</v>
      </c>
      <c r="H12">
        <v>0</v>
      </c>
      <c r="I12">
        <v>0</v>
      </c>
      <c r="J12">
        <v>0</v>
      </c>
      <c r="K12">
        <v>0</v>
      </c>
      <c r="L12">
        <v>0</v>
      </c>
      <c r="M12">
        <v>0</v>
      </c>
      <c r="N12">
        <v>0</v>
      </c>
      <c r="O12">
        <v>0</v>
      </c>
      <c r="P12">
        <v>0</v>
      </c>
      <c r="Q12">
        <v>0</v>
      </c>
      <c r="R12">
        <v>0</v>
      </c>
      <c r="S12">
        <v>0</v>
      </c>
      <c r="T12">
        <v>0</v>
      </c>
      <c r="U12">
        <v>0</v>
      </c>
      <c r="V12">
        <v>0</v>
      </c>
      <c r="W12">
        <v>0</v>
      </c>
      <c r="X12">
        <v>0</v>
      </c>
      <c r="Y12">
        <v>0</v>
      </c>
      <c r="Z12">
        <v>0</v>
      </c>
      <c r="AA12">
        <v>0</v>
      </c>
      <c r="AB12">
        <v>0</v>
      </c>
      <c r="AC12">
        <v>0</v>
      </c>
      <c r="AD12">
        <v>0</v>
      </c>
      <c r="AE12">
        <v>0</v>
      </c>
      <c r="AF12">
        <v>0</v>
      </c>
      <c r="AG12">
        <v>0</v>
      </c>
      <c r="AH12">
        <v>0</v>
      </c>
      <c r="AI12">
        <v>0</v>
      </c>
      <c r="AJ12">
        <v>0</v>
      </c>
      <c r="AK12">
        <v>0</v>
      </c>
      <c r="AL12">
        <v>0</v>
      </c>
      <c r="AM12">
        <v>0</v>
      </c>
      <c r="AN12">
        <v>0</v>
      </c>
      <c r="AO12">
        <v>0</v>
      </c>
      <c r="AP12">
        <v>0</v>
      </c>
      <c r="AQ12">
        <v>0</v>
      </c>
      <c r="AR12">
        <v>0</v>
      </c>
      <c r="AS12">
        <v>0</v>
      </c>
      <c r="AT12">
        <v>0</v>
      </c>
      <c r="AU12">
        <v>0</v>
      </c>
      <c r="AV12">
        <v>0</v>
      </c>
      <c r="AW12">
        <v>0</v>
      </c>
      <c r="AX12">
        <v>0</v>
      </c>
      <c r="AY12">
        <v>0</v>
      </c>
      <c r="AZ12">
        <v>0</v>
      </c>
      <c r="BA12">
        <v>0</v>
      </c>
      <c r="BB12">
        <v>0</v>
      </c>
      <c r="BC12">
        <v>0</v>
      </c>
      <c r="BD12">
        <v>0</v>
      </c>
      <c r="BE12">
        <v>0</v>
      </c>
      <c r="BF12">
        <v>0</v>
      </c>
      <c r="BG12">
        <v>0</v>
      </c>
      <c r="BH12">
        <v>0</v>
      </c>
      <c r="BI12">
        <v>0</v>
      </c>
      <c r="BJ12">
        <v>0</v>
      </c>
      <c r="BK12">
        <v>0</v>
      </c>
      <c r="BL12">
        <v>0</v>
      </c>
      <c r="BM12">
        <v>0</v>
      </c>
      <c r="BN12">
        <v>0</v>
      </c>
      <c r="BO12">
        <v>0</v>
      </c>
      <c r="BP12">
        <v>0</v>
      </c>
      <c r="BQ12">
        <v>0</v>
      </c>
      <c r="BR12">
        <v>0</v>
      </c>
      <c r="BS12">
        <v>0</v>
      </c>
      <c r="BT12">
        <v>0</v>
      </c>
      <c r="BU12">
        <v>0</v>
      </c>
      <c r="BV12">
        <v>0</v>
      </c>
      <c r="BW12">
        <v>0</v>
      </c>
      <c r="BX12">
        <v>0</v>
      </c>
      <c r="BY12">
        <v>0</v>
      </c>
      <c r="BZ12">
        <v>0</v>
      </c>
      <c r="CA12">
        <v>0</v>
      </c>
      <c r="CB12">
        <v>0</v>
      </c>
      <c r="CC12">
        <v>0</v>
      </c>
      <c r="CD12">
        <v>0</v>
      </c>
      <c r="CE12">
        <v>0</v>
      </c>
      <c r="CF12">
        <v>0</v>
      </c>
      <c r="CG12">
        <v>0</v>
      </c>
      <c r="CH12">
        <v>0</v>
      </c>
      <c r="CI12">
        <v>0</v>
      </c>
      <c r="CJ12">
        <v>0</v>
      </c>
      <c r="CK12">
        <v>0</v>
      </c>
      <c r="CL12">
        <v>0</v>
      </c>
      <c r="CM12">
        <v>0</v>
      </c>
      <c r="CN12">
        <v>0</v>
      </c>
      <c r="CO12">
        <v>0</v>
      </c>
      <c r="CP12">
        <v>0</v>
      </c>
      <c r="CQ12">
        <v>0</v>
      </c>
      <c r="CR12">
        <v>0</v>
      </c>
      <c r="CS12">
        <v>0</v>
      </c>
      <c r="CT12">
        <v>0</v>
      </c>
      <c r="CU12">
        <v>0</v>
      </c>
      <c r="CV12">
        <v>0</v>
      </c>
      <c r="CW12">
        <v>0</v>
      </c>
      <c r="CX12">
        <v>0</v>
      </c>
      <c r="CY12">
        <v>0</v>
      </c>
      <c r="CZ12">
        <v>0</v>
      </c>
      <c r="DA12">
        <v>0</v>
      </c>
      <c r="DB12">
        <v>0</v>
      </c>
      <c r="DC12">
        <v>0</v>
      </c>
      <c r="DD12">
        <v>0</v>
      </c>
      <c r="DE12">
        <v>0</v>
      </c>
      <c r="DF12">
        <v>0</v>
      </c>
      <c r="DG12">
        <v>0</v>
      </c>
      <c r="DH12">
        <v>0</v>
      </c>
      <c r="DI12">
        <v>0</v>
      </c>
      <c r="DJ12">
        <v>0</v>
      </c>
      <c r="DK12">
        <v>0</v>
      </c>
      <c r="DL12">
        <v>0</v>
      </c>
      <c r="DM12">
        <v>0</v>
      </c>
      <c r="DN12">
        <v>0</v>
      </c>
      <c r="DO12">
        <v>0</v>
      </c>
      <c r="DP12">
        <v>0</v>
      </c>
      <c r="DQ12">
        <v>0</v>
      </c>
      <c r="DR12">
        <v>0</v>
      </c>
      <c r="DS12">
        <v>0</v>
      </c>
      <c r="DT12">
        <v>0</v>
      </c>
      <c r="DU12">
        <v>0</v>
      </c>
      <c r="DV12">
        <v>0</v>
      </c>
      <c r="DW12">
        <v>0</v>
      </c>
      <c r="DX12">
        <v>0</v>
      </c>
      <c r="DY12">
        <v>0</v>
      </c>
      <c r="DZ12">
        <v>0</v>
      </c>
      <c r="EA12">
        <v>0</v>
      </c>
      <c r="EB12">
        <v>0</v>
      </c>
      <c r="EC12">
        <v>0</v>
      </c>
      <c r="ED12">
        <v>0</v>
      </c>
      <c r="EE12">
        <v>0</v>
      </c>
      <c r="EF12">
        <v>0</v>
      </c>
      <c r="EG12">
        <v>0</v>
      </c>
      <c r="EH12">
        <v>0</v>
      </c>
      <c r="EI12">
        <v>0</v>
      </c>
      <c r="EJ12">
        <v>0</v>
      </c>
      <c r="EK12">
        <v>0</v>
      </c>
      <c r="EL12">
        <v>0</v>
      </c>
      <c r="EM12">
        <v>0</v>
      </c>
      <c r="EN12">
        <v>0</v>
      </c>
      <c r="EO12">
        <v>0</v>
      </c>
      <c r="EP12">
        <v>0</v>
      </c>
      <c r="EQ12">
        <v>0</v>
      </c>
      <c r="ER12">
        <v>0</v>
      </c>
      <c r="ES12">
        <v>0</v>
      </c>
      <c r="ET12">
        <v>0</v>
      </c>
      <c r="EU12">
        <v>0</v>
      </c>
      <c r="EV12">
        <v>0</v>
      </c>
      <c r="EW12">
        <v>0</v>
      </c>
      <c r="EX12">
        <v>0</v>
      </c>
      <c r="EY12">
        <v>0</v>
      </c>
      <c r="EZ12">
        <v>0</v>
      </c>
      <c r="FA12">
        <v>0</v>
      </c>
      <c r="FB12">
        <v>0</v>
      </c>
      <c r="FC12">
        <v>0</v>
      </c>
      <c r="FD12">
        <v>0</v>
      </c>
      <c r="FE12">
        <v>0</v>
      </c>
      <c r="FF12">
        <v>0</v>
      </c>
      <c r="FG12">
        <v>0</v>
      </c>
      <c r="FH12">
        <v>0</v>
      </c>
      <c r="FI12">
        <v>0</v>
      </c>
      <c r="FJ12">
        <v>0</v>
      </c>
      <c r="FK12">
        <v>0</v>
      </c>
      <c r="FL12">
        <v>0</v>
      </c>
      <c r="FM12">
        <v>0</v>
      </c>
      <c r="FN12">
        <v>0</v>
      </c>
      <c r="FO12">
        <v>0</v>
      </c>
      <c r="FP12">
        <v>0</v>
      </c>
      <c r="FQ12">
        <v>0</v>
      </c>
      <c r="FR12">
        <v>0</v>
      </c>
      <c r="FS12">
        <v>0</v>
      </c>
      <c r="FT12">
        <v>0</v>
      </c>
      <c r="FU12">
        <v>0</v>
      </c>
      <c r="FV12">
        <v>0</v>
      </c>
      <c r="FW12">
        <v>0</v>
      </c>
      <c r="FX12">
        <v>0</v>
      </c>
      <c r="FY12">
        <v>0</v>
      </c>
      <c r="FZ12">
        <v>0</v>
      </c>
      <c r="GA12">
        <v>0</v>
      </c>
      <c r="GB12">
        <v>0</v>
      </c>
      <c r="GC12">
        <v>0</v>
      </c>
      <c r="GD12">
        <v>0</v>
      </c>
      <c r="GE12">
        <v>0</v>
      </c>
      <c r="GF12">
        <v>0</v>
      </c>
      <c r="GG12">
        <v>0</v>
      </c>
      <c r="GH12">
        <v>0</v>
      </c>
      <c r="GI12">
        <v>0</v>
      </c>
      <c r="GJ12">
        <v>0</v>
      </c>
      <c r="GK12">
        <v>0</v>
      </c>
    </row>
    <row r="13" spans="1:193" x14ac:dyDescent="0.25">
      <c r="B13" t="s">
        <v>41</v>
      </c>
      <c r="C13" t="s">
        <v>41</v>
      </c>
      <c r="D13" t="s">
        <v>41</v>
      </c>
      <c r="E13">
        <v>0</v>
      </c>
      <c r="F13">
        <v>0</v>
      </c>
      <c r="G13">
        <v>0</v>
      </c>
      <c r="H13">
        <v>0</v>
      </c>
      <c r="I13">
        <v>0</v>
      </c>
      <c r="J13">
        <v>0</v>
      </c>
      <c r="K13">
        <v>0</v>
      </c>
      <c r="L13">
        <v>0</v>
      </c>
      <c r="M13">
        <v>0</v>
      </c>
      <c r="N13">
        <v>0</v>
      </c>
      <c r="O13">
        <v>0</v>
      </c>
      <c r="P13">
        <v>0</v>
      </c>
      <c r="Q13">
        <v>0</v>
      </c>
      <c r="R13">
        <v>0</v>
      </c>
      <c r="S13">
        <v>0</v>
      </c>
      <c r="T13">
        <v>0</v>
      </c>
      <c r="U13">
        <v>0</v>
      </c>
      <c r="V13">
        <v>0</v>
      </c>
      <c r="W13">
        <v>0</v>
      </c>
      <c r="X13">
        <v>0</v>
      </c>
      <c r="Y13">
        <v>0</v>
      </c>
      <c r="Z13">
        <v>0</v>
      </c>
      <c r="AA13">
        <v>0</v>
      </c>
      <c r="AB13">
        <v>0</v>
      </c>
      <c r="AC13">
        <v>0</v>
      </c>
      <c r="AD13">
        <v>0</v>
      </c>
      <c r="AE13">
        <v>0</v>
      </c>
      <c r="AF13">
        <v>0</v>
      </c>
      <c r="AG13">
        <v>0</v>
      </c>
      <c r="AH13">
        <v>0</v>
      </c>
      <c r="AI13">
        <v>0</v>
      </c>
      <c r="AJ13">
        <v>0</v>
      </c>
      <c r="AK13">
        <v>0</v>
      </c>
      <c r="AL13">
        <v>0</v>
      </c>
      <c r="AM13">
        <v>0</v>
      </c>
      <c r="AN13">
        <v>0</v>
      </c>
      <c r="AO13">
        <v>0</v>
      </c>
      <c r="AP13">
        <v>0</v>
      </c>
      <c r="AQ13">
        <v>0</v>
      </c>
      <c r="AR13">
        <v>0</v>
      </c>
      <c r="AS13">
        <v>0</v>
      </c>
      <c r="AT13">
        <v>0</v>
      </c>
      <c r="AU13">
        <v>0</v>
      </c>
      <c r="AV13">
        <v>0</v>
      </c>
      <c r="AW13">
        <v>0</v>
      </c>
      <c r="AX13">
        <v>0</v>
      </c>
      <c r="AY13">
        <v>0</v>
      </c>
      <c r="AZ13">
        <v>0</v>
      </c>
      <c r="BA13">
        <v>0</v>
      </c>
      <c r="BB13">
        <v>0</v>
      </c>
      <c r="BC13">
        <v>0</v>
      </c>
      <c r="BD13">
        <v>0</v>
      </c>
      <c r="BE13">
        <v>0</v>
      </c>
      <c r="BF13">
        <v>0</v>
      </c>
      <c r="BG13">
        <v>0</v>
      </c>
      <c r="BH13">
        <v>0</v>
      </c>
      <c r="BI13">
        <v>0</v>
      </c>
      <c r="BJ13">
        <v>0</v>
      </c>
      <c r="BK13">
        <v>0</v>
      </c>
      <c r="BL13">
        <v>0</v>
      </c>
      <c r="BM13">
        <v>0</v>
      </c>
      <c r="BN13">
        <v>0</v>
      </c>
      <c r="BO13">
        <v>0</v>
      </c>
      <c r="BP13">
        <v>0</v>
      </c>
      <c r="BQ13">
        <v>0</v>
      </c>
      <c r="BR13">
        <v>0</v>
      </c>
      <c r="BS13">
        <v>0</v>
      </c>
      <c r="BT13">
        <v>0</v>
      </c>
      <c r="BU13">
        <v>0</v>
      </c>
      <c r="BV13">
        <v>0</v>
      </c>
      <c r="BW13">
        <v>0</v>
      </c>
      <c r="BX13">
        <v>0</v>
      </c>
      <c r="BY13">
        <v>0</v>
      </c>
      <c r="BZ13">
        <v>0</v>
      </c>
      <c r="CA13">
        <v>0</v>
      </c>
      <c r="CB13">
        <v>0</v>
      </c>
      <c r="CC13">
        <v>0</v>
      </c>
      <c r="CD13">
        <v>0</v>
      </c>
      <c r="CE13">
        <v>0</v>
      </c>
      <c r="CF13">
        <v>0</v>
      </c>
      <c r="CG13">
        <v>0</v>
      </c>
      <c r="CH13">
        <v>0</v>
      </c>
      <c r="CI13">
        <v>0</v>
      </c>
      <c r="CJ13">
        <v>0</v>
      </c>
      <c r="CK13">
        <v>0</v>
      </c>
      <c r="CL13">
        <v>0</v>
      </c>
      <c r="CM13">
        <v>0</v>
      </c>
      <c r="CN13">
        <v>0</v>
      </c>
      <c r="CO13">
        <v>0</v>
      </c>
      <c r="CP13">
        <v>0</v>
      </c>
      <c r="CQ13">
        <v>0</v>
      </c>
      <c r="CR13">
        <v>0</v>
      </c>
      <c r="CS13">
        <v>0</v>
      </c>
      <c r="CT13">
        <v>0</v>
      </c>
      <c r="CU13">
        <v>0</v>
      </c>
      <c r="CV13">
        <v>0</v>
      </c>
      <c r="CW13">
        <v>0</v>
      </c>
      <c r="CX13">
        <v>0</v>
      </c>
      <c r="CY13">
        <v>0</v>
      </c>
      <c r="CZ13">
        <v>0</v>
      </c>
      <c r="DA13">
        <v>0</v>
      </c>
      <c r="DB13">
        <v>0</v>
      </c>
      <c r="DC13">
        <v>0</v>
      </c>
      <c r="DD13">
        <v>0</v>
      </c>
      <c r="DE13">
        <v>0</v>
      </c>
      <c r="DF13">
        <v>0</v>
      </c>
      <c r="DG13">
        <v>0</v>
      </c>
      <c r="DH13">
        <v>0</v>
      </c>
      <c r="DI13">
        <v>0</v>
      </c>
      <c r="DJ13">
        <v>0</v>
      </c>
      <c r="DK13">
        <v>0</v>
      </c>
      <c r="DL13">
        <v>0</v>
      </c>
      <c r="DM13">
        <v>0</v>
      </c>
      <c r="DN13">
        <v>0</v>
      </c>
      <c r="DO13">
        <v>0</v>
      </c>
      <c r="DP13">
        <v>0</v>
      </c>
      <c r="DQ13">
        <v>0</v>
      </c>
      <c r="DR13">
        <v>0</v>
      </c>
      <c r="DS13">
        <v>0</v>
      </c>
      <c r="DT13">
        <v>0</v>
      </c>
      <c r="DU13">
        <v>0</v>
      </c>
      <c r="DV13">
        <v>0</v>
      </c>
      <c r="DW13">
        <v>0</v>
      </c>
      <c r="DX13">
        <v>0</v>
      </c>
      <c r="DY13">
        <v>0</v>
      </c>
      <c r="DZ13">
        <v>0</v>
      </c>
      <c r="EA13">
        <v>0</v>
      </c>
      <c r="EB13">
        <v>0</v>
      </c>
      <c r="EC13">
        <v>0</v>
      </c>
      <c r="ED13">
        <v>0</v>
      </c>
      <c r="EE13">
        <v>0</v>
      </c>
      <c r="EF13">
        <v>0</v>
      </c>
      <c r="EG13">
        <v>0</v>
      </c>
      <c r="EH13">
        <v>0</v>
      </c>
      <c r="EI13">
        <v>0</v>
      </c>
      <c r="EJ13">
        <v>0</v>
      </c>
      <c r="EK13">
        <v>0</v>
      </c>
      <c r="EL13">
        <v>0</v>
      </c>
      <c r="EM13">
        <v>0</v>
      </c>
      <c r="EN13">
        <v>0</v>
      </c>
      <c r="EO13">
        <v>0</v>
      </c>
      <c r="EP13">
        <v>0</v>
      </c>
      <c r="EQ13">
        <v>0</v>
      </c>
      <c r="ER13">
        <v>0</v>
      </c>
      <c r="ES13">
        <v>0</v>
      </c>
      <c r="ET13">
        <v>0</v>
      </c>
      <c r="EU13">
        <v>0</v>
      </c>
      <c r="EV13">
        <v>0</v>
      </c>
      <c r="EW13">
        <v>0</v>
      </c>
      <c r="EX13">
        <v>0</v>
      </c>
      <c r="EY13">
        <v>0</v>
      </c>
      <c r="EZ13">
        <v>0</v>
      </c>
      <c r="FA13">
        <v>0</v>
      </c>
      <c r="FB13">
        <v>0</v>
      </c>
      <c r="FC13">
        <v>0</v>
      </c>
      <c r="FD13">
        <v>0</v>
      </c>
      <c r="FE13">
        <v>0</v>
      </c>
      <c r="FF13">
        <v>0</v>
      </c>
      <c r="FG13">
        <v>0</v>
      </c>
      <c r="FH13">
        <v>0</v>
      </c>
      <c r="FI13">
        <v>0</v>
      </c>
      <c r="FJ13">
        <v>0</v>
      </c>
      <c r="FK13">
        <v>0</v>
      </c>
      <c r="FL13">
        <v>0</v>
      </c>
      <c r="FM13">
        <v>0</v>
      </c>
      <c r="FN13">
        <v>0</v>
      </c>
      <c r="FO13">
        <v>0</v>
      </c>
      <c r="FP13">
        <v>0</v>
      </c>
      <c r="FQ13">
        <v>0</v>
      </c>
      <c r="FR13">
        <v>0</v>
      </c>
      <c r="FS13">
        <v>0</v>
      </c>
      <c r="FT13">
        <v>0</v>
      </c>
      <c r="FU13">
        <v>0</v>
      </c>
      <c r="FV13">
        <v>0</v>
      </c>
      <c r="FW13">
        <v>0</v>
      </c>
      <c r="FX13">
        <v>0</v>
      </c>
      <c r="FY13">
        <v>0</v>
      </c>
      <c r="FZ13">
        <v>0</v>
      </c>
      <c r="GA13">
        <v>0</v>
      </c>
      <c r="GB13">
        <v>0</v>
      </c>
      <c r="GC13">
        <v>0</v>
      </c>
      <c r="GD13">
        <v>0</v>
      </c>
      <c r="GE13">
        <v>0</v>
      </c>
      <c r="GF13">
        <v>0</v>
      </c>
      <c r="GG13">
        <v>0</v>
      </c>
      <c r="GH13">
        <v>0</v>
      </c>
      <c r="GI13">
        <v>0</v>
      </c>
      <c r="GJ13">
        <v>0</v>
      </c>
      <c r="GK13">
        <v>0</v>
      </c>
    </row>
    <row r="14" spans="1:193" x14ac:dyDescent="0.25">
      <c r="B14" t="s">
        <v>42</v>
      </c>
      <c r="C14" t="s">
        <v>42</v>
      </c>
      <c r="D14" t="s">
        <v>42</v>
      </c>
      <c r="E14">
        <v>0</v>
      </c>
      <c r="F14">
        <v>0</v>
      </c>
      <c r="G14">
        <v>0</v>
      </c>
      <c r="H14">
        <v>0</v>
      </c>
      <c r="I14">
        <v>0</v>
      </c>
      <c r="J14">
        <v>0</v>
      </c>
      <c r="K14">
        <v>0</v>
      </c>
      <c r="L14">
        <v>0</v>
      </c>
      <c r="M14">
        <v>0</v>
      </c>
      <c r="N14">
        <v>0</v>
      </c>
      <c r="O14">
        <v>0</v>
      </c>
      <c r="P14">
        <v>0</v>
      </c>
      <c r="Q14">
        <v>0</v>
      </c>
      <c r="R14">
        <v>0</v>
      </c>
      <c r="S14">
        <v>0</v>
      </c>
      <c r="T14">
        <v>0</v>
      </c>
      <c r="U14">
        <v>0</v>
      </c>
      <c r="V14">
        <v>0</v>
      </c>
      <c r="W14">
        <v>0</v>
      </c>
      <c r="X14">
        <v>0</v>
      </c>
      <c r="Y14">
        <v>0</v>
      </c>
      <c r="Z14">
        <v>0</v>
      </c>
      <c r="AA14">
        <v>0</v>
      </c>
      <c r="AB14">
        <v>0</v>
      </c>
      <c r="AC14">
        <v>0</v>
      </c>
      <c r="AD14">
        <v>0</v>
      </c>
      <c r="AE14">
        <v>0</v>
      </c>
      <c r="AF14">
        <v>0</v>
      </c>
      <c r="AG14">
        <v>0</v>
      </c>
      <c r="AH14">
        <v>0</v>
      </c>
      <c r="AI14">
        <v>0</v>
      </c>
      <c r="AJ14">
        <v>0</v>
      </c>
      <c r="AK14">
        <v>0</v>
      </c>
      <c r="AL14">
        <v>0</v>
      </c>
      <c r="AM14">
        <v>0</v>
      </c>
      <c r="AN14">
        <v>0</v>
      </c>
      <c r="AO14">
        <v>0</v>
      </c>
      <c r="AP14">
        <v>0</v>
      </c>
      <c r="AQ14">
        <v>0</v>
      </c>
      <c r="AR14">
        <v>0</v>
      </c>
      <c r="AS14">
        <v>0</v>
      </c>
      <c r="AT14">
        <v>0</v>
      </c>
      <c r="AU14">
        <v>0</v>
      </c>
      <c r="AV14">
        <v>0</v>
      </c>
      <c r="AW14">
        <v>0</v>
      </c>
      <c r="AX14">
        <v>0</v>
      </c>
      <c r="AY14">
        <v>0</v>
      </c>
      <c r="AZ14">
        <v>0</v>
      </c>
      <c r="BA14">
        <v>0</v>
      </c>
      <c r="BB14">
        <v>0</v>
      </c>
      <c r="BC14">
        <v>0</v>
      </c>
      <c r="BD14">
        <v>0</v>
      </c>
      <c r="BE14">
        <v>0</v>
      </c>
      <c r="BF14">
        <v>0</v>
      </c>
      <c r="BG14">
        <v>0</v>
      </c>
      <c r="BH14">
        <v>0</v>
      </c>
      <c r="BI14">
        <v>0</v>
      </c>
      <c r="BJ14">
        <v>0</v>
      </c>
      <c r="BK14">
        <v>0</v>
      </c>
      <c r="BL14">
        <v>0</v>
      </c>
      <c r="BM14">
        <v>0</v>
      </c>
      <c r="BN14">
        <v>0</v>
      </c>
      <c r="BO14">
        <v>0</v>
      </c>
      <c r="BP14">
        <v>0</v>
      </c>
      <c r="BQ14">
        <v>0</v>
      </c>
      <c r="BR14">
        <v>0</v>
      </c>
      <c r="BS14">
        <v>0</v>
      </c>
      <c r="BT14">
        <v>0</v>
      </c>
      <c r="BU14">
        <v>0</v>
      </c>
      <c r="BV14">
        <v>0</v>
      </c>
      <c r="BW14">
        <v>0</v>
      </c>
      <c r="BX14">
        <v>0</v>
      </c>
      <c r="BY14">
        <v>0</v>
      </c>
      <c r="BZ14">
        <v>0</v>
      </c>
      <c r="CA14">
        <v>0</v>
      </c>
      <c r="CB14">
        <v>0</v>
      </c>
      <c r="CC14">
        <v>0</v>
      </c>
      <c r="CD14">
        <v>0</v>
      </c>
      <c r="CE14">
        <v>0</v>
      </c>
      <c r="CF14">
        <v>0</v>
      </c>
      <c r="CG14">
        <v>0</v>
      </c>
      <c r="CH14">
        <v>0</v>
      </c>
      <c r="CI14">
        <v>0</v>
      </c>
      <c r="CJ14">
        <v>0</v>
      </c>
      <c r="CK14">
        <v>0</v>
      </c>
      <c r="CL14">
        <v>0</v>
      </c>
      <c r="CM14">
        <v>0</v>
      </c>
      <c r="CN14">
        <v>0</v>
      </c>
      <c r="CO14">
        <v>0</v>
      </c>
      <c r="CP14">
        <v>0</v>
      </c>
      <c r="CQ14">
        <v>0</v>
      </c>
      <c r="CR14">
        <v>0</v>
      </c>
      <c r="CS14">
        <v>0</v>
      </c>
      <c r="CT14">
        <v>0</v>
      </c>
      <c r="CU14">
        <v>0</v>
      </c>
      <c r="CV14">
        <v>0</v>
      </c>
      <c r="CW14">
        <v>0</v>
      </c>
      <c r="CX14">
        <v>0</v>
      </c>
      <c r="CY14">
        <v>0</v>
      </c>
      <c r="CZ14">
        <v>0</v>
      </c>
      <c r="DA14">
        <v>0</v>
      </c>
      <c r="DB14">
        <v>0</v>
      </c>
      <c r="DC14">
        <v>0</v>
      </c>
      <c r="DD14">
        <v>0</v>
      </c>
      <c r="DE14">
        <v>0</v>
      </c>
      <c r="DF14">
        <v>0</v>
      </c>
      <c r="DG14">
        <v>0</v>
      </c>
      <c r="DH14">
        <v>0</v>
      </c>
      <c r="DI14">
        <v>0</v>
      </c>
      <c r="DJ14">
        <v>0</v>
      </c>
      <c r="DK14">
        <v>0</v>
      </c>
      <c r="DL14">
        <v>0</v>
      </c>
      <c r="DM14">
        <v>0</v>
      </c>
      <c r="DN14">
        <v>0</v>
      </c>
      <c r="DO14">
        <v>0</v>
      </c>
      <c r="DP14">
        <v>0</v>
      </c>
      <c r="DQ14">
        <v>0</v>
      </c>
      <c r="DR14">
        <v>0</v>
      </c>
      <c r="DS14">
        <v>0</v>
      </c>
      <c r="DT14">
        <v>0</v>
      </c>
      <c r="DU14">
        <v>0</v>
      </c>
      <c r="DV14">
        <v>0</v>
      </c>
      <c r="DW14">
        <v>0</v>
      </c>
      <c r="DX14">
        <v>0</v>
      </c>
      <c r="DY14">
        <v>0</v>
      </c>
      <c r="DZ14">
        <v>0</v>
      </c>
      <c r="EA14">
        <v>0</v>
      </c>
      <c r="EB14">
        <v>0</v>
      </c>
      <c r="EC14">
        <v>0</v>
      </c>
      <c r="ED14">
        <v>0</v>
      </c>
      <c r="EE14">
        <v>0</v>
      </c>
      <c r="EF14">
        <v>0</v>
      </c>
      <c r="EG14">
        <v>0</v>
      </c>
      <c r="EH14">
        <v>0</v>
      </c>
      <c r="EI14">
        <v>0</v>
      </c>
      <c r="EJ14">
        <v>0</v>
      </c>
      <c r="EK14">
        <v>0</v>
      </c>
      <c r="EL14">
        <v>0</v>
      </c>
      <c r="EM14">
        <v>0</v>
      </c>
      <c r="EN14">
        <v>0</v>
      </c>
      <c r="EO14">
        <v>0</v>
      </c>
      <c r="EP14">
        <v>0</v>
      </c>
      <c r="EQ14">
        <v>0</v>
      </c>
      <c r="ER14">
        <v>0</v>
      </c>
      <c r="ES14">
        <v>0</v>
      </c>
      <c r="ET14">
        <v>0</v>
      </c>
      <c r="EU14">
        <v>0</v>
      </c>
      <c r="EV14">
        <v>0</v>
      </c>
      <c r="EW14">
        <v>0</v>
      </c>
      <c r="EX14">
        <v>0</v>
      </c>
      <c r="EY14">
        <v>0</v>
      </c>
      <c r="EZ14">
        <v>0</v>
      </c>
      <c r="FA14">
        <v>0</v>
      </c>
      <c r="FB14">
        <v>0</v>
      </c>
      <c r="FC14">
        <v>0</v>
      </c>
      <c r="FD14">
        <v>0</v>
      </c>
      <c r="FE14">
        <v>0</v>
      </c>
      <c r="FF14">
        <v>0</v>
      </c>
      <c r="FG14">
        <v>0</v>
      </c>
      <c r="FH14">
        <v>0</v>
      </c>
      <c r="FI14">
        <v>0</v>
      </c>
      <c r="FJ14">
        <v>0</v>
      </c>
      <c r="FK14">
        <v>0</v>
      </c>
      <c r="FL14">
        <v>0</v>
      </c>
      <c r="FM14">
        <v>0</v>
      </c>
      <c r="FN14">
        <v>0</v>
      </c>
      <c r="FO14">
        <v>0</v>
      </c>
      <c r="FP14">
        <v>0</v>
      </c>
      <c r="FQ14">
        <v>0</v>
      </c>
      <c r="FR14">
        <v>0</v>
      </c>
      <c r="FS14">
        <v>0</v>
      </c>
      <c r="FT14">
        <v>0</v>
      </c>
      <c r="FU14">
        <v>0</v>
      </c>
      <c r="FV14">
        <v>0</v>
      </c>
      <c r="FW14">
        <v>0</v>
      </c>
      <c r="FX14">
        <v>0</v>
      </c>
      <c r="FY14">
        <v>0</v>
      </c>
      <c r="FZ14">
        <v>0</v>
      </c>
      <c r="GA14">
        <v>0</v>
      </c>
      <c r="GB14">
        <v>0</v>
      </c>
      <c r="GC14">
        <v>0</v>
      </c>
      <c r="GD14">
        <v>0</v>
      </c>
      <c r="GE14">
        <v>0</v>
      </c>
      <c r="GF14">
        <v>0</v>
      </c>
      <c r="GG14">
        <v>0</v>
      </c>
      <c r="GH14">
        <v>0</v>
      </c>
      <c r="GI14">
        <v>0</v>
      </c>
      <c r="GJ14">
        <v>0</v>
      </c>
      <c r="GK14">
        <v>0</v>
      </c>
    </row>
    <row r="15" spans="1:193" x14ac:dyDescent="0.25">
      <c r="C15" t="s">
        <v>43</v>
      </c>
      <c r="D15" t="s">
        <v>43</v>
      </c>
      <c r="E15">
        <v>0</v>
      </c>
      <c r="F15">
        <v>0</v>
      </c>
      <c r="G15">
        <v>0</v>
      </c>
      <c r="H15">
        <v>0</v>
      </c>
      <c r="I15">
        <v>0</v>
      </c>
      <c r="J15">
        <v>0</v>
      </c>
      <c r="K15">
        <v>0</v>
      </c>
      <c r="L15">
        <v>0</v>
      </c>
      <c r="M15">
        <v>0</v>
      </c>
      <c r="N15">
        <v>0</v>
      </c>
      <c r="O15">
        <v>0</v>
      </c>
      <c r="P15">
        <v>0</v>
      </c>
      <c r="Q15">
        <v>0</v>
      </c>
      <c r="R15">
        <v>0</v>
      </c>
      <c r="S15">
        <v>0</v>
      </c>
      <c r="T15">
        <v>0</v>
      </c>
      <c r="U15">
        <v>0</v>
      </c>
      <c r="V15">
        <v>0</v>
      </c>
      <c r="W15">
        <v>0</v>
      </c>
      <c r="X15">
        <v>0</v>
      </c>
      <c r="Y15">
        <v>0</v>
      </c>
      <c r="Z15">
        <v>0</v>
      </c>
      <c r="AA15">
        <v>0</v>
      </c>
      <c r="AB15">
        <v>0</v>
      </c>
      <c r="AC15">
        <v>0</v>
      </c>
      <c r="AD15">
        <v>0</v>
      </c>
      <c r="AE15">
        <v>0</v>
      </c>
      <c r="AF15">
        <v>0</v>
      </c>
      <c r="AG15">
        <v>0</v>
      </c>
      <c r="AH15">
        <v>0</v>
      </c>
      <c r="AI15">
        <v>0</v>
      </c>
      <c r="AJ15">
        <v>0</v>
      </c>
      <c r="AK15">
        <v>0</v>
      </c>
      <c r="AL15">
        <v>0</v>
      </c>
      <c r="AM15">
        <v>0</v>
      </c>
      <c r="AN15">
        <v>0</v>
      </c>
      <c r="AO15">
        <v>0</v>
      </c>
      <c r="AP15">
        <v>0</v>
      </c>
      <c r="AQ15">
        <v>0</v>
      </c>
      <c r="AR15">
        <v>0</v>
      </c>
      <c r="AS15">
        <v>0</v>
      </c>
      <c r="AT15">
        <v>0</v>
      </c>
      <c r="AU15">
        <v>0</v>
      </c>
      <c r="AV15">
        <v>0</v>
      </c>
      <c r="AW15">
        <v>0</v>
      </c>
      <c r="AX15">
        <v>0</v>
      </c>
      <c r="AY15">
        <v>0</v>
      </c>
      <c r="AZ15">
        <v>0</v>
      </c>
      <c r="BA15">
        <v>0</v>
      </c>
      <c r="BB15">
        <v>0</v>
      </c>
      <c r="BC15">
        <v>0</v>
      </c>
      <c r="BD15">
        <v>0</v>
      </c>
      <c r="BE15">
        <v>0</v>
      </c>
      <c r="BF15">
        <v>0</v>
      </c>
      <c r="BG15">
        <v>0</v>
      </c>
      <c r="BH15">
        <v>0</v>
      </c>
      <c r="BI15">
        <v>0</v>
      </c>
      <c r="BJ15">
        <v>0</v>
      </c>
      <c r="BK15">
        <v>0</v>
      </c>
      <c r="BL15">
        <v>0</v>
      </c>
      <c r="BM15">
        <v>0</v>
      </c>
      <c r="BN15">
        <v>0</v>
      </c>
      <c r="BO15">
        <v>0</v>
      </c>
      <c r="BP15">
        <v>0</v>
      </c>
      <c r="BQ15">
        <v>0</v>
      </c>
      <c r="BR15">
        <v>0</v>
      </c>
      <c r="BS15">
        <v>0</v>
      </c>
      <c r="BT15">
        <v>0</v>
      </c>
      <c r="BU15">
        <v>0</v>
      </c>
      <c r="BV15">
        <v>0</v>
      </c>
      <c r="BW15">
        <v>0</v>
      </c>
      <c r="BX15">
        <v>0</v>
      </c>
      <c r="BY15">
        <v>0</v>
      </c>
      <c r="BZ15">
        <v>0</v>
      </c>
      <c r="CA15">
        <v>0</v>
      </c>
      <c r="CB15">
        <v>0</v>
      </c>
      <c r="CC15">
        <v>0</v>
      </c>
      <c r="CD15">
        <v>0</v>
      </c>
      <c r="CE15">
        <v>0</v>
      </c>
      <c r="CF15">
        <v>0</v>
      </c>
      <c r="CG15">
        <v>0</v>
      </c>
      <c r="CH15">
        <v>0</v>
      </c>
      <c r="CI15">
        <v>0</v>
      </c>
      <c r="CJ15">
        <v>0</v>
      </c>
      <c r="CK15">
        <v>0</v>
      </c>
      <c r="CL15">
        <v>0</v>
      </c>
      <c r="CM15">
        <v>0</v>
      </c>
      <c r="CN15">
        <v>0</v>
      </c>
      <c r="CO15">
        <v>0</v>
      </c>
      <c r="CP15">
        <v>0</v>
      </c>
      <c r="CQ15">
        <v>0</v>
      </c>
      <c r="CR15">
        <v>0</v>
      </c>
      <c r="CS15">
        <v>0</v>
      </c>
      <c r="CT15">
        <v>0</v>
      </c>
      <c r="CU15">
        <v>0</v>
      </c>
      <c r="CV15">
        <v>0</v>
      </c>
      <c r="CW15">
        <v>0</v>
      </c>
      <c r="CX15">
        <v>0</v>
      </c>
      <c r="CY15">
        <v>0</v>
      </c>
      <c r="CZ15">
        <v>0</v>
      </c>
      <c r="DA15">
        <v>0</v>
      </c>
      <c r="DB15">
        <v>0</v>
      </c>
      <c r="DC15">
        <v>0</v>
      </c>
      <c r="DD15">
        <v>0</v>
      </c>
      <c r="DE15">
        <v>0</v>
      </c>
      <c r="DF15">
        <v>0</v>
      </c>
      <c r="DG15">
        <v>0</v>
      </c>
      <c r="DH15">
        <v>0</v>
      </c>
      <c r="DI15">
        <v>0</v>
      </c>
      <c r="DJ15">
        <v>0</v>
      </c>
      <c r="DK15">
        <v>0</v>
      </c>
      <c r="DL15">
        <v>0</v>
      </c>
      <c r="DM15">
        <v>0</v>
      </c>
      <c r="DN15">
        <v>0</v>
      </c>
      <c r="DO15">
        <v>0</v>
      </c>
      <c r="DP15">
        <v>0</v>
      </c>
      <c r="DQ15">
        <v>0</v>
      </c>
      <c r="DR15">
        <v>0</v>
      </c>
      <c r="DS15">
        <v>0</v>
      </c>
      <c r="DT15">
        <v>0</v>
      </c>
      <c r="DU15">
        <v>0</v>
      </c>
      <c r="DV15">
        <v>0</v>
      </c>
      <c r="DW15">
        <v>0</v>
      </c>
      <c r="DX15">
        <v>0</v>
      </c>
      <c r="DY15">
        <v>0</v>
      </c>
      <c r="DZ15">
        <v>0</v>
      </c>
      <c r="EA15">
        <v>0</v>
      </c>
      <c r="EB15">
        <v>0</v>
      </c>
      <c r="EC15">
        <v>0</v>
      </c>
      <c r="ED15">
        <v>0</v>
      </c>
      <c r="EE15">
        <v>0</v>
      </c>
      <c r="EF15">
        <v>0</v>
      </c>
      <c r="EG15">
        <v>0</v>
      </c>
      <c r="EH15">
        <v>0</v>
      </c>
      <c r="EI15">
        <v>0</v>
      </c>
      <c r="EJ15">
        <v>0</v>
      </c>
      <c r="EK15">
        <v>0</v>
      </c>
      <c r="EL15">
        <v>0</v>
      </c>
      <c r="EM15">
        <v>0</v>
      </c>
      <c r="EN15">
        <v>0</v>
      </c>
      <c r="EO15">
        <v>0</v>
      </c>
      <c r="EP15">
        <v>0</v>
      </c>
      <c r="EQ15">
        <v>0</v>
      </c>
      <c r="ER15">
        <v>0</v>
      </c>
      <c r="ES15">
        <v>0</v>
      </c>
      <c r="ET15">
        <v>0</v>
      </c>
      <c r="EU15">
        <v>0</v>
      </c>
      <c r="EV15">
        <v>0</v>
      </c>
      <c r="EW15">
        <v>0</v>
      </c>
      <c r="EX15">
        <v>0</v>
      </c>
      <c r="EY15">
        <v>0</v>
      </c>
      <c r="EZ15">
        <v>0</v>
      </c>
      <c r="FA15">
        <v>0</v>
      </c>
      <c r="FB15">
        <v>0</v>
      </c>
      <c r="FC15">
        <v>0</v>
      </c>
      <c r="FD15">
        <v>0</v>
      </c>
      <c r="FE15">
        <v>0</v>
      </c>
      <c r="FF15">
        <v>0</v>
      </c>
      <c r="FG15">
        <v>0</v>
      </c>
      <c r="FH15">
        <v>0</v>
      </c>
      <c r="FI15">
        <v>0</v>
      </c>
      <c r="FJ15">
        <v>0</v>
      </c>
      <c r="FK15">
        <v>0</v>
      </c>
      <c r="FL15">
        <v>0</v>
      </c>
      <c r="FM15">
        <v>0</v>
      </c>
      <c r="FN15">
        <v>0</v>
      </c>
      <c r="FO15">
        <v>0</v>
      </c>
      <c r="FP15">
        <v>0</v>
      </c>
      <c r="FQ15">
        <v>0</v>
      </c>
      <c r="FR15">
        <v>0</v>
      </c>
      <c r="FS15">
        <v>0</v>
      </c>
      <c r="FT15">
        <v>0</v>
      </c>
      <c r="FU15">
        <v>0</v>
      </c>
      <c r="FV15">
        <v>0</v>
      </c>
      <c r="FW15">
        <v>0</v>
      </c>
      <c r="FX15">
        <v>0</v>
      </c>
      <c r="FY15">
        <v>0</v>
      </c>
      <c r="FZ15">
        <v>0</v>
      </c>
      <c r="GA15">
        <v>0</v>
      </c>
      <c r="GB15">
        <v>0</v>
      </c>
      <c r="GC15">
        <v>0</v>
      </c>
      <c r="GD15">
        <v>0</v>
      </c>
      <c r="GE15">
        <v>0</v>
      </c>
      <c r="GF15">
        <v>0</v>
      </c>
      <c r="GG15">
        <v>0</v>
      </c>
      <c r="GH15">
        <v>0</v>
      </c>
      <c r="GI15">
        <v>0</v>
      </c>
      <c r="GJ15">
        <v>0</v>
      </c>
      <c r="GK15">
        <v>0</v>
      </c>
    </row>
    <row r="16" spans="1:193" x14ac:dyDescent="0.25">
      <c r="C16" t="s">
        <v>44</v>
      </c>
      <c r="D16" t="s">
        <v>44</v>
      </c>
      <c r="E16">
        <v>0</v>
      </c>
      <c r="F16">
        <v>0</v>
      </c>
      <c r="G16">
        <v>0</v>
      </c>
      <c r="H16">
        <v>0</v>
      </c>
      <c r="I16">
        <v>0</v>
      </c>
      <c r="J16">
        <v>0</v>
      </c>
      <c r="K16">
        <v>0</v>
      </c>
      <c r="L16">
        <v>0</v>
      </c>
      <c r="M16">
        <v>0</v>
      </c>
      <c r="N16">
        <v>0</v>
      </c>
      <c r="O16">
        <v>0</v>
      </c>
      <c r="P16">
        <v>0</v>
      </c>
      <c r="Q16">
        <v>0</v>
      </c>
      <c r="R16">
        <v>0</v>
      </c>
      <c r="S16">
        <v>0</v>
      </c>
      <c r="T16">
        <v>0</v>
      </c>
      <c r="U16">
        <v>0</v>
      </c>
      <c r="V16">
        <v>0</v>
      </c>
      <c r="W16">
        <v>0</v>
      </c>
      <c r="X16">
        <v>0</v>
      </c>
      <c r="Y16">
        <v>0</v>
      </c>
      <c r="Z16">
        <v>0</v>
      </c>
      <c r="AA16">
        <v>0</v>
      </c>
      <c r="AB16">
        <v>0</v>
      </c>
      <c r="AC16">
        <v>0</v>
      </c>
      <c r="AD16">
        <v>0</v>
      </c>
      <c r="AE16">
        <v>0</v>
      </c>
      <c r="AF16">
        <v>0</v>
      </c>
      <c r="AG16">
        <v>0</v>
      </c>
      <c r="AH16">
        <v>0</v>
      </c>
      <c r="AI16">
        <v>0</v>
      </c>
      <c r="AJ16">
        <v>0</v>
      </c>
      <c r="AK16">
        <v>0</v>
      </c>
      <c r="AL16">
        <v>0</v>
      </c>
      <c r="AM16">
        <v>0</v>
      </c>
      <c r="AN16">
        <v>0</v>
      </c>
      <c r="AO16">
        <v>0</v>
      </c>
      <c r="AP16">
        <v>0</v>
      </c>
      <c r="AQ16">
        <v>0</v>
      </c>
      <c r="AR16">
        <v>0</v>
      </c>
      <c r="AS16">
        <v>0</v>
      </c>
      <c r="AT16">
        <v>0</v>
      </c>
      <c r="AU16">
        <v>0</v>
      </c>
      <c r="AV16">
        <v>0</v>
      </c>
      <c r="AW16">
        <v>0</v>
      </c>
      <c r="AX16">
        <v>0</v>
      </c>
      <c r="AY16">
        <v>0</v>
      </c>
      <c r="AZ16">
        <v>0</v>
      </c>
      <c r="BA16">
        <v>0</v>
      </c>
      <c r="BB16">
        <v>0</v>
      </c>
      <c r="BC16">
        <v>0</v>
      </c>
      <c r="BD16">
        <v>0</v>
      </c>
      <c r="BE16">
        <v>0</v>
      </c>
      <c r="BF16">
        <v>0</v>
      </c>
      <c r="BG16">
        <v>0</v>
      </c>
      <c r="BH16">
        <v>0</v>
      </c>
      <c r="BI16">
        <v>0</v>
      </c>
      <c r="BJ16">
        <v>0</v>
      </c>
      <c r="BK16">
        <v>0</v>
      </c>
      <c r="BL16">
        <v>0</v>
      </c>
      <c r="BM16">
        <v>0</v>
      </c>
      <c r="BN16">
        <v>0</v>
      </c>
      <c r="BO16">
        <v>0</v>
      </c>
      <c r="BP16">
        <v>0</v>
      </c>
      <c r="BQ16">
        <v>0</v>
      </c>
      <c r="BR16">
        <v>0</v>
      </c>
      <c r="BS16">
        <v>0</v>
      </c>
      <c r="BT16">
        <v>0</v>
      </c>
      <c r="BU16">
        <v>0</v>
      </c>
      <c r="BV16">
        <v>0</v>
      </c>
      <c r="BW16">
        <v>0</v>
      </c>
      <c r="BX16">
        <v>0</v>
      </c>
      <c r="BY16">
        <v>0</v>
      </c>
      <c r="BZ16">
        <v>0</v>
      </c>
      <c r="CA16">
        <v>0</v>
      </c>
      <c r="CB16">
        <v>0</v>
      </c>
      <c r="CC16">
        <v>0</v>
      </c>
      <c r="CD16">
        <v>0</v>
      </c>
      <c r="CE16">
        <v>0</v>
      </c>
      <c r="CF16">
        <v>0</v>
      </c>
      <c r="CG16">
        <v>0</v>
      </c>
      <c r="CH16">
        <v>0</v>
      </c>
      <c r="CI16">
        <v>0</v>
      </c>
      <c r="CJ16">
        <v>0</v>
      </c>
      <c r="CK16">
        <v>0</v>
      </c>
      <c r="CL16">
        <v>0</v>
      </c>
      <c r="CM16">
        <v>0</v>
      </c>
      <c r="CN16">
        <v>0</v>
      </c>
      <c r="CO16">
        <v>0</v>
      </c>
      <c r="CP16">
        <v>0</v>
      </c>
      <c r="CQ16">
        <v>0</v>
      </c>
      <c r="CR16">
        <v>0</v>
      </c>
      <c r="CS16">
        <v>0</v>
      </c>
      <c r="CT16">
        <v>0</v>
      </c>
      <c r="CU16">
        <v>0</v>
      </c>
      <c r="CV16">
        <v>0</v>
      </c>
      <c r="CW16">
        <v>0</v>
      </c>
      <c r="CX16">
        <v>0</v>
      </c>
      <c r="CY16">
        <v>0</v>
      </c>
      <c r="CZ16">
        <v>0</v>
      </c>
      <c r="DA16">
        <v>0</v>
      </c>
      <c r="DB16">
        <v>0</v>
      </c>
      <c r="DC16">
        <v>0</v>
      </c>
      <c r="DD16">
        <v>0</v>
      </c>
      <c r="DE16">
        <v>0</v>
      </c>
      <c r="DF16">
        <v>0</v>
      </c>
      <c r="DG16">
        <v>0</v>
      </c>
      <c r="DH16">
        <v>0</v>
      </c>
      <c r="DI16">
        <v>0</v>
      </c>
      <c r="DJ16">
        <v>0</v>
      </c>
      <c r="DK16">
        <v>0</v>
      </c>
      <c r="DL16">
        <v>0</v>
      </c>
      <c r="DM16">
        <v>0</v>
      </c>
      <c r="DN16">
        <v>0</v>
      </c>
      <c r="DO16">
        <v>0</v>
      </c>
      <c r="DP16">
        <v>0</v>
      </c>
      <c r="DQ16">
        <v>0</v>
      </c>
      <c r="DR16">
        <v>0</v>
      </c>
      <c r="DS16">
        <v>0</v>
      </c>
      <c r="DT16">
        <v>0</v>
      </c>
      <c r="DU16">
        <v>0</v>
      </c>
      <c r="DV16">
        <v>0</v>
      </c>
      <c r="DW16">
        <v>0</v>
      </c>
      <c r="DX16">
        <v>0</v>
      </c>
      <c r="DY16">
        <v>0</v>
      </c>
      <c r="DZ16">
        <v>0</v>
      </c>
      <c r="EA16">
        <v>0</v>
      </c>
      <c r="EB16">
        <v>0</v>
      </c>
      <c r="EC16">
        <v>0</v>
      </c>
      <c r="ED16">
        <v>0</v>
      </c>
      <c r="EE16">
        <v>0</v>
      </c>
      <c r="EF16">
        <v>0</v>
      </c>
      <c r="EG16">
        <v>0</v>
      </c>
      <c r="EH16">
        <v>0</v>
      </c>
      <c r="EI16">
        <v>0</v>
      </c>
      <c r="EJ16">
        <v>0</v>
      </c>
      <c r="EK16">
        <v>0</v>
      </c>
      <c r="EL16">
        <v>0</v>
      </c>
      <c r="EM16">
        <v>0</v>
      </c>
      <c r="EN16">
        <v>0</v>
      </c>
      <c r="EO16">
        <v>0</v>
      </c>
      <c r="EP16">
        <v>0</v>
      </c>
      <c r="EQ16">
        <v>0</v>
      </c>
      <c r="ER16">
        <v>0</v>
      </c>
      <c r="ES16">
        <v>0</v>
      </c>
      <c r="ET16">
        <v>0</v>
      </c>
      <c r="EU16">
        <v>0</v>
      </c>
      <c r="EV16">
        <v>0</v>
      </c>
      <c r="EW16">
        <v>0</v>
      </c>
      <c r="EX16">
        <v>0</v>
      </c>
      <c r="EY16">
        <v>0</v>
      </c>
      <c r="EZ16">
        <v>0</v>
      </c>
      <c r="FA16">
        <v>0</v>
      </c>
      <c r="FB16">
        <v>0</v>
      </c>
      <c r="FC16">
        <v>0</v>
      </c>
      <c r="FD16">
        <v>0</v>
      </c>
      <c r="FE16">
        <v>0</v>
      </c>
      <c r="FF16">
        <v>0</v>
      </c>
      <c r="FG16">
        <v>0</v>
      </c>
      <c r="FH16">
        <v>0</v>
      </c>
      <c r="FI16">
        <v>0</v>
      </c>
      <c r="FJ16">
        <v>0</v>
      </c>
      <c r="FK16">
        <v>0</v>
      </c>
      <c r="FL16">
        <v>0</v>
      </c>
      <c r="FM16">
        <v>0</v>
      </c>
      <c r="FN16">
        <v>0</v>
      </c>
      <c r="FO16">
        <v>0</v>
      </c>
      <c r="FP16">
        <v>0</v>
      </c>
      <c r="FQ16">
        <v>0</v>
      </c>
      <c r="FR16">
        <v>0</v>
      </c>
      <c r="FS16">
        <v>0</v>
      </c>
      <c r="FT16">
        <v>0</v>
      </c>
      <c r="FU16">
        <v>0</v>
      </c>
      <c r="FV16">
        <v>0</v>
      </c>
      <c r="FW16">
        <v>0</v>
      </c>
      <c r="FX16">
        <v>0</v>
      </c>
      <c r="FY16">
        <v>0</v>
      </c>
      <c r="FZ16">
        <v>0</v>
      </c>
      <c r="GA16">
        <v>0</v>
      </c>
      <c r="GB16">
        <v>0</v>
      </c>
      <c r="GC16">
        <v>0</v>
      </c>
      <c r="GD16">
        <v>0</v>
      </c>
      <c r="GE16">
        <v>0</v>
      </c>
      <c r="GF16">
        <v>0</v>
      </c>
      <c r="GG16">
        <v>0</v>
      </c>
      <c r="GH16">
        <v>0</v>
      </c>
      <c r="GI16">
        <v>0</v>
      </c>
      <c r="GJ16">
        <v>0</v>
      </c>
      <c r="GK16">
        <v>0</v>
      </c>
    </row>
    <row r="17" spans="3:193" x14ac:dyDescent="0.25">
      <c r="C17" t="s">
        <v>45</v>
      </c>
      <c r="D17" t="s">
        <v>45</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c r="AR17">
        <v>0</v>
      </c>
      <c r="AS17">
        <v>0</v>
      </c>
      <c r="AT17">
        <v>0</v>
      </c>
      <c r="AU17">
        <v>0</v>
      </c>
      <c r="AV17">
        <v>0</v>
      </c>
      <c r="AW17">
        <v>0</v>
      </c>
      <c r="AX17">
        <v>0</v>
      </c>
      <c r="AY17">
        <v>0</v>
      </c>
      <c r="AZ17">
        <v>0</v>
      </c>
      <c r="BA17">
        <v>0</v>
      </c>
      <c r="BB17">
        <v>0</v>
      </c>
      <c r="BC17">
        <v>0</v>
      </c>
      <c r="BD17">
        <v>0</v>
      </c>
      <c r="BE17">
        <v>0</v>
      </c>
      <c r="BF17">
        <v>0</v>
      </c>
      <c r="BG17">
        <v>0</v>
      </c>
      <c r="BH17">
        <v>0</v>
      </c>
      <c r="BI17">
        <v>0</v>
      </c>
      <c r="BJ17">
        <v>0</v>
      </c>
      <c r="BK17">
        <v>0</v>
      </c>
      <c r="BL17">
        <v>0</v>
      </c>
      <c r="BM17">
        <v>0</v>
      </c>
      <c r="BN17">
        <v>0</v>
      </c>
      <c r="BO17">
        <v>0</v>
      </c>
      <c r="BP17">
        <v>0</v>
      </c>
      <c r="BQ17">
        <v>0</v>
      </c>
      <c r="BR17">
        <v>0</v>
      </c>
      <c r="BS17">
        <v>0</v>
      </c>
      <c r="BT17">
        <v>0</v>
      </c>
      <c r="BU17">
        <v>0</v>
      </c>
      <c r="BV17">
        <v>0</v>
      </c>
      <c r="BW17">
        <v>0</v>
      </c>
      <c r="BX17">
        <v>0</v>
      </c>
      <c r="BY17">
        <v>0</v>
      </c>
      <c r="BZ17">
        <v>0</v>
      </c>
      <c r="CA17">
        <v>0</v>
      </c>
      <c r="CB17">
        <v>0</v>
      </c>
      <c r="CC17">
        <v>0</v>
      </c>
      <c r="CD17">
        <v>0</v>
      </c>
      <c r="CE17">
        <v>0</v>
      </c>
      <c r="CF17">
        <v>0</v>
      </c>
      <c r="CG17">
        <v>0</v>
      </c>
      <c r="CH17">
        <v>0</v>
      </c>
      <c r="CI17">
        <v>0</v>
      </c>
      <c r="CJ17">
        <v>0</v>
      </c>
      <c r="CK17">
        <v>0</v>
      </c>
      <c r="CL17">
        <v>0</v>
      </c>
      <c r="CM17">
        <v>0</v>
      </c>
      <c r="CN17">
        <v>0</v>
      </c>
      <c r="CO17">
        <v>0</v>
      </c>
      <c r="CP17">
        <v>0</v>
      </c>
      <c r="CQ17">
        <v>0</v>
      </c>
      <c r="CR17">
        <v>0</v>
      </c>
      <c r="CS17">
        <v>0</v>
      </c>
      <c r="CT17">
        <v>0</v>
      </c>
      <c r="CU17">
        <v>0</v>
      </c>
      <c r="CV17">
        <v>0</v>
      </c>
      <c r="CW17">
        <v>0</v>
      </c>
      <c r="CX17">
        <v>0</v>
      </c>
      <c r="CY17">
        <v>0</v>
      </c>
      <c r="CZ17">
        <v>0</v>
      </c>
      <c r="DA17">
        <v>0</v>
      </c>
      <c r="DB17">
        <v>0</v>
      </c>
      <c r="DC17">
        <v>0</v>
      </c>
      <c r="DD17">
        <v>0</v>
      </c>
      <c r="DE17">
        <v>0</v>
      </c>
      <c r="DF17">
        <v>0</v>
      </c>
      <c r="DG17">
        <v>0</v>
      </c>
      <c r="DH17">
        <v>0</v>
      </c>
      <c r="DI17">
        <v>0</v>
      </c>
      <c r="DJ17">
        <v>0</v>
      </c>
      <c r="DK17">
        <v>0</v>
      </c>
      <c r="DL17">
        <v>0</v>
      </c>
      <c r="DM17">
        <v>0</v>
      </c>
      <c r="DN17">
        <v>0</v>
      </c>
      <c r="DO17">
        <v>0</v>
      </c>
      <c r="DP17">
        <v>0</v>
      </c>
      <c r="DQ17">
        <v>0</v>
      </c>
      <c r="DR17">
        <v>0</v>
      </c>
      <c r="DS17">
        <v>0</v>
      </c>
      <c r="DT17">
        <v>0</v>
      </c>
      <c r="DU17">
        <v>0</v>
      </c>
      <c r="DV17">
        <v>0</v>
      </c>
      <c r="DW17">
        <v>0</v>
      </c>
      <c r="DX17">
        <v>0</v>
      </c>
      <c r="DY17">
        <v>0</v>
      </c>
      <c r="DZ17">
        <v>0</v>
      </c>
      <c r="EA17">
        <v>0</v>
      </c>
      <c r="EB17">
        <v>0</v>
      </c>
      <c r="EC17">
        <v>0</v>
      </c>
      <c r="ED17">
        <v>0</v>
      </c>
      <c r="EE17">
        <v>0</v>
      </c>
      <c r="EF17">
        <v>0</v>
      </c>
      <c r="EG17">
        <v>0</v>
      </c>
      <c r="EH17">
        <v>0</v>
      </c>
      <c r="EI17">
        <v>0</v>
      </c>
      <c r="EJ17">
        <v>0</v>
      </c>
      <c r="EK17">
        <v>0</v>
      </c>
      <c r="EL17">
        <v>0</v>
      </c>
      <c r="EM17">
        <v>0</v>
      </c>
      <c r="EN17">
        <v>0</v>
      </c>
      <c r="EO17">
        <v>0</v>
      </c>
      <c r="EP17">
        <v>0</v>
      </c>
      <c r="EQ17">
        <v>0</v>
      </c>
      <c r="ER17">
        <v>0</v>
      </c>
      <c r="ES17">
        <v>0</v>
      </c>
      <c r="ET17">
        <v>0</v>
      </c>
      <c r="EU17">
        <v>0</v>
      </c>
      <c r="EV17">
        <v>0</v>
      </c>
      <c r="EW17">
        <v>0</v>
      </c>
      <c r="EX17">
        <v>0</v>
      </c>
      <c r="EY17">
        <v>0</v>
      </c>
      <c r="EZ17">
        <v>0</v>
      </c>
      <c r="FA17">
        <v>0</v>
      </c>
      <c r="FB17">
        <v>0</v>
      </c>
      <c r="FC17">
        <v>0</v>
      </c>
      <c r="FD17">
        <v>0</v>
      </c>
      <c r="FE17">
        <v>0</v>
      </c>
      <c r="FF17">
        <v>0</v>
      </c>
      <c r="FG17">
        <v>0</v>
      </c>
      <c r="FH17">
        <v>0</v>
      </c>
      <c r="FI17">
        <v>0</v>
      </c>
      <c r="FJ17">
        <v>0</v>
      </c>
      <c r="FK17">
        <v>0</v>
      </c>
      <c r="FL17">
        <v>0</v>
      </c>
      <c r="FM17">
        <v>0</v>
      </c>
      <c r="FN17">
        <v>0</v>
      </c>
      <c r="FO17">
        <v>0</v>
      </c>
      <c r="FP17">
        <v>0</v>
      </c>
      <c r="FQ17">
        <v>0</v>
      </c>
      <c r="FR17">
        <v>0</v>
      </c>
      <c r="FS17">
        <v>0</v>
      </c>
      <c r="FT17">
        <v>0</v>
      </c>
      <c r="FU17">
        <v>0</v>
      </c>
      <c r="FV17">
        <v>0</v>
      </c>
      <c r="FW17">
        <v>0</v>
      </c>
      <c r="FX17">
        <v>0</v>
      </c>
      <c r="FY17">
        <v>0</v>
      </c>
      <c r="FZ17">
        <v>0</v>
      </c>
      <c r="GA17">
        <v>0</v>
      </c>
      <c r="GB17">
        <v>0</v>
      </c>
      <c r="GC17">
        <v>0</v>
      </c>
      <c r="GD17">
        <v>0</v>
      </c>
      <c r="GE17">
        <v>0</v>
      </c>
      <c r="GF17">
        <v>0</v>
      </c>
      <c r="GG17">
        <v>0</v>
      </c>
      <c r="GH17">
        <v>0</v>
      </c>
      <c r="GI17">
        <v>0</v>
      </c>
      <c r="GJ17">
        <v>0</v>
      </c>
      <c r="GK17">
        <v>0</v>
      </c>
    </row>
    <row r="18" spans="3:193" x14ac:dyDescent="0.25">
      <c r="C18" t="s">
        <v>46</v>
      </c>
      <c r="D18" t="s">
        <v>46</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c r="AR18">
        <v>0</v>
      </c>
      <c r="AS18">
        <v>0</v>
      </c>
      <c r="AT18">
        <v>0</v>
      </c>
      <c r="AU18">
        <v>0</v>
      </c>
      <c r="AV18">
        <v>0</v>
      </c>
      <c r="AW18">
        <v>0</v>
      </c>
      <c r="AX18">
        <v>0</v>
      </c>
      <c r="AY18">
        <v>0</v>
      </c>
      <c r="AZ18">
        <v>0</v>
      </c>
      <c r="BA18">
        <v>0</v>
      </c>
      <c r="BB18">
        <v>0</v>
      </c>
      <c r="BC18">
        <v>0</v>
      </c>
      <c r="BD18">
        <v>0</v>
      </c>
      <c r="BE18">
        <v>0</v>
      </c>
      <c r="BF18">
        <v>0</v>
      </c>
      <c r="BG18">
        <v>0</v>
      </c>
      <c r="BH18">
        <v>0</v>
      </c>
      <c r="BI18">
        <v>0</v>
      </c>
      <c r="BJ18">
        <v>0</v>
      </c>
      <c r="BK18">
        <v>0</v>
      </c>
      <c r="BL18">
        <v>0</v>
      </c>
      <c r="BM18">
        <v>0</v>
      </c>
      <c r="BN18">
        <v>0</v>
      </c>
      <c r="BO18">
        <v>0</v>
      </c>
      <c r="BP18">
        <v>0</v>
      </c>
      <c r="BQ18">
        <v>0</v>
      </c>
      <c r="BR18">
        <v>0</v>
      </c>
      <c r="BS18">
        <v>0</v>
      </c>
      <c r="BT18">
        <v>0</v>
      </c>
      <c r="BU18">
        <v>0</v>
      </c>
      <c r="BV18">
        <v>0</v>
      </c>
      <c r="BW18">
        <v>0</v>
      </c>
      <c r="BX18">
        <v>0</v>
      </c>
      <c r="BY18">
        <v>0</v>
      </c>
      <c r="BZ18">
        <v>0</v>
      </c>
      <c r="CA18">
        <v>0</v>
      </c>
      <c r="CB18">
        <v>0</v>
      </c>
      <c r="CC18">
        <v>0</v>
      </c>
      <c r="CD18">
        <v>0</v>
      </c>
      <c r="CE18">
        <v>0</v>
      </c>
      <c r="CF18">
        <v>0</v>
      </c>
      <c r="CG18">
        <v>0</v>
      </c>
      <c r="CH18">
        <v>0</v>
      </c>
      <c r="CI18">
        <v>0</v>
      </c>
      <c r="CJ18">
        <v>0</v>
      </c>
      <c r="CK18">
        <v>0</v>
      </c>
      <c r="CL18">
        <v>0</v>
      </c>
      <c r="CM18">
        <v>0</v>
      </c>
      <c r="CN18">
        <v>0</v>
      </c>
      <c r="CO18">
        <v>0</v>
      </c>
      <c r="CP18">
        <v>0</v>
      </c>
      <c r="CQ18">
        <v>0</v>
      </c>
      <c r="CR18">
        <v>0</v>
      </c>
      <c r="CS18">
        <v>0</v>
      </c>
      <c r="CT18">
        <v>0</v>
      </c>
      <c r="CU18">
        <v>0</v>
      </c>
      <c r="CV18">
        <v>0</v>
      </c>
      <c r="CW18">
        <v>0</v>
      </c>
      <c r="CX18">
        <v>0</v>
      </c>
      <c r="CY18">
        <v>0</v>
      </c>
      <c r="CZ18">
        <v>0</v>
      </c>
      <c r="DA18">
        <v>0</v>
      </c>
      <c r="DB18">
        <v>0</v>
      </c>
      <c r="DC18">
        <v>0</v>
      </c>
      <c r="DD18">
        <v>0</v>
      </c>
      <c r="DE18">
        <v>0</v>
      </c>
      <c r="DF18">
        <v>0</v>
      </c>
      <c r="DG18">
        <v>0</v>
      </c>
      <c r="DH18">
        <v>0</v>
      </c>
      <c r="DI18">
        <v>0</v>
      </c>
      <c r="DJ18">
        <v>0</v>
      </c>
      <c r="DK18">
        <v>0</v>
      </c>
      <c r="DL18">
        <v>0</v>
      </c>
      <c r="DM18">
        <v>0</v>
      </c>
      <c r="DN18">
        <v>0</v>
      </c>
      <c r="DO18">
        <v>0</v>
      </c>
      <c r="DP18">
        <v>0</v>
      </c>
      <c r="DQ18">
        <v>0</v>
      </c>
      <c r="DR18">
        <v>0</v>
      </c>
      <c r="DS18">
        <v>0</v>
      </c>
      <c r="DT18">
        <v>0</v>
      </c>
      <c r="DU18">
        <v>0</v>
      </c>
      <c r="DV18">
        <v>0</v>
      </c>
      <c r="DW18">
        <v>0</v>
      </c>
      <c r="DX18">
        <v>0</v>
      </c>
      <c r="DY18">
        <v>0</v>
      </c>
      <c r="DZ18">
        <v>0</v>
      </c>
      <c r="EA18">
        <v>0</v>
      </c>
      <c r="EB18">
        <v>0</v>
      </c>
      <c r="EC18">
        <v>0</v>
      </c>
      <c r="ED18">
        <v>0</v>
      </c>
      <c r="EE18">
        <v>0</v>
      </c>
      <c r="EF18">
        <v>0</v>
      </c>
      <c r="EG18">
        <v>0</v>
      </c>
      <c r="EH18">
        <v>0</v>
      </c>
      <c r="EI18">
        <v>0</v>
      </c>
      <c r="EJ18">
        <v>0</v>
      </c>
      <c r="EK18">
        <v>0</v>
      </c>
      <c r="EL18">
        <v>0</v>
      </c>
      <c r="EM18">
        <v>0</v>
      </c>
      <c r="EN18">
        <v>0</v>
      </c>
      <c r="EO18">
        <v>0</v>
      </c>
      <c r="EP18">
        <v>0</v>
      </c>
      <c r="EQ18">
        <v>0</v>
      </c>
      <c r="ER18">
        <v>0</v>
      </c>
      <c r="ES18">
        <v>0</v>
      </c>
      <c r="ET18">
        <v>0</v>
      </c>
      <c r="EU18">
        <v>0</v>
      </c>
      <c r="EV18">
        <v>0</v>
      </c>
      <c r="EW18">
        <v>0</v>
      </c>
      <c r="EX18">
        <v>0</v>
      </c>
      <c r="EY18">
        <v>0</v>
      </c>
      <c r="EZ18">
        <v>0</v>
      </c>
      <c r="FA18">
        <v>0</v>
      </c>
      <c r="FB18">
        <v>0</v>
      </c>
      <c r="FC18">
        <v>0</v>
      </c>
      <c r="FD18">
        <v>0</v>
      </c>
      <c r="FE18">
        <v>0</v>
      </c>
      <c r="FF18">
        <v>0</v>
      </c>
      <c r="FG18">
        <v>0</v>
      </c>
      <c r="FH18">
        <v>0</v>
      </c>
      <c r="FI18">
        <v>0</v>
      </c>
      <c r="FJ18">
        <v>0</v>
      </c>
      <c r="FK18">
        <v>0</v>
      </c>
      <c r="FL18">
        <v>0</v>
      </c>
      <c r="FM18">
        <v>0</v>
      </c>
      <c r="FN18">
        <v>0</v>
      </c>
      <c r="FO18">
        <v>0</v>
      </c>
      <c r="FP18">
        <v>0</v>
      </c>
      <c r="FQ18">
        <v>0</v>
      </c>
      <c r="FR18">
        <v>0</v>
      </c>
      <c r="FS18">
        <v>0</v>
      </c>
      <c r="FT18">
        <v>0</v>
      </c>
      <c r="FU18">
        <v>0</v>
      </c>
      <c r="FV18">
        <v>0</v>
      </c>
      <c r="FW18">
        <v>0</v>
      </c>
      <c r="FX18">
        <v>0</v>
      </c>
      <c r="FY18">
        <v>0</v>
      </c>
      <c r="FZ18">
        <v>0</v>
      </c>
      <c r="GA18">
        <v>0</v>
      </c>
      <c r="GB18">
        <v>0</v>
      </c>
      <c r="GC18">
        <v>0</v>
      </c>
      <c r="GD18">
        <v>0</v>
      </c>
      <c r="GE18">
        <v>0</v>
      </c>
      <c r="GF18">
        <v>0</v>
      </c>
      <c r="GG18">
        <v>0</v>
      </c>
      <c r="GH18">
        <v>0</v>
      </c>
      <c r="GI18">
        <v>0</v>
      </c>
      <c r="GJ18">
        <v>0</v>
      </c>
      <c r="GK18">
        <v>0</v>
      </c>
    </row>
    <row r="19" spans="3:193" x14ac:dyDescent="0.25">
      <c r="C19" t="s">
        <v>241</v>
      </c>
      <c r="D19" t="s">
        <v>241</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c r="AR19">
        <v>0</v>
      </c>
      <c r="AS19">
        <v>0</v>
      </c>
      <c r="AT19">
        <v>0</v>
      </c>
      <c r="AU19">
        <v>0</v>
      </c>
      <c r="AV19">
        <v>0</v>
      </c>
      <c r="AW19">
        <v>0</v>
      </c>
      <c r="AX19">
        <v>0</v>
      </c>
      <c r="AY19">
        <v>0</v>
      </c>
      <c r="AZ19">
        <v>0</v>
      </c>
      <c r="BA19">
        <v>0</v>
      </c>
      <c r="BB19">
        <v>0</v>
      </c>
      <c r="BC19">
        <v>0</v>
      </c>
      <c r="BD19">
        <v>0</v>
      </c>
      <c r="BE19">
        <v>0</v>
      </c>
      <c r="BF19">
        <v>0</v>
      </c>
      <c r="BG19">
        <v>0</v>
      </c>
      <c r="BH19">
        <v>0</v>
      </c>
      <c r="BI19">
        <v>0</v>
      </c>
      <c r="BJ19">
        <v>0</v>
      </c>
      <c r="BK19">
        <v>0</v>
      </c>
      <c r="BL19">
        <v>0</v>
      </c>
      <c r="BM19">
        <v>0</v>
      </c>
      <c r="BN19">
        <v>0</v>
      </c>
      <c r="BO19">
        <v>0</v>
      </c>
      <c r="BP19">
        <v>0</v>
      </c>
      <c r="BQ19">
        <v>0</v>
      </c>
      <c r="BR19">
        <v>0</v>
      </c>
      <c r="BS19">
        <v>0</v>
      </c>
      <c r="BT19">
        <v>0</v>
      </c>
      <c r="BU19">
        <v>0</v>
      </c>
      <c r="BV19">
        <v>0</v>
      </c>
      <c r="BW19">
        <v>0</v>
      </c>
      <c r="BX19">
        <v>0</v>
      </c>
      <c r="BY19">
        <v>0</v>
      </c>
      <c r="BZ19">
        <v>0</v>
      </c>
      <c r="CA19">
        <v>0</v>
      </c>
      <c r="CB19">
        <v>0</v>
      </c>
      <c r="CC19">
        <v>0</v>
      </c>
      <c r="CD19">
        <v>0</v>
      </c>
      <c r="CE19">
        <v>0</v>
      </c>
      <c r="CF19">
        <v>0</v>
      </c>
      <c r="CG19">
        <v>0</v>
      </c>
      <c r="CH19">
        <v>0</v>
      </c>
      <c r="CI19">
        <v>0</v>
      </c>
      <c r="CJ19">
        <v>0</v>
      </c>
      <c r="CK19">
        <v>0</v>
      </c>
      <c r="CL19">
        <v>0</v>
      </c>
      <c r="CM19">
        <v>0</v>
      </c>
      <c r="CN19">
        <v>0</v>
      </c>
      <c r="CO19">
        <v>0</v>
      </c>
      <c r="CP19">
        <v>0</v>
      </c>
      <c r="CQ19">
        <v>0</v>
      </c>
      <c r="CR19">
        <v>0</v>
      </c>
      <c r="CS19">
        <v>0</v>
      </c>
      <c r="CT19">
        <v>0</v>
      </c>
      <c r="CU19">
        <v>0</v>
      </c>
      <c r="CV19">
        <v>0</v>
      </c>
      <c r="CW19">
        <v>0</v>
      </c>
      <c r="CX19">
        <v>0</v>
      </c>
      <c r="CY19">
        <v>0</v>
      </c>
      <c r="CZ19">
        <v>0</v>
      </c>
      <c r="DA19">
        <v>0</v>
      </c>
      <c r="DB19">
        <v>0</v>
      </c>
      <c r="DC19">
        <v>0</v>
      </c>
      <c r="DD19">
        <v>0</v>
      </c>
      <c r="DE19">
        <v>0</v>
      </c>
      <c r="DF19">
        <v>0</v>
      </c>
      <c r="DG19">
        <v>0</v>
      </c>
      <c r="DH19">
        <v>0</v>
      </c>
      <c r="DI19">
        <v>0</v>
      </c>
      <c r="DJ19">
        <v>0</v>
      </c>
      <c r="DK19">
        <v>0</v>
      </c>
      <c r="DL19">
        <v>0</v>
      </c>
      <c r="DM19">
        <v>0</v>
      </c>
      <c r="DN19">
        <v>0</v>
      </c>
      <c r="DO19">
        <v>0</v>
      </c>
      <c r="DP19">
        <v>0</v>
      </c>
      <c r="DQ19">
        <v>0</v>
      </c>
      <c r="DR19">
        <v>0</v>
      </c>
      <c r="DS19">
        <v>0</v>
      </c>
      <c r="DT19">
        <v>0</v>
      </c>
      <c r="DU19">
        <v>0</v>
      </c>
      <c r="DV19">
        <v>0</v>
      </c>
      <c r="DW19">
        <v>0</v>
      </c>
      <c r="DX19">
        <v>0</v>
      </c>
      <c r="DY19">
        <v>0</v>
      </c>
      <c r="DZ19">
        <v>0</v>
      </c>
      <c r="EA19">
        <v>0</v>
      </c>
      <c r="EB19">
        <v>0</v>
      </c>
      <c r="EC19">
        <v>0</v>
      </c>
      <c r="ED19">
        <v>0</v>
      </c>
      <c r="EE19">
        <v>0</v>
      </c>
      <c r="EF19">
        <v>0</v>
      </c>
      <c r="EG19">
        <v>0</v>
      </c>
      <c r="EH19">
        <v>0</v>
      </c>
      <c r="EI19">
        <v>0</v>
      </c>
      <c r="EJ19">
        <v>0</v>
      </c>
      <c r="EK19">
        <v>0</v>
      </c>
      <c r="EL19">
        <v>0</v>
      </c>
      <c r="EM19">
        <v>0</v>
      </c>
      <c r="EN19">
        <v>0</v>
      </c>
      <c r="EO19">
        <v>0</v>
      </c>
      <c r="EP19">
        <v>0</v>
      </c>
      <c r="EQ19">
        <v>0</v>
      </c>
      <c r="ER19">
        <v>0</v>
      </c>
      <c r="ES19">
        <v>0</v>
      </c>
      <c r="ET19">
        <v>0</v>
      </c>
      <c r="EU19">
        <v>0</v>
      </c>
      <c r="EV19">
        <v>0</v>
      </c>
      <c r="EW19">
        <v>0</v>
      </c>
      <c r="EX19">
        <v>0</v>
      </c>
      <c r="EY19">
        <v>0</v>
      </c>
      <c r="EZ19">
        <v>0</v>
      </c>
      <c r="FA19">
        <v>0</v>
      </c>
      <c r="FB19">
        <v>0</v>
      </c>
      <c r="FC19">
        <v>0</v>
      </c>
      <c r="FD19">
        <v>0</v>
      </c>
      <c r="FE19">
        <v>0</v>
      </c>
      <c r="FF19">
        <v>0</v>
      </c>
      <c r="FG19">
        <v>0</v>
      </c>
      <c r="FH19">
        <v>0</v>
      </c>
      <c r="FI19">
        <v>0</v>
      </c>
      <c r="FJ19">
        <v>0</v>
      </c>
      <c r="FK19">
        <v>0</v>
      </c>
      <c r="FL19">
        <v>0</v>
      </c>
      <c r="FM19">
        <v>0</v>
      </c>
      <c r="FN19">
        <v>0</v>
      </c>
      <c r="FO19">
        <v>0</v>
      </c>
      <c r="FP19">
        <v>0</v>
      </c>
      <c r="FQ19">
        <v>0</v>
      </c>
      <c r="FR19">
        <v>0</v>
      </c>
      <c r="FS19">
        <v>0</v>
      </c>
      <c r="FT19">
        <v>0</v>
      </c>
      <c r="FU19">
        <v>0</v>
      </c>
      <c r="FV19">
        <v>0</v>
      </c>
      <c r="FW19">
        <v>0</v>
      </c>
      <c r="FX19">
        <v>0</v>
      </c>
      <c r="FY19">
        <v>0</v>
      </c>
      <c r="FZ19">
        <v>0</v>
      </c>
      <c r="GA19">
        <v>0</v>
      </c>
      <c r="GB19">
        <v>0</v>
      </c>
      <c r="GC19">
        <v>0</v>
      </c>
      <c r="GD19">
        <v>0</v>
      </c>
      <c r="GE19">
        <v>0</v>
      </c>
      <c r="GF19">
        <v>0</v>
      </c>
      <c r="GG19">
        <v>0</v>
      </c>
      <c r="GH19">
        <v>0</v>
      </c>
      <c r="GI19">
        <v>0</v>
      </c>
      <c r="GJ19">
        <v>0</v>
      </c>
      <c r="GK19">
        <v>0</v>
      </c>
    </row>
    <row r="20" spans="3:193" x14ac:dyDescent="0.25">
      <c r="C20" t="s">
        <v>47</v>
      </c>
      <c r="D20" t="s">
        <v>47</v>
      </c>
      <c r="E20">
        <v>0</v>
      </c>
      <c r="F20">
        <v>0</v>
      </c>
      <c r="G20">
        <v>0</v>
      </c>
      <c r="H20">
        <v>0</v>
      </c>
      <c r="I20">
        <v>0</v>
      </c>
      <c r="J20">
        <v>0</v>
      </c>
      <c r="K20">
        <v>0</v>
      </c>
      <c r="L20">
        <v>0</v>
      </c>
      <c r="M20">
        <v>0</v>
      </c>
      <c r="N20">
        <v>0</v>
      </c>
      <c r="O20">
        <v>0</v>
      </c>
      <c r="P20">
        <v>0</v>
      </c>
      <c r="Q20">
        <v>0</v>
      </c>
      <c r="R20">
        <v>0</v>
      </c>
      <c r="S20">
        <v>0</v>
      </c>
      <c r="T20">
        <v>0</v>
      </c>
      <c r="U20">
        <v>0</v>
      </c>
      <c r="V20">
        <v>0</v>
      </c>
      <c r="W20">
        <v>0</v>
      </c>
      <c r="X20">
        <v>0</v>
      </c>
      <c r="Y20">
        <v>0</v>
      </c>
      <c r="Z20">
        <v>0</v>
      </c>
      <c r="AA20">
        <v>0</v>
      </c>
      <c r="AB20">
        <v>0</v>
      </c>
      <c r="AC20">
        <v>0</v>
      </c>
      <c r="AD20">
        <v>0</v>
      </c>
      <c r="AE20">
        <v>0</v>
      </c>
      <c r="AF20">
        <v>0</v>
      </c>
      <c r="AG20">
        <v>0</v>
      </c>
      <c r="AH20">
        <v>0</v>
      </c>
      <c r="AI20">
        <v>0</v>
      </c>
      <c r="AJ20">
        <v>0</v>
      </c>
      <c r="AK20">
        <v>0</v>
      </c>
      <c r="AL20">
        <v>0</v>
      </c>
      <c r="AM20">
        <v>0</v>
      </c>
      <c r="AN20">
        <v>0</v>
      </c>
      <c r="AO20">
        <v>0</v>
      </c>
      <c r="AP20">
        <v>0</v>
      </c>
      <c r="AQ20">
        <v>0</v>
      </c>
      <c r="AR20">
        <v>0</v>
      </c>
      <c r="AS20">
        <v>0</v>
      </c>
      <c r="AT20">
        <v>0</v>
      </c>
      <c r="AU20">
        <v>0</v>
      </c>
      <c r="AV20">
        <v>0</v>
      </c>
      <c r="AW20">
        <v>0</v>
      </c>
      <c r="AX20">
        <v>0</v>
      </c>
      <c r="AY20">
        <v>0</v>
      </c>
      <c r="AZ20">
        <v>0</v>
      </c>
      <c r="BA20">
        <v>0</v>
      </c>
      <c r="BB20">
        <v>0</v>
      </c>
      <c r="BC20">
        <v>0</v>
      </c>
      <c r="BD20">
        <v>0</v>
      </c>
      <c r="BE20">
        <v>0</v>
      </c>
      <c r="BF20">
        <v>0</v>
      </c>
      <c r="BG20">
        <v>0</v>
      </c>
      <c r="BH20">
        <v>0</v>
      </c>
      <c r="BI20">
        <v>0</v>
      </c>
      <c r="BJ20">
        <v>0</v>
      </c>
      <c r="BK20">
        <v>0</v>
      </c>
      <c r="BL20">
        <v>0</v>
      </c>
      <c r="BM20">
        <v>0</v>
      </c>
      <c r="BN20">
        <v>0</v>
      </c>
      <c r="BO20">
        <v>0</v>
      </c>
      <c r="BP20">
        <v>0</v>
      </c>
      <c r="BQ20">
        <v>0</v>
      </c>
      <c r="BR20">
        <v>0</v>
      </c>
      <c r="BS20">
        <v>0</v>
      </c>
      <c r="BT20">
        <v>0</v>
      </c>
      <c r="BU20">
        <v>0</v>
      </c>
      <c r="BV20">
        <v>0</v>
      </c>
      <c r="BW20">
        <v>0</v>
      </c>
      <c r="BX20">
        <v>0</v>
      </c>
      <c r="BY20">
        <v>0</v>
      </c>
      <c r="BZ20">
        <v>0</v>
      </c>
      <c r="CA20">
        <v>0</v>
      </c>
      <c r="CB20">
        <v>0</v>
      </c>
      <c r="CC20">
        <v>0</v>
      </c>
      <c r="CD20">
        <v>0</v>
      </c>
      <c r="CE20">
        <v>0</v>
      </c>
      <c r="CF20">
        <v>0</v>
      </c>
      <c r="CG20">
        <v>0</v>
      </c>
      <c r="CH20">
        <v>0</v>
      </c>
      <c r="CI20">
        <v>0</v>
      </c>
      <c r="CJ20">
        <v>0</v>
      </c>
      <c r="CK20">
        <v>0</v>
      </c>
      <c r="CL20">
        <v>0</v>
      </c>
      <c r="CM20">
        <v>0</v>
      </c>
      <c r="CN20">
        <v>0</v>
      </c>
      <c r="CO20">
        <v>0</v>
      </c>
      <c r="CP20">
        <v>0</v>
      </c>
      <c r="CQ20">
        <v>0</v>
      </c>
      <c r="CR20">
        <v>0</v>
      </c>
      <c r="CS20">
        <v>0</v>
      </c>
      <c r="CT20">
        <v>0</v>
      </c>
      <c r="CU20">
        <v>0</v>
      </c>
      <c r="CV20">
        <v>0</v>
      </c>
      <c r="CW20">
        <v>0</v>
      </c>
      <c r="CX20">
        <v>0</v>
      </c>
      <c r="CY20">
        <v>0</v>
      </c>
      <c r="CZ20">
        <v>0</v>
      </c>
      <c r="DA20">
        <v>0</v>
      </c>
      <c r="DB20">
        <v>0</v>
      </c>
      <c r="DC20">
        <v>0</v>
      </c>
      <c r="DD20">
        <v>0</v>
      </c>
      <c r="DE20">
        <v>0</v>
      </c>
      <c r="DF20">
        <v>0</v>
      </c>
      <c r="DG20">
        <v>0</v>
      </c>
      <c r="DH20">
        <v>0</v>
      </c>
      <c r="DI20">
        <v>0</v>
      </c>
      <c r="DJ20">
        <v>0</v>
      </c>
      <c r="DK20">
        <v>0</v>
      </c>
      <c r="DL20">
        <v>0</v>
      </c>
      <c r="DM20">
        <v>0</v>
      </c>
      <c r="DN20">
        <v>0</v>
      </c>
      <c r="DO20">
        <v>0</v>
      </c>
      <c r="DP20">
        <v>0</v>
      </c>
      <c r="DQ20">
        <v>0</v>
      </c>
      <c r="DR20">
        <v>0</v>
      </c>
      <c r="DS20">
        <v>0</v>
      </c>
      <c r="DT20">
        <v>0</v>
      </c>
      <c r="DU20">
        <v>0</v>
      </c>
      <c r="DV20">
        <v>0</v>
      </c>
      <c r="DW20">
        <v>0</v>
      </c>
      <c r="DX20">
        <v>0</v>
      </c>
      <c r="DY20">
        <v>0</v>
      </c>
      <c r="DZ20">
        <v>0</v>
      </c>
      <c r="EA20">
        <v>0</v>
      </c>
      <c r="EB20">
        <v>0</v>
      </c>
      <c r="EC20">
        <v>0</v>
      </c>
      <c r="ED20">
        <v>0</v>
      </c>
      <c r="EE20">
        <v>0</v>
      </c>
      <c r="EF20">
        <v>0</v>
      </c>
      <c r="EG20">
        <v>0</v>
      </c>
      <c r="EH20">
        <v>0</v>
      </c>
      <c r="EI20">
        <v>0</v>
      </c>
      <c r="EJ20">
        <v>0</v>
      </c>
      <c r="EK20">
        <v>0</v>
      </c>
      <c r="EL20">
        <v>0</v>
      </c>
      <c r="EM20">
        <v>0</v>
      </c>
      <c r="EN20">
        <v>0</v>
      </c>
      <c r="EO20">
        <v>0</v>
      </c>
      <c r="EP20">
        <v>0</v>
      </c>
      <c r="EQ20">
        <v>0</v>
      </c>
      <c r="ER20">
        <v>0</v>
      </c>
      <c r="ES20">
        <v>0</v>
      </c>
      <c r="ET20">
        <v>0</v>
      </c>
      <c r="EU20">
        <v>0</v>
      </c>
      <c r="EV20">
        <v>0</v>
      </c>
      <c r="EW20">
        <v>0</v>
      </c>
      <c r="EX20">
        <v>0</v>
      </c>
      <c r="EY20">
        <v>0</v>
      </c>
      <c r="EZ20">
        <v>0</v>
      </c>
      <c r="FA20">
        <v>0</v>
      </c>
      <c r="FB20">
        <v>0</v>
      </c>
      <c r="FC20">
        <v>0</v>
      </c>
      <c r="FD20">
        <v>0</v>
      </c>
      <c r="FE20">
        <v>0</v>
      </c>
      <c r="FF20">
        <v>0</v>
      </c>
      <c r="FG20">
        <v>0</v>
      </c>
      <c r="FH20">
        <v>0</v>
      </c>
      <c r="FI20">
        <v>0</v>
      </c>
      <c r="FJ20">
        <v>0</v>
      </c>
      <c r="FK20">
        <v>0</v>
      </c>
      <c r="FL20">
        <v>0</v>
      </c>
      <c r="FM20">
        <v>0</v>
      </c>
      <c r="FN20">
        <v>0</v>
      </c>
      <c r="FO20">
        <v>0</v>
      </c>
      <c r="FP20">
        <v>0</v>
      </c>
      <c r="FQ20">
        <v>0</v>
      </c>
      <c r="FR20">
        <v>0</v>
      </c>
      <c r="FS20">
        <v>0</v>
      </c>
      <c r="FT20">
        <v>0</v>
      </c>
      <c r="FU20">
        <v>0</v>
      </c>
      <c r="FV20">
        <v>0</v>
      </c>
      <c r="FW20">
        <v>0</v>
      </c>
      <c r="FX20">
        <v>0</v>
      </c>
      <c r="FY20">
        <v>0</v>
      </c>
      <c r="FZ20">
        <v>0</v>
      </c>
      <c r="GA20">
        <v>0</v>
      </c>
      <c r="GB20">
        <v>0</v>
      </c>
      <c r="GC20">
        <v>0</v>
      </c>
      <c r="GD20">
        <v>0</v>
      </c>
      <c r="GE20">
        <v>0</v>
      </c>
      <c r="GF20">
        <v>0</v>
      </c>
      <c r="GG20">
        <v>0</v>
      </c>
      <c r="GH20">
        <v>0</v>
      </c>
      <c r="GI20">
        <v>0</v>
      </c>
      <c r="GJ20">
        <v>0</v>
      </c>
      <c r="GK20">
        <v>0</v>
      </c>
    </row>
    <row r="21" spans="3:193" x14ac:dyDescent="0.25">
      <c r="C21" t="s">
        <v>48</v>
      </c>
      <c r="D21" t="s">
        <v>48</v>
      </c>
      <c r="E21">
        <v>0</v>
      </c>
      <c r="F21">
        <v>0</v>
      </c>
      <c r="G21">
        <v>0</v>
      </c>
      <c r="H21">
        <v>0</v>
      </c>
      <c r="I21">
        <v>0</v>
      </c>
      <c r="J21">
        <v>0</v>
      </c>
      <c r="K21">
        <v>0</v>
      </c>
      <c r="L21">
        <v>0</v>
      </c>
      <c r="M21">
        <v>0</v>
      </c>
      <c r="N21">
        <v>0</v>
      </c>
      <c r="O21">
        <v>0</v>
      </c>
      <c r="P21">
        <v>0</v>
      </c>
      <c r="Q21">
        <v>0</v>
      </c>
      <c r="R21">
        <v>0</v>
      </c>
      <c r="S21">
        <v>0</v>
      </c>
      <c r="T21">
        <v>0</v>
      </c>
      <c r="U21">
        <v>0</v>
      </c>
      <c r="V21">
        <v>0</v>
      </c>
      <c r="W21">
        <v>0</v>
      </c>
      <c r="X21">
        <v>0</v>
      </c>
      <c r="Y21">
        <v>0</v>
      </c>
      <c r="Z21">
        <v>0</v>
      </c>
      <c r="AA21">
        <v>0</v>
      </c>
      <c r="AB21">
        <v>0</v>
      </c>
      <c r="AC21">
        <v>0</v>
      </c>
      <c r="AD21">
        <v>0</v>
      </c>
      <c r="AE21">
        <v>0</v>
      </c>
      <c r="AF21">
        <v>0</v>
      </c>
      <c r="AG21">
        <v>0</v>
      </c>
      <c r="AH21">
        <v>0</v>
      </c>
      <c r="AI21">
        <v>0</v>
      </c>
      <c r="AJ21">
        <v>0</v>
      </c>
      <c r="AK21">
        <v>0</v>
      </c>
      <c r="AL21">
        <v>0</v>
      </c>
      <c r="AM21">
        <v>0</v>
      </c>
      <c r="AN21">
        <v>0</v>
      </c>
      <c r="AO21">
        <v>0</v>
      </c>
      <c r="AP21">
        <v>0</v>
      </c>
      <c r="AQ21">
        <v>0</v>
      </c>
      <c r="AR21">
        <v>0</v>
      </c>
      <c r="AS21">
        <v>0</v>
      </c>
      <c r="AT21">
        <v>0</v>
      </c>
      <c r="AU21">
        <v>0</v>
      </c>
      <c r="AV21">
        <v>0</v>
      </c>
      <c r="AW21">
        <v>0</v>
      </c>
      <c r="AX21">
        <v>0</v>
      </c>
      <c r="AY21">
        <v>0</v>
      </c>
      <c r="AZ21">
        <v>0</v>
      </c>
      <c r="BA21">
        <v>0</v>
      </c>
      <c r="BB21">
        <v>0</v>
      </c>
      <c r="BC21">
        <v>0</v>
      </c>
      <c r="BD21">
        <v>0</v>
      </c>
      <c r="BE21">
        <v>0</v>
      </c>
      <c r="BF21">
        <v>0</v>
      </c>
      <c r="BG21">
        <v>0</v>
      </c>
      <c r="BH21">
        <v>0</v>
      </c>
      <c r="BI21">
        <v>0</v>
      </c>
      <c r="BJ21">
        <v>0</v>
      </c>
      <c r="BK21">
        <v>0</v>
      </c>
      <c r="BL21">
        <v>0</v>
      </c>
      <c r="BM21">
        <v>0</v>
      </c>
      <c r="BN21">
        <v>0</v>
      </c>
      <c r="BO21">
        <v>0</v>
      </c>
      <c r="BP21">
        <v>0</v>
      </c>
      <c r="BQ21">
        <v>0</v>
      </c>
      <c r="BR21">
        <v>0</v>
      </c>
      <c r="BS21">
        <v>0</v>
      </c>
      <c r="BT21">
        <v>0</v>
      </c>
      <c r="BU21">
        <v>0</v>
      </c>
      <c r="BV21">
        <v>0</v>
      </c>
      <c r="BW21">
        <v>0</v>
      </c>
      <c r="BX21">
        <v>0</v>
      </c>
      <c r="BY21">
        <v>0</v>
      </c>
      <c r="BZ21">
        <v>0</v>
      </c>
      <c r="CA21">
        <v>0</v>
      </c>
      <c r="CB21">
        <v>0</v>
      </c>
      <c r="CC21">
        <v>0</v>
      </c>
      <c r="CD21">
        <v>0</v>
      </c>
      <c r="CE21">
        <v>0</v>
      </c>
      <c r="CF21">
        <v>0</v>
      </c>
      <c r="CG21">
        <v>0</v>
      </c>
      <c r="CH21">
        <v>0</v>
      </c>
      <c r="CI21">
        <v>0</v>
      </c>
      <c r="CJ21">
        <v>0</v>
      </c>
      <c r="CK21">
        <v>0</v>
      </c>
      <c r="CL21">
        <v>0</v>
      </c>
      <c r="CM21">
        <v>0</v>
      </c>
      <c r="CN21">
        <v>0</v>
      </c>
      <c r="CO21">
        <v>0</v>
      </c>
      <c r="CP21">
        <v>0</v>
      </c>
      <c r="CQ21">
        <v>0</v>
      </c>
      <c r="CR21">
        <v>0</v>
      </c>
      <c r="CS21">
        <v>0</v>
      </c>
      <c r="CT21">
        <v>0</v>
      </c>
      <c r="CU21">
        <v>0</v>
      </c>
      <c r="CV21">
        <v>0</v>
      </c>
      <c r="CW21">
        <v>0</v>
      </c>
      <c r="CX21">
        <v>0</v>
      </c>
      <c r="CY21">
        <v>0</v>
      </c>
      <c r="CZ21">
        <v>0</v>
      </c>
      <c r="DA21">
        <v>0</v>
      </c>
      <c r="DB21">
        <v>0</v>
      </c>
      <c r="DC21">
        <v>0</v>
      </c>
      <c r="DD21">
        <v>0</v>
      </c>
      <c r="DE21">
        <v>0</v>
      </c>
      <c r="DF21">
        <v>0</v>
      </c>
      <c r="DG21">
        <v>0</v>
      </c>
      <c r="DH21">
        <v>0</v>
      </c>
      <c r="DI21">
        <v>0</v>
      </c>
      <c r="DJ21">
        <v>0</v>
      </c>
      <c r="DK21">
        <v>0</v>
      </c>
      <c r="DL21">
        <v>0</v>
      </c>
      <c r="DM21">
        <v>0</v>
      </c>
      <c r="DN21">
        <v>0</v>
      </c>
      <c r="DO21">
        <v>0</v>
      </c>
      <c r="DP21">
        <v>0</v>
      </c>
      <c r="DQ21">
        <v>0</v>
      </c>
      <c r="DR21">
        <v>0</v>
      </c>
      <c r="DS21">
        <v>0</v>
      </c>
      <c r="DT21">
        <v>0</v>
      </c>
      <c r="DU21">
        <v>0</v>
      </c>
      <c r="DV21">
        <v>0</v>
      </c>
      <c r="DW21">
        <v>0</v>
      </c>
      <c r="DX21">
        <v>0</v>
      </c>
      <c r="DY21">
        <v>0</v>
      </c>
      <c r="DZ21">
        <v>0</v>
      </c>
      <c r="EA21">
        <v>0</v>
      </c>
      <c r="EB21">
        <v>0</v>
      </c>
      <c r="EC21">
        <v>0</v>
      </c>
      <c r="ED21">
        <v>0</v>
      </c>
      <c r="EE21">
        <v>0</v>
      </c>
      <c r="EF21">
        <v>0</v>
      </c>
      <c r="EG21">
        <v>0</v>
      </c>
      <c r="EH21">
        <v>0</v>
      </c>
      <c r="EI21">
        <v>0</v>
      </c>
      <c r="EJ21">
        <v>0</v>
      </c>
      <c r="EK21">
        <v>0</v>
      </c>
      <c r="EL21">
        <v>0</v>
      </c>
      <c r="EM21">
        <v>0</v>
      </c>
      <c r="EN21">
        <v>0</v>
      </c>
      <c r="EO21">
        <v>0</v>
      </c>
      <c r="EP21">
        <v>0</v>
      </c>
      <c r="EQ21">
        <v>0</v>
      </c>
      <c r="ER21">
        <v>0</v>
      </c>
      <c r="ES21">
        <v>0</v>
      </c>
      <c r="ET21">
        <v>0</v>
      </c>
      <c r="EU21">
        <v>0</v>
      </c>
      <c r="EV21">
        <v>0</v>
      </c>
      <c r="EW21">
        <v>0</v>
      </c>
      <c r="EX21">
        <v>0</v>
      </c>
      <c r="EY21">
        <v>0</v>
      </c>
      <c r="EZ21">
        <v>0</v>
      </c>
      <c r="FA21">
        <v>0</v>
      </c>
      <c r="FB21">
        <v>0</v>
      </c>
      <c r="FC21">
        <v>0</v>
      </c>
      <c r="FD21">
        <v>0</v>
      </c>
      <c r="FE21">
        <v>0</v>
      </c>
      <c r="FF21">
        <v>0</v>
      </c>
      <c r="FG21">
        <v>0</v>
      </c>
      <c r="FH21">
        <v>0</v>
      </c>
      <c r="FI21">
        <v>0</v>
      </c>
      <c r="FJ21">
        <v>0</v>
      </c>
      <c r="FK21">
        <v>0</v>
      </c>
      <c r="FL21">
        <v>0</v>
      </c>
      <c r="FM21">
        <v>0</v>
      </c>
      <c r="FN21">
        <v>0</v>
      </c>
      <c r="FO21">
        <v>0</v>
      </c>
      <c r="FP21">
        <v>0</v>
      </c>
      <c r="FQ21">
        <v>0</v>
      </c>
      <c r="FR21">
        <v>0</v>
      </c>
      <c r="FS21">
        <v>0</v>
      </c>
      <c r="FT21">
        <v>0</v>
      </c>
      <c r="FU21">
        <v>0</v>
      </c>
      <c r="FV21">
        <v>0</v>
      </c>
      <c r="FW21">
        <v>0</v>
      </c>
      <c r="FX21">
        <v>0</v>
      </c>
      <c r="FY21">
        <v>0</v>
      </c>
      <c r="FZ21">
        <v>0</v>
      </c>
      <c r="GA21">
        <v>0</v>
      </c>
      <c r="GB21">
        <v>0</v>
      </c>
      <c r="GC21">
        <v>0</v>
      </c>
      <c r="GD21">
        <v>0</v>
      </c>
      <c r="GE21">
        <v>0</v>
      </c>
      <c r="GF21">
        <v>0</v>
      </c>
      <c r="GG21">
        <v>0</v>
      </c>
      <c r="GH21">
        <v>0</v>
      </c>
      <c r="GI21">
        <v>0</v>
      </c>
      <c r="GJ21">
        <v>0</v>
      </c>
      <c r="GK21">
        <v>0</v>
      </c>
    </row>
    <row r="22" spans="3:193" x14ac:dyDescent="0.25">
      <c r="C22" t="s">
        <v>49</v>
      </c>
      <c r="D22" t="s">
        <v>49</v>
      </c>
      <c r="E22">
        <v>0</v>
      </c>
      <c r="F22">
        <v>0</v>
      </c>
      <c r="G22">
        <v>0</v>
      </c>
      <c r="H22">
        <v>0</v>
      </c>
      <c r="I22">
        <v>0</v>
      </c>
      <c r="J22">
        <v>0</v>
      </c>
      <c r="K22">
        <v>0</v>
      </c>
      <c r="L22">
        <v>0</v>
      </c>
      <c r="M22">
        <v>0</v>
      </c>
      <c r="N22">
        <v>0</v>
      </c>
      <c r="O22">
        <v>0</v>
      </c>
      <c r="P22">
        <v>0</v>
      </c>
      <c r="Q22">
        <v>0</v>
      </c>
      <c r="R22">
        <v>0</v>
      </c>
      <c r="S22">
        <v>0</v>
      </c>
      <c r="T22">
        <v>0</v>
      </c>
      <c r="U22">
        <v>0</v>
      </c>
      <c r="V22">
        <v>0</v>
      </c>
      <c r="W22">
        <v>0</v>
      </c>
      <c r="X22">
        <v>0</v>
      </c>
      <c r="Y22">
        <v>0</v>
      </c>
      <c r="Z22">
        <v>0</v>
      </c>
      <c r="AA22">
        <v>0</v>
      </c>
      <c r="AB22">
        <v>0</v>
      </c>
      <c r="AC22">
        <v>0</v>
      </c>
      <c r="AD22">
        <v>0</v>
      </c>
      <c r="AE22">
        <v>0</v>
      </c>
      <c r="AF22">
        <v>0</v>
      </c>
      <c r="AG22">
        <v>0</v>
      </c>
      <c r="AH22">
        <v>0</v>
      </c>
      <c r="AI22">
        <v>0</v>
      </c>
      <c r="AJ22">
        <v>0</v>
      </c>
      <c r="AK22">
        <v>0</v>
      </c>
      <c r="AL22">
        <v>0</v>
      </c>
      <c r="AM22">
        <v>0</v>
      </c>
      <c r="AN22">
        <v>0</v>
      </c>
      <c r="AO22">
        <v>0</v>
      </c>
      <c r="AP22">
        <v>0</v>
      </c>
      <c r="AQ22">
        <v>0</v>
      </c>
      <c r="AR22">
        <v>0</v>
      </c>
      <c r="AS22">
        <v>0</v>
      </c>
      <c r="AT22">
        <v>0</v>
      </c>
      <c r="AU22">
        <v>0</v>
      </c>
      <c r="AV22">
        <v>0</v>
      </c>
      <c r="AW22">
        <v>0</v>
      </c>
      <c r="AX22">
        <v>0</v>
      </c>
      <c r="AY22">
        <v>0</v>
      </c>
      <c r="AZ22">
        <v>0</v>
      </c>
      <c r="BA22">
        <v>0</v>
      </c>
      <c r="BB22">
        <v>0</v>
      </c>
      <c r="BC22">
        <v>0</v>
      </c>
      <c r="BD22">
        <v>0</v>
      </c>
      <c r="BE22">
        <v>0</v>
      </c>
      <c r="BF22">
        <v>0</v>
      </c>
      <c r="BG22">
        <v>0</v>
      </c>
      <c r="BH22">
        <v>0</v>
      </c>
      <c r="BI22">
        <v>0</v>
      </c>
      <c r="BJ22">
        <v>0</v>
      </c>
      <c r="BK22">
        <v>0</v>
      </c>
      <c r="BL22">
        <v>0</v>
      </c>
      <c r="BM22">
        <v>0</v>
      </c>
      <c r="BN22">
        <v>0</v>
      </c>
      <c r="BO22">
        <v>0</v>
      </c>
      <c r="BP22">
        <v>0</v>
      </c>
      <c r="BQ22">
        <v>0</v>
      </c>
      <c r="BR22">
        <v>0</v>
      </c>
      <c r="BS22">
        <v>0</v>
      </c>
      <c r="BT22">
        <v>0</v>
      </c>
      <c r="BU22">
        <v>0</v>
      </c>
      <c r="BV22">
        <v>0</v>
      </c>
      <c r="BW22">
        <v>0</v>
      </c>
      <c r="BX22">
        <v>0</v>
      </c>
      <c r="BY22">
        <v>0</v>
      </c>
      <c r="BZ22">
        <v>0</v>
      </c>
      <c r="CA22">
        <v>0</v>
      </c>
      <c r="CB22">
        <v>0</v>
      </c>
      <c r="CC22">
        <v>0</v>
      </c>
      <c r="CD22">
        <v>0</v>
      </c>
      <c r="CE22">
        <v>0</v>
      </c>
      <c r="CF22">
        <v>0</v>
      </c>
      <c r="CG22">
        <v>0</v>
      </c>
      <c r="CH22">
        <v>0</v>
      </c>
      <c r="CI22">
        <v>0</v>
      </c>
      <c r="CJ22">
        <v>0</v>
      </c>
      <c r="CK22">
        <v>0</v>
      </c>
      <c r="CL22">
        <v>0</v>
      </c>
      <c r="CM22">
        <v>0</v>
      </c>
      <c r="CN22">
        <v>0</v>
      </c>
      <c r="CO22">
        <v>0</v>
      </c>
      <c r="CP22">
        <v>0</v>
      </c>
      <c r="CQ22">
        <v>0</v>
      </c>
      <c r="CR22">
        <v>0</v>
      </c>
      <c r="CS22">
        <v>0</v>
      </c>
      <c r="CT22">
        <v>0</v>
      </c>
      <c r="CU22">
        <v>0</v>
      </c>
      <c r="CV22">
        <v>0</v>
      </c>
      <c r="CW22">
        <v>0</v>
      </c>
      <c r="CX22">
        <v>0</v>
      </c>
      <c r="CY22">
        <v>0</v>
      </c>
      <c r="CZ22">
        <v>0</v>
      </c>
      <c r="DA22">
        <v>0</v>
      </c>
      <c r="DB22">
        <v>0</v>
      </c>
      <c r="DC22">
        <v>0</v>
      </c>
      <c r="DD22">
        <v>0</v>
      </c>
      <c r="DE22">
        <v>0</v>
      </c>
      <c r="DF22">
        <v>0</v>
      </c>
      <c r="DG22">
        <v>0</v>
      </c>
      <c r="DH22">
        <v>0</v>
      </c>
      <c r="DI22">
        <v>0</v>
      </c>
      <c r="DJ22">
        <v>0</v>
      </c>
      <c r="DK22">
        <v>0</v>
      </c>
      <c r="DL22">
        <v>0</v>
      </c>
      <c r="DM22">
        <v>0</v>
      </c>
      <c r="DN22">
        <v>0</v>
      </c>
      <c r="DO22">
        <v>0</v>
      </c>
      <c r="DP22">
        <v>0</v>
      </c>
      <c r="DQ22">
        <v>0</v>
      </c>
      <c r="DR22">
        <v>0</v>
      </c>
      <c r="DS22">
        <v>0</v>
      </c>
      <c r="DT22">
        <v>0</v>
      </c>
      <c r="DU22">
        <v>0</v>
      </c>
      <c r="DV22">
        <v>0</v>
      </c>
      <c r="DW22">
        <v>0</v>
      </c>
      <c r="DX22">
        <v>0</v>
      </c>
      <c r="DY22">
        <v>0</v>
      </c>
      <c r="DZ22">
        <v>0</v>
      </c>
      <c r="EA22">
        <v>0</v>
      </c>
      <c r="EB22">
        <v>0</v>
      </c>
      <c r="EC22">
        <v>0</v>
      </c>
      <c r="ED22">
        <v>0</v>
      </c>
      <c r="EE22">
        <v>0</v>
      </c>
      <c r="EF22">
        <v>0</v>
      </c>
      <c r="EG22">
        <v>0</v>
      </c>
      <c r="EH22">
        <v>0</v>
      </c>
      <c r="EI22">
        <v>0</v>
      </c>
      <c r="EJ22">
        <v>0</v>
      </c>
      <c r="EK22">
        <v>0</v>
      </c>
      <c r="EL22">
        <v>0</v>
      </c>
      <c r="EM22">
        <v>0</v>
      </c>
      <c r="EN22">
        <v>0</v>
      </c>
      <c r="EO22">
        <v>0</v>
      </c>
      <c r="EP22">
        <v>0</v>
      </c>
      <c r="EQ22">
        <v>0</v>
      </c>
      <c r="ER22">
        <v>0</v>
      </c>
      <c r="ES22">
        <v>0</v>
      </c>
      <c r="ET22">
        <v>0</v>
      </c>
      <c r="EU22">
        <v>0</v>
      </c>
      <c r="EV22">
        <v>0</v>
      </c>
      <c r="EW22">
        <v>0</v>
      </c>
      <c r="EX22">
        <v>0</v>
      </c>
      <c r="EY22">
        <v>0</v>
      </c>
      <c r="EZ22">
        <v>0</v>
      </c>
      <c r="FA22">
        <v>0</v>
      </c>
      <c r="FB22">
        <v>0</v>
      </c>
      <c r="FC22">
        <v>0</v>
      </c>
      <c r="FD22">
        <v>0</v>
      </c>
      <c r="FE22">
        <v>0</v>
      </c>
      <c r="FF22">
        <v>0</v>
      </c>
      <c r="FG22">
        <v>0</v>
      </c>
      <c r="FH22">
        <v>0</v>
      </c>
      <c r="FI22">
        <v>0</v>
      </c>
      <c r="FJ22">
        <v>0</v>
      </c>
      <c r="FK22">
        <v>0</v>
      </c>
      <c r="FL22">
        <v>0</v>
      </c>
      <c r="FM22">
        <v>0</v>
      </c>
      <c r="FN22">
        <v>0</v>
      </c>
      <c r="FO22">
        <v>0</v>
      </c>
      <c r="FP22">
        <v>0</v>
      </c>
      <c r="FQ22">
        <v>0</v>
      </c>
      <c r="FR22">
        <v>0</v>
      </c>
      <c r="FS22">
        <v>0</v>
      </c>
      <c r="FT22">
        <v>0</v>
      </c>
      <c r="FU22">
        <v>0</v>
      </c>
      <c r="FV22">
        <v>0</v>
      </c>
      <c r="FW22">
        <v>0</v>
      </c>
      <c r="FX22">
        <v>0</v>
      </c>
      <c r="FY22">
        <v>0</v>
      </c>
      <c r="FZ22">
        <v>0</v>
      </c>
      <c r="GA22">
        <v>0</v>
      </c>
      <c r="GB22">
        <v>0</v>
      </c>
      <c r="GC22">
        <v>0</v>
      </c>
      <c r="GD22">
        <v>0</v>
      </c>
      <c r="GE22">
        <v>0</v>
      </c>
      <c r="GF22">
        <v>0</v>
      </c>
      <c r="GG22">
        <v>0</v>
      </c>
      <c r="GH22">
        <v>0</v>
      </c>
      <c r="GI22">
        <v>0</v>
      </c>
      <c r="GJ22">
        <v>0</v>
      </c>
      <c r="GK22">
        <v>0</v>
      </c>
    </row>
    <row r="23" spans="3:193" x14ac:dyDescent="0.25">
      <c r="C23" t="s">
        <v>50</v>
      </c>
      <c r="D23" t="s">
        <v>50</v>
      </c>
      <c r="E23">
        <v>0</v>
      </c>
      <c r="F23">
        <v>0</v>
      </c>
      <c r="G23">
        <v>0</v>
      </c>
      <c r="H23">
        <v>0</v>
      </c>
      <c r="I23">
        <v>0</v>
      </c>
      <c r="J23">
        <v>0</v>
      </c>
      <c r="K23">
        <v>0</v>
      </c>
      <c r="L23">
        <v>0</v>
      </c>
      <c r="M23">
        <v>0</v>
      </c>
      <c r="N23">
        <v>0</v>
      </c>
      <c r="O23">
        <v>0</v>
      </c>
      <c r="P23">
        <v>0</v>
      </c>
      <c r="Q23">
        <v>0</v>
      </c>
      <c r="R23">
        <v>0</v>
      </c>
      <c r="S23">
        <v>0</v>
      </c>
      <c r="T23">
        <v>0</v>
      </c>
      <c r="U23">
        <v>0</v>
      </c>
      <c r="V23">
        <v>0</v>
      </c>
      <c r="W23">
        <v>0</v>
      </c>
      <c r="X23">
        <v>0</v>
      </c>
      <c r="Y23">
        <v>0</v>
      </c>
      <c r="Z23">
        <v>0</v>
      </c>
      <c r="AA23">
        <v>0</v>
      </c>
      <c r="AB23">
        <v>0</v>
      </c>
      <c r="AC23">
        <v>0</v>
      </c>
      <c r="AD23">
        <v>0</v>
      </c>
      <c r="AE23">
        <v>0</v>
      </c>
      <c r="AF23">
        <v>0</v>
      </c>
      <c r="AG23">
        <v>0</v>
      </c>
      <c r="AH23">
        <v>0</v>
      </c>
      <c r="AI23">
        <v>0</v>
      </c>
      <c r="AJ23">
        <v>0</v>
      </c>
      <c r="AK23">
        <v>0</v>
      </c>
      <c r="AL23">
        <v>0</v>
      </c>
      <c r="AM23">
        <v>0</v>
      </c>
      <c r="AN23">
        <v>0</v>
      </c>
      <c r="AO23">
        <v>0</v>
      </c>
      <c r="AP23">
        <v>0</v>
      </c>
      <c r="AQ23">
        <v>0</v>
      </c>
      <c r="AR23">
        <v>0</v>
      </c>
      <c r="AS23">
        <v>0</v>
      </c>
      <c r="AT23">
        <v>0</v>
      </c>
      <c r="AU23">
        <v>0</v>
      </c>
      <c r="AV23">
        <v>0</v>
      </c>
      <c r="AW23">
        <v>0</v>
      </c>
      <c r="AX23">
        <v>0</v>
      </c>
      <c r="AY23">
        <v>0</v>
      </c>
      <c r="AZ23">
        <v>0</v>
      </c>
      <c r="BA23">
        <v>0</v>
      </c>
      <c r="BB23">
        <v>0</v>
      </c>
      <c r="BC23">
        <v>0</v>
      </c>
      <c r="BD23">
        <v>0</v>
      </c>
      <c r="BE23">
        <v>0</v>
      </c>
      <c r="BF23">
        <v>0</v>
      </c>
      <c r="BG23">
        <v>0</v>
      </c>
      <c r="BH23">
        <v>0</v>
      </c>
      <c r="BI23">
        <v>0</v>
      </c>
      <c r="BJ23">
        <v>0</v>
      </c>
      <c r="BK23">
        <v>0</v>
      </c>
      <c r="BL23">
        <v>0</v>
      </c>
      <c r="BM23">
        <v>0</v>
      </c>
      <c r="BN23">
        <v>0</v>
      </c>
      <c r="BO23">
        <v>0</v>
      </c>
      <c r="BP23">
        <v>0</v>
      </c>
      <c r="BQ23">
        <v>0</v>
      </c>
      <c r="BR23">
        <v>0</v>
      </c>
      <c r="BS23">
        <v>0</v>
      </c>
      <c r="BT23">
        <v>0</v>
      </c>
      <c r="BU23">
        <v>0</v>
      </c>
      <c r="BV23">
        <v>0</v>
      </c>
      <c r="BW23">
        <v>0</v>
      </c>
      <c r="BX23">
        <v>0</v>
      </c>
      <c r="BY23">
        <v>0</v>
      </c>
      <c r="BZ23">
        <v>0</v>
      </c>
      <c r="CA23">
        <v>0</v>
      </c>
      <c r="CB23">
        <v>0</v>
      </c>
      <c r="CC23">
        <v>0</v>
      </c>
      <c r="CD23">
        <v>0</v>
      </c>
      <c r="CE23">
        <v>0</v>
      </c>
      <c r="CF23">
        <v>0</v>
      </c>
      <c r="CG23">
        <v>0</v>
      </c>
      <c r="CH23">
        <v>0</v>
      </c>
      <c r="CI23">
        <v>0</v>
      </c>
      <c r="CJ23">
        <v>0</v>
      </c>
      <c r="CK23">
        <v>0</v>
      </c>
      <c r="CL23">
        <v>0</v>
      </c>
      <c r="CM23">
        <v>0</v>
      </c>
      <c r="CN23">
        <v>0</v>
      </c>
      <c r="CO23">
        <v>0</v>
      </c>
      <c r="CP23">
        <v>0</v>
      </c>
      <c r="CQ23">
        <v>0</v>
      </c>
      <c r="CR23">
        <v>0</v>
      </c>
      <c r="CS23">
        <v>0</v>
      </c>
      <c r="CT23">
        <v>0</v>
      </c>
      <c r="CU23">
        <v>0</v>
      </c>
      <c r="CV23">
        <v>0</v>
      </c>
      <c r="CW23">
        <v>0</v>
      </c>
      <c r="CX23">
        <v>0</v>
      </c>
      <c r="CY23">
        <v>0</v>
      </c>
      <c r="CZ23">
        <v>0</v>
      </c>
      <c r="DA23">
        <v>0</v>
      </c>
      <c r="DB23">
        <v>0</v>
      </c>
      <c r="DC23">
        <v>0</v>
      </c>
      <c r="DD23">
        <v>0</v>
      </c>
      <c r="DE23">
        <v>0</v>
      </c>
      <c r="DF23">
        <v>0</v>
      </c>
      <c r="DG23">
        <v>0</v>
      </c>
      <c r="DH23">
        <v>0</v>
      </c>
      <c r="DI23">
        <v>0</v>
      </c>
      <c r="DJ23">
        <v>0</v>
      </c>
      <c r="DK23">
        <v>0</v>
      </c>
      <c r="DL23">
        <v>0</v>
      </c>
      <c r="DM23">
        <v>0</v>
      </c>
      <c r="DN23">
        <v>0</v>
      </c>
      <c r="DO23">
        <v>0</v>
      </c>
      <c r="DP23">
        <v>0</v>
      </c>
      <c r="DQ23">
        <v>0</v>
      </c>
      <c r="DR23">
        <v>0</v>
      </c>
      <c r="DS23">
        <v>0</v>
      </c>
      <c r="DT23">
        <v>0</v>
      </c>
      <c r="DU23">
        <v>0</v>
      </c>
      <c r="DV23">
        <v>0</v>
      </c>
      <c r="DW23">
        <v>0</v>
      </c>
      <c r="DX23">
        <v>0</v>
      </c>
      <c r="DY23">
        <v>0</v>
      </c>
      <c r="DZ23">
        <v>0</v>
      </c>
      <c r="EA23">
        <v>0</v>
      </c>
      <c r="EB23">
        <v>0</v>
      </c>
      <c r="EC23">
        <v>0</v>
      </c>
      <c r="ED23">
        <v>0</v>
      </c>
      <c r="EE23">
        <v>0</v>
      </c>
      <c r="EF23">
        <v>0</v>
      </c>
      <c r="EG23">
        <v>0</v>
      </c>
      <c r="EH23">
        <v>0</v>
      </c>
      <c r="EI23">
        <v>0</v>
      </c>
      <c r="EJ23">
        <v>0</v>
      </c>
      <c r="EK23">
        <v>0</v>
      </c>
      <c r="EL23">
        <v>0</v>
      </c>
      <c r="EM23">
        <v>0</v>
      </c>
      <c r="EN23">
        <v>0</v>
      </c>
      <c r="EO23">
        <v>0</v>
      </c>
      <c r="EP23">
        <v>0</v>
      </c>
      <c r="EQ23">
        <v>0</v>
      </c>
      <c r="ER23">
        <v>0</v>
      </c>
      <c r="ES23">
        <v>0</v>
      </c>
      <c r="ET23">
        <v>0</v>
      </c>
      <c r="EU23">
        <v>0</v>
      </c>
      <c r="EV23">
        <v>0</v>
      </c>
      <c r="EW23">
        <v>0</v>
      </c>
      <c r="EX23">
        <v>0</v>
      </c>
      <c r="EY23">
        <v>0</v>
      </c>
      <c r="EZ23">
        <v>0</v>
      </c>
      <c r="FA23">
        <v>0</v>
      </c>
      <c r="FB23">
        <v>0</v>
      </c>
      <c r="FC23">
        <v>0</v>
      </c>
      <c r="FD23">
        <v>0</v>
      </c>
      <c r="FE23">
        <v>0</v>
      </c>
      <c r="FF23">
        <v>0</v>
      </c>
      <c r="FG23">
        <v>0</v>
      </c>
      <c r="FH23">
        <v>0</v>
      </c>
      <c r="FI23">
        <v>0</v>
      </c>
      <c r="FJ23">
        <v>0</v>
      </c>
      <c r="FK23">
        <v>0</v>
      </c>
      <c r="FL23">
        <v>0</v>
      </c>
      <c r="FM23">
        <v>0</v>
      </c>
      <c r="FN23">
        <v>0</v>
      </c>
      <c r="FO23">
        <v>0</v>
      </c>
      <c r="FP23">
        <v>0</v>
      </c>
      <c r="FQ23">
        <v>0</v>
      </c>
      <c r="FR23">
        <v>0</v>
      </c>
      <c r="FS23">
        <v>0</v>
      </c>
      <c r="FT23">
        <v>0</v>
      </c>
      <c r="FU23">
        <v>0</v>
      </c>
      <c r="FV23">
        <v>0</v>
      </c>
      <c r="FW23">
        <v>0</v>
      </c>
      <c r="FX23">
        <v>0</v>
      </c>
      <c r="FY23">
        <v>0</v>
      </c>
      <c r="FZ23">
        <v>0</v>
      </c>
      <c r="GA23">
        <v>0</v>
      </c>
      <c r="GB23">
        <v>0</v>
      </c>
      <c r="GC23">
        <v>0</v>
      </c>
      <c r="GD23">
        <v>0</v>
      </c>
      <c r="GE23">
        <v>0</v>
      </c>
      <c r="GF23">
        <v>0</v>
      </c>
      <c r="GG23">
        <v>0</v>
      </c>
      <c r="GH23">
        <v>0</v>
      </c>
      <c r="GI23">
        <v>0</v>
      </c>
      <c r="GJ23">
        <v>0</v>
      </c>
      <c r="GK23">
        <v>0</v>
      </c>
    </row>
    <row r="24" spans="3:193" x14ac:dyDescent="0.25">
      <c r="C24" t="s">
        <v>51</v>
      </c>
      <c r="D24" t="s">
        <v>51</v>
      </c>
      <c r="E24">
        <v>0</v>
      </c>
      <c r="F24">
        <v>0</v>
      </c>
      <c r="G24">
        <v>0</v>
      </c>
      <c r="H24">
        <v>0</v>
      </c>
      <c r="I24">
        <v>0</v>
      </c>
      <c r="J24">
        <v>0</v>
      </c>
      <c r="K24">
        <v>0</v>
      </c>
      <c r="L24">
        <v>0</v>
      </c>
      <c r="M24">
        <v>0</v>
      </c>
      <c r="N24">
        <v>0</v>
      </c>
      <c r="O24">
        <v>0</v>
      </c>
      <c r="P24">
        <v>0</v>
      </c>
      <c r="Q24">
        <v>0</v>
      </c>
      <c r="R24">
        <v>0</v>
      </c>
      <c r="S24">
        <v>0</v>
      </c>
      <c r="T24">
        <v>0</v>
      </c>
      <c r="U24">
        <v>0</v>
      </c>
      <c r="V24">
        <v>0</v>
      </c>
      <c r="W24">
        <v>0</v>
      </c>
      <c r="X24">
        <v>0</v>
      </c>
      <c r="Y24">
        <v>0</v>
      </c>
      <c r="Z24">
        <v>0</v>
      </c>
      <c r="AA24">
        <v>0</v>
      </c>
      <c r="AB24">
        <v>0</v>
      </c>
      <c r="AC24">
        <v>0</v>
      </c>
      <c r="AD24">
        <v>0</v>
      </c>
      <c r="AE24">
        <v>0</v>
      </c>
      <c r="AF24">
        <v>0</v>
      </c>
      <c r="AG24">
        <v>0</v>
      </c>
      <c r="AH24">
        <v>0</v>
      </c>
      <c r="AI24">
        <v>0</v>
      </c>
      <c r="AJ24">
        <v>0</v>
      </c>
      <c r="AK24">
        <v>0</v>
      </c>
      <c r="AL24">
        <v>0</v>
      </c>
      <c r="AM24">
        <v>0</v>
      </c>
      <c r="AN24">
        <v>0</v>
      </c>
      <c r="AO24">
        <v>0</v>
      </c>
      <c r="AP24">
        <v>0</v>
      </c>
      <c r="AQ24">
        <v>0</v>
      </c>
      <c r="AR24">
        <v>0</v>
      </c>
      <c r="AS24">
        <v>0</v>
      </c>
      <c r="AT24">
        <v>0</v>
      </c>
      <c r="AU24">
        <v>0</v>
      </c>
      <c r="AV24">
        <v>0</v>
      </c>
      <c r="AW24">
        <v>0</v>
      </c>
      <c r="AX24">
        <v>0</v>
      </c>
      <c r="AY24">
        <v>0</v>
      </c>
      <c r="AZ24">
        <v>0</v>
      </c>
      <c r="BA24">
        <v>0</v>
      </c>
      <c r="BB24">
        <v>0</v>
      </c>
      <c r="BC24">
        <v>0</v>
      </c>
      <c r="BD24">
        <v>0</v>
      </c>
      <c r="BE24">
        <v>0</v>
      </c>
      <c r="BF24">
        <v>0</v>
      </c>
      <c r="BG24">
        <v>0</v>
      </c>
      <c r="BH24">
        <v>0</v>
      </c>
      <c r="BI24">
        <v>0</v>
      </c>
      <c r="BJ24">
        <v>0</v>
      </c>
      <c r="BK24">
        <v>0</v>
      </c>
      <c r="BL24">
        <v>0</v>
      </c>
      <c r="BM24">
        <v>0</v>
      </c>
      <c r="BN24">
        <v>0</v>
      </c>
      <c r="BO24">
        <v>0</v>
      </c>
      <c r="BP24">
        <v>0</v>
      </c>
      <c r="BQ24">
        <v>0</v>
      </c>
      <c r="BR24">
        <v>0</v>
      </c>
      <c r="BS24">
        <v>0</v>
      </c>
      <c r="BT24">
        <v>0</v>
      </c>
      <c r="BU24">
        <v>0</v>
      </c>
      <c r="BV24">
        <v>0</v>
      </c>
      <c r="BW24">
        <v>0</v>
      </c>
      <c r="BX24">
        <v>0</v>
      </c>
      <c r="BY24">
        <v>0</v>
      </c>
      <c r="BZ24">
        <v>0</v>
      </c>
      <c r="CA24">
        <v>0</v>
      </c>
      <c r="CB24">
        <v>0</v>
      </c>
      <c r="CC24">
        <v>0</v>
      </c>
      <c r="CD24">
        <v>0</v>
      </c>
      <c r="CE24">
        <v>0</v>
      </c>
      <c r="CF24">
        <v>0</v>
      </c>
      <c r="CG24">
        <v>0</v>
      </c>
      <c r="CH24">
        <v>0</v>
      </c>
      <c r="CI24">
        <v>0</v>
      </c>
      <c r="CJ24">
        <v>0</v>
      </c>
      <c r="CK24">
        <v>0</v>
      </c>
      <c r="CL24">
        <v>0</v>
      </c>
      <c r="CM24">
        <v>0</v>
      </c>
      <c r="CN24">
        <v>0</v>
      </c>
      <c r="CO24">
        <v>0</v>
      </c>
      <c r="CP24">
        <v>0</v>
      </c>
      <c r="CQ24">
        <v>0</v>
      </c>
      <c r="CR24">
        <v>0</v>
      </c>
      <c r="CS24">
        <v>0</v>
      </c>
      <c r="CT24">
        <v>0</v>
      </c>
      <c r="CU24">
        <v>0</v>
      </c>
      <c r="CV24">
        <v>0</v>
      </c>
      <c r="CW24">
        <v>0</v>
      </c>
      <c r="CX24">
        <v>0</v>
      </c>
      <c r="CY24">
        <v>0</v>
      </c>
      <c r="CZ24">
        <v>0</v>
      </c>
      <c r="DA24">
        <v>0</v>
      </c>
      <c r="DB24">
        <v>0</v>
      </c>
      <c r="DC24">
        <v>0</v>
      </c>
      <c r="DD24">
        <v>0</v>
      </c>
      <c r="DE24">
        <v>0</v>
      </c>
      <c r="DF24">
        <v>0</v>
      </c>
      <c r="DG24">
        <v>0</v>
      </c>
      <c r="DH24">
        <v>0</v>
      </c>
      <c r="DI24">
        <v>0</v>
      </c>
      <c r="DJ24">
        <v>0</v>
      </c>
      <c r="DK24">
        <v>0</v>
      </c>
      <c r="DL24">
        <v>0</v>
      </c>
      <c r="DM24">
        <v>0</v>
      </c>
      <c r="DN24">
        <v>0</v>
      </c>
      <c r="DO24">
        <v>0</v>
      </c>
      <c r="DP24">
        <v>0</v>
      </c>
      <c r="DQ24">
        <v>0</v>
      </c>
      <c r="DR24">
        <v>0</v>
      </c>
      <c r="DS24">
        <v>0</v>
      </c>
      <c r="DT24">
        <v>0</v>
      </c>
      <c r="DU24">
        <v>0</v>
      </c>
      <c r="DV24">
        <v>0</v>
      </c>
      <c r="DW24">
        <v>0</v>
      </c>
      <c r="DX24">
        <v>0</v>
      </c>
      <c r="DY24">
        <v>0</v>
      </c>
      <c r="DZ24">
        <v>0</v>
      </c>
      <c r="EA24">
        <v>0</v>
      </c>
      <c r="EB24">
        <v>0</v>
      </c>
      <c r="EC24">
        <v>0</v>
      </c>
      <c r="ED24">
        <v>0</v>
      </c>
      <c r="EE24">
        <v>0</v>
      </c>
      <c r="EF24">
        <v>0</v>
      </c>
      <c r="EG24">
        <v>0</v>
      </c>
      <c r="EH24">
        <v>0</v>
      </c>
      <c r="EI24">
        <v>0</v>
      </c>
      <c r="EJ24">
        <v>0</v>
      </c>
      <c r="EK24">
        <v>0</v>
      </c>
      <c r="EL24">
        <v>0</v>
      </c>
      <c r="EM24">
        <v>0</v>
      </c>
      <c r="EN24">
        <v>0</v>
      </c>
      <c r="EO24">
        <v>0</v>
      </c>
      <c r="EP24">
        <v>0</v>
      </c>
      <c r="EQ24">
        <v>0</v>
      </c>
      <c r="ER24">
        <v>0</v>
      </c>
      <c r="ES24">
        <v>0</v>
      </c>
      <c r="ET24">
        <v>0</v>
      </c>
      <c r="EU24">
        <v>0</v>
      </c>
      <c r="EV24">
        <v>0</v>
      </c>
      <c r="EW24">
        <v>0</v>
      </c>
      <c r="EX24">
        <v>0</v>
      </c>
      <c r="EY24">
        <v>0</v>
      </c>
      <c r="EZ24">
        <v>0</v>
      </c>
      <c r="FA24">
        <v>0</v>
      </c>
      <c r="FB24">
        <v>0</v>
      </c>
      <c r="FC24">
        <v>0</v>
      </c>
      <c r="FD24">
        <v>0</v>
      </c>
      <c r="FE24">
        <v>0</v>
      </c>
      <c r="FF24">
        <v>0</v>
      </c>
      <c r="FG24">
        <v>0</v>
      </c>
      <c r="FH24">
        <v>0</v>
      </c>
      <c r="FI24">
        <v>0</v>
      </c>
      <c r="FJ24">
        <v>0</v>
      </c>
      <c r="FK24">
        <v>0</v>
      </c>
      <c r="FL24">
        <v>0</v>
      </c>
      <c r="FM24">
        <v>0</v>
      </c>
      <c r="FN24">
        <v>0</v>
      </c>
      <c r="FO24">
        <v>0</v>
      </c>
      <c r="FP24">
        <v>0</v>
      </c>
      <c r="FQ24">
        <v>0</v>
      </c>
      <c r="FR24">
        <v>0</v>
      </c>
      <c r="FS24">
        <v>0</v>
      </c>
      <c r="FT24">
        <v>0</v>
      </c>
      <c r="FU24">
        <v>0</v>
      </c>
      <c r="FV24">
        <v>0</v>
      </c>
      <c r="FW24">
        <v>0</v>
      </c>
      <c r="FX24">
        <v>0</v>
      </c>
      <c r="FY24">
        <v>0</v>
      </c>
      <c r="FZ24">
        <v>0</v>
      </c>
      <c r="GA24">
        <v>0</v>
      </c>
      <c r="GB24">
        <v>0</v>
      </c>
      <c r="GC24">
        <v>0</v>
      </c>
      <c r="GD24">
        <v>0</v>
      </c>
      <c r="GE24">
        <v>0</v>
      </c>
      <c r="GF24">
        <v>0</v>
      </c>
      <c r="GG24">
        <v>0</v>
      </c>
      <c r="GH24">
        <v>0</v>
      </c>
      <c r="GI24">
        <v>0</v>
      </c>
      <c r="GJ24">
        <v>0</v>
      </c>
      <c r="GK24">
        <v>0</v>
      </c>
    </row>
    <row r="25" spans="3:193" x14ac:dyDescent="0.25">
      <c r="C25" t="s">
        <v>242</v>
      </c>
      <c r="D25" t="s">
        <v>242</v>
      </c>
      <c r="E25">
        <v>0</v>
      </c>
      <c r="F25">
        <v>0</v>
      </c>
      <c r="G25">
        <v>0</v>
      </c>
      <c r="H25">
        <v>0</v>
      </c>
      <c r="I25">
        <v>0</v>
      </c>
      <c r="J25">
        <v>0</v>
      </c>
      <c r="K25">
        <v>0</v>
      </c>
      <c r="L25">
        <v>0</v>
      </c>
      <c r="M25">
        <v>0</v>
      </c>
      <c r="N25">
        <v>0</v>
      </c>
      <c r="O25">
        <v>0</v>
      </c>
      <c r="P25">
        <v>0</v>
      </c>
      <c r="Q25">
        <v>0</v>
      </c>
      <c r="R25">
        <v>0</v>
      </c>
      <c r="S25">
        <v>0</v>
      </c>
      <c r="T25">
        <v>0</v>
      </c>
      <c r="U25">
        <v>0</v>
      </c>
      <c r="V25">
        <v>0</v>
      </c>
      <c r="W25">
        <v>0</v>
      </c>
      <c r="X25">
        <v>0</v>
      </c>
      <c r="Y25">
        <v>0</v>
      </c>
      <c r="Z25">
        <v>0</v>
      </c>
      <c r="AA25">
        <v>0</v>
      </c>
      <c r="AB25">
        <v>0</v>
      </c>
      <c r="AC25">
        <v>0</v>
      </c>
      <c r="AD25">
        <v>0</v>
      </c>
      <c r="AE25">
        <v>0</v>
      </c>
      <c r="AF25">
        <v>0</v>
      </c>
      <c r="AG25">
        <v>0</v>
      </c>
      <c r="AH25">
        <v>0</v>
      </c>
      <c r="AI25">
        <v>0</v>
      </c>
      <c r="AJ25">
        <v>0</v>
      </c>
      <c r="AK25">
        <v>0</v>
      </c>
      <c r="AL25">
        <v>0</v>
      </c>
      <c r="AM25">
        <v>0</v>
      </c>
      <c r="AN25">
        <v>0</v>
      </c>
      <c r="AO25">
        <v>0</v>
      </c>
      <c r="AP25">
        <v>0</v>
      </c>
      <c r="AQ25">
        <v>0</v>
      </c>
      <c r="AR25">
        <v>0</v>
      </c>
      <c r="AS25">
        <v>0</v>
      </c>
      <c r="AT25">
        <v>0</v>
      </c>
      <c r="AU25">
        <v>0</v>
      </c>
      <c r="AV25">
        <v>0</v>
      </c>
      <c r="AW25">
        <v>0</v>
      </c>
      <c r="AX25">
        <v>0</v>
      </c>
      <c r="AY25">
        <v>0</v>
      </c>
      <c r="AZ25">
        <v>0</v>
      </c>
      <c r="BA25">
        <v>0</v>
      </c>
      <c r="BB25">
        <v>0</v>
      </c>
      <c r="BC25">
        <v>0</v>
      </c>
      <c r="BD25">
        <v>0</v>
      </c>
      <c r="BE25">
        <v>0</v>
      </c>
      <c r="BF25">
        <v>0</v>
      </c>
      <c r="BG25">
        <v>0</v>
      </c>
      <c r="BH25">
        <v>0</v>
      </c>
      <c r="BI25">
        <v>0</v>
      </c>
      <c r="BJ25">
        <v>0</v>
      </c>
      <c r="BK25">
        <v>0</v>
      </c>
      <c r="BL25">
        <v>0</v>
      </c>
      <c r="BM25">
        <v>0</v>
      </c>
      <c r="BN25">
        <v>0</v>
      </c>
      <c r="BO25">
        <v>0</v>
      </c>
      <c r="BP25">
        <v>0</v>
      </c>
      <c r="BQ25">
        <v>0</v>
      </c>
      <c r="BR25">
        <v>0</v>
      </c>
      <c r="BS25">
        <v>0</v>
      </c>
      <c r="BT25">
        <v>0</v>
      </c>
      <c r="BU25">
        <v>0</v>
      </c>
      <c r="BV25">
        <v>0</v>
      </c>
      <c r="BW25">
        <v>0</v>
      </c>
      <c r="BX25">
        <v>0</v>
      </c>
      <c r="BY25">
        <v>0</v>
      </c>
      <c r="BZ25">
        <v>0</v>
      </c>
      <c r="CA25">
        <v>0</v>
      </c>
      <c r="CB25">
        <v>0</v>
      </c>
      <c r="CC25">
        <v>0</v>
      </c>
      <c r="CD25">
        <v>0</v>
      </c>
      <c r="CE25">
        <v>0</v>
      </c>
      <c r="CF25">
        <v>0</v>
      </c>
      <c r="CG25">
        <v>0</v>
      </c>
      <c r="CH25">
        <v>0</v>
      </c>
      <c r="CI25">
        <v>0</v>
      </c>
      <c r="CJ25">
        <v>0</v>
      </c>
      <c r="CK25">
        <v>0</v>
      </c>
      <c r="CL25">
        <v>0</v>
      </c>
      <c r="CM25">
        <v>0</v>
      </c>
      <c r="CN25">
        <v>0</v>
      </c>
      <c r="CO25">
        <v>0</v>
      </c>
      <c r="CP25">
        <v>0</v>
      </c>
      <c r="CQ25">
        <v>0</v>
      </c>
      <c r="CR25">
        <v>0</v>
      </c>
      <c r="CS25">
        <v>0</v>
      </c>
      <c r="CT25">
        <v>0</v>
      </c>
      <c r="CU25">
        <v>0</v>
      </c>
      <c r="CV25">
        <v>0</v>
      </c>
      <c r="CW25">
        <v>0</v>
      </c>
      <c r="CX25">
        <v>0</v>
      </c>
      <c r="CY25">
        <v>0</v>
      </c>
      <c r="CZ25">
        <v>0</v>
      </c>
      <c r="DA25">
        <v>0</v>
      </c>
      <c r="DB25">
        <v>0</v>
      </c>
      <c r="DC25">
        <v>0</v>
      </c>
      <c r="DD25">
        <v>0</v>
      </c>
      <c r="DE25">
        <v>0</v>
      </c>
      <c r="DF25">
        <v>0</v>
      </c>
      <c r="DG25">
        <v>0</v>
      </c>
      <c r="DH25">
        <v>0</v>
      </c>
      <c r="DI25">
        <v>0</v>
      </c>
      <c r="DJ25">
        <v>0</v>
      </c>
      <c r="DK25">
        <v>0</v>
      </c>
      <c r="DL25">
        <v>0</v>
      </c>
      <c r="DM25">
        <v>0</v>
      </c>
      <c r="DN25">
        <v>0</v>
      </c>
      <c r="DO25">
        <v>0</v>
      </c>
      <c r="DP25">
        <v>0</v>
      </c>
      <c r="DQ25">
        <v>0</v>
      </c>
      <c r="DR25">
        <v>0</v>
      </c>
      <c r="DS25">
        <v>0</v>
      </c>
      <c r="DT25">
        <v>0</v>
      </c>
      <c r="DU25">
        <v>0</v>
      </c>
      <c r="DV25">
        <v>0</v>
      </c>
      <c r="DW25">
        <v>0</v>
      </c>
      <c r="DX25">
        <v>0</v>
      </c>
      <c r="DY25">
        <v>0</v>
      </c>
      <c r="DZ25">
        <v>0</v>
      </c>
      <c r="EA25">
        <v>0</v>
      </c>
      <c r="EB25">
        <v>0</v>
      </c>
      <c r="EC25">
        <v>0</v>
      </c>
      <c r="ED25">
        <v>0</v>
      </c>
      <c r="EE25">
        <v>0</v>
      </c>
      <c r="EF25">
        <v>0</v>
      </c>
      <c r="EG25">
        <v>0</v>
      </c>
      <c r="EH25">
        <v>0</v>
      </c>
      <c r="EI25">
        <v>0</v>
      </c>
      <c r="EJ25">
        <v>0</v>
      </c>
      <c r="EK25">
        <v>0</v>
      </c>
      <c r="EL25">
        <v>0</v>
      </c>
      <c r="EM25">
        <v>0</v>
      </c>
      <c r="EN25">
        <v>0</v>
      </c>
      <c r="EO25">
        <v>0</v>
      </c>
      <c r="EP25">
        <v>0</v>
      </c>
      <c r="EQ25">
        <v>0</v>
      </c>
      <c r="ER25">
        <v>0</v>
      </c>
      <c r="ES25">
        <v>0</v>
      </c>
      <c r="ET25">
        <v>0</v>
      </c>
      <c r="EU25">
        <v>0</v>
      </c>
      <c r="EV25">
        <v>0</v>
      </c>
      <c r="EW25">
        <v>0</v>
      </c>
      <c r="EX25">
        <v>0</v>
      </c>
      <c r="EY25">
        <v>0</v>
      </c>
      <c r="EZ25">
        <v>0</v>
      </c>
      <c r="FA25">
        <v>0</v>
      </c>
      <c r="FB25">
        <v>0</v>
      </c>
      <c r="FC25">
        <v>0</v>
      </c>
      <c r="FD25">
        <v>0</v>
      </c>
      <c r="FE25">
        <v>0</v>
      </c>
      <c r="FF25">
        <v>0</v>
      </c>
      <c r="FG25">
        <v>0</v>
      </c>
      <c r="FH25">
        <v>0</v>
      </c>
      <c r="FI25">
        <v>0</v>
      </c>
      <c r="FJ25">
        <v>0</v>
      </c>
      <c r="FK25">
        <v>0</v>
      </c>
      <c r="FL25">
        <v>0</v>
      </c>
      <c r="FM25">
        <v>0</v>
      </c>
      <c r="FN25">
        <v>0</v>
      </c>
      <c r="FO25">
        <v>0</v>
      </c>
      <c r="FP25">
        <v>0</v>
      </c>
      <c r="FQ25">
        <v>0</v>
      </c>
      <c r="FR25">
        <v>0</v>
      </c>
      <c r="FS25">
        <v>0</v>
      </c>
      <c r="FT25">
        <v>0</v>
      </c>
      <c r="FU25">
        <v>0</v>
      </c>
      <c r="FV25">
        <v>0</v>
      </c>
      <c r="FW25">
        <v>0</v>
      </c>
      <c r="FX25">
        <v>0</v>
      </c>
      <c r="FY25">
        <v>0</v>
      </c>
      <c r="FZ25">
        <v>0</v>
      </c>
      <c r="GA25">
        <v>0</v>
      </c>
      <c r="GB25">
        <v>0</v>
      </c>
      <c r="GC25">
        <v>0</v>
      </c>
      <c r="GD25">
        <v>0</v>
      </c>
      <c r="GE25">
        <v>0</v>
      </c>
      <c r="GF25">
        <v>0</v>
      </c>
      <c r="GG25">
        <v>0</v>
      </c>
      <c r="GH25">
        <v>0</v>
      </c>
      <c r="GI25">
        <v>0</v>
      </c>
      <c r="GJ25">
        <v>0</v>
      </c>
      <c r="GK25">
        <v>0</v>
      </c>
    </row>
    <row r="26" spans="3:193" x14ac:dyDescent="0.25">
      <c r="C26" t="s">
        <v>52</v>
      </c>
      <c r="D26" t="s">
        <v>52</v>
      </c>
      <c r="E26">
        <v>0</v>
      </c>
      <c r="F26">
        <v>0</v>
      </c>
      <c r="G26">
        <v>0</v>
      </c>
      <c r="H26">
        <v>0</v>
      </c>
      <c r="I26">
        <v>0</v>
      </c>
      <c r="J26">
        <v>0</v>
      </c>
      <c r="K26">
        <v>0</v>
      </c>
      <c r="L26">
        <v>0</v>
      </c>
      <c r="M26">
        <v>0</v>
      </c>
      <c r="N26">
        <v>0</v>
      </c>
      <c r="O26">
        <v>0</v>
      </c>
      <c r="P26">
        <v>0</v>
      </c>
      <c r="Q26">
        <v>0</v>
      </c>
      <c r="R26">
        <v>0</v>
      </c>
      <c r="S26">
        <v>0</v>
      </c>
      <c r="T26">
        <v>0</v>
      </c>
      <c r="U26">
        <v>0</v>
      </c>
      <c r="V26">
        <v>0</v>
      </c>
      <c r="W26">
        <v>0</v>
      </c>
      <c r="X26">
        <v>0</v>
      </c>
      <c r="Y26">
        <v>0</v>
      </c>
      <c r="Z26">
        <v>0</v>
      </c>
      <c r="AA26">
        <v>0</v>
      </c>
      <c r="AB26">
        <v>0</v>
      </c>
      <c r="AC26">
        <v>0</v>
      </c>
      <c r="AD26">
        <v>0</v>
      </c>
      <c r="AE26">
        <v>0</v>
      </c>
      <c r="AF26">
        <v>0</v>
      </c>
      <c r="AG26">
        <v>0</v>
      </c>
      <c r="AH26">
        <v>0</v>
      </c>
      <c r="AI26">
        <v>0</v>
      </c>
      <c r="AJ26">
        <v>0</v>
      </c>
      <c r="AK26">
        <v>0</v>
      </c>
      <c r="AL26">
        <v>0</v>
      </c>
      <c r="AM26">
        <v>0</v>
      </c>
      <c r="AN26">
        <v>0</v>
      </c>
      <c r="AO26">
        <v>0</v>
      </c>
      <c r="AP26">
        <v>0</v>
      </c>
      <c r="AQ26">
        <v>0</v>
      </c>
      <c r="AR26">
        <v>0</v>
      </c>
      <c r="AS26">
        <v>0</v>
      </c>
      <c r="AT26">
        <v>0</v>
      </c>
      <c r="AU26">
        <v>0</v>
      </c>
      <c r="AV26">
        <v>0</v>
      </c>
      <c r="AW26">
        <v>0</v>
      </c>
      <c r="AX26">
        <v>0</v>
      </c>
      <c r="AY26">
        <v>0</v>
      </c>
      <c r="AZ26">
        <v>0</v>
      </c>
      <c r="BA26">
        <v>0</v>
      </c>
      <c r="BB26">
        <v>0</v>
      </c>
      <c r="BC26">
        <v>0</v>
      </c>
      <c r="BD26">
        <v>0</v>
      </c>
      <c r="BE26">
        <v>0</v>
      </c>
      <c r="BF26">
        <v>0</v>
      </c>
      <c r="BG26">
        <v>0</v>
      </c>
      <c r="BH26">
        <v>0</v>
      </c>
      <c r="BI26">
        <v>0</v>
      </c>
      <c r="BJ26">
        <v>0</v>
      </c>
      <c r="BK26">
        <v>0</v>
      </c>
      <c r="BL26">
        <v>0</v>
      </c>
      <c r="BM26">
        <v>0</v>
      </c>
      <c r="BN26">
        <v>0</v>
      </c>
      <c r="BO26">
        <v>0</v>
      </c>
      <c r="BP26">
        <v>0</v>
      </c>
      <c r="BQ26">
        <v>0</v>
      </c>
      <c r="BR26">
        <v>0</v>
      </c>
      <c r="BS26">
        <v>0</v>
      </c>
      <c r="BT26">
        <v>0</v>
      </c>
      <c r="BU26">
        <v>0</v>
      </c>
      <c r="BV26">
        <v>0</v>
      </c>
      <c r="BW26">
        <v>0</v>
      </c>
      <c r="BX26">
        <v>0</v>
      </c>
      <c r="BY26">
        <v>0</v>
      </c>
      <c r="BZ26">
        <v>0</v>
      </c>
      <c r="CA26">
        <v>0</v>
      </c>
      <c r="CB26">
        <v>0</v>
      </c>
      <c r="CC26">
        <v>0</v>
      </c>
      <c r="CD26">
        <v>0</v>
      </c>
      <c r="CE26">
        <v>0</v>
      </c>
      <c r="CF26">
        <v>0</v>
      </c>
      <c r="CG26">
        <v>0</v>
      </c>
      <c r="CH26">
        <v>0</v>
      </c>
      <c r="CI26">
        <v>0</v>
      </c>
      <c r="CJ26">
        <v>0</v>
      </c>
      <c r="CK26">
        <v>0</v>
      </c>
      <c r="CL26">
        <v>0</v>
      </c>
      <c r="CM26">
        <v>0</v>
      </c>
      <c r="CN26">
        <v>0</v>
      </c>
      <c r="CO26">
        <v>0</v>
      </c>
      <c r="CP26">
        <v>0</v>
      </c>
      <c r="CQ26">
        <v>0</v>
      </c>
      <c r="CR26">
        <v>0</v>
      </c>
      <c r="CS26">
        <v>0</v>
      </c>
      <c r="CT26">
        <v>0</v>
      </c>
      <c r="CU26">
        <v>0</v>
      </c>
      <c r="CV26">
        <v>0</v>
      </c>
      <c r="CW26">
        <v>0</v>
      </c>
      <c r="CX26">
        <v>0</v>
      </c>
      <c r="CY26">
        <v>0</v>
      </c>
      <c r="CZ26">
        <v>0</v>
      </c>
      <c r="DA26">
        <v>0</v>
      </c>
      <c r="DB26">
        <v>0</v>
      </c>
      <c r="DC26">
        <v>0</v>
      </c>
      <c r="DD26">
        <v>0</v>
      </c>
      <c r="DE26">
        <v>0</v>
      </c>
      <c r="DF26">
        <v>0</v>
      </c>
      <c r="DG26">
        <v>0</v>
      </c>
      <c r="DH26">
        <v>0</v>
      </c>
      <c r="DI26">
        <v>0</v>
      </c>
      <c r="DJ26">
        <v>0</v>
      </c>
      <c r="DK26">
        <v>0</v>
      </c>
      <c r="DL26">
        <v>0</v>
      </c>
      <c r="DM26">
        <v>0</v>
      </c>
      <c r="DN26">
        <v>0</v>
      </c>
      <c r="DO26">
        <v>0</v>
      </c>
      <c r="DP26">
        <v>0</v>
      </c>
      <c r="DQ26">
        <v>0</v>
      </c>
      <c r="DR26">
        <v>0</v>
      </c>
      <c r="DS26">
        <v>0</v>
      </c>
      <c r="DT26">
        <v>0</v>
      </c>
      <c r="DU26">
        <v>0</v>
      </c>
      <c r="DV26">
        <v>0</v>
      </c>
      <c r="DW26">
        <v>0</v>
      </c>
      <c r="DX26">
        <v>0</v>
      </c>
      <c r="DY26">
        <v>0</v>
      </c>
      <c r="DZ26">
        <v>0</v>
      </c>
      <c r="EA26">
        <v>0</v>
      </c>
      <c r="EB26">
        <v>0</v>
      </c>
      <c r="EC26">
        <v>0</v>
      </c>
      <c r="ED26">
        <v>0</v>
      </c>
      <c r="EE26">
        <v>0</v>
      </c>
      <c r="EF26">
        <v>0</v>
      </c>
      <c r="EG26">
        <v>0</v>
      </c>
      <c r="EH26">
        <v>0</v>
      </c>
      <c r="EI26">
        <v>0</v>
      </c>
      <c r="EJ26">
        <v>0</v>
      </c>
      <c r="EK26">
        <v>0</v>
      </c>
      <c r="EL26">
        <v>0</v>
      </c>
      <c r="EM26">
        <v>0</v>
      </c>
      <c r="EN26">
        <v>0</v>
      </c>
      <c r="EO26">
        <v>0</v>
      </c>
      <c r="EP26">
        <v>0</v>
      </c>
      <c r="EQ26">
        <v>0</v>
      </c>
      <c r="ER26">
        <v>0</v>
      </c>
      <c r="ES26">
        <v>0</v>
      </c>
      <c r="ET26">
        <v>0</v>
      </c>
      <c r="EU26">
        <v>0</v>
      </c>
      <c r="EV26">
        <v>0</v>
      </c>
      <c r="EW26">
        <v>0</v>
      </c>
      <c r="EX26">
        <v>0</v>
      </c>
      <c r="EY26">
        <v>0</v>
      </c>
      <c r="EZ26">
        <v>0</v>
      </c>
      <c r="FA26">
        <v>0</v>
      </c>
      <c r="FB26">
        <v>0</v>
      </c>
      <c r="FC26">
        <v>0</v>
      </c>
      <c r="FD26">
        <v>0</v>
      </c>
      <c r="FE26">
        <v>0</v>
      </c>
      <c r="FF26">
        <v>0</v>
      </c>
      <c r="FG26">
        <v>0</v>
      </c>
      <c r="FH26">
        <v>0</v>
      </c>
      <c r="FI26">
        <v>0</v>
      </c>
      <c r="FJ26">
        <v>0</v>
      </c>
      <c r="FK26">
        <v>0</v>
      </c>
      <c r="FL26">
        <v>0</v>
      </c>
      <c r="FM26">
        <v>0</v>
      </c>
      <c r="FN26">
        <v>0</v>
      </c>
      <c r="FO26">
        <v>0</v>
      </c>
      <c r="FP26">
        <v>0</v>
      </c>
      <c r="FQ26">
        <v>0</v>
      </c>
      <c r="FR26">
        <v>0</v>
      </c>
      <c r="FS26">
        <v>0</v>
      </c>
      <c r="FT26">
        <v>0</v>
      </c>
      <c r="FU26">
        <v>0</v>
      </c>
      <c r="FV26">
        <v>0</v>
      </c>
      <c r="FW26">
        <v>0</v>
      </c>
      <c r="FX26">
        <v>0</v>
      </c>
      <c r="FY26">
        <v>0</v>
      </c>
      <c r="FZ26">
        <v>0</v>
      </c>
      <c r="GA26">
        <v>0</v>
      </c>
      <c r="GB26">
        <v>0</v>
      </c>
      <c r="GC26">
        <v>0</v>
      </c>
      <c r="GD26">
        <v>0</v>
      </c>
      <c r="GE26">
        <v>0</v>
      </c>
      <c r="GF26">
        <v>0</v>
      </c>
      <c r="GG26">
        <v>0</v>
      </c>
      <c r="GH26">
        <v>0</v>
      </c>
      <c r="GI26">
        <v>0</v>
      </c>
      <c r="GJ26">
        <v>0</v>
      </c>
      <c r="GK26">
        <v>0</v>
      </c>
    </row>
    <row r="27" spans="3:193" x14ac:dyDescent="0.25">
      <c r="C27" t="s">
        <v>53</v>
      </c>
      <c r="D27" t="s">
        <v>53</v>
      </c>
      <c r="E27">
        <v>0</v>
      </c>
      <c r="F27">
        <v>0</v>
      </c>
      <c r="G27">
        <v>0</v>
      </c>
      <c r="H27">
        <v>0</v>
      </c>
      <c r="I27">
        <v>0</v>
      </c>
      <c r="J27">
        <v>0</v>
      </c>
      <c r="K27">
        <v>0</v>
      </c>
      <c r="L27">
        <v>0</v>
      </c>
      <c r="M27">
        <v>0</v>
      </c>
      <c r="N27">
        <v>0</v>
      </c>
      <c r="O27">
        <v>0</v>
      </c>
      <c r="P27">
        <v>0</v>
      </c>
      <c r="Q27">
        <v>0</v>
      </c>
      <c r="R27">
        <v>0</v>
      </c>
      <c r="S27">
        <v>0</v>
      </c>
      <c r="T27">
        <v>0</v>
      </c>
      <c r="U27">
        <v>0</v>
      </c>
      <c r="V27">
        <v>0</v>
      </c>
      <c r="W27">
        <v>0</v>
      </c>
      <c r="X27">
        <v>0</v>
      </c>
      <c r="Y27">
        <v>0</v>
      </c>
      <c r="Z27">
        <v>0</v>
      </c>
      <c r="AA27">
        <v>0</v>
      </c>
      <c r="AB27">
        <v>0</v>
      </c>
      <c r="AC27">
        <v>0</v>
      </c>
      <c r="AD27">
        <v>0</v>
      </c>
      <c r="AE27">
        <v>0</v>
      </c>
      <c r="AF27">
        <v>0</v>
      </c>
      <c r="AG27">
        <v>0</v>
      </c>
      <c r="AH27">
        <v>0</v>
      </c>
      <c r="AI27">
        <v>0</v>
      </c>
      <c r="AJ27">
        <v>0</v>
      </c>
      <c r="AK27">
        <v>0</v>
      </c>
      <c r="AL27">
        <v>0</v>
      </c>
      <c r="AM27">
        <v>0</v>
      </c>
      <c r="AN27">
        <v>0</v>
      </c>
      <c r="AO27">
        <v>0</v>
      </c>
      <c r="AP27">
        <v>0</v>
      </c>
      <c r="AQ27">
        <v>0</v>
      </c>
      <c r="AR27">
        <v>0</v>
      </c>
      <c r="AS27">
        <v>0</v>
      </c>
      <c r="AT27">
        <v>0</v>
      </c>
      <c r="AU27">
        <v>0</v>
      </c>
      <c r="AV27">
        <v>0</v>
      </c>
      <c r="AW27">
        <v>0</v>
      </c>
      <c r="AX27">
        <v>0</v>
      </c>
      <c r="AY27">
        <v>0</v>
      </c>
      <c r="AZ27">
        <v>0</v>
      </c>
      <c r="BA27">
        <v>0</v>
      </c>
      <c r="BB27">
        <v>0</v>
      </c>
      <c r="BC27">
        <v>0</v>
      </c>
      <c r="BD27">
        <v>0</v>
      </c>
      <c r="BE27">
        <v>0</v>
      </c>
      <c r="BF27">
        <v>0</v>
      </c>
      <c r="BG27">
        <v>0</v>
      </c>
      <c r="BH27">
        <v>0</v>
      </c>
      <c r="BI27">
        <v>0</v>
      </c>
      <c r="BJ27">
        <v>0</v>
      </c>
      <c r="BK27">
        <v>0</v>
      </c>
      <c r="BL27">
        <v>0</v>
      </c>
      <c r="BM27">
        <v>0</v>
      </c>
      <c r="BN27">
        <v>0</v>
      </c>
      <c r="BO27">
        <v>0</v>
      </c>
      <c r="BP27">
        <v>0</v>
      </c>
      <c r="BQ27">
        <v>0</v>
      </c>
      <c r="BR27">
        <v>0</v>
      </c>
      <c r="BS27">
        <v>0</v>
      </c>
      <c r="BT27">
        <v>0</v>
      </c>
      <c r="BU27">
        <v>0</v>
      </c>
      <c r="BV27">
        <v>0</v>
      </c>
      <c r="BW27">
        <v>0</v>
      </c>
      <c r="BX27">
        <v>0</v>
      </c>
      <c r="BY27">
        <v>0</v>
      </c>
      <c r="BZ27">
        <v>0</v>
      </c>
      <c r="CA27">
        <v>0</v>
      </c>
      <c r="CB27">
        <v>0</v>
      </c>
      <c r="CC27">
        <v>0</v>
      </c>
      <c r="CD27">
        <v>0</v>
      </c>
      <c r="CE27">
        <v>0</v>
      </c>
      <c r="CF27">
        <v>0</v>
      </c>
      <c r="CG27">
        <v>0</v>
      </c>
      <c r="CH27">
        <v>0</v>
      </c>
      <c r="CI27">
        <v>0</v>
      </c>
      <c r="CJ27">
        <v>0</v>
      </c>
      <c r="CK27">
        <v>0</v>
      </c>
      <c r="CL27">
        <v>0</v>
      </c>
      <c r="CM27">
        <v>0</v>
      </c>
      <c r="CN27">
        <v>0</v>
      </c>
      <c r="CO27">
        <v>0</v>
      </c>
      <c r="CP27">
        <v>0</v>
      </c>
      <c r="CQ27">
        <v>0</v>
      </c>
      <c r="CR27">
        <v>0</v>
      </c>
      <c r="CS27">
        <v>0</v>
      </c>
      <c r="CT27">
        <v>0</v>
      </c>
      <c r="CU27">
        <v>0</v>
      </c>
      <c r="CV27">
        <v>0</v>
      </c>
      <c r="CW27">
        <v>0</v>
      </c>
      <c r="CX27">
        <v>0</v>
      </c>
      <c r="CY27">
        <v>0</v>
      </c>
      <c r="CZ27">
        <v>0</v>
      </c>
      <c r="DA27">
        <v>0</v>
      </c>
      <c r="DB27">
        <v>0</v>
      </c>
      <c r="DC27">
        <v>0</v>
      </c>
      <c r="DD27">
        <v>0</v>
      </c>
      <c r="DE27">
        <v>0</v>
      </c>
      <c r="DF27">
        <v>0</v>
      </c>
      <c r="DG27">
        <v>0</v>
      </c>
      <c r="DH27">
        <v>0</v>
      </c>
      <c r="DI27">
        <v>0</v>
      </c>
      <c r="DJ27">
        <v>0</v>
      </c>
      <c r="DK27">
        <v>0</v>
      </c>
      <c r="DL27">
        <v>0</v>
      </c>
      <c r="DM27">
        <v>0</v>
      </c>
      <c r="DN27">
        <v>0</v>
      </c>
      <c r="DO27">
        <v>0</v>
      </c>
      <c r="DP27">
        <v>0</v>
      </c>
      <c r="DQ27">
        <v>0</v>
      </c>
      <c r="DR27">
        <v>0</v>
      </c>
      <c r="DS27">
        <v>0</v>
      </c>
      <c r="DT27">
        <v>0</v>
      </c>
      <c r="DU27">
        <v>0</v>
      </c>
      <c r="DV27">
        <v>0</v>
      </c>
      <c r="DW27">
        <v>0</v>
      </c>
      <c r="DX27">
        <v>0</v>
      </c>
      <c r="DY27">
        <v>0</v>
      </c>
      <c r="DZ27">
        <v>0</v>
      </c>
      <c r="EA27">
        <v>0</v>
      </c>
      <c r="EB27">
        <v>0</v>
      </c>
      <c r="EC27">
        <v>0</v>
      </c>
      <c r="ED27">
        <v>0</v>
      </c>
      <c r="EE27">
        <v>0</v>
      </c>
      <c r="EF27">
        <v>0</v>
      </c>
      <c r="EG27">
        <v>0</v>
      </c>
      <c r="EH27">
        <v>0</v>
      </c>
      <c r="EI27">
        <v>0</v>
      </c>
      <c r="EJ27">
        <v>0</v>
      </c>
      <c r="EK27">
        <v>0</v>
      </c>
      <c r="EL27">
        <v>0</v>
      </c>
      <c r="EM27">
        <v>0</v>
      </c>
      <c r="EN27">
        <v>0</v>
      </c>
      <c r="EO27">
        <v>0</v>
      </c>
      <c r="EP27">
        <v>0</v>
      </c>
      <c r="EQ27">
        <v>0</v>
      </c>
      <c r="ER27">
        <v>0</v>
      </c>
      <c r="ES27">
        <v>0</v>
      </c>
      <c r="ET27">
        <v>0</v>
      </c>
      <c r="EU27">
        <v>0</v>
      </c>
      <c r="EV27">
        <v>0</v>
      </c>
      <c r="EW27">
        <v>0</v>
      </c>
      <c r="EX27">
        <v>0</v>
      </c>
      <c r="EY27">
        <v>0</v>
      </c>
      <c r="EZ27">
        <v>0</v>
      </c>
      <c r="FA27">
        <v>0</v>
      </c>
      <c r="FB27">
        <v>0</v>
      </c>
      <c r="FC27">
        <v>0</v>
      </c>
      <c r="FD27">
        <v>0</v>
      </c>
      <c r="FE27">
        <v>0</v>
      </c>
      <c r="FF27">
        <v>0</v>
      </c>
      <c r="FG27">
        <v>0</v>
      </c>
      <c r="FH27">
        <v>0</v>
      </c>
      <c r="FI27">
        <v>0</v>
      </c>
      <c r="FJ27">
        <v>0</v>
      </c>
      <c r="FK27">
        <v>0</v>
      </c>
      <c r="FL27">
        <v>0</v>
      </c>
      <c r="FM27">
        <v>0</v>
      </c>
      <c r="FN27">
        <v>0</v>
      </c>
      <c r="FO27">
        <v>0</v>
      </c>
      <c r="FP27">
        <v>0</v>
      </c>
      <c r="FQ27">
        <v>0</v>
      </c>
      <c r="FR27">
        <v>0</v>
      </c>
      <c r="FS27">
        <v>0</v>
      </c>
      <c r="FT27">
        <v>0</v>
      </c>
      <c r="FU27">
        <v>0</v>
      </c>
      <c r="FV27">
        <v>0</v>
      </c>
      <c r="FW27">
        <v>0</v>
      </c>
      <c r="FX27">
        <v>0</v>
      </c>
      <c r="FY27">
        <v>0</v>
      </c>
      <c r="FZ27">
        <v>0</v>
      </c>
      <c r="GA27">
        <v>0</v>
      </c>
      <c r="GB27">
        <v>0</v>
      </c>
      <c r="GC27">
        <v>0</v>
      </c>
      <c r="GD27">
        <v>0</v>
      </c>
      <c r="GE27">
        <v>0</v>
      </c>
      <c r="GF27">
        <v>0</v>
      </c>
      <c r="GG27">
        <v>0</v>
      </c>
      <c r="GH27">
        <v>0</v>
      </c>
      <c r="GI27">
        <v>0</v>
      </c>
      <c r="GJ27">
        <v>0</v>
      </c>
      <c r="GK27">
        <v>0</v>
      </c>
    </row>
    <row r="28" spans="3:193" x14ac:dyDescent="0.25">
      <c r="C28" t="s">
        <v>54</v>
      </c>
      <c r="D28" t="s">
        <v>54</v>
      </c>
      <c r="E28">
        <v>0</v>
      </c>
      <c r="F28">
        <v>0</v>
      </c>
      <c r="G28">
        <v>0</v>
      </c>
      <c r="H28">
        <v>0</v>
      </c>
      <c r="I28">
        <v>0</v>
      </c>
      <c r="J28">
        <v>0</v>
      </c>
      <c r="K28">
        <v>0</v>
      </c>
      <c r="L28">
        <v>0</v>
      </c>
      <c r="M28">
        <v>0</v>
      </c>
      <c r="N28">
        <v>0</v>
      </c>
      <c r="O28">
        <v>0</v>
      </c>
      <c r="P28">
        <v>0</v>
      </c>
      <c r="Q28">
        <v>0</v>
      </c>
      <c r="R28">
        <v>0</v>
      </c>
      <c r="S28">
        <v>0</v>
      </c>
      <c r="T28">
        <v>0</v>
      </c>
      <c r="U28">
        <v>0</v>
      </c>
      <c r="V28">
        <v>0</v>
      </c>
      <c r="W28">
        <v>0</v>
      </c>
      <c r="X28">
        <v>0</v>
      </c>
      <c r="Y28">
        <v>0</v>
      </c>
      <c r="Z28">
        <v>0</v>
      </c>
      <c r="AA28">
        <v>0</v>
      </c>
      <c r="AB28">
        <v>0</v>
      </c>
      <c r="AC28">
        <v>0</v>
      </c>
      <c r="AD28">
        <v>0</v>
      </c>
      <c r="AE28">
        <v>0</v>
      </c>
      <c r="AF28">
        <v>0</v>
      </c>
      <c r="AG28">
        <v>0</v>
      </c>
      <c r="AH28">
        <v>0</v>
      </c>
      <c r="AI28">
        <v>0</v>
      </c>
      <c r="AJ28">
        <v>0</v>
      </c>
      <c r="AK28">
        <v>0</v>
      </c>
      <c r="AL28">
        <v>0</v>
      </c>
      <c r="AM28">
        <v>0</v>
      </c>
      <c r="AN28">
        <v>0</v>
      </c>
      <c r="AO28">
        <v>0</v>
      </c>
      <c r="AP28">
        <v>0</v>
      </c>
      <c r="AQ28">
        <v>0</v>
      </c>
      <c r="AR28">
        <v>0</v>
      </c>
      <c r="AS28">
        <v>0</v>
      </c>
      <c r="AT28">
        <v>0</v>
      </c>
      <c r="AU28">
        <v>0</v>
      </c>
      <c r="AV28">
        <v>0</v>
      </c>
      <c r="AW28">
        <v>0</v>
      </c>
      <c r="AX28">
        <v>0</v>
      </c>
      <c r="AY28">
        <v>0</v>
      </c>
      <c r="AZ28">
        <v>0</v>
      </c>
      <c r="BA28">
        <v>0</v>
      </c>
      <c r="BB28">
        <v>0</v>
      </c>
      <c r="BC28">
        <v>0</v>
      </c>
      <c r="BD28">
        <v>0</v>
      </c>
      <c r="BE28">
        <v>0</v>
      </c>
      <c r="BF28">
        <v>0</v>
      </c>
      <c r="BG28">
        <v>0</v>
      </c>
      <c r="BH28">
        <v>0</v>
      </c>
      <c r="BI28">
        <v>0</v>
      </c>
      <c r="BJ28">
        <v>0</v>
      </c>
      <c r="BK28">
        <v>0</v>
      </c>
      <c r="BL28">
        <v>0</v>
      </c>
      <c r="BM28">
        <v>0</v>
      </c>
      <c r="BN28">
        <v>0</v>
      </c>
      <c r="BO28">
        <v>0</v>
      </c>
      <c r="BP28">
        <v>0</v>
      </c>
      <c r="BQ28">
        <v>0</v>
      </c>
      <c r="BR28">
        <v>0</v>
      </c>
      <c r="BS28">
        <v>0</v>
      </c>
      <c r="BT28">
        <v>0</v>
      </c>
      <c r="BU28">
        <v>0</v>
      </c>
      <c r="BV28">
        <v>0</v>
      </c>
      <c r="BW28">
        <v>0</v>
      </c>
      <c r="BX28">
        <v>0</v>
      </c>
      <c r="BY28">
        <v>0</v>
      </c>
      <c r="BZ28">
        <v>0</v>
      </c>
      <c r="CA28">
        <v>0</v>
      </c>
      <c r="CB28">
        <v>0</v>
      </c>
      <c r="CC28">
        <v>0</v>
      </c>
      <c r="CD28">
        <v>0</v>
      </c>
      <c r="CE28">
        <v>0</v>
      </c>
      <c r="CF28">
        <v>0</v>
      </c>
      <c r="CG28">
        <v>0</v>
      </c>
      <c r="CH28">
        <v>0</v>
      </c>
      <c r="CI28">
        <v>0</v>
      </c>
      <c r="CJ28">
        <v>0</v>
      </c>
      <c r="CK28">
        <v>0</v>
      </c>
      <c r="CL28">
        <v>0</v>
      </c>
      <c r="CM28">
        <v>0</v>
      </c>
      <c r="CN28">
        <v>0</v>
      </c>
      <c r="CO28">
        <v>0</v>
      </c>
      <c r="CP28">
        <v>0</v>
      </c>
      <c r="CQ28">
        <v>0</v>
      </c>
      <c r="CR28">
        <v>0</v>
      </c>
      <c r="CS28">
        <v>0</v>
      </c>
      <c r="CT28">
        <v>0</v>
      </c>
      <c r="CU28">
        <v>0</v>
      </c>
      <c r="CV28">
        <v>0</v>
      </c>
      <c r="CW28">
        <v>0</v>
      </c>
      <c r="CX28">
        <v>0</v>
      </c>
      <c r="CY28">
        <v>0</v>
      </c>
      <c r="CZ28">
        <v>0</v>
      </c>
      <c r="DA28">
        <v>0</v>
      </c>
      <c r="DB28">
        <v>0</v>
      </c>
      <c r="DC28">
        <v>0</v>
      </c>
      <c r="DD28">
        <v>0</v>
      </c>
      <c r="DE28">
        <v>0</v>
      </c>
      <c r="DF28">
        <v>0</v>
      </c>
      <c r="DG28">
        <v>0</v>
      </c>
      <c r="DH28">
        <v>0</v>
      </c>
      <c r="DI28">
        <v>0</v>
      </c>
      <c r="DJ28">
        <v>0</v>
      </c>
      <c r="DK28">
        <v>0</v>
      </c>
      <c r="DL28">
        <v>0</v>
      </c>
      <c r="DM28">
        <v>0</v>
      </c>
      <c r="DN28">
        <v>0</v>
      </c>
      <c r="DO28">
        <v>0</v>
      </c>
      <c r="DP28">
        <v>0</v>
      </c>
      <c r="DQ28">
        <v>0</v>
      </c>
      <c r="DR28">
        <v>0</v>
      </c>
      <c r="DS28">
        <v>0</v>
      </c>
      <c r="DT28">
        <v>0</v>
      </c>
      <c r="DU28">
        <v>0</v>
      </c>
      <c r="DV28">
        <v>0</v>
      </c>
      <c r="DW28">
        <v>0</v>
      </c>
      <c r="DX28">
        <v>0</v>
      </c>
      <c r="DY28">
        <v>0</v>
      </c>
      <c r="DZ28">
        <v>0</v>
      </c>
      <c r="EA28">
        <v>0</v>
      </c>
      <c r="EB28">
        <v>0</v>
      </c>
      <c r="EC28">
        <v>0</v>
      </c>
      <c r="ED28">
        <v>0</v>
      </c>
      <c r="EE28">
        <v>0</v>
      </c>
      <c r="EF28">
        <v>0</v>
      </c>
      <c r="EG28">
        <v>0</v>
      </c>
      <c r="EH28">
        <v>0</v>
      </c>
      <c r="EI28">
        <v>0</v>
      </c>
      <c r="EJ28">
        <v>0</v>
      </c>
      <c r="EK28">
        <v>0</v>
      </c>
      <c r="EL28">
        <v>0</v>
      </c>
      <c r="EM28">
        <v>0</v>
      </c>
      <c r="EN28">
        <v>0</v>
      </c>
      <c r="EO28">
        <v>0</v>
      </c>
      <c r="EP28">
        <v>0</v>
      </c>
      <c r="EQ28">
        <v>0</v>
      </c>
      <c r="ER28">
        <v>0</v>
      </c>
      <c r="ES28">
        <v>0</v>
      </c>
      <c r="ET28">
        <v>0</v>
      </c>
      <c r="EU28">
        <v>0</v>
      </c>
      <c r="EV28">
        <v>0</v>
      </c>
      <c r="EW28">
        <v>0</v>
      </c>
      <c r="EX28">
        <v>0</v>
      </c>
      <c r="EY28">
        <v>0</v>
      </c>
      <c r="EZ28">
        <v>0</v>
      </c>
      <c r="FA28">
        <v>0</v>
      </c>
      <c r="FB28">
        <v>0</v>
      </c>
      <c r="FC28">
        <v>0</v>
      </c>
      <c r="FD28">
        <v>0</v>
      </c>
      <c r="FE28">
        <v>0</v>
      </c>
      <c r="FF28">
        <v>0</v>
      </c>
      <c r="FG28">
        <v>0</v>
      </c>
      <c r="FH28">
        <v>0</v>
      </c>
      <c r="FI28">
        <v>0</v>
      </c>
      <c r="FJ28">
        <v>0</v>
      </c>
      <c r="FK28">
        <v>0</v>
      </c>
      <c r="FL28">
        <v>0</v>
      </c>
      <c r="FM28">
        <v>0</v>
      </c>
      <c r="FN28">
        <v>0</v>
      </c>
      <c r="FO28">
        <v>0</v>
      </c>
      <c r="FP28">
        <v>0</v>
      </c>
      <c r="FQ28">
        <v>0</v>
      </c>
      <c r="FR28">
        <v>0</v>
      </c>
      <c r="FS28">
        <v>0</v>
      </c>
      <c r="FT28">
        <v>0</v>
      </c>
      <c r="FU28">
        <v>0</v>
      </c>
      <c r="FV28">
        <v>0</v>
      </c>
      <c r="FW28">
        <v>0</v>
      </c>
      <c r="FX28">
        <v>0</v>
      </c>
      <c r="FY28">
        <v>0</v>
      </c>
      <c r="FZ28">
        <v>0</v>
      </c>
      <c r="GA28">
        <v>0</v>
      </c>
      <c r="GB28">
        <v>0</v>
      </c>
      <c r="GC28">
        <v>0</v>
      </c>
      <c r="GD28">
        <v>0</v>
      </c>
      <c r="GE28">
        <v>0</v>
      </c>
      <c r="GF28">
        <v>0</v>
      </c>
      <c r="GG28">
        <v>0</v>
      </c>
      <c r="GH28">
        <v>0</v>
      </c>
      <c r="GI28">
        <v>0</v>
      </c>
      <c r="GJ28">
        <v>0</v>
      </c>
      <c r="GK28">
        <v>0</v>
      </c>
    </row>
    <row r="29" spans="3:193" x14ac:dyDescent="0.25">
      <c r="C29" t="s">
        <v>55</v>
      </c>
      <c r="D29" t="s">
        <v>55</v>
      </c>
      <c r="E29">
        <v>0</v>
      </c>
      <c r="F29">
        <v>0</v>
      </c>
      <c r="G29">
        <v>0</v>
      </c>
      <c r="H29">
        <v>0</v>
      </c>
      <c r="I29">
        <v>0</v>
      </c>
      <c r="J29">
        <v>0</v>
      </c>
      <c r="K29">
        <v>0</v>
      </c>
      <c r="L29">
        <v>0</v>
      </c>
      <c r="M29">
        <v>0</v>
      </c>
      <c r="N29">
        <v>0</v>
      </c>
      <c r="O29">
        <v>0</v>
      </c>
      <c r="P29">
        <v>0</v>
      </c>
      <c r="Q29">
        <v>0</v>
      </c>
      <c r="R29">
        <v>0</v>
      </c>
      <c r="S29">
        <v>0</v>
      </c>
      <c r="T29">
        <v>0</v>
      </c>
      <c r="U29">
        <v>0</v>
      </c>
      <c r="V29">
        <v>0</v>
      </c>
      <c r="W29">
        <v>0</v>
      </c>
      <c r="X29">
        <v>0</v>
      </c>
      <c r="Y29">
        <v>0</v>
      </c>
      <c r="Z29">
        <v>0</v>
      </c>
      <c r="AA29">
        <v>0</v>
      </c>
      <c r="AB29">
        <v>0</v>
      </c>
      <c r="AC29">
        <v>0</v>
      </c>
      <c r="AD29">
        <v>0</v>
      </c>
      <c r="AE29">
        <v>0</v>
      </c>
      <c r="AF29">
        <v>0</v>
      </c>
      <c r="AG29">
        <v>0</v>
      </c>
      <c r="AH29">
        <v>0</v>
      </c>
      <c r="AI29">
        <v>0</v>
      </c>
      <c r="AJ29">
        <v>0</v>
      </c>
      <c r="AK29">
        <v>0</v>
      </c>
      <c r="AL29">
        <v>0</v>
      </c>
      <c r="AM29">
        <v>0</v>
      </c>
      <c r="AN29">
        <v>0</v>
      </c>
      <c r="AO29">
        <v>0</v>
      </c>
      <c r="AP29">
        <v>0</v>
      </c>
      <c r="AQ29">
        <v>0</v>
      </c>
      <c r="AR29">
        <v>0</v>
      </c>
      <c r="AS29">
        <v>0</v>
      </c>
      <c r="AT29">
        <v>0</v>
      </c>
      <c r="AU29">
        <v>0</v>
      </c>
      <c r="AV29">
        <v>0</v>
      </c>
      <c r="AW29">
        <v>0</v>
      </c>
      <c r="AX29">
        <v>0</v>
      </c>
      <c r="AY29">
        <v>0</v>
      </c>
      <c r="AZ29">
        <v>0</v>
      </c>
      <c r="BA29">
        <v>0</v>
      </c>
      <c r="BB29">
        <v>0</v>
      </c>
      <c r="BC29">
        <v>0</v>
      </c>
      <c r="BD29">
        <v>0</v>
      </c>
      <c r="BE29">
        <v>0</v>
      </c>
      <c r="BF29">
        <v>0</v>
      </c>
      <c r="BG29">
        <v>0</v>
      </c>
      <c r="BH29">
        <v>0</v>
      </c>
      <c r="BI29">
        <v>0</v>
      </c>
      <c r="BJ29">
        <v>0</v>
      </c>
      <c r="BK29">
        <v>0</v>
      </c>
      <c r="BL29">
        <v>0</v>
      </c>
      <c r="BM29">
        <v>0</v>
      </c>
      <c r="BN29">
        <v>0</v>
      </c>
      <c r="BO29">
        <v>0</v>
      </c>
      <c r="BP29">
        <v>0</v>
      </c>
      <c r="BQ29">
        <v>0</v>
      </c>
      <c r="BR29">
        <v>0</v>
      </c>
      <c r="BS29">
        <v>0</v>
      </c>
      <c r="BT29">
        <v>0</v>
      </c>
      <c r="BU29">
        <v>0</v>
      </c>
      <c r="BV29">
        <v>0</v>
      </c>
      <c r="BW29">
        <v>0</v>
      </c>
      <c r="BX29">
        <v>0</v>
      </c>
      <c r="BY29">
        <v>0</v>
      </c>
      <c r="BZ29">
        <v>0</v>
      </c>
      <c r="CA29">
        <v>0</v>
      </c>
      <c r="CB29">
        <v>0</v>
      </c>
      <c r="CC29">
        <v>0</v>
      </c>
      <c r="CD29">
        <v>0</v>
      </c>
      <c r="CE29">
        <v>0</v>
      </c>
      <c r="CF29">
        <v>0</v>
      </c>
      <c r="CG29">
        <v>0</v>
      </c>
      <c r="CH29">
        <v>0</v>
      </c>
      <c r="CI29">
        <v>0</v>
      </c>
      <c r="CJ29">
        <v>0</v>
      </c>
      <c r="CK29">
        <v>0</v>
      </c>
      <c r="CL29">
        <v>0</v>
      </c>
      <c r="CM29">
        <v>0</v>
      </c>
      <c r="CN29">
        <v>0</v>
      </c>
      <c r="CO29">
        <v>0</v>
      </c>
      <c r="CP29">
        <v>0</v>
      </c>
      <c r="CQ29">
        <v>0</v>
      </c>
      <c r="CR29">
        <v>0</v>
      </c>
      <c r="CS29">
        <v>0</v>
      </c>
      <c r="CT29">
        <v>0</v>
      </c>
      <c r="CU29">
        <v>0</v>
      </c>
      <c r="CV29">
        <v>0</v>
      </c>
      <c r="CW29">
        <v>0</v>
      </c>
      <c r="CX29">
        <v>0</v>
      </c>
      <c r="CY29">
        <v>0</v>
      </c>
      <c r="CZ29">
        <v>0</v>
      </c>
      <c r="DA29">
        <v>0</v>
      </c>
      <c r="DB29">
        <v>0</v>
      </c>
      <c r="DC29">
        <v>0</v>
      </c>
      <c r="DD29">
        <v>0</v>
      </c>
      <c r="DE29">
        <v>0</v>
      </c>
      <c r="DF29">
        <v>0</v>
      </c>
      <c r="DG29">
        <v>0</v>
      </c>
      <c r="DH29">
        <v>0</v>
      </c>
      <c r="DI29">
        <v>0</v>
      </c>
      <c r="DJ29">
        <v>0</v>
      </c>
      <c r="DK29">
        <v>0</v>
      </c>
      <c r="DL29">
        <v>0</v>
      </c>
      <c r="DM29">
        <v>0</v>
      </c>
      <c r="DN29">
        <v>0</v>
      </c>
      <c r="DO29">
        <v>0</v>
      </c>
      <c r="DP29">
        <v>0</v>
      </c>
      <c r="DQ29">
        <v>0</v>
      </c>
      <c r="DR29">
        <v>0</v>
      </c>
      <c r="DS29">
        <v>0</v>
      </c>
      <c r="DT29">
        <v>0</v>
      </c>
      <c r="DU29">
        <v>0</v>
      </c>
      <c r="DV29">
        <v>0</v>
      </c>
      <c r="DW29">
        <v>0</v>
      </c>
      <c r="DX29">
        <v>0</v>
      </c>
      <c r="DY29">
        <v>0</v>
      </c>
      <c r="DZ29">
        <v>0</v>
      </c>
      <c r="EA29">
        <v>0</v>
      </c>
      <c r="EB29">
        <v>0</v>
      </c>
      <c r="EC29">
        <v>0</v>
      </c>
      <c r="ED29">
        <v>0</v>
      </c>
      <c r="EE29">
        <v>0</v>
      </c>
      <c r="EF29">
        <v>0</v>
      </c>
      <c r="EG29">
        <v>0</v>
      </c>
      <c r="EH29">
        <v>0</v>
      </c>
      <c r="EI29">
        <v>0</v>
      </c>
      <c r="EJ29">
        <v>0</v>
      </c>
      <c r="EK29">
        <v>0</v>
      </c>
      <c r="EL29">
        <v>0</v>
      </c>
      <c r="EM29">
        <v>0</v>
      </c>
      <c r="EN29">
        <v>0</v>
      </c>
      <c r="EO29">
        <v>0</v>
      </c>
      <c r="EP29">
        <v>0</v>
      </c>
      <c r="EQ29">
        <v>0</v>
      </c>
      <c r="ER29">
        <v>0</v>
      </c>
      <c r="ES29">
        <v>0</v>
      </c>
      <c r="ET29">
        <v>0</v>
      </c>
      <c r="EU29">
        <v>0</v>
      </c>
      <c r="EV29">
        <v>0</v>
      </c>
      <c r="EW29">
        <v>0</v>
      </c>
      <c r="EX29">
        <v>0</v>
      </c>
      <c r="EY29">
        <v>0</v>
      </c>
      <c r="EZ29">
        <v>0</v>
      </c>
      <c r="FA29">
        <v>0</v>
      </c>
      <c r="FB29">
        <v>0</v>
      </c>
      <c r="FC29">
        <v>0</v>
      </c>
      <c r="FD29">
        <v>0</v>
      </c>
      <c r="FE29">
        <v>0</v>
      </c>
      <c r="FF29">
        <v>0</v>
      </c>
      <c r="FG29">
        <v>0</v>
      </c>
      <c r="FH29">
        <v>0</v>
      </c>
      <c r="FI29">
        <v>0</v>
      </c>
      <c r="FJ29">
        <v>0</v>
      </c>
      <c r="FK29">
        <v>0</v>
      </c>
      <c r="FL29">
        <v>0</v>
      </c>
      <c r="FM29">
        <v>0</v>
      </c>
      <c r="FN29">
        <v>0</v>
      </c>
      <c r="FO29">
        <v>0</v>
      </c>
      <c r="FP29">
        <v>0</v>
      </c>
      <c r="FQ29">
        <v>0</v>
      </c>
      <c r="FR29">
        <v>0</v>
      </c>
      <c r="FS29">
        <v>0</v>
      </c>
      <c r="FT29">
        <v>0</v>
      </c>
      <c r="FU29">
        <v>0</v>
      </c>
      <c r="FV29">
        <v>0</v>
      </c>
      <c r="FW29">
        <v>0</v>
      </c>
      <c r="FX29">
        <v>0</v>
      </c>
      <c r="FY29">
        <v>0</v>
      </c>
      <c r="FZ29">
        <v>0</v>
      </c>
      <c r="GA29">
        <v>0</v>
      </c>
      <c r="GB29">
        <v>0</v>
      </c>
      <c r="GC29">
        <v>0</v>
      </c>
      <c r="GD29">
        <v>0</v>
      </c>
      <c r="GE29">
        <v>0</v>
      </c>
      <c r="GF29">
        <v>0</v>
      </c>
      <c r="GG29">
        <v>0</v>
      </c>
      <c r="GH29">
        <v>0</v>
      </c>
      <c r="GI29">
        <v>0</v>
      </c>
      <c r="GJ29">
        <v>0</v>
      </c>
      <c r="GK29">
        <v>0</v>
      </c>
    </row>
    <row r="30" spans="3:193" x14ac:dyDescent="0.25">
      <c r="D30" t="s">
        <v>56</v>
      </c>
      <c r="E30">
        <v>37526.921960947897</v>
      </c>
      <c r="F30">
        <v>44.590778733639603</v>
      </c>
      <c r="G30">
        <v>-180.16482042532101</v>
      </c>
      <c r="H30">
        <v>-15.9257763913247</v>
      </c>
      <c r="I30">
        <v>493.83239428021301</v>
      </c>
      <c r="J30">
        <v>34283.357739121398</v>
      </c>
      <c r="K30">
        <v>2901.2316456293001</v>
      </c>
      <c r="L30">
        <v>40618.508225153098</v>
      </c>
      <c r="M30">
        <v>44.590778733639603</v>
      </c>
      <c r="N30">
        <v>-194.829398832034</v>
      </c>
      <c r="O30">
        <v>-34.444121032399799</v>
      </c>
      <c r="P30">
        <v>534.02805427976602</v>
      </c>
      <c r="Q30">
        <v>37073.863601607998</v>
      </c>
      <c r="R30">
        <v>3195.2993103961098</v>
      </c>
      <c r="S30">
        <v>43699.053109843298</v>
      </c>
      <c r="T30">
        <v>44.590778733639603</v>
      </c>
      <c r="U30">
        <v>-209.44160374443601</v>
      </c>
      <c r="V30">
        <v>-52.896328728328299</v>
      </c>
      <c r="W30">
        <v>574.08015835074798</v>
      </c>
      <c r="X30">
        <v>39854.4033717286</v>
      </c>
      <c r="Y30">
        <v>3488.3167335030298</v>
      </c>
      <c r="Z30">
        <v>32967.734962923598</v>
      </c>
      <c r="AA30">
        <v>44.590778733639603</v>
      </c>
      <c r="AB30">
        <v>-15.751688811151899</v>
      </c>
      <c r="AC30">
        <v>-15.9257763913247</v>
      </c>
      <c r="AD30">
        <v>472.382304497728</v>
      </c>
      <c r="AE30">
        <v>32063.450598986801</v>
      </c>
      <c r="AF30">
        <v>418.988745907973</v>
      </c>
      <c r="AG30">
        <v>35688.224611010599</v>
      </c>
      <c r="AH30">
        <v>44.590778733639603</v>
      </c>
      <c r="AI30">
        <v>-17.033803016710799</v>
      </c>
      <c r="AJ30">
        <v>-34.444121032399799</v>
      </c>
      <c r="AK30">
        <v>510.83202695684503</v>
      </c>
      <c r="AL30">
        <v>34673.266345415897</v>
      </c>
      <c r="AM30">
        <v>511.013383953274</v>
      </c>
      <c r="AN30">
        <v>38398.998224640098</v>
      </c>
      <c r="AO30">
        <v>44.590778733639603</v>
      </c>
      <c r="AP30">
        <v>-18.311338242964101</v>
      </c>
      <c r="AQ30">
        <v>-52.896328728328299</v>
      </c>
      <c r="AR30">
        <v>549.14442897860795</v>
      </c>
      <c r="AS30">
        <v>37273.761321322098</v>
      </c>
      <c r="AT30">
        <v>602.70936257698395</v>
      </c>
      <c r="AU30">
        <v>38669.535180596198</v>
      </c>
      <c r="AV30">
        <v>44.590778733639603</v>
      </c>
      <c r="AW30">
        <v>-15.751688811151899</v>
      </c>
      <c r="AX30">
        <v>-15.9257763913247</v>
      </c>
      <c r="AY30">
        <v>309.96507737790603</v>
      </c>
      <c r="AZ30">
        <v>32078.825563958198</v>
      </c>
      <c r="BA30">
        <v>6267.8312257289699</v>
      </c>
      <c r="BB30">
        <v>41854.1248464007</v>
      </c>
      <c r="BC30">
        <v>44.590778733639603</v>
      </c>
      <c r="BD30">
        <v>-17.033803016710799</v>
      </c>
      <c r="BE30">
        <v>-34.444121032399799</v>
      </c>
      <c r="BF30">
        <v>335.19479297843401</v>
      </c>
      <c r="BG30">
        <v>34689.892761024501</v>
      </c>
      <c r="BH30">
        <v>6835.9244377131999</v>
      </c>
      <c r="BI30">
        <v>45027.340977684398</v>
      </c>
      <c r="BJ30">
        <v>44.590778733639603</v>
      </c>
      <c r="BK30">
        <v>-18.311338242964101</v>
      </c>
      <c r="BL30">
        <v>-52.896328728328299</v>
      </c>
      <c r="BM30">
        <v>360.334402451816</v>
      </c>
      <c r="BN30">
        <v>37291.634718101399</v>
      </c>
      <c r="BO30">
        <v>7401.9887453688998</v>
      </c>
      <c r="BP30">
        <v>32820.006090466501</v>
      </c>
      <c r="BQ30">
        <v>44.590778733639603</v>
      </c>
      <c r="BR30">
        <v>-15.751688811151899</v>
      </c>
      <c r="BS30">
        <v>-15.9257763913247</v>
      </c>
      <c r="BT30">
        <v>309.96507737790603</v>
      </c>
      <c r="BU30">
        <v>32078.825563958198</v>
      </c>
      <c r="BV30">
        <v>418.30213559928899</v>
      </c>
      <c r="BW30">
        <v>35528.471295446499</v>
      </c>
      <c r="BX30">
        <v>44.590778733639603</v>
      </c>
      <c r="BY30">
        <v>-17.033803016710799</v>
      </c>
      <c r="BZ30">
        <v>-34.444121032399799</v>
      </c>
      <c r="CA30">
        <v>335.19479297843401</v>
      </c>
      <c r="CB30">
        <v>34689.892761024501</v>
      </c>
      <c r="CC30">
        <v>510.27088675899898</v>
      </c>
      <c r="CD30">
        <v>38227.263410408697</v>
      </c>
      <c r="CE30">
        <v>44.590778733639603</v>
      </c>
      <c r="CF30">
        <v>-18.311338242964101</v>
      </c>
      <c r="CG30">
        <v>-52.896328728328299</v>
      </c>
      <c r="CH30">
        <v>360.334402451816</v>
      </c>
      <c r="CI30">
        <v>37291.634718101399</v>
      </c>
      <c r="CJ30">
        <v>601.91117809313903</v>
      </c>
      <c r="CK30">
        <v>33743.532935147297</v>
      </c>
      <c r="CL30">
        <v>44.590778733639603</v>
      </c>
      <c r="CM30">
        <v>-25.279010144959798</v>
      </c>
      <c r="CN30">
        <v>-15.9257763913247</v>
      </c>
      <c r="CO30">
        <v>168.932634762856</v>
      </c>
      <c r="CP30">
        <v>33381.0785861392</v>
      </c>
      <c r="CQ30">
        <v>190.13572204784299</v>
      </c>
      <c r="CR30">
        <v>36527.168929810498</v>
      </c>
      <c r="CS30">
        <v>44.590778733639603</v>
      </c>
      <c r="CT30">
        <v>-27.336603993968101</v>
      </c>
      <c r="CU30">
        <v>-34.444121032399799</v>
      </c>
      <c r="CV30">
        <v>182.68296549936801</v>
      </c>
      <c r="CW30">
        <v>36098.143122220303</v>
      </c>
      <c r="CX30">
        <v>263.53278838359898</v>
      </c>
      <c r="CY30">
        <v>39300.863367350001</v>
      </c>
      <c r="CZ30">
        <v>44.590778733639603</v>
      </c>
      <c r="DA30">
        <v>-29.386849293515699</v>
      </c>
      <c r="DB30">
        <v>-52.896328728328299</v>
      </c>
      <c r="DC30">
        <v>196.38418791181999</v>
      </c>
      <c r="DD30">
        <v>38805.5038563868</v>
      </c>
      <c r="DE30">
        <v>336.66772233958301</v>
      </c>
      <c r="DF30">
        <v>38041.371036431301</v>
      </c>
      <c r="DG30">
        <v>44.590778733639603</v>
      </c>
      <c r="DH30">
        <v>-180.49984578024299</v>
      </c>
      <c r="DI30">
        <v>-15.9257763913247</v>
      </c>
      <c r="DJ30">
        <v>526.65529653717704</v>
      </c>
      <c r="DK30">
        <v>37021.341127867301</v>
      </c>
      <c r="DL30">
        <v>645.20945546478299</v>
      </c>
      <c r="DM30">
        <v>41174.831062594501</v>
      </c>
      <c r="DN30">
        <v>44.590778733639603</v>
      </c>
      <c r="DO30">
        <v>-195.19169369258901</v>
      </c>
      <c r="DP30">
        <v>-34.444121032399799</v>
      </c>
      <c r="DQ30">
        <v>569.52258811578497</v>
      </c>
      <c r="DR30">
        <v>40034.7061033914</v>
      </c>
      <c r="DS30">
        <v>755.64740707866201</v>
      </c>
      <c r="DT30">
        <v>44297.100160092799</v>
      </c>
      <c r="DU30">
        <v>44.590778733639603</v>
      </c>
      <c r="DV30">
        <v>-209.83107071953299</v>
      </c>
      <c r="DW30">
        <v>-52.896328728328299</v>
      </c>
      <c r="DX30">
        <v>612.23678222446904</v>
      </c>
      <c r="DY30">
        <v>43037.309061145701</v>
      </c>
      <c r="DZ30">
        <v>865.69093743677604</v>
      </c>
      <c r="EA30">
        <v>34197.266645776202</v>
      </c>
      <c r="EB30">
        <v>44.590778733639603</v>
      </c>
      <c r="EC30">
        <v>-27.8324455131375</v>
      </c>
      <c r="ED30">
        <v>-15.9257763913247</v>
      </c>
      <c r="EE30">
        <v>325.35835983621001</v>
      </c>
      <c r="EF30">
        <v>33671.903168099503</v>
      </c>
      <c r="EG30">
        <v>199.17256101133401</v>
      </c>
      <c r="EH30">
        <v>37017.834454095297</v>
      </c>
      <c r="EI30">
        <v>44.590778733639603</v>
      </c>
      <c r="EJ30">
        <v>-30.097877124671999</v>
      </c>
      <c r="EK30">
        <v>-34.444121032399799</v>
      </c>
      <c r="EL30">
        <v>351.84101703218101</v>
      </c>
      <c r="EM30">
        <v>36412.639472479699</v>
      </c>
      <c r="EN30">
        <v>273.30518400690897</v>
      </c>
      <c r="EO30">
        <v>39828.328805956196</v>
      </c>
      <c r="EP30">
        <v>44.590778733639603</v>
      </c>
      <c r="EQ30">
        <v>-32.3552179090224</v>
      </c>
      <c r="ER30">
        <v>-52.896328728328299</v>
      </c>
      <c r="ES30">
        <v>378.22909330959402</v>
      </c>
      <c r="ET30">
        <v>39143.587432915599</v>
      </c>
      <c r="EU30">
        <v>347.17304763464199</v>
      </c>
      <c r="EV30">
        <v>30139.603105746301</v>
      </c>
      <c r="EW30">
        <v>44.590778733639603</v>
      </c>
      <c r="EX30">
        <v>0</v>
      </c>
      <c r="EY30">
        <v>-15.9257763913247</v>
      </c>
      <c r="EZ30">
        <v>0</v>
      </c>
      <c r="FA30">
        <v>30057.3768383444</v>
      </c>
      <c r="FB30">
        <v>53.561265059570502</v>
      </c>
      <c r="FC30">
        <v>32629.8959747607</v>
      </c>
      <c r="FD30">
        <v>44.590778733639603</v>
      </c>
      <c r="FE30">
        <v>0</v>
      </c>
      <c r="FF30">
        <v>-34.444121032399799</v>
      </c>
      <c r="FG30">
        <v>0</v>
      </c>
      <c r="FH30">
        <v>32503.907511232901</v>
      </c>
      <c r="FI30">
        <v>115.841805826513</v>
      </c>
      <c r="FJ30">
        <v>35111.294940671403</v>
      </c>
      <c r="FK30">
        <v>44.590778733639603</v>
      </c>
      <c r="FL30">
        <v>0</v>
      </c>
      <c r="FM30">
        <v>-52.896328728328299</v>
      </c>
      <c r="FN30">
        <v>0</v>
      </c>
      <c r="FO30">
        <v>34941.7005745754</v>
      </c>
      <c r="FP30">
        <v>177.899916090716</v>
      </c>
      <c r="FQ30">
        <v>72550.442289336905</v>
      </c>
      <c r="FR30">
        <v>44.590778733639603</v>
      </c>
      <c r="FS30">
        <v>-227.511091304638</v>
      </c>
      <c r="FT30">
        <v>-15.9257763913247</v>
      </c>
      <c r="FU30">
        <v>304.07874257314103</v>
      </c>
      <c r="FV30">
        <v>60085.941455050597</v>
      </c>
      <c r="FW30">
        <v>12359.268180675601</v>
      </c>
      <c r="FX30">
        <v>78492.780208178505</v>
      </c>
      <c r="FY30">
        <v>44.590778733639603</v>
      </c>
      <c r="FZ30">
        <v>-246.029435945713</v>
      </c>
      <c r="GA30">
        <v>-34.444121032399799</v>
      </c>
      <c r="GB30">
        <v>328.82933789886198</v>
      </c>
      <c r="GC30">
        <v>64976.657619996498</v>
      </c>
      <c r="GD30">
        <v>13423.1760285275</v>
      </c>
      <c r="GE30">
        <v>84413.895491595598</v>
      </c>
      <c r="GF30">
        <v>44.590778733639603</v>
      </c>
      <c r="GG30">
        <v>-264.48164364164199</v>
      </c>
      <c r="GH30">
        <v>-52.896328728328299</v>
      </c>
      <c r="GI30">
        <v>353.491538241277</v>
      </c>
      <c r="GJ30">
        <v>69849.906941496301</v>
      </c>
      <c r="GK30">
        <v>14483.284205494299</v>
      </c>
    </row>
    <row r="31" spans="3:193" x14ac:dyDescent="0.25">
      <c r="D31" t="s">
        <v>57</v>
      </c>
      <c r="E31">
        <v>35048.038548852703</v>
      </c>
      <c r="F31">
        <v>71.449581675729704</v>
      </c>
      <c r="G31">
        <v>-179.37218731958399</v>
      </c>
      <c r="H31">
        <v>-16.1398548134949</v>
      </c>
      <c r="I31">
        <v>468.29062687944798</v>
      </c>
      <c r="J31">
        <v>31998.957347217001</v>
      </c>
      <c r="K31">
        <v>2704.8530352135999</v>
      </c>
      <c r="L31">
        <v>37931.5169970282</v>
      </c>
      <c r="M31">
        <v>71.449581675729704</v>
      </c>
      <c r="N31">
        <v>-193.97224907815499</v>
      </c>
      <c r="O31">
        <v>-34.9071278524425</v>
      </c>
      <c r="P31">
        <v>506.40730581149597</v>
      </c>
      <c r="Q31">
        <v>34603.5236429207</v>
      </c>
      <c r="R31">
        <v>2979.0158435508602</v>
      </c>
      <c r="S31">
        <v>40804.697307888797</v>
      </c>
      <c r="T31">
        <v>71.449581675729704</v>
      </c>
      <c r="U31">
        <v>-208.520167759017</v>
      </c>
      <c r="V31">
        <v>-53.607374916250997</v>
      </c>
      <c r="W31">
        <v>544.38785374735801</v>
      </c>
      <c r="X31">
        <v>37198.787916139801</v>
      </c>
      <c r="Y31">
        <v>3252.1994990012099</v>
      </c>
      <c r="Z31">
        <v>30805.058227236699</v>
      </c>
      <c r="AA31">
        <v>71.449581675729704</v>
      </c>
      <c r="AB31">
        <v>-15.963427102859001</v>
      </c>
      <c r="AC31">
        <v>-16.1398548134949</v>
      </c>
      <c r="AD31">
        <v>448.11458577016202</v>
      </c>
      <c r="AE31">
        <v>29926.9691122113</v>
      </c>
      <c r="AF31">
        <v>390.62822949585501</v>
      </c>
      <c r="AG31">
        <v>33343.1778120249</v>
      </c>
      <c r="AH31">
        <v>71.449581675729704</v>
      </c>
      <c r="AI31">
        <v>-17.262775820533601</v>
      </c>
      <c r="AJ31">
        <v>-34.9071278524425</v>
      </c>
      <c r="AK31">
        <v>484.58902879796602</v>
      </c>
      <c r="AL31">
        <v>32362.885202740101</v>
      </c>
      <c r="AM31">
        <v>476.42390248399897</v>
      </c>
      <c r="AN31">
        <v>35872.232684010203</v>
      </c>
      <c r="AO31">
        <v>71.449581675729704</v>
      </c>
      <c r="AP31">
        <v>-18.557484007073601</v>
      </c>
      <c r="AQ31">
        <v>-53.607374916250997</v>
      </c>
      <c r="AR31">
        <v>520.93320595781302</v>
      </c>
      <c r="AS31">
        <v>34790.101592945699</v>
      </c>
      <c r="AT31">
        <v>561.91316235432703</v>
      </c>
      <c r="AU31">
        <v>36127.502653498101</v>
      </c>
      <c r="AV31">
        <v>71.449581675729704</v>
      </c>
      <c r="AW31">
        <v>-15.963427102859001</v>
      </c>
      <c r="AX31">
        <v>-16.1398548134949</v>
      </c>
      <c r="AY31">
        <v>291.55440406249699</v>
      </c>
      <c r="AZ31">
        <v>29941.319598300801</v>
      </c>
      <c r="BA31">
        <v>5855.2823513754802</v>
      </c>
      <c r="BB31">
        <v>39098.8444590285</v>
      </c>
      <c r="BC31">
        <v>71.449581675729704</v>
      </c>
      <c r="BD31">
        <v>-17.262775820533601</v>
      </c>
      <c r="BE31">
        <v>-34.9071278524425</v>
      </c>
      <c r="BF31">
        <v>315.28557648618897</v>
      </c>
      <c r="BG31">
        <v>32378.4037516508</v>
      </c>
      <c r="BH31">
        <v>6385.8754528887002</v>
      </c>
      <c r="BI31">
        <v>42059.5743295391</v>
      </c>
      <c r="BJ31">
        <v>71.449581675729704</v>
      </c>
      <c r="BK31">
        <v>-18.557484007073601</v>
      </c>
      <c r="BL31">
        <v>-53.607374916250997</v>
      </c>
      <c r="BM31">
        <v>338.93199472265297</v>
      </c>
      <c r="BN31">
        <v>34806.784033024698</v>
      </c>
      <c r="BO31">
        <v>6914.5735790393901</v>
      </c>
      <c r="BP31">
        <v>30662.2083965985</v>
      </c>
      <c r="BQ31">
        <v>71.449581675729704</v>
      </c>
      <c r="BR31">
        <v>-15.963427102859001</v>
      </c>
      <c r="BS31">
        <v>-16.1398548134949</v>
      </c>
      <c r="BT31">
        <v>291.55440406249699</v>
      </c>
      <c r="BU31">
        <v>29941.319598300801</v>
      </c>
      <c r="BV31">
        <v>389.98809447587098</v>
      </c>
      <c r="BW31">
        <v>33188.7006695905</v>
      </c>
      <c r="BX31">
        <v>71.449581675729704</v>
      </c>
      <c r="BY31">
        <v>-17.262775820533601</v>
      </c>
      <c r="BZ31">
        <v>-34.9071278524425</v>
      </c>
      <c r="CA31">
        <v>315.28557648618897</v>
      </c>
      <c r="CB31">
        <v>32378.4037516508</v>
      </c>
      <c r="CC31">
        <v>475.73166345075998</v>
      </c>
      <c r="CD31">
        <v>35706.169755893301</v>
      </c>
      <c r="CE31">
        <v>71.449581675729704</v>
      </c>
      <c r="CF31">
        <v>-18.557484007073601</v>
      </c>
      <c r="CG31">
        <v>-53.607374916250997</v>
      </c>
      <c r="CH31">
        <v>338.93199472265297</v>
      </c>
      <c r="CI31">
        <v>34806.784033024698</v>
      </c>
      <c r="CJ31">
        <v>561.16900539359494</v>
      </c>
      <c r="CK31">
        <v>31526.593445364801</v>
      </c>
      <c r="CL31">
        <v>71.449581675729704</v>
      </c>
      <c r="CM31">
        <v>-25.618817164277701</v>
      </c>
      <c r="CN31">
        <v>-16.1398548134949</v>
      </c>
      <c r="CO31">
        <v>162.837030156596</v>
      </c>
      <c r="CP31">
        <v>31156.799693020399</v>
      </c>
      <c r="CQ31">
        <v>177.26581248981401</v>
      </c>
      <c r="CR31">
        <v>34123.4426409308</v>
      </c>
      <c r="CS31">
        <v>71.449581675729704</v>
      </c>
      <c r="CT31">
        <v>-27.7040697241607</v>
      </c>
      <c r="CU31">
        <v>-34.9071278524425</v>
      </c>
      <c r="CV31">
        <v>176.09120702980701</v>
      </c>
      <c r="CW31">
        <v>33692.818272684897</v>
      </c>
      <c r="CX31">
        <v>245.694777117001</v>
      </c>
      <c r="CY31">
        <v>36711.017375084099</v>
      </c>
      <c r="CZ31">
        <v>71.449581675729704</v>
      </c>
      <c r="DA31">
        <v>-29.781874953472698</v>
      </c>
      <c r="DB31">
        <v>-53.607374916250997</v>
      </c>
      <c r="DC31">
        <v>189.29804755704299</v>
      </c>
      <c r="DD31">
        <v>36219.779643136302</v>
      </c>
      <c r="DE31">
        <v>313.879352584804</v>
      </c>
      <c r="DF31">
        <v>35530.502780975097</v>
      </c>
      <c r="DG31">
        <v>71.449581675729704</v>
      </c>
      <c r="DH31">
        <v>-180.15676047499801</v>
      </c>
      <c r="DI31">
        <v>-16.1398548134949</v>
      </c>
      <c r="DJ31">
        <v>499.31241104638002</v>
      </c>
      <c r="DK31">
        <v>34554.500895213503</v>
      </c>
      <c r="DL31">
        <v>601.53650832795995</v>
      </c>
      <c r="DM31">
        <v>38453.251573625697</v>
      </c>
      <c r="DN31">
        <v>71.449581675729704</v>
      </c>
      <c r="DO31">
        <v>-194.82068283924201</v>
      </c>
      <c r="DP31">
        <v>-34.9071278524425</v>
      </c>
      <c r="DQ31">
        <v>539.95411892224797</v>
      </c>
      <c r="DR31">
        <v>37367.076549475103</v>
      </c>
      <c r="DS31">
        <v>704.49913424429894</v>
      </c>
      <c r="DT31">
        <v>41365.5619777311</v>
      </c>
      <c r="DU31">
        <v>71.449581675729704</v>
      </c>
      <c r="DV31">
        <v>-209.432234052186</v>
      </c>
      <c r="DW31">
        <v>-53.607374916250997</v>
      </c>
      <c r="DX31">
        <v>580.45067784141702</v>
      </c>
      <c r="DY31">
        <v>40169.607290685701</v>
      </c>
      <c r="DZ31">
        <v>807.09403649665001</v>
      </c>
      <c r="EA31">
        <v>31947.073286419101</v>
      </c>
      <c r="EB31">
        <v>71.449581675729704</v>
      </c>
      <c r="EC31">
        <v>-28.206576473800599</v>
      </c>
      <c r="ED31">
        <v>-16.1398548134949</v>
      </c>
      <c r="EE31">
        <v>306.03338773272799</v>
      </c>
      <c r="EF31">
        <v>31428.245782533701</v>
      </c>
      <c r="EG31">
        <v>185.69096576427199</v>
      </c>
      <c r="EH31">
        <v>34578.147585326798</v>
      </c>
      <c r="EI31">
        <v>71.449581675729704</v>
      </c>
      <c r="EJ31">
        <v>-30.5024606053891</v>
      </c>
      <c r="EK31">
        <v>-34.9071278524425</v>
      </c>
      <c r="EL31">
        <v>330.94308208306597</v>
      </c>
      <c r="EM31">
        <v>33986.358811344602</v>
      </c>
      <c r="EN31">
        <v>254.80569868123999</v>
      </c>
      <c r="EO31">
        <v>37199.825190309799</v>
      </c>
      <c r="EP31">
        <v>71.449581675729704</v>
      </c>
      <c r="EQ31">
        <v>-32.790145150793201</v>
      </c>
      <c r="ER31">
        <v>-53.607374916250997</v>
      </c>
      <c r="ES31">
        <v>355.76381323929598</v>
      </c>
      <c r="ET31">
        <v>36535.335722195399</v>
      </c>
      <c r="EU31">
        <v>323.67359326636199</v>
      </c>
      <c r="EV31">
        <v>28159.811449463799</v>
      </c>
      <c r="EW31">
        <v>71.449581675729704</v>
      </c>
      <c r="EX31">
        <v>0</v>
      </c>
      <c r="EY31">
        <v>-16.1398548134949</v>
      </c>
      <c r="EZ31">
        <v>0</v>
      </c>
      <c r="FA31">
        <v>28054.565913241298</v>
      </c>
      <c r="FB31">
        <v>49.935809360315602</v>
      </c>
      <c r="FC31">
        <v>30482.620250014599</v>
      </c>
      <c r="FD31">
        <v>71.449581675729704</v>
      </c>
      <c r="FE31">
        <v>0</v>
      </c>
      <c r="FF31">
        <v>-34.9071278524425</v>
      </c>
      <c r="FG31">
        <v>0</v>
      </c>
      <c r="FH31">
        <v>30338.077092226002</v>
      </c>
      <c r="FI31">
        <v>108.000703965334</v>
      </c>
      <c r="FJ31">
        <v>32797.133304849202</v>
      </c>
      <c r="FK31">
        <v>71.449581675729704</v>
      </c>
      <c r="FL31">
        <v>0</v>
      </c>
      <c r="FM31">
        <v>-53.607374916250997</v>
      </c>
      <c r="FN31">
        <v>0</v>
      </c>
      <c r="FO31">
        <v>32613.432874143</v>
      </c>
      <c r="FP31">
        <v>165.858223946762</v>
      </c>
      <c r="FQ31">
        <v>67744.7105853416</v>
      </c>
      <c r="FR31">
        <v>71.449581675729704</v>
      </c>
      <c r="FS31">
        <v>-230.56935447849901</v>
      </c>
      <c r="FT31">
        <v>-16.1398548134949</v>
      </c>
      <c r="FU31">
        <v>293.10665428187201</v>
      </c>
      <c r="FV31">
        <v>56082.239447436797</v>
      </c>
      <c r="FW31">
        <v>11544.6241112392</v>
      </c>
      <c r="FX31">
        <v>73289.546059742905</v>
      </c>
      <c r="FY31">
        <v>71.449581675729704</v>
      </c>
      <c r="FZ31">
        <v>-249.336627517446</v>
      </c>
      <c r="GA31">
        <v>-34.9071278524425</v>
      </c>
      <c r="GB31">
        <v>316.96417265365301</v>
      </c>
      <c r="GC31">
        <v>60647.072890832802</v>
      </c>
      <c r="GD31">
        <v>12538.303169950599</v>
      </c>
      <c r="GE31">
        <v>78814.578550307095</v>
      </c>
      <c r="GF31">
        <v>71.449581675729704</v>
      </c>
      <c r="GG31">
        <v>-268.03687458125501</v>
      </c>
      <c r="GH31">
        <v>-53.607374916250997</v>
      </c>
      <c r="GI31">
        <v>340.73648560267702</v>
      </c>
      <c r="GJ31">
        <v>65195.603357645297</v>
      </c>
      <c r="GK31">
        <v>13528.433374881</v>
      </c>
    </row>
    <row r="32" spans="3:193" x14ac:dyDescent="0.25">
      <c r="D32" t="s">
        <v>58</v>
      </c>
      <c r="E32">
        <v>14013.8912101109</v>
      </c>
      <c r="F32">
        <v>-300.24532976351799</v>
      </c>
      <c r="G32">
        <v>-23.981985594392999</v>
      </c>
      <c r="H32">
        <v>6.0572372460422796</v>
      </c>
      <c r="I32">
        <v>361.69405009495102</v>
      </c>
      <c r="J32">
        <v>11148.8812477599</v>
      </c>
      <c r="K32">
        <v>2821.4859903678898</v>
      </c>
      <c r="L32">
        <v>15241.8744562787</v>
      </c>
      <c r="M32">
        <v>-300.24532976351799</v>
      </c>
      <c r="N32">
        <v>-25.934007677657501</v>
      </c>
      <c r="O32">
        <v>13.1005363693472</v>
      </c>
      <c r="P32">
        <v>391.13426347477298</v>
      </c>
      <c r="Q32">
        <v>12056.3483260659</v>
      </c>
      <c r="R32">
        <v>3107.4706678098601</v>
      </c>
      <c r="S32">
        <v>16465.472047996001</v>
      </c>
      <c r="T32">
        <v>-300.24532976351799</v>
      </c>
      <c r="U32">
        <v>-27.879058253481801</v>
      </c>
      <c r="V32">
        <v>20.118680852926101</v>
      </c>
      <c r="W32">
        <v>420.46933323538002</v>
      </c>
      <c r="X32">
        <v>12960.5744505209</v>
      </c>
      <c r="Y32">
        <v>3392.4339714038301</v>
      </c>
      <c r="Z32">
        <v>10890.978547524501</v>
      </c>
      <c r="AA32">
        <v>-300.24532976351799</v>
      </c>
      <c r="AB32">
        <v>5.99102447570161</v>
      </c>
      <c r="AC32">
        <v>6.0572372460422796</v>
      </c>
      <c r="AD32">
        <v>344.73177723811602</v>
      </c>
      <c r="AE32">
        <v>10426.9717640172</v>
      </c>
      <c r="AF32">
        <v>407.47207431095501</v>
      </c>
      <c r="AG32">
        <v>11864.771228133</v>
      </c>
      <c r="AH32">
        <v>-300.24532976351799</v>
      </c>
      <c r="AI32">
        <v>6.4786660027935898</v>
      </c>
      <c r="AJ32">
        <v>13.1005363693472</v>
      </c>
      <c r="AK32">
        <v>372.79134050168398</v>
      </c>
      <c r="AL32">
        <v>11275.6787680651</v>
      </c>
      <c r="AM32">
        <v>496.96724695759599</v>
      </c>
      <c r="AN32">
        <v>12835.086077739399</v>
      </c>
      <c r="AO32">
        <v>-300.24532976351799</v>
      </c>
      <c r="AP32">
        <v>6.9645659530031203</v>
      </c>
      <c r="AQ32">
        <v>20.118680852926101</v>
      </c>
      <c r="AR32">
        <v>400.75069103931003</v>
      </c>
      <c r="AS32">
        <v>12121.35467567</v>
      </c>
      <c r="AT32">
        <v>586.14279398764097</v>
      </c>
      <c r="AU32">
        <v>16227.215215558201</v>
      </c>
      <c r="AV32">
        <v>-300.24532976351799</v>
      </c>
      <c r="AW32">
        <v>5.99102447570161</v>
      </c>
      <c r="AX32">
        <v>6.0572372460422796</v>
      </c>
      <c r="AY32">
        <v>245.113762780939</v>
      </c>
      <c r="AZ32">
        <v>10431.9716727181</v>
      </c>
      <c r="BA32">
        <v>5838.32684810097</v>
      </c>
      <c r="BB32">
        <v>17635.3527412392</v>
      </c>
      <c r="BC32">
        <v>-300.24532976351799</v>
      </c>
      <c r="BD32">
        <v>6.4786660027935898</v>
      </c>
      <c r="BE32">
        <v>13.1005363693472</v>
      </c>
      <c r="BF32">
        <v>265.06488300729501</v>
      </c>
      <c r="BG32">
        <v>11281.0856460788</v>
      </c>
      <c r="BH32">
        <v>6369.8683395444696</v>
      </c>
      <c r="BI32">
        <v>19038.461204328501</v>
      </c>
      <c r="BJ32">
        <v>-300.24532976351799</v>
      </c>
      <c r="BK32">
        <v>6.9645659530031097</v>
      </c>
      <c r="BL32">
        <v>20.118680852926101</v>
      </c>
      <c r="BM32">
        <v>284.94474923284201</v>
      </c>
      <c r="BN32">
        <v>12127.1670695347</v>
      </c>
      <c r="BO32">
        <v>6899.5114685185299</v>
      </c>
      <c r="BP32">
        <v>10795.692704199</v>
      </c>
      <c r="BQ32">
        <v>-300.24532976351799</v>
      </c>
      <c r="BR32">
        <v>5.99102447570161</v>
      </c>
      <c r="BS32">
        <v>6.0572372460422796</v>
      </c>
      <c r="BT32">
        <v>245.113762780939</v>
      </c>
      <c r="BU32">
        <v>10431.9716727181</v>
      </c>
      <c r="BV32">
        <v>406.80433674173503</v>
      </c>
      <c r="BW32">
        <v>11761.729560350799</v>
      </c>
      <c r="BX32">
        <v>-300.24532976351799</v>
      </c>
      <c r="BY32">
        <v>6.4786660027935898</v>
      </c>
      <c r="BZ32">
        <v>13.1005363693472</v>
      </c>
      <c r="CA32">
        <v>265.06488300729501</v>
      </c>
      <c r="CB32">
        <v>11281.0856460788</v>
      </c>
      <c r="CC32">
        <v>496.24515865599801</v>
      </c>
      <c r="CD32">
        <v>12724.316284873399</v>
      </c>
      <c r="CE32">
        <v>-300.24532976351799</v>
      </c>
      <c r="CF32">
        <v>6.9645659530031097</v>
      </c>
      <c r="CG32">
        <v>20.118680852926101</v>
      </c>
      <c r="CH32">
        <v>284.94474923284201</v>
      </c>
      <c r="CI32">
        <v>12127.1670695347</v>
      </c>
      <c r="CJ32">
        <v>585.36654906342403</v>
      </c>
      <c r="CK32">
        <v>10859.439494390201</v>
      </c>
      <c r="CL32">
        <v>-300.24532976351799</v>
      </c>
      <c r="CM32">
        <v>9.6146622953052105</v>
      </c>
      <c r="CN32">
        <v>6.0572372460422796</v>
      </c>
      <c r="CO32">
        <v>103.64160810486</v>
      </c>
      <c r="CP32">
        <v>10855.4618223502</v>
      </c>
      <c r="CQ32">
        <v>184.90949415730299</v>
      </c>
      <c r="CR32">
        <v>11830.665042766799</v>
      </c>
      <c r="CS32">
        <v>-300.24532976351799</v>
      </c>
      <c r="CT32">
        <v>10.3972510867835</v>
      </c>
      <c r="CU32">
        <v>13.1005363693472</v>
      </c>
      <c r="CV32">
        <v>112.077552950604</v>
      </c>
      <c r="CW32">
        <v>11739.045924169401</v>
      </c>
      <c r="CX32">
        <v>256.28910795422701</v>
      </c>
      <c r="CY32">
        <v>12798.4219284707</v>
      </c>
      <c r="CZ32">
        <v>-300.24532976351799</v>
      </c>
      <c r="DA32">
        <v>11.1770449182923</v>
      </c>
      <c r="DB32">
        <v>20.118680852926101</v>
      </c>
      <c r="DC32">
        <v>120.48336942189999</v>
      </c>
      <c r="DD32">
        <v>12619.474368482101</v>
      </c>
      <c r="DE32">
        <v>327.41379455902</v>
      </c>
      <c r="DF32">
        <v>12748.0287746044</v>
      </c>
      <c r="DG32">
        <v>-300.24532976351799</v>
      </c>
      <c r="DH32">
        <v>-11.046995376637399</v>
      </c>
      <c r="DI32">
        <v>6.0572372460422796</v>
      </c>
      <c r="DJ32">
        <v>386.52104859297401</v>
      </c>
      <c r="DK32">
        <v>12039.2681197737</v>
      </c>
      <c r="DL32">
        <v>627.47469413181204</v>
      </c>
      <c r="DM32">
        <v>13872.9767062543</v>
      </c>
      <c r="DN32">
        <v>-300.24532976351799</v>
      </c>
      <c r="DO32">
        <v>-11.946169418921899</v>
      </c>
      <c r="DP32">
        <v>13.1005363693472</v>
      </c>
      <c r="DQ32">
        <v>417.982064176123</v>
      </c>
      <c r="DR32">
        <v>13019.208548127401</v>
      </c>
      <c r="DS32">
        <v>734.87705676387202</v>
      </c>
      <c r="DT32">
        <v>14993.9069667197</v>
      </c>
      <c r="DU32">
        <v>-300.24532976351799</v>
      </c>
      <c r="DV32">
        <v>-12.842132125340999</v>
      </c>
      <c r="DW32">
        <v>20.118680852926101</v>
      </c>
      <c r="DX32">
        <v>449.33071898933201</v>
      </c>
      <c r="DY32">
        <v>13995.649189236899</v>
      </c>
      <c r="DZ32">
        <v>841.89583952938801</v>
      </c>
      <c r="EA32">
        <v>11117.4195393235</v>
      </c>
      <c r="EB32">
        <v>-300.24532976351799</v>
      </c>
      <c r="EC32">
        <v>10.585840304932001</v>
      </c>
      <c r="ED32">
        <v>6.0572372460422796</v>
      </c>
      <c r="EE32">
        <v>257.286441770529</v>
      </c>
      <c r="EF32">
        <v>10950.0374106831</v>
      </c>
      <c r="EG32">
        <v>193.69793908244699</v>
      </c>
      <c r="EH32">
        <v>12109.6434634506</v>
      </c>
      <c r="EI32">
        <v>-300.24532976351799</v>
      </c>
      <c r="EJ32">
        <v>11.447478469286899</v>
      </c>
      <c r="EK32">
        <v>13.1005363693472</v>
      </c>
      <c r="EL32">
        <v>278.22836144952601</v>
      </c>
      <c r="EM32">
        <v>11841.3195255061</v>
      </c>
      <c r="EN32">
        <v>265.79289141979098</v>
      </c>
      <c r="EO32">
        <v>13098.323730705701</v>
      </c>
      <c r="EP32">
        <v>-300.24532976351799</v>
      </c>
      <c r="EQ32">
        <v>12.306039354483399</v>
      </c>
      <c r="ER32">
        <v>20.118680852926101</v>
      </c>
      <c r="ES32">
        <v>299.09548855823999</v>
      </c>
      <c r="ET32">
        <v>12729.4184899191</v>
      </c>
      <c r="EU32">
        <v>337.63036178450102</v>
      </c>
      <c r="EV32">
        <v>9532.5014225917603</v>
      </c>
      <c r="EW32">
        <v>-300.24532976351799</v>
      </c>
      <c r="EX32">
        <v>0</v>
      </c>
      <c r="EY32">
        <v>6.0572372460422796</v>
      </c>
      <c r="EZ32">
        <v>0</v>
      </c>
      <c r="FA32">
        <v>9774.6004793303691</v>
      </c>
      <c r="FB32">
        <v>52.089035778864798</v>
      </c>
      <c r="FC32">
        <v>10395.720383729</v>
      </c>
      <c r="FD32">
        <v>-300.24532976351799</v>
      </c>
      <c r="FE32">
        <v>0</v>
      </c>
      <c r="FF32">
        <v>13.1005363693472</v>
      </c>
      <c r="FG32">
        <v>0</v>
      </c>
      <c r="FH32">
        <v>10570.2074950898</v>
      </c>
      <c r="FI32">
        <v>112.65768203335899</v>
      </c>
      <c r="FJ32">
        <v>11255.856420005101</v>
      </c>
      <c r="FK32">
        <v>-300.24532976351799</v>
      </c>
      <c r="FL32">
        <v>0</v>
      </c>
      <c r="FM32">
        <v>20.118680852926101</v>
      </c>
      <c r="FN32">
        <v>0</v>
      </c>
      <c r="FO32">
        <v>11362.973057221599</v>
      </c>
      <c r="FP32">
        <v>173.01001169408701</v>
      </c>
      <c r="FQ32">
        <v>31056.4866760769</v>
      </c>
      <c r="FR32">
        <v>-300.24532976351799</v>
      </c>
      <c r="FS32">
        <v>86.531960657746794</v>
      </c>
      <c r="FT32">
        <v>6.0572372460422796</v>
      </c>
      <c r="FU32">
        <v>186.554894588748</v>
      </c>
      <c r="FV32">
        <v>19539.831280230399</v>
      </c>
      <c r="FW32">
        <v>11537.7566331175</v>
      </c>
      <c r="FX32">
        <v>33671.657925288499</v>
      </c>
      <c r="FY32">
        <v>-300.24532976351799</v>
      </c>
      <c r="FZ32">
        <v>93.575259781051798</v>
      </c>
      <c r="GA32">
        <v>13.1005363693472</v>
      </c>
      <c r="GB32">
        <v>201.73959531108801</v>
      </c>
      <c r="GC32">
        <v>21130.282663504899</v>
      </c>
      <c r="GD32">
        <v>12533.2052000856</v>
      </c>
      <c r="GE32">
        <v>36277.489277181499</v>
      </c>
      <c r="GF32">
        <v>-300.24532976351799</v>
      </c>
      <c r="GG32">
        <v>100.593404264631</v>
      </c>
      <c r="GH32">
        <v>20.118680852926101</v>
      </c>
      <c r="GI32">
        <v>216.87006495942001</v>
      </c>
      <c r="GJ32">
        <v>22715.0538632678</v>
      </c>
      <c r="GK32">
        <v>13525.0985936003</v>
      </c>
    </row>
    <row r="33" spans="3:193" x14ac:dyDescent="0.25">
      <c r="D33" t="s">
        <v>59</v>
      </c>
      <c r="E33">
        <v>13174.076480579301</v>
      </c>
      <c r="F33">
        <v>-273.38652674615798</v>
      </c>
      <c r="G33">
        <v>-23.1893524758163</v>
      </c>
      <c r="H33">
        <v>5.84562169816689</v>
      </c>
      <c r="I33">
        <v>336.152282531769</v>
      </c>
      <c r="J33">
        <v>10503.547075725601</v>
      </c>
      <c r="K33">
        <v>2625.1073798457301</v>
      </c>
      <c r="L33">
        <v>14327.3671412355</v>
      </c>
      <c r="M33">
        <v>-273.38652674615798</v>
      </c>
      <c r="N33">
        <v>-25.0768579098944</v>
      </c>
      <c r="O33">
        <v>12.642856230919101</v>
      </c>
      <c r="P33">
        <v>363.513514830867</v>
      </c>
      <c r="Q33">
        <v>11358.486953982399</v>
      </c>
      <c r="R33">
        <v>2891.1872008473701</v>
      </c>
      <c r="S33">
        <v>15476.538906674999</v>
      </c>
      <c r="T33">
        <v>-273.38652674615798</v>
      </c>
      <c r="U33">
        <v>-26.957622253136499</v>
      </c>
      <c r="V33">
        <v>19.415814926054299</v>
      </c>
      <c r="W33">
        <v>390.777028443181</v>
      </c>
      <c r="X33">
        <v>12210.3734755311</v>
      </c>
      <c r="Y33">
        <v>3156.3167367740102</v>
      </c>
      <c r="Z33">
        <v>10261.240537215001</v>
      </c>
      <c r="AA33">
        <v>-273.38652674615798</v>
      </c>
      <c r="AB33">
        <v>5.7817221361591304</v>
      </c>
      <c r="AC33">
        <v>5.84562169816689</v>
      </c>
      <c r="AD33">
        <v>320.464058356517</v>
      </c>
      <c r="AE33">
        <v>9823.4241038868604</v>
      </c>
      <c r="AF33">
        <v>379.11155788346298</v>
      </c>
      <c r="AG33">
        <v>11177.439900155499</v>
      </c>
      <c r="AH33">
        <v>-273.38652674615798</v>
      </c>
      <c r="AI33">
        <v>6.25232742631162</v>
      </c>
      <c r="AJ33">
        <v>12.642856230919101</v>
      </c>
      <c r="AK33">
        <v>346.54834217623397</v>
      </c>
      <c r="AL33">
        <v>10623.0051355986</v>
      </c>
      <c r="AM33">
        <v>462.37776546957002</v>
      </c>
      <c r="AN33">
        <v>12090.367122514001</v>
      </c>
      <c r="AO33">
        <v>-273.38652674615798</v>
      </c>
      <c r="AP33">
        <v>6.7212519832849802</v>
      </c>
      <c r="AQ33">
        <v>19.415814926054299</v>
      </c>
      <c r="AR33">
        <v>372.53946783945099</v>
      </c>
      <c r="AS33">
        <v>11419.7305207685</v>
      </c>
      <c r="AT33">
        <v>545.346593742869</v>
      </c>
      <c r="AU33">
        <v>15218.8564810392</v>
      </c>
      <c r="AV33">
        <v>-273.38652674615798</v>
      </c>
      <c r="AW33">
        <v>5.7817221361591304</v>
      </c>
      <c r="AX33">
        <v>5.84562169816689</v>
      </c>
      <c r="AY33">
        <v>226.70308934438299</v>
      </c>
      <c r="AZ33">
        <v>9828.1346013122802</v>
      </c>
      <c r="BA33">
        <v>5425.77797329436</v>
      </c>
      <c r="BB33">
        <v>16538.5827231281</v>
      </c>
      <c r="BC33">
        <v>-273.38652674615798</v>
      </c>
      <c r="BD33">
        <v>6.25232742631162</v>
      </c>
      <c r="BE33">
        <v>12.642856230919101</v>
      </c>
      <c r="BF33">
        <v>245.15566638404201</v>
      </c>
      <c r="BG33">
        <v>10628.0990456051</v>
      </c>
      <c r="BH33">
        <v>5919.8193542278696</v>
      </c>
      <c r="BI33">
        <v>17853.5956572096</v>
      </c>
      <c r="BJ33">
        <v>-273.38652674615798</v>
      </c>
      <c r="BK33">
        <v>6.72125198328499</v>
      </c>
      <c r="BL33">
        <v>19.415814926054299</v>
      </c>
      <c r="BM33">
        <v>263.54234136284498</v>
      </c>
      <c r="BN33">
        <v>11425.206474025499</v>
      </c>
      <c r="BO33">
        <v>6412.0963016580399</v>
      </c>
      <c r="BP33">
        <v>10171.5688033478</v>
      </c>
      <c r="BQ33">
        <v>-273.38652674615798</v>
      </c>
      <c r="BR33">
        <v>5.7817221361591304</v>
      </c>
      <c r="BS33">
        <v>5.84562169816689</v>
      </c>
      <c r="BT33">
        <v>226.70308934438299</v>
      </c>
      <c r="BU33">
        <v>9828.1346013122802</v>
      </c>
      <c r="BV33">
        <v>378.49029560296901</v>
      </c>
      <c r="BW33">
        <v>11080.4693042293</v>
      </c>
      <c r="BX33">
        <v>-273.38652674615798</v>
      </c>
      <c r="BY33">
        <v>6.25232742631162</v>
      </c>
      <c r="BZ33">
        <v>12.642856230919101</v>
      </c>
      <c r="CA33">
        <v>245.15566638404201</v>
      </c>
      <c r="CB33">
        <v>10628.0990456051</v>
      </c>
      <c r="CC33">
        <v>461.70593532903598</v>
      </c>
      <c r="CD33">
        <v>11986.1237318933</v>
      </c>
      <c r="CE33">
        <v>-273.38652674615798</v>
      </c>
      <c r="CF33">
        <v>6.72125198328499</v>
      </c>
      <c r="CG33">
        <v>19.415814926054299</v>
      </c>
      <c r="CH33">
        <v>263.54234136284498</v>
      </c>
      <c r="CI33">
        <v>11425.206474025499</v>
      </c>
      <c r="CJ33">
        <v>544.62437634179503</v>
      </c>
      <c r="CK33">
        <v>10238.4351860811</v>
      </c>
      <c r="CL33">
        <v>-273.38652674615798</v>
      </c>
      <c r="CM33">
        <v>9.2787646002648998</v>
      </c>
      <c r="CN33">
        <v>5.84562169816689</v>
      </c>
      <c r="CO33">
        <v>97.546003464365796</v>
      </c>
      <c r="CP33">
        <v>10227.1117384722</v>
      </c>
      <c r="CQ33">
        <v>172.03958459229699</v>
      </c>
      <c r="CR33">
        <v>11152.778299510701</v>
      </c>
      <c r="CS33">
        <v>-273.38652674615798</v>
      </c>
      <c r="CT33">
        <v>10.0340128816818</v>
      </c>
      <c r="CU33">
        <v>12.642856230919101</v>
      </c>
      <c r="CV33">
        <v>105.48579444402399</v>
      </c>
      <c r="CW33">
        <v>11059.551066022301</v>
      </c>
      <c r="CX33">
        <v>238.45109667796001</v>
      </c>
      <c r="CY33">
        <v>12063.8559018209</v>
      </c>
      <c r="CZ33">
        <v>-273.38652674615798</v>
      </c>
      <c r="DA33">
        <v>10.786563847808001</v>
      </c>
      <c r="DB33">
        <v>19.415814926054299</v>
      </c>
      <c r="DC33">
        <v>113.397229027325</v>
      </c>
      <c r="DD33">
        <v>11889.0173959739</v>
      </c>
      <c r="DE33">
        <v>304.62542479188801</v>
      </c>
      <c r="DF33">
        <v>12007.1344107159</v>
      </c>
      <c r="DG33">
        <v>-273.38652674615798</v>
      </c>
      <c r="DH33">
        <v>-10.7000007360529</v>
      </c>
      <c r="DI33">
        <v>5.84562169816689</v>
      </c>
      <c r="DJ33">
        <v>359.17816292813001</v>
      </c>
      <c r="DK33">
        <v>11342.395406600501</v>
      </c>
      <c r="DL33">
        <v>583.80174697131497</v>
      </c>
      <c r="DM33">
        <v>13065.4414145227</v>
      </c>
      <c r="DN33">
        <v>-273.38652674615798</v>
      </c>
      <c r="DO33">
        <v>-11.5709310285224</v>
      </c>
      <c r="DP33">
        <v>12.642856230919101</v>
      </c>
      <c r="DQ33">
        <v>388.41359479437301</v>
      </c>
      <c r="DR33">
        <v>12265.613637370299</v>
      </c>
      <c r="DS33">
        <v>683.72878390178198</v>
      </c>
      <c r="DT33">
        <v>14119.9687504588</v>
      </c>
      <c r="DU33">
        <v>-273.38652674615798</v>
      </c>
      <c r="DV33">
        <v>-12.4387508556615</v>
      </c>
      <c r="DW33">
        <v>19.415814926054299</v>
      </c>
      <c r="DX33">
        <v>417.54461440395102</v>
      </c>
      <c r="DY33">
        <v>13185.5346601731</v>
      </c>
      <c r="DZ33">
        <v>783.29893855749697</v>
      </c>
      <c r="EA33">
        <v>10477.0659003851</v>
      </c>
      <c r="EB33">
        <v>-273.38652674615798</v>
      </c>
      <c r="EC33">
        <v>10.2160135497866</v>
      </c>
      <c r="ED33">
        <v>5.84562169816689</v>
      </c>
      <c r="EE33">
        <v>237.96146953988301</v>
      </c>
      <c r="EF33">
        <v>10316.212978515299</v>
      </c>
      <c r="EG33">
        <v>180.21634382807699</v>
      </c>
      <c r="EH33">
        <v>11410.832444048699</v>
      </c>
      <c r="EI33">
        <v>-273.38652674615798</v>
      </c>
      <c r="EJ33">
        <v>11.0475495363972</v>
      </c>
      <c r="EK33">
        <v>12.642856230919101</v>
      </c>
      <c r="EL33">
        <v>257.33042636289701</v>
      </c>
      <c r="EM33">
        <v>11155.9047325805</v>
      </c>
      <c r="EN33">
        <v>247.29340608409399</v>
      </c>
      <c r="EO33">
        <v>12341.2641071992</v>
      </c>
      <c r="EP33">
        <v>-273.38652674615798</v>
      </c>
      <c r="EQ33">
        <v>11.8761157516269</v>
      </c>
      <c r="ER33">
        <v>19.415814926054299</v>
      </c>
      <c r="ES33">
        <v>276.630208340114</v>
      </c>
      <c r="ET33">
        <v>11992.5975875241</v>
      </c>
      <c r="EU33">
        <v>314.13090740348298</v>
      </c>
      <c r="EV33">
        <v>8989.7369048597302</v>
      </c>
      <c r="EW33">
        <v>-273.38652674615798</v>
      </c>
      <c r="EX33">
        <v>0</v>
      </c>
      <c r="EY33">
        <v>5.84562169816689</v>
      </c>
      <c r="EZ33">
        <v>0</v>
      </c>
      <c r="FA33">
        <v>9208.8142298300809</v>
      </c>
      <c r="FB33">
        <v>48.463580077644501</v>
      </c>
      <c r="FC33">
        <v>9802.4417860968497</v>
      </c>
      <c r="FD33">
        <v>-273.38652674615798</v>
      </c>
      <c r="FE33">
        <v>0</v>
      </c>
      <c r="FF33">
        <v>12.642856230919101</v>
      </c>
      <c r="FG33">
        <v>0</v>
      </c>
      <c r="FH33">
        <v>9958.3688764441595</v>
      </c>
      <c r="FI33">
        <v>104.816580167929</v>
      </c>
      <c r="FJ33">
        <v>10612.244149901</v>
      </c>
      <c r="FK33">
        <v>-273.38652674615798</v>
      </c>
      <c r="FL33">
        <v>0</v>
      </c>
      <c r="FM33">
        <v>19.415814926054299</v>
      </c>
      <c r="FN33">
        <v>0</v>
      </c>
      <c r="FO33">
        <v>10705.2465421775</v>
      </c>
      <c r="FP33">
        <v>160.96831954360499</v>
      </c>
      <c r="FQ33">
        <v>29123.464474650002</v>
      </c>
      <c r="FR33">
        <v>-273.38652674615798</v>
      </c>
      <c r="FS33">
        <v>83.508881402384205</v>
      </c>
      <c r="FT33">
        <v>5.84562169816689</v>
      </c>
      <c r="FU33">
        <v>175.58280623585799</v>
      </c>
      <c r="FV33">
        <v>18408.801129250001</v>
      </c>
      <c r="FW33">
        <v>10723.1125628097</v>
      </c>
      <c r="FX33">
        <v>31574.961134823501</v>
      </c>
      <c r="FY33">
        <v>-273.38652674615798</v>
      </c>
      <c r="FZ33">
        <v>90.306115935136305</v>
      </c>
      <c r="GA33">
        <v>12.642856230919101</v>
      </c>
      <c r="GB33">
        <v>189.87442999924201</v>
      </c>
      <c r="GC33">
        <v>19907.191918840101</v>
      </c>
      <c r="GD33">
        <v>11648.3323405643</v>
      </c>
      <c r="GE33">
        <v>34017.702449782097</v>
      </c>
      <c r="GF33">
        <v>-273.38652674615798</v>
      </c>
      <c r="GG33">
        <v>97.079074630271506</v>
      </c>
      <c r="GH33">
        <v>19.415814926054299</v>
      </c>
      <c r="GI33">
        <v>204.11501224918601</v>
      </c>
      <c r="GJ33">
        <v>21400.231312753102</v>
      </c>
      <c r="GK33">
        <v>12570.2477619697</v>
      </c>
    </row>
    <row r="34" spans="3:193" x14ac:dyDescent="0.25">
      <c r="D34" t="s">
        <v>60</v>
      </c>
      <c r="E34">
        <v>23513.030750836999</v>
      </c>
      <c r="F34">
        <v>344.83610849715802</v>
      </c>
      <c r="G34">
        <v>-156.18283483092799</v>
      </c>
      <c r="H34">
        <v>-21.983013637366899</v>
      </c>
      <c r="I34">
        <v>132.13834418526201</v>
      </c>
      <c r="J34">
        <v>23134.4764913615</v>
      </c>
      <c r="K34">
        <v>79.745655261412907</v>
      </c>
      <c r="L34">
        <v>25376.633768874399</v>
      </c>
      <c r="M34">
        <v>344.83610849715802</v>
      </c>
      <c r="N34">
        <v>-168.895391154376</v>
      </c>
      <c r="O34">
        <v>-47.544657401747102</v>
      </c>
      <c r="P34">
        <v>142.89379080499299</v>
      </c>
      <c r="Q34">
        <v>25017.5152755421</v>
      </c>
      <c r="R34">
        <v>87.828642586244598</v>
      </c>
      <c r="S34">
        <v>27233.581061847301</v>
      </c>
      <c r="T34">
        <v>344.83610849715802</v>
      </c>
      <c r="U34">
        <v>-181.56254549095399</v>
      </c>
      <c r="V34">
        <v>-73.015009581254503</v>
      </c>
      <c r="W34">
        <v>153.61082511536799</v>
      </c>
      <c r="X34">
        <v>26893.828921207802</v>
      </c>
      <c r="Y34">
        <v>95.882762099201898</v>
      </c>
      <c r="Z34">
        <v>22076.756415399101</v>
      </c>
      <c r="AA34">
        <v>344.83610849715802</v>
      </c>
      <c r="AB34">
        <v>-21.742713286853501</v>
      </c>
      <c r="AC34">
        <v>-21.983013637366899</v>
      </c>
      <c r="AD34">
        <v>127.65052725961201</v>
      </c>
      <c r="AE34">
        <v>21636.478834969599</v>
      </c>
      <c r="AF34">
        <v>11.5166715970181</v>
      </c>
      <c r="AG34">
        <v>23823.4533828776</v>
      </c>
      <c r="AH34">
        <v>344.83610849715802</v>
      </c>
      <c r="AI34">
        <v>-23.512469019504401</v>
      </c>
      <c r="AJ34">
        <v>-47.544657401747102</v>
      </c>
      <c r="AK34">
        <v>138.04068645516199</v>
      </c>
      <c r="AL34">
        <v>23397.587577350801</v>
      </c>
      <c r="AM34">
        <v>14.046136995678101</v>
      </c>
      <c r="AN34">
        <v>25563.9121469007</v>
      </c>
      <c r="AO34">
        <v>344.83610849715802</v>
      </c>
      <c r="AP34">
        <v>-25.2759041959672</v>
      </c>
      <c r="AQ34">
        <v>-73.015009581254503</v>
      </c>
      <c r="AR34">
        <v>148.393737939299</v>
      </c>
      <c r="AS34">
        <v>25152.4066456521</v>
      </c>
      <c r="AT34">
        <v>16.5665685893429</v>
      </c>
      <c r="AU34">
        <v>22442.319965038001</v>
      </c>
      <c r="AV34">
        <v>344.83610849715802</v>
      </c>
      <c r="AW34">
        <v>-21.742713286853501</v>
      </c>
      <c r="AX34">
        <v>-21.983013637366899</v>
      </c>
      <c r="AY34">
        <v>64.8513145969671</v>
      </c>
      <c r="AZ34">
        <v>21646.853891240102</v>
      </c>
      <c r="BA34">
        <v>429.50437762800698</v>
      </c>
      <c r="BB34">
        <v>24218.772105161501</v>
      </c>
      <c r="BC34">
        <v>344.83610849715802</v>
      </c>
      <c r="BD34">
        <v>-23.512469019504401</v>
      </c>
      <c r="BE34">
        <v>-47.544657401747102</v>
      </c>
      <c r="BF34">
        <v>70.129909971138801</v>
      </c>
      <c r="BG34">
        <v>23408.807114945699</v>
      </c>
      <c r="BH34">
        <v>466.05609816872402</v>
      </c>
      <c r="BI34">
        <v>25988.8797733559</v>
      </c>
      <c r="BJ34">
        <v>344.83610849715802</v>
      </c>
      <c r="BK34">
        <v>-25.2759041959672</v>
      </c>
      <c r="BL34">
        <v>-73.015009581254503</v>
      </c>
      <c r="BM34">
        <v>75.389653218974203</v>
      </c>
      <c r="BN34">
        <v>25164.467648566599</v>
      </c>
      <c r="BO34">
        <v>502.47727685036801</v>
      </c>
      <c r="BP34">
        <v>22024.3133862676</v>
      </c>
      <c r="BQ34">
        <v>344.83610849715802</v>
      </c>
      <c r="BR34">
        <v>-21.742713286853501</v>
      </c>
      <c r="BS34">
        <v>-21.983013637366899</v>
      </c>
      <c r="BT34">
        <v>64.8513145969671</v>
      </c>
      <c r="BU34">
        <v>21646.853891240102</v>
      </c>
      <c r="BV34">
        <v>11.4977988575532</v>
      </c>
      <c r="BW34">
        <v>23766.741735095799</v>
      </c>
      <c r="BX34">
        <v>344.83610849715802</v>
      </c>
      <c r="BY34">
        <v>-23.512469019504401</v>
      </c>
      <c r="BZ34">
        <v>-47.544657401747102</v>
      </c>
      <c r="CA34">
        <v>70.129909971138801</v>
      </c>
      <c r="CB34">
        <v>23408.807114945699</v>
      </c>
      <c r="CC34">
        <v>14.025728103000899</v>
      </c>
      <c r="CD34">
        <v>25502.947125535298</v>
      </c>
      <c r="CE34">
        <v>344.83610849715802</v>
      </c>
      <c r="CF34">
        <v>-25.2759041959672</v>
      </c>
      <c r="CG34">
        <v>-73.015009581254503</v>
      </c>
      <c r="CH34">
        <v>75.389653218974203</v>
      </c>
      <c r="CI34">
        <v>25164.467648566599</v>
      </c>
      <c r="CJ34">
        <v>16.544629029715001</v>
      </c>
      <c r="CK34">
        <v>22884.0934407571</v>
      </c>
      <c r="CL34">
        <v>344.83610849715802</v>
      </c>
      <c r="CM34">
        <v>-34.893672440265</v>
      </c>
      <c r="CN34">
        <v>-21.983013637366899</v>
      </c>
      <c r="CO34">
        <v>65.291026657996198</v>
      </c>
      <c r="CP34">
        <v>22525.616763788999</v>
      </c>
      <c r="CQ34">
        <v>5.2262278905406898</v>
      </c>
      <c r="CR34">
        <v>24696.503887043698</v>
      </c>
      <c r="CS34">
        <v>344.83610849715802</v>
      </c>
      <c r="CT34">
        <v>-37.733855080751702</v>
      </c>
      <c r="CU34">
        <v>-47.544657401747102</v>
      </c>
      <c r="CV34">
        <v>70.605412548763297</v>
      </c>
      <c r="CW34">
        <v>24359.097198050898</v>
      </c>
      <c r="CX34">
        <v>7.2436804293711798</v>
      </c>
      <c r="CY34">
        <v>26502.441438879301</v>
      </c>
      <c r="CZ34">
        <v>344.83610849715802</v>
      </c>
      <c r="DA34">
        <v>-40.563894211807998</v>
      </c>
      <c r="DB34">
        <v>-73.015009581254503</v>
      </c>
      <c r="DC34">
        <v>75.900818489920596</v>
      </c>
      <c r="DD34">
        <v>26186.0294879047</v>
      </c>
      <c r="DE34">
        <v>9.253927780563</v>
      </c>
      <c r="DF34">
        <v>25293.3422618269</v>
      </c>
      <c r="DG34">
        <v>344.83610849715802</v>
      </c>
      <c r="DH34">
        <v>-169.45285040360599</v>
      </c>
      <c r="DI34">
        <v>-21.983013637366899</v>
      </c>
      <c r="DJ34">
        <v>140.134247944203</v>
      </c>
      <c r="DK34">
        <v>24982.073008093601</v>
      </c>
      <c r="DL34">
        <v>17.7347613329711</v>
      </c>
      <c r="DM34">
        <v>27301.854356340202</v>
      </c>
      <c r="DN34">
        <v>344.83610849715802</v>
      </c>
      <c r="DO34">
        <v>-183.245524273667</v>
      </c>
      <c r="DP34">
        <v>-47.544657401747102</v>
      </c>
      <c r="DQ34">
        <v>151.54052393966199</v>
      </c>
      <c r="DR34">
        <v>27015.497555263999</v>
      </c>
      <c r="DS34">
        <v>20.7703503147901</v>
      </c>
      <c r="DT34">
        <v>29303.193193373001</v>
      </c>
      <c r="DU34">
        <v>344.83610849715802</v>
      </c>
      <c r="DV34">
        <v>-196.98893859419201</v>
      </c>
      <c r="DW34">
        <v>-73.015009581254503</v>
      </c>
      <c r="DX34">
        <v>162.906063235136</v>
      </c>
      <c r="DY34">
        <v>29041.6598719088</v>
      </c>
      <c r="DZ34">
        <v>23.7950979073883</v>
      </c>
      <c r="EA34">
        <v>23079.8471064527</v>
      </c>
      <c r="EB34">
        <v>344.83610849715802</v>
      </c>
      <c r="EC34">
        <v>-38.418285818069499</v>
      </c>
      <c r="ED34">
        <v>-21.983013637366899</v>
      </c>
      <c r="EE34">
        <v>68.071918065680904</v>
      </c>
      <c r="EF34">
        <v>22721.865757416399</v>
      </c>
      <c r="EG34">
        <v>5.4746219288868199</v>
      </c>
      <c r="EH34">
        <v>24908.190990644802</v>
      </c>
      <c r="EI34">
        <v>344.83610849715802</v>
      </c>
      <c r="EJ34">
        <v>-41.545355593958902</v>
      </c>
      <c r="EK34">
        <v>-47.544657401747102</v>
      </c>
      <c r="EL34">
        <v>73.612655582654895</v>
      </c>
      <c r="EM34">
        <v>24571.319946973501</v>
      </c>
      <c r="EN34">
        <v>7.5122925871175799</v>
      </c>
      <c r="EO34">
        <v>26730.005075250399</v>
      </c>
      <c r="EP34">
        <v>344.83610849715802</v>
      </c>
      <c r="EQ34">
        <v>-44.661257263505803</v>
      </c>
      <c r="ER34">
        <v>-73.015009581254503</v>
      </c>
      <c r="ES34">
        <v>79.133604751354</v>
      </c>
      <c r="ET34">
        <v>26414.168942996501</v>
      </c>
      <c r="EU34">
        <v>9.5426858501403693</v>
      </c>
      <c r="EV34">
        <v>20607.1016831546</v>
      </c>
      <c r="EW34">
        <v>344.83610849715802</v>
      </c>
      <c r="EX34">
        <v>0</v>
      </c>
      <c r="EY34">
        <v>-21.983013637366899</v>
      </c>
      <c r="EZ34">
        <v>0</v>
      </c>
      <c r="FA34">
        <v>20282.7763590141</v>
      </c>
      <c r="FB34">
        <v>1.47222928070578</v>
      </c>
      <c r="FC34">
        <v>22234.175591031701</v>
      </c>
      <c r="FD34">
        <v>344.83610849715802</v>
      </c>
      <c r="FE34">
        <v>0</v>
      </c>
      <c r="FF34">
        <v>-47.544657401747102</v>
      </c>
      <c r="FG34">
        <v>0</v>
      </c>
      <c r="FH34">
        <v>21933.700016143099</v>
      </c>
      <c r="FI34">
        <v>3.18412379315436</v>
      </c>
      <c r="FJ34">
        <v>23855.438520666401</v>
      </c>
      <c r="FK34">
        <v>344.83610849715802</v>
      </c>
      <c r="FL34">
        <v>0</v>
      </c>
      <c r="FM34">
        <v>-73.015009581254503</v>
      </c>
      <c r="FN34">
        <v>0</v>
      </c>
      <c r="FO34">
        <v>23578.7275173538</v>
      </c>
      <c r="FP34">
        <v>4.8899043966299098</v>
      </c>
      <c r="FQ34">
        <v>41493.955613259997</v>
      </c>
      <c r="FR34">
        <v>344.83610849715802</v>
      </c>
      <c r="FS34">
        <v>-314.04305196238499</v>
      </c>
      <c r="FT34">
        <v>-21.983013637366899</v>
      </c>
      <c r="FU34">
        <v>117.523847984393</v>
      </c>
      <c r="FV34">
        <v>40546.110174820198</v>
      </c>
      <c r="FW34">
        <v>821.51154755802497</v>
      </c>
      <c r="FX34">
        <v>44821.122282889897</v>
      </c>
      <c r="FY34">
        <v>344.83610849715802</v>
      </c>
      <c r="FZ34">
        <v>-339.60469572676499</v>
      </c>
      <c r="GA34">
        <v>-47.544657401747102</v>
      </c>
      <c r="GB34">
        <v>127.089742587774</v>
      </c>
      <c r="GC34">
        <v>43846.3749564916</v>
      </c>
      <c r="GD34">
        <v>889.97082844188401</v>
      </c>
      <c r="GE34">
        <v>48136.406214413997</v>
      </c>
      <c r="GF34">
        <v>344.83610849715802</v>
      </c>
      <c r="GG34">
        <v>-365.075047906272</v>
      </c>
      <c r="GH34">
        <v>-73.015009581254503</v>
      </c>
      <c r="GI34">
        <v>136.62147328185699</v>
      </c>
      <c r="GJ34">
        <v>47134.853078228502</v>
      </c>
      <c r="GK34">
        <v>958.18561189401396</v>
      </c>
    </row>
    <row r="35" spans="3:193" x14ac:dyDescent="0.25">
      <c r="D35" t="s">
        <v>61</v>
      </c>
      <c r="E35">
        <v>21873.962068273398</v>
      </c>
      <c r="F35">
        <v>344.83610842188801</v>
      </c>
      <c r="G35">
        <v>-156.18283484376801</v>
      </c>
      <c r="H35">
        <v>-21.985476511661801</v>
      </c>
      <c r="I35">
        <v>132.13834434767901</v>
      </c>
      <c r="J35">
        <v>21495.410271491299</v>
      </c>
      <c r="K35">
        <v>79.745655367867499</v>
      </c>
      <c r="L35">
        <v>23604.149855792701</v>
      </c>
      <c r="M35">
        <v>344.83610842188801</v>
      </c>
      <c r="N35">
        <v>-168.895391168261</v>
      </c>
      <c r="O35">
        <v>-47.549984083361601</v>
      </c>
      <c r="P35">
        <v>142.89379098062901</v>
      </c>
      <c r="Q35">
        <v>23245.0366889383</v>
      </c>
      <c r="R35">
        <v>87.828642703489393</v>
      </c>
      <c r="S35">
        <v>25328.158401213801</v>
      </c>
      <c r="T35">
        <v>344.83610842188801</v>
      </c>
      <c r="U35">
        <v>-181.56254550588</v>
      </c>
      <c r="V35">
        <v>-73.0231898423053</v>
      </c>
      <c r="W35">
        <v>153.61082530417701</v>
      </c>
      <c r="X35">
        <v>24988.4144406087</v>
      </c>
      <c r="Y35">
        <v>95.882762227198299</v>
      </c>
      <c r="Z35">
        <v>20543.8176900217</v>
      </c>
      <c r="AA35">
        <v>344.83610842188801</v>
      </c>
      <c r="AB35">
        <v>-21.745149239018101</v>
      </c>
      <c r="AC35">
        <v>-21.985476511661801</v>
      </c>
      <c r="AD35">
        <v>127.65052741364499</v>
      </c>
      <c r="AE35">
        <v>20103.545008324501</v>
      </c>
      <c r="AF35">
        <v>11.516671612392001</v>
      </c>
      <c r="AG35">
        <v>22165.737911869401</v>
      </c>
      <c r="AH35">
        <v>344.83610842188801</v>
      </c>
      <c r="AI35">
        <v>-23.5151032468452</v>
      </c>
      <c r="AJ35">
        <v>-47.549984083361601</v>
      </c>
      <c r="AK35">
        <v>138.04068662173199</v>
      </c>
      <c r="AL35">
        <v>21739.880067141599</v>
      </c>
      <c r="AM35">
        <v>14.0461370144287</v>
      </c>
      <c r="AN35">
        <v>23781.865561496201</v>
      </c>
      <c r="AO35">
        <v>344.83610842188801</v>
      </c>
      <c r="AP35">
        <v>-25.278735990358602</v>
      </c>
      <c r="AQ35">
        <v>-73.0231898423053</v>
      </c>
      <c r="AR35">
        <v>148.39373811836199</v>
      </c>
      <c r="AS35">
        <v>23370.3710721772</v>
      </c>
      <c r="AT35">
        <v>16.566568611458099</v>
      </c>
      <c r="AU35">
        <v>20908.646172458899</v>
      </c>
      <c r="AV35">
        <v>344.83610842188801</v>
      </c>
      <c r="AW35">
        <v>-21.745149239018101</v>
      </c>
      <c r="AX35">
        <v>-21.985476511661801</v>
      </c>
      <c r="AY35">
        <v>64.851314718114395</v>
      </c>
      <c r="AZ35">
        <v>20113.184996988501</v>
      </c>
      <c r="BA35">
        <v>429.50437808111201</v>
      </c>
      <c r="BB35">
        <v>22560.2617359004</v>
      </c>
      <c r="BC35">
        <v>344.83610842188801</v>
      </c>
      <c r="BD35">
        <v>-23.5151032468452</v>
      </c>
      <c r="BE35">
        <v>-47.549984083361601</v>
      </c>
      <c r="BF35">
        <v>70.129910102146894</v>
      </c>
      <c r="BG35">
        <v>21750.304706045699</v>
      </c>
      <c r="BH35">
        <v>466.056098660835</v>
      </c>
      <c r="BI35">
        <v>24205.9786723295</v>
      </c>
      <c r="BJ35">
        <v>344.83610842188801</v>
      </c>
      <c r="BK35">
        <v>-25.278735990358602</v>
      </c>
      <c r="BL35">
        <v>-73.0231898423053</v>
      </c>
      <c r="BM35">
        <v>75.389653359807895</v>
      </c>
      <c r="BN35">
        <v>23381.577558999099</v>
      </c>
      <c r="BO35">
        <v>502.477277381345</v>
      </c>
      <c r="BP35">
        <v>20490.6395932507</v>
      </c>
      <c r="BQ35">
        <v>344.83610842188801</v>
      </c>
      <c r="BR35">
        <v>-21.745149239018101</v>
      </c>
      <c r="BS35">
        <v>-21.985476511661801</v>
      </c>
      <c r="BT35">
        <v>64.851314718114395</v>
      </c>
      <c r="BU35">
        <v>20113.184996988501</v>
      </c>
      <c r="BV35">
        <v>11.4977988729019</v>
      </c>
      <c r="BW35">
        <v>22108.2313653612</v>
      </c>
      <c r="BX35">
        <v>344.83610842188801</v>
      </c>
      <c r="BY35">
        <v>-23.5151032468452</v>
      </c>
      <c r="BZ35">
        <v>-47.549984083361601</v>
      </c>
      <c r="CA35">
        <v>70.129910102146894</v>
      </c>
      <c r="CB35">
        <v>21750.304706045699</v>
      </c>
      <c r="CC35">
        <v>14.0257281217242</v>
      </c>
      <c r="CD35">
        <v>23720.046023999999</v>
      </c>
      <c r="CE35">
        <v>344.83610842188801</v>
      </c>
      <c r="CF35">
        <v>-25.278735990358602</v>
      </c>
      <c r="CG35">
        <v>-73.0231898423053</v>
      </c>
      <c r="CH35">
        <v>75.389653359807895</v>
      </c>
      <c r="CI35">
        <v>23381.577558999099</v>
      </c>
      <c r="CJ35">
        <v>16.544629051800801</v>
      </c>
      <c r="CK35">
        <v>21288.1582592837</v>
      </c>
      <c r="CL35">
        <v>344.83610842188801</v>
      </c>
      <c r="CM35">
        <v>-34.897581764542601</v>
      </c>
      <c r="CN35">
        <v>-21.985476511661801</v>
      </c>
      <c r="CO35">
        <v>65.291026692230005</v>
      </c>
      <c r="CP35">
        <v>20929.687954548201</v>
      </c>
      <c r="CQ35">
        <v>5.2262278975173198</v>
      </c>
      <c r="CR35">
        <v>22970.664341420099</v>
      </c>
      <c r="CS35">
        <v>344.83610842188801</v>
      </c>
      <c r="CT35">
        <v>-37.7380826058425</v>
      </c>
      <c r="CU35">
        <v>-47.549984083361601</v>
      </c>
      <c r="CV35">
        <v>70.605412585783498</v>
      </c>
      <c r="CW35">
        <v>22633.2672066626</v>
      </c>
      <c r="CX35">
        <v>7.2436804390409604</v>
      </c>
      <c r="CY35">
        <v>24647.161473263299</v>
      </c>
      <c r="CZ35">
        <v>344.83610842188801</v>
      </c>
      <c r="DA35">
        <v>-40.568438801280699</v>
      </c>
      <c r="DB35">
        <v>-73.0231898423053</v>
      </c>
      <c r="DC35">
        <v>75.900818529717299</v>
      </c>
      <c r="DD35">
        <v>24330.7622471623</v>
      </c>
      <c r="DE35">
        <v>9.2539277929163006</v>
      </c>
      <c r="DF35">
        <v>23523.368370259199</v>
      </c>
      <c r="DG35">
        <v>344.83610842188801</v>
      </c>
      <c r="DH35">
        <v>-169.45675973894501</v>
      </c>
      <c r="DI35">
        <v>-21.985476511661801</v>
      </c>
      <c r="DJ35">
        <v>140.13424811825001</v>
      </c>
      <c r="DK35">
        <v>23212.105488613</v>
      </c>
      <c r="DL35">
        <v>17.734761356645599</v>
      </c>
      <c r="DM35">
        <v>25387.810159102999</v>
      </c>
      <c r="DN35">
        <v>344.83610842188801</v>
      </c>
      <c r="DO35">
        <v>-183.24975181072</v>
      </c>
      <c r="DP35">
        <v>-47.549984083361601</v>
      </c>
      <c r="DQ35">
        <v>151.54052412787499</v>
      </c>
      <c r="DR35">
        <v>25101.462912104798</v>
      </c>
      <c r="DS35">
        <v>20.770350342516899</v>
      </c>
      <c r="DT35">
        <v>27245.5932272723</v>
      </c>
      <c r="DU35">
        <v>344.83610842188801</v>
      </c>
      <c r="DV35">
        <v>-196.99348319652401</v>
      </c>
      <c r="DW35">
        <v>-73.0231898423053</v>
      </c>
      <c r="DX35">
        <v>162.906063437466</v>
      </c>
      <c r="DY35">
        <v>26984.072630512601</v>
      </c>
      <c r="DZ35">
        <v>23.795097939152999</v>
      </c>
      <c r="EA35">
        <v>21470.007386034002</v>
      </c>
      <c r="EB35">
        <v>344.83610842188801</v>
      </c>
      <c r="EC35">
        <v>-38.422590023587198</v>
      </c>
      <c r="ED35">
        <v>-21.985476511661801</v>
      </c>
      <c r="EE35">
        <v>68.071918192844507</v>
      </c>
      <c r="EF35">
        <v>21112.032804018399</v>
      </c>
      <c r="EG35">
        <v>5.4746219361950397</v>
      </c>
      <c r="EH35">
        <v>23167.315141278101</v>
      </c>
      <c r="EI35">
        <v>344.83610842188801</v>
      </c>
      <c r="EJ35">
        <v>-41.550010141786203</v>
      </c>
      <c r="EK35">
        <v>-47.549984083361601</v>
      </c>
      <c r="EL35">
        <v>73.612655720169101</v>
      </c>
      <c r="EM35">
        <v>22830.454078764</v>
      </c>
      <c r="EN35">
        <v>7.5122925971459402</v>
      </c>
      <c r="EO35">
        <v>24858.561083110599</v>
      </c>
      <c r="EP35">
        <v>344.83610842188801</v>
      </c>
      <c r="EQ35">
        <v>-44.666260902420198</v>
      </c>
      <c r="ER35">
        <v>-73.0231898423053</v>
      </c>
      <c r="ES35">
        <v>79.133604899181805</v>
      </c>
      <c r="ET35">
        <v>24542.738134671301</v>
      </c>
      <c r="EU35">
        <v>9.54268586287915</v>
      </c>
      <c r="EV35">
        <v>19170.0745446041</v>
      </c>
      <c r="EW35">
        <v>344.83610842188801</v>
      </c>
      <c r="EX35">
        <v>0</v>
      </c>
      <c r="EY35">
        <v>-21.985476511661801</v>
      </c>
      <c r="EZ35">
        <v>0</v>
      </c>
      <c r="FA35">
        <v>18845.751683411199</v>
      </c>
      <c r="FB35">
        <v>1.4722292826711001</v>
      </c>
      <c r="FC35">
        <v>20680.1784639178</v>
      </c>
      <c r="FD35">
        <v>344.83610842188801</v>
      </c>
      <c r="FE35">
        <v>0</v>
      </c>
      <c r="FF35">
        <v>-47.549984083361601</v>
      </c>
      <c r="FG35">
        <v>0</v>
      </c>
      <c r="FH35">
        <v>20379.708215781899</v>
      </c>
      <c r="FI35">
        <v>3.1841237974049301</v>
      </c>
      <c r="FJ35">
        <v>22184.8891549482</v>
      </c>
      <c r="FK35">
        <v>344.83610842188801</v>
      </c>
      <c r="FL35">
        <v>0</v>
      </c>
      <c r="FM35">
        <v>-73.0231898423053</v>
      </c>
      <c r="FN35">
        <v>0</v>
      </c>
      <c r="FO35">
        <v>21908.186331965499</v>
      </c>
      <c r="FP35">
        <v>4.88990440315757</v>
      </c>
      <c r="FQ35">
        <v>38621.246110691602</v>
      </c>
      <c r="FR35">
        <v>344.83610842188801</v>
      </c>
      <c r="FS35">
        <v>-314.07823588088303</v>
      </c>
      <c r="FT35">
        <v>-21.985476511661801</v>
      </c>
      <c r="FU35">
        <v>117.523848046014</v>
      </c>
      <c r="FV35">
        <v>37673.438318186803</v>
      </c>
      <c r="FW35">
        <v>821.51154842944197</v>
      </c>
      <c r="FX35">
        <v>41714.5849249194</v>
      </c>
      <c r="FY35">
        <v>344.83610842188801</v>
      </c>
      <c r="FZ35">
        <v>-339.64274345258298</v>
      </c>
      <c r="GA35">
        <v>-47.549984083361601</v>
      </c>
      <c r="GB35">
        <v>127.08974265441</v>
      </c>
      <c r="GC35">
        <v>40739.880971992701</v>
      </c>
      <c r="GD35">
        <v>889.97082938635504</v>
      </c>
      <c r="GE35">
        <v>44796.876100524998</v>
      </c>
      <c r="GF35">
        <v>344.83610842188801</v>
      </c>
      <c r="GG35">
        <v>-365.11594921152698</v>
      </c>
      <c r="GH35">
        <v>-73.0231898423053</v>
      </c>
      <c r="GI35">
        <v>136.62147335349101</v>
      </c>
      <c r="GJ35">
        <v>43795.372044892203</v>
      </c>
      <c r="GK35">
        <v>958.18561291127901</v>
      </c>
    </row>
    <row r="36" spans="3:193" x14ac:dyDescent="0.25">
      <c r="C36" t="s">
        <v>62</v>
      </c>
      <c r="D36" t="s">
        <v>62</v>
      </c>
      <c r="E36">
        <v>0</v>
      </c>
      <c r="F36">
        <v>0</v>
      </c>
      <c r="G36">
        <v>0</v>
      </c>
      <c r="H36">
        <v>0</v>
      </c>
      <c r="I36">
        <v>0</v>
      </c>
      <c r="J36">
        <v>0</v>
      </c>
      <c r="K36">
        <v>0</v>
      </c>
      <c r="L36">
        <v>0</v>
      </c>
      <c r="M36">
        <v>0</v>
      </c>
      <c r="N36">
        <v>0</v>
      </c>
      <c r="O36">
        <v>0</v>
      </c>
      <c r="P36">
        <v>0</v>
      </c>
      <c r="Q36">
        <v>0</v>
      </c>
      <c r="R36">
        <v>0</v>
      </c>
      <c r="S36">
        <v>0</v>
      </c>
      <c r="T36">
        <v>0</v>
      </c>
      <c r="U36">
        <v>0</v>
      </c>
      <c r="V36">
        <v>0</v>
      </c>
      <c r="W36">
        <v>0</v>
      </c>
      <c r="X36">
        <v>0</v>
      </c>
      <c r="Y36">
        <v>0</v>
      </c>
      <c r="Z36">
        <v>0</v>
      </c>
      <c r="AA36">
        <v>0</v>
      </c>
      <c r="AB36">
        <v>0</v>
      </c>
      <c r="AC36">
        <v>0</v>
      </c>
      <c r="AD36">
        <v>0</v>
      </c>
      <c r="AE36">
        <v>0</v>
      </c>
      <c r="AF36">
        <v>0</v>
      </c>
      <c r="AG36">
        <v>0</v>
      </c>
      <c r="AH36">
        <v>0</v>
      </c>
      <c r="AI36">
        <v>0</v>
      </c>
      <c r="AJ36">
        <v>0</v>
      </c>
      <c r="AK36">
        <v>0</v>
      </c>
      <c r="AL36">
        <v>0</v>
      </c>
      <c r="AM36">
        <v>0</v>
      </c>
      <c r="AN36">
        <v>0</v>
      </c>
      <c r="AO36">
        <v>0</v>
      </c>
      <c r="AP36">
        <v>0</v>
      </c>
      <c r="AQ36">
        <v>0</v>
      </c>
      <c r="AR36">
        <v>0</v>
      </c>
      <c r="AS36">
        <v>0</v>
      </c>
      <c r="AT36">
        <v>0</v>
      </c>
      <c r="AU36">
        <v>0</v>
      </c>
      <c r="AV36">
        <v>0</v>
      </c>
      <c r="AW36">
        <v>0</v>
      </c>
      <c r="AX36">
        <v>0</v>
      </c>
      <c r="AY36">
        <v>0</v>
      </c>
      <c r="AZ36">
        <v>0</v>
      </c>
      <c r="BA36">
        <v>0</v>
      </c>
      <c r="BB36">
        <v>0</v>
      </c>
      <c r="BC36">
        <v>0</v>
      </c>
      <c r="BD36">
        <v>0</v>
      </c>
      <c r="BE36">
        <v>0</v>
      </c>
      <c r="BF36">
        <v>0</v>
      </c>
      <c r="BG36">
        <v>0</v>
      </c>
      <c r="BH36">
        <v>0</v>
      </c>
      <c r="BI36">
        <v>0</v>
      </c>
      <c r="BJ36">
        <v>0</v>
      </c>
      <c r="BK36">
        <v>0</v>
      </c>
      <c r="BL36">
        <v>0</v>
      </c>
      <c r="BM36">
        <v>0</v>
      </c>
      <c r="BN36">
        <v>0</v>
      </c>
      <c r="BO36">
        <v>0</v>
      </c>
      <c r="BP36">
        <v>0</v>
      </c>
      <c r="BQ36">
        <v>0</v>
      </c>
      <c r="BR36">
        <v>0</v>
      </c>
      <c r="BS36">
        <v>0</v>
      </c>
      <c r="BT36">
        <v>0</v>
      </c>
      <c r="BU36">
        <v>0</v>
      </c>
      <c r="BV36">
        <v>0</v>
      </c>
      <c r="BW36">
        <v>0</v>
      </c>
      <c r="BX36">
        <v>0</v>
      </c>
      <c r="BY36">
        <v>0</v>
      </c>
      <c r="BZ36">
        <v>0</v>
      </c>
      <c r="CA36">
        <v>0</v>
      </c>
      <c r="CB36">
        <v>0</v>
      </c>
      <c r="CC36">
        <v>0</v>
      </c>
      <c r="CD36">
        <v>0</v>
      </c>
      <c r="CE36">
        <v>0</v>
      </c>
      <c r="CF36">
        <v>0</v>
      </c>
      <c r="CG36">
        <v>0</v>
      </c>
      <c r="CH36">
        <v>0</v>
      </c>
      <c r="CI36">
        <v>0</v>
      </c>
      <c r="CJ36">
        <v>0</v>
      </c>
      <c r="CK36">
        <v>0</v>
      </c>
      <c r="CL36">
        <v>0</v>
      </c>
      <c r="CM36">
        <v>0</v>
      </c>
      <c r="CN36">
        <v>0</v>
      </c>
      <c r="CO36">
        <v>0</v>
      </c>
      <c r="CP36">
        <v>0</v>
      </c>
      <c r="CQ36">
        <v>0</v>
      </c>
      <c r="CR36">
        <v>0</v>
      </c>
      <c r="CS36">
        <v>0</v>
      </c>
      <c r="CT36">
        <v>0</v>
      </c>
      <c r="CU36">
        <v>0</v>
      </c>
      <c r="CV36">
        <v>0</v>
      </c>
      <c r="CW36">
        <v>0</v>
      </c>
      <c r="CX36">
        <v>0</v>
      </c>
      <c r="CY36">
        <v>0</v>
      </c>
      <c r="CZ36">
        <v>0</v>
      </c>
      <c r="DA36">
        <v>0</v>
      </c>
      <c r="DB36">
        <v>0</v>
      </c>
      <c r="DC36">
        <v>0</v>
      </c>
      <c r="DD36">
        <v>0</v>
      </c>
      <c r="DE36">
        <v>0</v>
      </c>
      <c r="DF36">
        <v>0</v>
      </c>
      <c r="DG36">
        <v>0</v>
      </c>
      <c r="DH36">
        <v>0</v>
      </c>
      <c r="DI36">
        <v>0</v>
      </c>
      <c r="DJ36">
        <v>0</v>
      </c>
      <c r="DK36">
        <v>0</v>
      </c>
      <c r="DL36">
        <v>0</v>
      </c>
      <c r="DM36">
        <v>0</v>
      </c>
      <c r="DN36">
        <v>0</v>
      </c>
      <c r="DO36">
        <v>0</v>
      </c>
      <c r="DP36">
        <v>0</v>
      </c>
      <c r="DQ36">
        <v>0</v>
      </c>
      <c r="DR36">
        <v>0</v>
      </c>
      <c r="DS36">
        <v>0</v>
      </c>
      <c r="DT36">
        <v>0</v>
      </c>
      <c r="DU36">
        <v>0</v>
      </c>
      <c r="DV36">
        <v>0</v>
      </c>
      <c r="DW36">
        <v>0</v>
      </c>
      <c r="DX36">
        <v>0</v>
      </c>
      <c r="DY36">
        <v>0</v>
      </c>
      <c r="DZ36">
        <v>0</v>
      </c>
      <c r="EA36">
        <v>0</v>
      </c>
      <c r="EB36">
        <v>0</v>
      </c>
      <c r="EC36">
        <v>0</v>
      </c>
      <c r="ED36">
        <v>0</v>
      </c>
      <c r="EE36">
        <v>0</v>
      </c>
      <c r="EF36">
        <v>0</v>
      </c>
      <c r="EG36">
        <v>0</v>
      </c>
      <c r="EH36">
        <v>0</v>
      </c>
      <c r="EI36">
        <v>0</v>
      </c>
      <c r="EJ36">
        <v>0</v>
      </c>
      <c r="EK36">
        <v>0</v>
      </c>
      <c r="EL36">
        <v>0</v>
      </c>
      <c r="EM36">
        <v>0</v>
      </c>
      <c r="EN36">
        <v>0</v>
      </c>
      <c r="EO36">
        <v>0</v>
      </c>
      <c r="EP36">
        <v>0</v>
      </c>
      <c r="EQ36">
        <v>0</v>
      </c>
      <c r="ER36">
        <v>0</v>
      </c>
      <c r="ES36">
        <v>0</v>
      </c>
      <c r="ET36">
        <v>0</v>
      </c>
      <c r="EU36">
        <v>0</v>
      </c>
      <c r="EV36">
        <v>0</v>
      </c>
      <c r="EW36">
        <v>0</v>
      </c>
      <c r="EX36">
        <v>0</v>
      </c>
      <c r="EY36">
        <v>0</v>
      </c>
      <c r="EZ36">
        <v>0</v>
      </c>
      <c r="FA36">
        <v>0</v>
      </c>
      <c r="FB36">
        <v>0</v>
      </c>
      <c r="FC36">
        <v>0</v>
      </c>
      <c r="FD36">
        <v>0</v>
      </c>
      <c r="FE36">
        <v>0</v>
      </c>
      <c r="FF36">
        <v>0</v>
      </c>
      <c r="FG36">
        <v>0</v>
      </c>
      <c r="FH36">
        <v>0</v>
      </c>
      <c r="FI36">
        <v>0</v>
      </c>
      <c r="FJ36">
        <v>0</v>
      </c>
      <c r="FK36">
        <v>0</v>
      </c>
      <c r="FL36">
        <v>0</v>
      </c>
      <c r="FM36">
        <v>0</v>
      </c>
      <c r="FN36">
        <v>0</v>
      </c>
      <c r="FO36">
        <v>0</v>
      </c>
      <c r="FP36">
        <v>0</v>
      </c>
      <c r="FQ36">
        <v>0</v>
      </c>
      <c r="FR36">
        <v>0</v>
      </c>
      <c r="FS36">
        <v>0</v>
      </c>
      <c r="FT36">
        <v>0</v>
      </c>
      <c r="FU36">
        <v>0</v>
      </c>
      <c r="FV36">
        <v>0</v>
      </c>
      <c r="FW36">
        <v>0</v>
      </c>
      <c r="FX36">
        <v>0</v>
      </c>
      <c r="FY36">
        <v>0</v>
      </c>
      <c r="FZ36">
        <v>0</v>
      </c>
      <c r="GA36">
        <v>0</v>
      </c>
      <c r="GB36">
        <v>0</v>
      </c>
      <c r="GC36">
        <v>0</v>
      </c>
      <c r="GD36">
        <v>0</v>
      </c>
      <c r="GE36">
        <v>0</v>
      </c>
      <c r="GF36">
        <v>0</v>
      </c>
      <c r="GG36">
        <v>0</v>
      </c>
      <c r="GH36">
        <v>0</v>
      </c>
      <c r="GI36">
        <v>0</v>
      </c>
      <c r="GJ36">
        <v>0</v>
      </c>
      <c r="GK36">
        <v>0</v>
      </c>
    </row>
    <row r="37" spans="3:193" x14ac:dyDescent="0.25">
      <c r="C37" t="s">
        <v>63</v>
      </c>
      <c r="D37" t="s">
        <v>63</v>
      </c>
      <c r="E37">
        <v>0</v>
      </c>
      <c r="F37">
        <v>0</v>
      </c>
      <c r="G37">
        <v>0</v>
      </c>
      <c r="H37">
        <v>0</v>
      </c>
      <c r="I37">
        <v>0</v>
      </c>
      <c r="J37">
        <v>0</v>
      </c>
      <c r="K37">
        <v>0</v>
      </c>
      <c r="L37">
        <v>0</v>
      </c>
      <c r="M37">
        <v>0</v>
      </c>
      <c r="N37">
        <v>0</v>
      </c>
      <c r="O37">
        <v>0</v>
      </c>
      <c r="P37">
        <v>0</v>
      </c>
      <c r="Q37">
        <v>0</v>
      </c>
      <c r="R37">
        <v>0</v>
      </c>
      <c r="S37">
        <v>0</v>
      </c>
      <c r="T37">
        <v>0</v>
      </c>
      <c r="U37">
        <v>0</v>
      </c>
      <c r="V37">
        <v>0</v>
      </c>
      <c r="W37">
        <v>0</v>
      </c>
      <c r="X37">
        <v>0</v>
      </c>
      <c r="Y37">
        <v>0</v>
      </c>
      <c r="Z37">
        <v>0</v>
      </c>
      <c r="AA37">
        <v>0</v>
      </c>
      <c r="AB37">
        <v>0</v>
      </c>
      <c r="AC37">
        <v>0</v>
      </c>
      <c r="AD37">
        <v>0</v>
      </c>
      <c r="AE37">
        <v>0</v>
      </c>
      <c r="AF37">
        <v>0</v>
      </c>
      <c r="AG37">
        <v>0</v>
      </c>
      <c r="AH37">
        <v>0</v>
      </c>
      <c r="AI37">
        <v>0</v>
      </c>
      <c r="AJ37">
        <v>0</v>
      </c>
      <c r="AK37">
        <v>0</v>
      </c>
      <c r="AL37">
        <v>0</v>
      </c>
      <c r="AM37">
        <v>0</v>
      </c>
      <c r="AN37">
        <v>0</v>
      </c>
      <c r="AO37">
        <v>0</v>
      </c>
      <c r="AP37">
        <v>0</v>
      </c>
      <c r="AQ37">
        <v>0</v>
      </c>
      <c r="AR37">
        <v>0</v>
      </c>
      <c r="AS37">
        <v>0</v>
      </c>
      <c r="AT37">
        <v>0</v>
      </c>
      <c r="AU37">
        <v>0</v>
      </c>
      <c r="AV37">
        <v>0</v>
      </c>
      <c r="AW37">
        <v>0</v>
      </c>
      <c r="AX37">
        <v>0</v>
      </c>
      <c r="AY37">
        <v>0</v>
      </c>
      <c r="AZ37">
        <v>0</v>
      </c>
      <c r="BA37">
        <v>0</v>
      </c>
      <c r="BB37">
        <v>0</v>
      </c>
      <c r="BC37">
        <v>0</v>
      </c>
      <c r="BD37">
        <v>0</v>
      </c>
      <c r="BE37">
        <v>0</v>
      </c>
      <c r="BF37">
        <v>0</v>
      </c>
      <c r="BG37">
        <v>0</v>
      </c>
      <c r="BH37">
        <v>0</v>
      </c>
      <c r="BI37">
        <v>0</v>
      </c>
      <c r="BJ37">
        <v>0</v>
      </c>
      <c r="BK37">
        <v>0</v>
      </c>
      <c r="BL37">
        <v>0</v>
      </c>
      <c r="BM37">
        <v>0</v>
      </c>
      <c r="BN37">
        <v>0</v>
      </c>
      <c r="BO37">
        <v>0</v>
      </c>
      <c r="BP37">
        <v>0</v>
      </c>
      <c r="BQ37">
        <v>0</v>
      </c>
      <c r="BR37">
        <v>0</v>
      </c>
      <c r="BS37">
        <v>0</v>
      </c>
      <c r="BT37">
        <v>0</v>
      </c>
      <c r="BU37">
        <v>0</v>
      </c>
      <c r="BV37">
        <v>0</v>
      </c>
      <c r="BW37">
        <v>0</v>
      </c>
      <c r="BX37">
        <v>0</v>
      </c>
      <c r="BY37">
        <v>0</v>
      </c>
      <c r="BZ37">
        <v>0</v>
      </c>
      <c r="CA37">
        <v>0</v>
      </c>
      <c r="CB37">
        <v>0</v>
      </c>
      <c r="CC37">
        <v>0</v>
      </c>
      <c r="CD37">
        <v>0</v>
      </c>
      <c r="CE37">
        <v>0</v>
      </c>
      <c r="CF37">
        <v>0</v>
      </c>
      <c r="CG37">
        <v>0</v>
      </c>
      <c r="CH37">
        <v>0</v>
      </c>
      <c r="CI37">
        <v>0</v>
      </c>
      <c r="CJ37">
        <v>0</v>
      </c>
      <c r="CK37">
        <v>0</v>
      </c>
      <c r="CL37">
        <v>0</v>
      </c>
      <c r="CM37">
        <v>0</v>
      </c>
      <c r="CN37">
        <v>0</v>
      </c>
      <c r="CO37">
        <v>0</v>
      </c>
      <c r="CP37">
        <v>0</v>
      </c>
      <c r="CQ37">
        <v>0</v>
      </c>
      <c r="CR37">
        <v>0</v>
      </c>
      <c r="CS37">
        <v>0</v>
      </c>
      <c r="CT37">
        <v>0</v>
      </c>
      <c r="CU37">
        <v>0</v>
      </c>
      <c r="CV37">
        <v>0</v>
      </c>
      <c r="CW37">
        <v>0</v>
      </c>
      <c r="CX37">
        <v>0</v>
      </c>
      <c r="CY37">
        <v>0</v>
      </c>
      <c r="CZ37">
        <v>0</v>
      </c>
      <c r="DA37">
        <v>0</v>
      </c>
      <c r="DB37">
        <v>0</v>
      </c>
      <c r="DC37">
        <v>0</v>
      </c>
      <c r="DD37">
        <v>0</v>
      </c>
      <c r="DE37">
        <v>0</v>
      </c>
      <c r="DF37">
        <v>0</v>
      </c>
      <c r="DG37">
        <v>0</v>
      </c>
      <c r="DH37">
        <v>0</v>
      </c>
      <c r="DI37">
        <v>0</v>
      </c>
      <c r="DJ37">
        <v>0</v>
      </c>
      <c r="DK37">
        <v>0</v>
      </c>
      <c r="DL37">
        <v>0</v>
      </c>
      <c r="DM37">
        <v>0</v>
      </c>
      <c r="DN37">
        <v>0</v>
      </c>
      <c r="DO37">
        <v>0</v>
      </c>
      <c r="DP37">
        <v>0</v>
      </c>
      <c r="DQ37">
        <v>0</v>
      </c>
      <c r="DR37">
        <v>0</v>
      </c>
      <c r="DS37">
        <v>0</v>
      </c>
      <c r="DT37">
        <v>0</v>
      </c>
      <c r="DU37">
        <v>0</v>
      </c>
      <c r="DV37">
        <v>0</v>
      </c>
      <c r="DW37">
        <v>0</v>
      </c>
      <c r="DX37">
        <v>0</v>
      </c>
      <c r="DY37">
        <v>0</v>
      </c>
      <c r="DZ37">
        <v>0</v>
      </c>
      <c r="EA37">
        <v>0</v>
      </c>
      <c r="EB37">
        <v>0</v>
      </c>
      <c r="EC37">
        <v>0</v>
      </c>
      <c r="ED37">
        <v>0</v>
      </c>
      <c r="EE37">
        <v>0</v>
      </c>
      <c r="EF37">
        <v>0</v>
      </c>
      <c r="EG37">
        <v>0</v>
      </c>
      <c r="EH37">
        <v>0</v>
      </c>
      <c r="EI37">
        <v>0</v>
      </c>
      <c r="EJ37">
        <v>0</v>
      </c>
      <c r="EK37">
        <v>0</v>
      </c>
      <c r="EL37">
        <v>0</v>
      </c>
      <c r="EM37">
        <v>0</v>
      </c>
      <c r="EN37">
        <v>0</v>
      </c>
      <c r="EO37">
        <v>0</v>
      </c>
      <c r="EP37">
        <v>0</v>
      </c>
      <c r="EQ37">
        <v>0</v>
      </c>
      <c r="ER37">
        <v>0</v>
      </c>
      <c r="ES37">
        <v>0</v>
      </c>
      <c r="ET37">
        <v>0</v>
      </c>
      <c r="EU37">
        <v>0</v>
      </c>
      <c r="EV37">
        <v>0</v>
      </c>
      <c r="EW37">
        <v>0</v>
      </c>
      <c r="EX37">
        <v>0</v>
      </c>
      <c r="EY37">
        <v>0</v>
      </c>
      <c r="EZ37">
        <v>0</v>
      </c>
      <c r="FA37">
        <v>0</v>
      </c>
      <c r="FB37">
        <v>0</v>
      </c>
      <c r="FC37">
        <v>0</v>
      </c>
      <c r="FD37">
        <v>0</v>
      </c>
      <c r="FE37">
        <v>0</v>
      </c>
      <c r="FF37">
        <v>0</v>
      </c>
      <c r="FG37">
        <v>0</v>
      </c>
      <c r="FH37">
        <v>0</v>
      </c>
      <c r="FI37">
        <v>0</v>
      </c>
      <c r="FJ37">
        <v>0</v>
      </c>
      <c r="FK37">
        <v>0</v>
      </c>
      <c r="FL37">
        <v>0</v>
      </c>
      <c r="FM37">
        <v>0</v>
      </c>
      <c r="FN37">
        <v>0</v>
      </c>
      <c r="FO37">
        <v>0</v>
      </c>
      <c r="FP37">
        <v>0</v>
      </c>
      <c r="FQ37">
        <v>0</v>
      </c>
      <c r="FR37">
        <v>0</v>
      </c>
      <c r="FS37">
        <v>0</v>
      </c>
      <c r="FT37">
        <v>0</v>
      </c>
      <c r="FU37">
        <v>0</v>
      </c>
      <c r="FV37">
        <v>0</v>
      </c>
      <c r="FW37">
        <v>0</v>
      </c>
      <c r="FX37">
        <v>0</v>
      </c>
      <c r="FY37">
        <v>0</v>
      </c>
      <c r="FZ37">
        <v>0</v>
      </c>
      <c r="GA37">
        <v>0</v>
      </c>
      <c r="GB37">
        <v>0</v>
      </c>
      <c r="GC37">
        <v>0</v>
      </c>
      <c r="GD37">
        <v>0</v>
      </c>
      <c r="GE37">
        <v>0</v>
      </c>
      <c r="GF37">
        <v>0</v>
      </c>
      <c r="GG37">
        <v>0</v>
      </c>
      <c r="GH37">
        <v>0</v>
      </c>
      <c r="GI37">
        <v>0</v>
      </c>
      <c r="GJ37">
        <v>0</v>
      </c>
      <c r="GK37">
        <v>0</v>
      </c>
    </row>
    <row r="38" spans="3:193" x14ac:dyDescent="0.25">
      <c r="D38" t="s">
        <v>64</v>
      </c>
      <c r="E38">
        <v>0</v>
      </c>
      <c r="F38">
        <v>0</v>
      </c>
      <c r="G38">
        <v>0</v>
      </c>
      <c r="H38">
        <v>0</v>
      </c>
      <c r="I38">
        <v>0</v>
      </c>
      <c r="J38">
        <v>0</v>
      </c>
      <c r="K38">
        <v>0</v>
      </c>
      <c r="L38">
        <v>0</v>
      </c>
      <c r="M38">
        <v>0</v>
      </c>
      <c r="N38">
        <v>0</v>
      </c>
      <c r="O38">
        <v>0</v>
      </c>
      <c r="P38">
        <v>0</v>
      </c>
      <c r="Q38">
        <v>0</v>
      </c>
      <c r="R38">
        <v>0</v>
      </c>
      <c r="S38">
        <v>0</v>
      </c>
      <c r="T38">
        <v>0</v>
      </c>
      <c r="U38">
        <v>0</v>
      </c>
      <c r="V38">
        <v>0</v>
      </c>
      <c r="W38">
        <v>0</v>
      </c>
      <c r="X38">
        <v>0</v>
      </c>
      <c r="Y38">
        <v>0</v>
      </c>
      <c r="Z38">
        <v>0</v>
      </c>
      <c r="AA38">
        <v>0</v>
      </c>
      <c r="AB38">
        <v>0</v>
      </c>
      <c r="AC38">
        <v>0</v>
      </c>
      <c r="AD38">
        <v>0</v>
      </c>
      <c r="AE38">
        <v>0</v>
      </c>
      <c r="AF38">
        <v>0</v>
      </c>
      <c r="AG38">
        <v>0</v>
      </c>
      <c r="AH38">
        <v>0</v>
      </c>
      <c r="AI38">
        <v>0</v>
      </c>
      <c r="AJ38">
        <v>0</v>
      </c>
      <c r="AK38">
        <v>0</v>
      </c>
      <c r="AL38">
        <v>0</v>
      </c>
      <c r="AM38">
        <v>0</v>
      </c>
      <c r="AN38">
        <v>0</v>
      </c>
      <c r="AO38">
        <v>0</v>
      </c>
      <c r="AP38">
        <v>0</v>
      </c>
      <c r="AQ38">
        <v>0</v>
      </c>
      <c r="AR38">
        <v>0</v>
      </c>
      <c r="AS38">
        <v>0</v>
      </c>
      <c r="AT38">
        <v>0</v>
      </c>
      <c r="AU38">
        <v>0</v>
      </c>
      <c r="AV38">
        <v>0</v>
      </c>
      <c r="AW38">
        <v>0</v>
      </c>
      <c r="AX38">
        <v>0</v>
      </c>
      <c r="AY38">
        <v>0</v>
      </c>
      <c r="AZ38">
        <v>0</v>
      </c>
      <c r="BA38">
        <v>0</v>
      </c>
      <c r="BB38">
        <v>0</v>
      </c>
      <c r="BC38">
        <v>0</v>
      </c>
      <c r="BD38">
        <v>0</v>
      </c>
      <c r="BE38">
        <v>0</v>
      </c>
      <c r="BF38">
        <v>0</v>
      </c>
      <c r="BG38">
        <v>0</v>
      </c>
      <c r="BH38">
        <v>0</v>
      </c>
      <c r="BI38">
        <v>0</v>
      </c>
      <c r="BJ38">
        <v>0</v>
      </c>
      <c r="BK38">
        <v>0</v>
      </c>
      <c r="BL38">
        <v>0</v>
      </c>
      <c r="BM38">
        <v>0</v>
      </c>
      <c r="BN38">
        <v>0</v>
      </c>
      <c r="BO38">
        <v>0</v>
      </c>
      <c r="BP38">
        <v>0</v>
      </c>
      <c r="BQ38">
        <v>0</v>
      </c>
      <c r="BR38">
        <v>0</v>
      </c>
      <c r="BS38">
        <v>0</v>
      </c>
      <c r="BT38">
        <v>0</v>
      </c>
      <c r="BU38">
        <v>0</v>
      </c>
      <c r="BV38">
        <v>0</v>
      </c>
      <c r="BW38">
        <v>0</v>
      </c>
      <c r="BX38">
        <v>0</v>
      </c>
      <c r="BY38">
        <v>0</v>
      </c>
      <c r="BZ38">
        <v>0</v>
      </c>
      <c r="CA38">
        <v>0</v>
      </c>
      <c r="CB38">
        <v>0</v>
      </c>
      <c r="CC38">
        <v>0</v>
      </c>
      <c r="CD38">
        <v>0</v>
      </c>
      <c r="CE38">
        <v>0</v>
      </c>
      <c r="CF38">
        <v>0</v>
      </c>
      <c r="CG38">
        <v>0</v>
      </c>
      <c r="CH38">
        <v>0</v>
      </c>
      <c r="CI38">
        <v>0</v>
      </c>
      <c r="CJ38">
        <v>0</v>
      </c>
      <c r="CK38">
        <v>0</v>
      </c>
      <c r="CL38">
        <v>0</v>
      </c>
      <c r="CM38">
        <v>0</v>
      </c>
      <c r="CN38">
        <v>0</v>
      </c>
      <c r="CO38">
        <v>0</v>
      </c>
      <c r="CP38">
        <v>0</v>
      </c>
      <c r="CQ38">
        <v>0</v>
      </c>
      <c r="CR38">
        <v>0</v>
      </c>
      <c r="CS38">
        <v>0</v>
      </c>
      <c r="CT38">
        <v>0</v>
      </c>
      <c r="CU38">
        <v>0</v>
      </c>
      <c r="CV38">
        <v>0</v>
      </c>
      <c r="CW38">
        <v>0</v>
      </c>
      <c r="CX38">
        <v>0</v>
      </c>
      <c r="CY38">
        <v>0</v>
      </c>
      <c r="CZ38">
        <v>0</v>
      </c>
      <c r="DA38">
        <v>0</v>
      </c>
      <c r="DB38">
        <v>0</v>
      </c>
      <c r="DC38">
        <v>0</v>
      </c>
      <c r="DD38">
        <v>0</v>
      </c>
      <c r="DE38">
        <v>0</v>
      </c>
      <c r="DF38">
        <v>0</v>
      </c>
      <c r="DG38">
        <v>0</v>
      </c>
      <c r="DH38">
        <v>0</v>
      </c>
      <c r="DI38">
        <v>0</v>
      </c>
      <c r="DJ38">
        <v>0</v>
      </c>
      <c r="DK38">
        <v>0</v>
      </c>
      <c r="DL38">
        <v>0</v>
      </c>
      <c r="DM38">
        <v>0</v>
      </c>
      <c r="DN38">
        <v>0</v>
      </c>
      <c r="DO38">
        <v>0</v>
      </c>
      <c r="DP38">
        <v>0</v>
      </c>
      <c r="DQ38">
        <v>0</v>
      </c>
      <c r="DR38">
        <v>0</v>
      </c>
      <c r="DS38">
        <v>0</v>
      </c>
      <c r="DT38">
        <v>0</v>
      </c>
      <c r="DU38">
        <v>0</v>
      </c>
      <c r="DV38">
        <v>0</v>
      </c>
      <c r="DW38">
        <v>0</v>
      </c>
      <c r="DX38">
        <v>0</v>
      </c>
      <c r="DY38">
        <v>0</v>
      </c>
      <c r="DZ38">
        <v>0</v>
      </c>
      <c r="EA38">
        <v>0</v>
      </c>
      <c r="EB38">
        <v>0</v>
      </c>
      <c r="EC38">
        <v>0</v>
      </c>
      <c r="ED38">
        <v>0</v>
      </c>
      <c r="EE38">
        <v>0</v>
      </c>
      <c r="EF38">
        <v>0</v>
      </c>
      <c r="EG38">
        <v>0</v>
      </c>
      <c r="EH38">
        <v>0</v>
      </c>
      <c r="EI38">
        <v>0</v>
      </c>
      <c r="EJ38">
        <v>0</v>
      </c>
      <c r="EK38">
        <v>0</v>
      </c>
      <c r="EL38">
        <v>0</v>
      </c>
      <c r="EM38">
        <v>0</v>
      </c>
      <c r="EN38">
        <v>0</v>
      </c>
      <c r="EO38">
        <v>0</v>
      </c>
      <c r="EP38">
        <v>0</v>
      </c>
      <c r="EQ38">
        <v>0</v>
      </c>
      <c r="ER38">
        <v>0</v>
      </c>
      <c r="ES38">
        <v>0</v>
      </c>
      <c r="ET38">
        <v>0</v>
      </c>
      <c r="EU38">
        <v>0</v>
      </c>
      <c r="EV38">
        <v>0</v>
      </c>
      <c r="EW38">
        <v>0</v>
      </c>
      <c r="EX38">
        <v>0</v>
      </c>
      <c r="EY38">
        <v>0</v>
      </c>
      <c r="EZ38">
        <v>0</v>
      </c>
      <c r="FA38">
        <v>0</v>
      </c>
      <c r="FB38">
        <v>0</v>
      </c>
      <c r="FC38">
        <v>0</v>
      </c>
      <c r="FD38">
        <v>0</v>
      </c>
      <c r="FE38">
        <v>0</v>
      </c>
      <c r="FF38">
        <v>0</v>
      </c>
      <c r="FG38">
        <v>0</v>
      </c>
      <c r="FH38">
        <v>0</v>
      </c>
      <c r="FI38">
        <v>0</v>
      </c>
      <c r="FJ38">
        <v>0</v>
      </c>
      <c r="FK38">
        <v>0</v>
      </c>
      <c r="FL38">
        <v>0</v>
      </c>
      <c r="FM38">
        <v>0</v>
      </c>
      <c r="FN38">
        <v>0</v>
      </c>
      <c r="FO38">
        <v>0</v>
      </c>
      <c r="FP38">
        <v>0</v>
      </c>
      <c r="FQ38">
        <v>0</v>
      </c>
      <c r="FR38">
        <v>0</v>
      </c>
      <c r="FS38">
        <v>0</v>
      </c>
      <c r="FT38">
        <v>0</v>
      </c>
      <c r="FU38">
        <v>0</v>
      </c>
      <c r="FV38">
        <v>0</v>
      </c>
      <c r="FW38">
        <v>0</v>
      </c>
      <c r="FX38">
        <v>0</v>
      </c>
      <c r="FY38">
        <v>0</v>
      </c>
      <c r="FZ38">
        <v>0</v>
      </c>
      <c r="GA38">
        <v>0</v>
      </c>
      <c r="GB38">
        <v>0</v>
      </c>
      <c r="GC38">
        <v>0</v>
      </c>
      <c r="GD38">
        <v>0</v>
      </c>
      <c r="GE38">
        <v>0</v>
      </c>
      <c r="GF38">
        <v>0</v>
      </c>
      <c r="GG38">
        <v>0</v>
      </c>
      <c r="GH38">
        <v>0</v>
      </c>
      <c r="GI38">
        <v>0</v>
      </c>
      <c r="GJ38">
        <v>0</v>
      </c>
      <c r="GK38">
        <v>0</v>
      </c>
    </row>
    <row r="39" spans="3:193" x14ac:dyDescent="0.25">
      <c r="D39" t="s">
        <v>65</v>
      </c>
      <c r="E39">
        <v>9.5900775816537003</v>
      </c>
      <c r="F39">
        <v>-2.8407461033954502</v>
      </c>
      <c r="G39">
        <v>0.30109500772443598</v>
      </c>
      <c r="H39">
        <v>0.21254866442909501</v>
      </c>
      <c r="I39">
        <v>3.46606959888636E-2</v>
      </c>
      <c r="J39">
        <v>10.997844570997801</v>
      </c>
      <c r="K39">
        <v>0.884674745908966</v>
      </c>
      <c r="L39">
        <v>10.843329151144101</v>
      </c>
      <c r="M39">
        <v>-2.8407461033954502</v>
      </c>
      <c r="N39">
        <v>0.32560274091130798</v>
      </c>
      <c r="O39">
        <v>0.45969827423036802</v>
      </c>
      <c r="P39">
        <v>3.7481915429817603E-2</v>
      </c>
      <c r="Q39">
        <v>11.8930179663116</v>
      </c>
      <c r="R39">
        <v>0.96827435765652003</v>
      </c>
      <c r="S39">
        <v>12.0921048221721</v>
      </c>
      <c r="T39">
        <v>-2.8407461033954502</v>
      </c>
      <c r="U39">
        <v>0.35002294647965598</v>
      </c>
      <c r="V39">
        <v>0.70596520685377995</v>
      </c>
      <c r="W39">
        <v>4.0293059087053898E-2</v>
      </c>
      <c r="X39">
        <v>12.7849943137849</v>
      </c>
      <c r="Y39">
        <v>1.05157539936212</v>
      </c>
      <c r="Z39">
        <v>7.99509584663247</v>
      </c>
      <c r="AA39">
        <v>-2.8407461033954502</v>
      </c>
      <c r="AB39">
        <v>0.21022525602813499</v>
      </c>
      <c r="AC39">
        <v>0.21254866442909501</v>
      </c>
      <c r="AD39">
        <v>3.3223080689799199E-2</v>
      </c>
      <c r="AE39">
        <v>10.285714975203</v>
      </c>
      <c r="AF39">
        <v>9.4129973677888196E-2</v>
      </c>
      <c r="AG39">
        <v>9.1185233214118604</v>
      </c>
      <c r="AH39">
        <v>-2.8407461033954502</v>
      </c>
      <c r="AI39">
        <v>0.227336614076937</v>
      </c>
      <c r="AJ39">
        <v>0.45969827423036802</v>
      </c>
      <c r="AK39">
        <v>3.5927284931992098E-2</v>
      </c>
      <c r="AL39">
        <v>11.1229243336498</v>
      </c>
      <c r="AM39">
        <v>0.11338291791826099</v>
      </c>
      <c r="AN39">
        <v>10.237938555209899</v>
      </c>
      <c r="AO39">
        <v>-2.8407461033954502</v>
      </c>
      <c r="AP39">
        <v>0.244386860132707</v>
      </c>
      <c r="AQ39">
        <v>0.70596520685377995</v>
      </c>
      <c r="AR39">
        <v>3.86218313018915E-2</v>
      </c>
      <c r="AS39">
        <v>11.9571436586735</v>
      </c>
      <c r="AT39">
        <v>0.132567101643491</v>
      </c>
      <c r="AU39">
        <v>8.1708962887045598</v>
      </c>
      <c r="AV39">
        <v>-2.8407461033954502</v>
      </c>
      <c r="AW39">
        <v>0.21022525602813499</v>
      </c>
      <c r="AX39">
        <v>0.21254866442909501</v>
      </c>
      <c r="AY39">
        <v>2.07742970744117E-2</v>
      </c>
      <c r="AZ39">
        <v>10.2906471488928</v>
      </c>
      <c r="BA39">
        <v>0.27744702567552998</v>
      </c>
      <c r="BB39">
        <v>9.3086331017921502</v>
      </c>
      <c r="BC39">
        <v>-2.8407461033954502</v>
      </c>
      <c r="BD39">
        <v>0.227336614076937</v>
      </c>
      <c r="BE39">
        <v>0.45969827423036802</v>
      </c>
      <c r="BF39">
        <v>2.2465228231631301E-2</v>
      </c>
      <c r="BG39">
        <v>11.1282579633376</v>
      </c>
      <c r="BH39">
        <v>0.31162112531106001</v>
      </c>
      <c r="BI39">
        <v>10.442306569118699</v>
      </c>
      <c r="BJ39">
        <v>-2.8407461033954502</v>
      </c>
      <c r="BK39">
        <v>0.244386860132707</v>
      </c>
      <c r="BL39">
        <v>0.70596520685377995</v>
      </c>
      <c r="BM39">
        <v>2.4150120349003601E-2</v>
      </c>
      <c r="BN39">
        <v>11.962877310587899</v>
      </c>
      <c r="BO39">
        <v>0.34567317459074898</v>
      </c>
      <c r="BP39">
        <v>8.0121361975665906</v>
      </c>
      <c r="BQ39">
        <v>-2.8407461033954502</v>
      </c>
      <c r="BR39">
        <v>0.21022525602813499</v>
      </c>
      <c r="BS39">
        <v>0.21254866442909501</v>
      </c>
      <c r="BT39">
        <v>2.07742970744117E-2</v>
      </c>
      <c r="BU39">
        <v>10.2906471488928</v>
      </c>
      <c r="BV39">
        <v>0.11868693453755901</v>
      </c>
      <c r="BW39">
        <v>9.1369506776545801</v>
      </c>
      <c r="BX39">
        <v>-2.8407461033954502</v>
      </c>
      <c r="BY39">
        <v>0.227336614076937</v>
      </c>
      <c r="BZ39">
        <v>0.45969827423036802</v>
      </c>
      <c r="CA39">
        <v>2.2465228231631301E-2</v>
      </c>
      <c r="CB39">
        <v>11.1282579633376</v>
      </c>
      <c r="CC39">
        <v>0.139938701173486</v>
      </c>
      <c r="CD39">
        <v>10.2577479631708</v>
      </c>
      <c r="CE39">
        <v>-2.8407461033954502</v>
      </c>
      <c r="CF39">
        <v>0.244386860132707</v>
      </c>
      <c r="CG39">
        <v>0.70596520685377995</v>
      </c>
      <c r="CH39">
        <v>2.4150120349003601E-2</v>
      </c>
      <c r="CI39">
        <v>11.962877310587899</v>
      </c>
      <c r="CJ39">
        <v>0.161114568642857</v>
      </c>
      <c r="CK39">
        <v>8.4736589340037796</v>
      </c>
      <c r="CL39">
        <v>-2.8407461033954502</v>
      </c>
      <c r="CM39">
        <v>0.33737883242713501</v>
      </c>
      <c r="CN39">
        <v>0.21254866442909501</v>
      </c>
      <c r="CO39">
        <v>1.29466836848622E-2</v>
      </c>
      <c r="CP39">
        <v>10.7084001717747</v>
      </c>
      <c r="CQ39">
        <v>4.3130685083408102E-2</v>
      </c>
      <c r="CR39">
        <v>9.63603921822037</v>
      </c>
      <c r="CS39">
        <v>-2.8407461033954502</v>
      </c>
      <c r="CT39">
        <v>0.36483990018283202</v>
      </c>
      <c r="CU39">
        <v>0.45969827423036802</v>
      </c>
      <c r="CV39">
        <v>1.40004835196766E-2</v>
      </c>
      <c r="CW39">
        <v>11.580014139244801</v>
      </c>
      <c r="CX39">
        <v>5.8232524438184198E-2</v>
      </c>
      <c r="CY39">
        <v>10.794268144279</v>
      </c>
      <c r="CZ39">
        <v>-2.8407461033954502</v>
      </c>
      <c r="DA39">
        <v>0.39220289269654401</v>
      </c>
      <c r="DB39">
        <v>0.70596520685377995</v>
      </c>
      <c r="DC39">
        <v>1.5050519783652299E-2</v>
      </c>
      <c r="DD39">
        <v>12.448515199688099</v>
      </c>
      <c r="DE39">
        <v>7.3280428652407595E-2</v>
      </c>
      <c r="DF39">
        <v>10.005267918791599</v>
      </c>
      <c r="DG39">
        <v>-2.8407461033954502</v>
      </c>
      <c r="DH39">
        <v>0.59678695990877795</v>
      </c>
      <c r="DI39">
        <v>0.21254866442909501</v>
      </c>
      <c r="DJ39">
        <v>3.6921761486574403E-2</v>
      </c>
      <c r="DK39">
        <v>11.8761691498368</v>
      </c>
      <c r="DL39">
        <v>0.123587486525781</v>
      </c>
      <c r="DM39">
        <v>11.2923140506072</v>
      </c>
      <c r="DN39">
        <v>-2.8407461033954502</v>
      </c>
      <c r="DO39">
        <v>0.64536264269205101</v>
      </c>
      <c r="DP39">
        <v>0.45969827423036802</v>
      </c>
      <c r="DQ39">
        <v>3.9927021142458399E-2</v>
      </c>
      <c r="DR39">
        <v>12.8428340806375</v>
      </c>
      <c r="DS39">
        <v>0.14523813530028501</v>
      </c>
      <c r="DT39">
        <v>12.5747635890949</v>
      </c>
      <c r="DU39">
        <v>-2.8407461033954502</v>
      </c>
      <c r="DV39">
        <v>0.69376484089395396</v>
      </c>
      <c r="DW39">
        <v>0.70596520685377995</v>
      </c>
      <c r="DX39">
        <v>4.2921547728142703E-2</v>
      </c>
      <c r="DY39">
        <v>13.8060466366853</v>
      </c>
      <c r="DZ39">
        <v>0.16681146032916599</v>
      </c>
      <c r="EA39">
        <v>8.61174397194835</v>
      </c>
      <c r="EB39">
        <v>-2.8407461033954502</v>
      </c>
      <c r="EC39">
        <v>0.37145750236927</v>
      </c>
      <c r="ED39">
        <v>0.21254866442909501</v>
      </c>
      <c r="EE39">
        <v>2.1805976596002599E-2</v>
      </c>
      <c r="EF39">
        <v>10.801694521008599</v>
      </c>
      <c r="EG39">
        <v>4.4983410940809099E-2</v>
      </c>
      <c r="EH39">
        <v>9.78536373599764</v>
      </c>
      <c r="EI39">
        <v>-2.8407461033954502</v>
      </c>
      <c r="EJ39">
        <v>0.40169241535281502</v>
      </c>
      <c r="EK39">
        <v>0.45969827423036802</v>
      </c>
      <c r="EL39">
        <v>2.3580881667770299E-2</v>
      </c>
      <c r="EM39">
        <v>11.680902214579101</v>
      </c>
      <c r="EN39">
        <v>6.0236053563048099E-2</v>
      </c>
      <c r="EO39">
        <v>10.954792000889601</v>
      </c>
      <c r="EP39">
        <v>-2.8407461033954502</v>
      </c>
      <c r="EQ39">
        <v>0.431819346504276</v>
      </c>
      <c r="ER39">
        <v>0.70596520685377995</v>
      </c>
      <c r="ES39">
        <v>2.53494477928531E-2</v>
      </c>
      <c r="ET39">
        <v>12.556969880672501</v>
      </c>
      <c r="EU39">
        <v>7.5434222461636197E-2</v>
      </c>
      <c r="EV39">
        <v>7.0247028342775097</v>
      </c>
      <c r="EW39">
        <v>-2.8407461033954502</v>
      </c>
      <c r="EX39">
        <v>0</v>
      </c>
      <c r="EY39">
        <v>0.21254866442909501</v>
      </c>
      <c r="EZ39">
        <v>0</v>
      </c>
      <c r="FA39">
        <v>9.6421815271263593</v>
      </c>
      <c r="FB39">
        <v>1.07187461174934E-2</v>
      </c>
      <c r="FC39">
        <v>8.0691448313070797</v>
      </c>
      <c r="FD39">
        <v>-2.8407461033954502</v>
      </c>
      <c r="FE39">
        <v>0</v>
      </c>
      <c r="FF39">
        <v>0.45969827423036802</v>
      </c>
      <c r="FG39">
        <v>0</v>
      </c>
      <c r="FH39">
        <v>10.4270102560785</v>
      </c>
      <c r="FI39">
        <v>2.31824043936486E-2</v>
      </c>
      <c r="FJ39">
        <v>9.1098566783472599</v>
      </c>
      <c r="FK39">
        <v>-2.8407461033954502</v>
      </c>
      <c r="FL39">
        <v>0</v>
      </c>
      <c r="FM39">
        <v>0.70596520685377995</v>
      </c>
      <c r="FN39">
        <v>0</v>
      </c>
      <c r="FO39">
        <v>11.2090360252844</v>
      </c>
      <c r="FP39">
        <v>3.5601549604531699E-2</v>
      </c>
      <c r="FQ39">
        <v>20.350223769481701</v>
      </c>
      <c r="FR39">
        <v>-2.8407461033954502</v>
      </c>
      <c r="FS39">
        <v>3.0364094918442102</v>
      </c>
      <c r="FT39">
        <v>0.21254866442909501</v>
      </c>
      <c r="FU39">
        <v>2.3304030632751899E-2</v>
      </c>
      <c r="FV39">
        <v>19.275120309194499</v>
      </c>
      <c r="FW39">
        <v>0.64358737677655697</v>
      </c>
      <c r="FX39">
        <v>22.479301191469698</v>
      </c>
      <c r="FY39">
        <v>-2.8407461033954502</v>
      </c>
      <c r="FZ39">
        <v>3.2835591016454901</v>
      </c>
      <c r="GA39">
        <v>0.45969827423036802</v>
      </c>
      <c r="GB39">
        <v>2.5200870335417801E-2</v>
      </c>
      <c r="GC39">
        <v>20.844025450640601</v>
      </c>
      <c r="GD39">
        <v>0.70756359801333302</v>
      </c>
      <c r="GE39">
        <v>24.6007747655221</v>
      </c>
      <c r="GF39">
        <v>-2.8407461033954502</v>
      </c>
      <c r="GG39">
        <v>3.5298260342689001</v>
      </c>
      <c r="GH39">
        <v>0.70596520685377995</v>
      </c>
      <c r="GI39">
        <v>2.7090935610574102E-2</v>
      </c>
      <c r="GJ39">
        <v>22.4073273594386</v>
      </c>
      <c r="GK39">
        <v>0.77131133274569297</v>
      </c>
    </row>
    <row r="40" spans="3:193" x14ac:dyDescent="0.25">
      <c r="D40" t="s">
        <v>66</v>
      </c>
      <c r="E40">
        <v>9393.5675663307593</v>
      </c>
      <c r="F40">
        <v>-284.18511314971698</v>
      </c>
      <c r="G40">
        <v>164.1573270268</v>
      </c>
      <c r="H40">
        <v>20.7624282538155</v>
      </c>
      <c r="I40">
        <v>1.57641359076708</v>
      </c>
      <c r="J40">
        <v>9465.9822828862598</v>
      </c>
      <c r="K40">
        <v>25.274227722831402</v>
      </c>
      <c r="L40">
        <v>10204.248597252201</v>
      </c>
      <c r="M40">
        <v>-284.18511314971698</v>
      </c>
      <c r="N40">
        <v>177.51896992433001</v>
      </c>
      <c r="O40">
        <v>44.904786688484599</v>
      </c>
      <c r="P40">
        <v>1.7047263248992901</v>
      </c>
      <c r="Q40">
        <v>10236.4692128886</v>
      </c>
      <c r="R40">
        <v>27.8360145755892</v>
      </c>
      <c r="S40">
        <v>11012.034338777499</v>
      </c>
      <c r="T40">
        <v>-284.18511314971698</v>
      </c>
      <c r="U40">
        <v>190.83289266865501</v>
      </c>
      <c r="V40">
        <v>68.960922414458494</v>
      </c>
      <c r="W40">
        <v>1.83258079926673</v>
      </c>
      <c r="X40">
        <v>11004.204403855299</v>
      </c>
      <c r="Y40">
        <v>30.388652189586999</v>
      </c>
      <c r="Z40">
        <v>8615.3134010344402</v>
      </c>
      <c r="AA40">
        <v>-284.18511314971698</v>
      </c>
      <c r="AB40">
        <v>20.535470345804999</v>
      </c>
      <c r="AC40">
        <v>20.7624282538155</v>
      </c>
      <c r="AD40">
        <v>1.5071214845693399</v>
      </c>
      <c r="AE40">
        <v>8853.0434389705206</v>
      </c>
      <c r="AF40">
        <v>3.6500551294494499</v>
      </c>
      <c r="AG40">
        <v>9362.6481626875902</v>
      </c>
      <c r="AH40">
        <v>-284.18511314971698</v>
      </c>
      <c r="AI40">
        <v>22.206962118138001</v>
      </c>
      <c r="AJ40">
        <v>44.904786688484599</v>
      </c>
      <c r="AK40">
        <v>1.6297941635459099</v>
      </c>
      <c r="AL40">
        <v>9573.6399979564903</v>
      </c>
      <c r="AM40">
        <v>4.4517349106528501</v>
      </c>
      <c r="AN40">
        <v>10107.313871620599</v>
      </c>
      <c r="AO40">
        <v>-284.18511314971698</v>
      </c>
      <c r="AP40">
        <v>23.872484276998399</v>
      </c>
      <c r="AQ40">
        <v>68.960922414458494</v>
      </c>
      <c r="AR40">
        <v>1.7520287258118601</v>
      </c>
      <c r="AS40">
        <v>10291.6629978032</v>
      </c>
      <c r="AT40">
        <v>5.2505515497805204</v>
      </c>
      <c r="AU40">
        <v>8673.8033267498195</v>
      </c>
      <c r="AV40">
        <v>-284.18511314971698</v>
      </c>
      <c r="AW40">
        <v>20.535470345804999</v>
      </c>
      <c r="AX40">
        <v>20.7624282538155</v>
      </c>
      <c r="AY40">
        <v>1.0013073733984501</v>
      </c>
      <c r="AZ40">
        <v>8857.2886225119601</v>
      </c>
      <c r="BA40">
        <v>58.400611414566001</v>
      </c>
      <c r="BB40">
        <v>9425.8988963100401</v>
      </c>
      <c r="BC40">
        <v>-284.18511314971698</v>
      </c>
      <c r="BD40">
        <v>22.206962118138001</v>
      </c>
      <c r="BE40">
        <v>44.904786688484599</v>
      </c>
      <c r="BF40">
        <v>1.0828091363494801</v>
      </c>
      <c r="BG40">
        <v>9578.2307196931597</v>
      </c>
      <c r="BH40">
        <v>63.658731823627697</v>
      </c>
      <c r="BI40">
        <v>10175.308410264701</v>
      </c>
      <c r="BJ40">
        <v>-284.18511314971698</v>
      </c>
      <c r="BK40">
        <v>23.872484276998399</v>
      </c>
      <c r="BL40">
        <v>68.960922414458494</v>
      </c>
      <c r="BM40">
        <v>1.1640198215756901</v>
      </c>
      <c r="BN40">
        <v>10296.5980236701</v>
      </c>
      <c r="BO40">
        <v>68.898073231228494</v>
      </c>
      <c r="BP40">
        <v>8619.0467971348407</v>
      </c>
      <c r="BQ40">
        <v>-284.18511314971698</v>
      </c>
      <c r="BR40">
        <v>20.535470345804999</v>
      </c>
      <c r="BS40">
        <v>20.7624282538155</v>
      </c>
      <c r="BT40">
        <v>1.0013073733984501</v>
      </c>
      <c r="BU40">
        <v>8857.2886225119601</v>
      </c>
      <c r="BV40">
        <v>3.64408179957959</v>
      </c>
      <c r="BW40">
        <v>9366.6854398659307</v>
      </c>
      <c r="BX40">
        <v>-284.18511314971698</v>
      </c>
      <c r="BY40">
        <v>22.206962118138001</v>
      </c>
      <c r="BZ40">
        <v>44.904786688484599</v>
      </c>
      <c r="CA40">
        <v>1.0828091363494801</v>
      </c>
      <c r="CB40">
        <v>9578.2307196931597</v>
      </c>
      <c r="CC40">
        <v>4.4452753795145004</v>
      </c>
      <c r="CD40">
        <v>10111.6539445873</v>
      </c>
      <c r="CE40">
        <v>-284.18511314971698</v>
      </c>
      <c r="CF40">
        <v>23.872484276998399</v>
      </c>
      <c r="CG40">
        <v>68.960922414458494</v>
      </c>
      <c r="CH40">
        <v>1.1640198215756901</v>
      </c>
      <c r="CI40">
        <v>10296.5980236701</v>
      </c>
      <c r="CJ40">
        <v>5.2436075538068003</v>
      </c>
      <c r="CK40">
        <v>8988.5699272807906</v>
      </c>
      <c r="CL40">
        <v>-284.18511314971698</v>
      </c>
      <c r="CM40">
        <v>32.956235323516601</v>
      </c>
      <c r="CN40">
        <v>20.7624282538155</v>
      </c>
      <c r="CO40">
        <v>0.52612289407017299</v>
      </c>
      <c r="CP40">
        <v>9216.8538707470798</v>
      </c>
      <c r="CQ40">
        <v>1.65638321203026</v>
      </c>
      <c r="CR40">
        <v>9766.2860340935404</v>
      </c>
      <c r="CS40">
        <v>-284.18511314971698</v>
      </c>
      <c r="CT40">
        <v>35.6387195940354</v>
      </c>
      <c r="CU40">
        <v>44.904786688484599</v>
      </c>
      <c r="CV40">
        <v>0.56894685056425598</v>
      </c>
      <c r="CW40">
        <v>9967.0629067381196</v>
      </c>
      <c r="CX40">
        <v>2.2957873720483701</v>
      </c>
      <c r="CY40">
        <v>10541.2245833819</v>
      </c>
      <c r="CZ40">
        <v>-284.18511314971698</v>
      </c>
      <c r="DA40">
        <v>38.3116235635881</v>
      </c>
      <c r="DB40">
        <v>68.960922414458494</v>
      </c>
      <c r="DC40">
        <v>0.61161786435657595</v>
      </c>
      <c r="DD40">
        <v>10714.5926247435</v>
      </c>
      <c r="DE40">
        <v>2.9329079457807099</v>
      </c>
      <c r="DF40">
        <v>10140.232865087601</v>
      </c>
      <c r="DG40">
        <v>-284.18511314971698</v>
      </c>
      <c r="DH40">
        <v>174.385829717147</v>
      </c>
      <c r="DI40">
        <v>20.7624282538155</v>
      </c>
      <c r="DJ40">
        <v>1.6817057806856299</v>
      </c>
      <c r="DK40">
        <v>10221.9672259576</v>
      </c>
      <c r="DL40">
        <v>5.6207885280672096</v>
      </c>
      <c r="DM40">
        <v>11011.6889784661</v>
      </c>
      <c r="DN40">
        <v>-284.18511314971698</v>
      </c>
      <c r="DO40">
        <v>188.58002515923999</v>
      </c>
      <c r="DP40">
        <v>44.904786688484599</v>
      </c>
      <c r="DQ40">
        <v>1.81858880934609</v>
      </c>
      <c r="DR40">
        <v>11053.987814116999</v>
      </c>
      <c r="DS40">
        <v>6.5828768417162404</v>
      </c>
      <c r="DT40">
        <v>11880.0327485824</v>
      </c>
      <c r="DU40">
        <v>-284.18511314971698</v>
      </c>
      <c r="DV40">
        <v>202.72352704618299</v>
      </c>
      <c r="DW40">
        <v>68.960922414458494</v>
      </c>
      <c r="DX40">
        <v>1.95498297004705</v>
      </c>
      <c r="DY40">
        <v>11883.036900175801</v>
      </c>
      <c r="DZ40">
        <v>7.5415291256736596</v>
      </c>
      <c r="EA40">
        <v>9072.8020882609108</v>
      </c>
      <c r="EB40">
        <v>-284.18511314971698</v>
      </c>
      <c r="EC40">
        <v>36.285147982457701</v>
      </c>
      <c r="ED40">
        <v>20.7624282538155</v>
      </c>
      <c r="EE40">
        <v>1.0510336437147401</v>
      </c>
      <c r="EF40">
        <v>9297.15348320663</v>
      </c>
      <c r="EG40">
        <v>1.73510832400615</v>
      </c>
      <c r="EH40">
        <v>9857.3743011999395</v>
      </c>
      <c r="EI40">
        <v>-284.18511314971698</v>
      </c>
      <c r="EJ40">
        <v>39.238590260099599</v>
      </c>
      <c r="EK40">
        <v>44.904786688484599</v>
      </c>
      <c r="EL40">
        <v>1.1365828937845399</v>
      </c>
      <c r="EM40">
        <v>10053.898534165301</v>
      </c>
      <c r="EN40">
        <v>2.3809203419757901</v>
      </c>
      <c r="EO40">
        <v>10639.1444705213</v>
      </c>
      <c r="EP40">
        <v>-284.18511314971698</v>
      </c>
      <c r="EQ40">
        <v>42.181484529607097</v>
      </c>
      <c r="ER40">
        <v>68.960922414458494</v>
      </c>
      <c r="ES40">
        <v>1.22182661081838</v>
      </c>
      <c r="ET40">
        <v>10807.9409242277</v>
      </c>
      <c r="EU40">
        <v>3.0244258884526798</v>
      </c>
      <c r="EV40">
        <v>8036.1900748341805</v>
      </c>
      <c r="EW40">
        <v>-284.18511314971698</v>
      </c>
      <c r="EX40">
        <v>0</v>
      </c>
      <c r="EY40">
        <v>20.7624282538155</v>
      </c>
      <c r="EZ40">
        <v>0</v>
      </c>
      <c r="FA40">
        <v>8299.1461567701099</v>
      </c>
      <c r="FB40">
        <v>0.46660295997146001</v>
      </c>
      <c r="FC40">
        <v>8736.3868913315</v>
      </c>
      <c r="FD40">
        <v>-284.18511314971698</v>
      </c>
      <c r="FE40">
        <v>0</v>
      </c>
      <c r="FF40">
        <v>44.904786688484599</v>
      </c>
      <c r="FG40">
        <v>0</v>
      </c>
      <c r="FH40">
        <v>8974.6580532513999</v>
      </c>
      <c r="FI40">
        <v>1.0091645413336201</v>
      </c>
      <c r="FJ40">
        <v>9434.0830049127599</v>
      </c>
      <c r="FK40">
        <v>-284.18511314971698</v>
      </c>
      <c r="FL40">
        <v>0</v>
      </c>
      <c r="FM40">
        <v>68.960922414458494</v>
      </c>
      <c r="FN40">
        <v>0</v>
      </c>
      <c r="FO40">
        <v>9647.7574072452608</v>
      </c>
      <c r="FP40">
        <v>1.5497884027623501</v>
      </c>
      <c r="FQ40">
        <v>16739.2499076596</v>
      </c>
      <c r="FR40">
        <v>-284.18511314971698</v>
      </c>
      <c r="FS40">
        <v>296.60611791165002</v>
      </c>
      <c r="FT40">
        <v>20.7624282538155</v>
      </c>
      <c r="FU40">
        <v>0.94702120932631095</v>
      </c>
      <c r="FV40">
        <v>16590.336967344701</v>
      </c>
      <c r="FW40">
        <v>114.782486089787</v>
      </c>
      <c r="FX40">
        <v>18147.8353152009</v>
      </c>
      <c r="FY40">
        <v>-284.18511314971698</v>
      </c>
      <c r="FZ40">
        <v>320.74847634631902</v>
      </c>
      <c r="GA40">
        <v>44.904786688484599</v>
      </c>
      <c r="GB40">
        <v>1.0241043310156599</v>
      </c>
      <c r="GC40">
        <v>17940.713232128601</v>
      </c>
      <c r="GD40">
        <v>124.629828856134</v>
      </c>
      <c r="GE40">
        <v>19551.390060572299</v>
      </c>
      <c r="GF40">
        <v>-284.18511314971698</v>
      </c>
      <c r="GG40">
        <v>344.80461207229303</v>
      </c>
      <c r="GH40">
        <v>68.960922414458494</v>
      </c>
      <c r="GI40">
        <v>1.10091215584184</v>
      </c>
      <c r="GJ40">
        <v>19286.266724538302</v>
      </c>
      <c r="GK40">
        <v>134.442002541173</v>
      </c>
    </row>
    <row r="41" spans="3:193" x14ac:dyDescent="0.25">
      <c r="D41" t="s">
        <v>67</v>
      </c>
      <c r="E41">
        <v>10.835935659551501</v>
      </c>
      <c r="F41">
        <v>-1.4599793902637499</v>
      </c>
      <c r="G41">
        <v>0.148338528196264</v>
      </c>
      <c r="H41">
        <v>0.10927614874991599</v>
      </c>
      <c r="I41">
        <v>8.7372637126086703E-3</v>
      </c>
      <c r="J41">
        <v>11.9561345896595</v>
      </c>
      <c r="K41">
        <v>7.3428519496879494E-2</v>
      </c>
      <c r="L41">
        <v>11.9560137945082</v>
      </c>
      <c r="M41">
        <v>-1.4599793902637499</v>
      </c>
      <c r="N41">
        <v>0.160412594444797</v>
      </c>
      <c r="O41">
        <v>0.23634143799400401</v>
      </c>
      <c r="P41">
        <v>9.4484363403791408E-3</v>
      </c>
      <c r="Q41">
        <v>12.9293083353295</v>
      </c>
      <c r="R41">
        <v>8.0482380663308206E-2</v>
      </c>
      <c r="S41">
        <v>13.0720916504116</v>
      </c>
      <c r="T41">
        <v>-1.4599793902637499</v>
      </c>
      <c r="U41">
        <v>0.17244353902815701</v>
      </c>
      <c r="V41">
        <v>0.36295292263364898</v>
      </c>
      <c r="W41">
        <v>1.01570690659076E-2</v>
      </c>
      <c r="X41">
        <v>13.8990064604792</v>
      </c>
      <c r="Y41">
        <v>8.7511049468428304E-2</v>
      </c>
      <c r="Z41">
        <v>9.9561986047369508</v>
      </c>
      <c r="AA41">
        <v>-1.4599793902637499</v>
      </c>
      <c r="AB41">
        <v>0.10808163114279699</v>
      </c>
      <c r="AC41">
        <v>0.10927614874991599</v>
      </c>
      <c r="AD41">
        <v>8.4165143037091602E-3</v>
      </c>
      <c r="AE41">
        <v>11.181954045677699</v>
      </c>
      <c r="AF41">
        <v>8.4496551265285606E-3</v>
      </c>
      <c r="AG41">
        <v>11.0046702352321</v>
      </c>
      <c r="AH41">
        <v>-1.4599793902637499</v>
      </c>
      <c r="AI41">
        <v>0.11687897321255999</v>
      </c>
      <c r="AJ41">
        <v>0.23634143799400401</v>
      </c>
      <c r="AK41">
        <v>9.1015794214529301E-3</v>
      </c>
      <c r="AL41">
        <v>12.092113095907299</v>
      </c>
      <c r="AM41">
        <v>1.0214538960486901E-2</v>
      </c>
      <c r="AN41">
        <v>12.0493973241897</v>
      </c>
      <c r="AO41">
        <v>-1.4599793902637499</v>
      </c>
      <c r="AP41">
        <v>0.125644896203502</v>
      </c>
      <c r="AQ41">
        <v>0.36295292263364898</v>
      </c>
      <c r="AR41">
        <v>9.7841978780619007E-3</v>
      </c>
      <c r="AS41">
        <v>12.9990215781004</v>
      </c>
      <c r="AT41">
        <v>1.19731196378953E-2</v>
      </c>
      <c r="AU41">
        <v>10.0633289888028</v>
      </c>
      <c r="AV41">
        <v>-1.4599793902637499</v>
      </c>
      <c r="AW41">
        <v>0.10808163114279699</v>
      </c>
      <c r="AX41">
        <v>0.10927614874991599</v>
      </c>
      <c r="AY41">
        <v>4.63499763202075E-3</v>
      </c>
      <c r="AZ41">
        <v>11.1873159811074</v>
      </c>
      <c r="BA41">
        <v>0.113999620434411</v>
      </c>
      <c r="BB41">
        <v>11.1205205342801</v>
      </c>
      <c r="BC41">
        <v>-1.4599793902637499</v>
      </c>
      <c r="BD41">
        <v>0.11687897321255999</v>
      </c>
      <c r="BE41">
        <v>0.23634143799400401</v>
      </c>
      <c r="BF41">
        <v>5.0122648811387199E-3</v>
      </c>
      <c r="BG41">
        <v>12.097911467941699</v>
      </c>
      <c r="BH41">
        <v>0.12435578051436</v>
      </c>
      <c r="BI41">
        <v>12.173936395666299</v>
      </c>
      <c r="BJ41">
        <v>-1.4599793902637499</v>
      </c>
      <c r="BK41">
        <v>0.125644896203502</v>
      </c>
      <c r="BL41">
        <v>0.36295292263364898</v>
      </c>
      <c r="BM41">
        <v>5.3881847472241201E-3</v>
      </c>
      <c r="BN41">
        <v>13.005254828037399</v>
      </c>
      <c r="BO41">
        <v>0.134674954308308</v>
      </c>
      <c r="BP41">
        <v>9.9593465851090404</v>
      </c>
      <c r="BQ41">
        <v>-1.4599793902637499</v>
      </c>
      <c r="BR41">
        <v>0.10808163114279699</v>
      </c>
      <c r="BS41">
        <v>0.10927614874991599</v>
      </c>
      <c r="BT41">
        <v>4.63499763202075E-3</v>
      </c>
      <c r="BU41">
        <v>11.1873159811074</v>
      </c>
      <c r="BV41">
        <v>1.0017216740640799E-2</v>
      </c>
      <c r="BW41">
        <v>11.0080744465647</v>
      </c>
      <c r="BX41">
        <v>-1.4599793902637499</v>
      </c>
      <c r="BY41">
        <v>0.11687897321255999</v>
      </c>
      <c r="BZ41">
        <v>0.23634143799400401</v>
      </c>
      <c r="CA41">
        <v>5.0122648811387199E-3</v>
      </c>
      <c r="CB41">
        <v>12.097911467941699</v>
      </c>
      <c r="CC41">
        <v>1.1909692799003601E-2</v>
      </c>
      <c r="CD41">
        <v>12.0530568513723</v>
      </c>
      <c r="CE41">
        <v>-1.4599793902637499</v>
      </c>
      <c r="CF41">
        <v>0.125644896203502</v>
      </c>
      <c r="CG41">
        <v>0.36295292263364898</v>
      </c>
      <c r="CH41">
        <v>5.3881847472241201E-3</v>
      </c>
      <c r="CI41">
        <v>13.005254828037399</v>
      </c>
      <c r="CJ41">
        <v>1.37954100143009E-2</v>
      </c>
      <c r="CK41">
        <v>10.4720135033833</v>
      </c>
      <c r="CL41">
        <v>-1.4599793902637499</v>
      </c>
      <c r="CM41">
        <v>0.17345420436494599</v>
      </c>
      <c r="CN41">
        <v>0.10927614874991599</v>
      </c>
      <c r="CO41">
        <v>3.9319272531894399E-3</v>
      </c>
      <c r="CP41">
        <v>11.6414696413605</v>
      </c>
      <c r="CQ41">
        <v>3.8609719185438698E-3</v>
      </c>
      <c r="CR41">
        <v>11.562470067489199</v>
      </c>
      <c r="CS41">
        <v>-1.4599793902637499</v>
      </c>
      <c r="CT41">
        <v>0.18757256983651099</v>
      </c>
      <c r="CU41">
        <v>0.23634143799400401</v>
      </c>
      <c r="CV41">
        <v>4.2519678435653302E-3</v>
      </c>
      <c r="CW41">
        <v>12.589031123796801</v>
      </c>
      <c r="CX41">
        <v>5.2523582820848298E-3</v>
      </c>
      <c r="CY41">
        <v>12.649032143866201</v>
      </c>
      <c r="CZ41">
        <v>-1.4599793902637499</v>
      </c>
      <c r="DA41">
        <v>0.20164051257425</v>
      </c>
      <c r="DB41">
        <v>0.36295292263364898</v>
      </c>
      <c r="DC41">
        <v>4.5708654318327296E-3</v>
      </c>
      <c r="DD41">
        <v>13.533208458081599</v>
      </c>
      <c r="DE41">
        <v>6.6387754086131298E-3</v>
      </c>
      <c r="DF41">
        <v>11.882468871893099</v>
      </c>
      <c r="DG41">
        <v>-1.4599793902637499</v>
      </c>
      <c r="DH41">
        <v>0.30125512714873698</v>
      </c>
      <c r="DI41">
        <v>0.10927614874991599</v>
      </c>
      <c r="DJ41">
        <v>9.2810578851627492E-3</v>
      </c>
      <c r="DK41">
        <v>12.9109914082127</v>
      </c>
      <c r="DL41">
        <v>1.1644520160287599E-2</v>
      </c>
      <c r="DM41">
        <v>13.0877299427381</v>
      </c>
      <c r="DN41">
        <v>-1.4599793902637499</v>
      </c>
      <c r="DO41">
        <v>0.32577589331200701</v>
      </c>
      <c r="DP41">
        <v>0.23634143799400401</v>
      </c>
      <c r="DQ41">
        <v>1.0036492829303899E-2</v>
      </c>
      <c r="DR41">
        <v>13.961886057718401</v>
      </c>
      <c r="DS41">
        <v>1.36694511481565E-2</v>
      </c>
      <c r="DT41">
        <v>14.288686509758699</v>
      </c>
      <c r="DU41">
        <v>-1.4599793902637499</v>
      </c>
      <c r="DV41">
        <v>0.35020908531040701</v>
      </c>
      <c r="DW41">
        <v>0.36295292263364898</v>
      </c>
      <c r="DX41">
        <v>1.07892297915017E-2</v>
      </c>
      <c r="DY41">
        <v>15.0090275120473</v>
      </c>
      <c r="DZ41">
        <v>1.56871502396402E-2</v>
      </c>
      <c r="EA41">
        <v>10.5920617576518</v>
      </c>
      <c r="EB41">
        <v>-1.4599793902637499</v>
      </c>
      <c r="EC41">
        <v>0.19097483106847599</v>
      </c>
      <c r="ED41">
        <v>0.10927614874991599</v>
      </c>
      <c r="EE41">
        <v>4.8651778456977801E-3</v>
      </c>
      <c r="EF41">
        <v>11.7428931329087</v>
      </c>
      <c r="EG41">
        <v>4.0318573427424002E-3</v>
      </c>
      <c r="EH41">
        <v>11.6922896912911</v>
      </c>
      <c r="EI41">
        <v>-1.4599793902637499</v>
      </c>
      <c r="EJ41">
        <v>0.206519294062421</v>
      </c>
      <c r="EK41">
        <v>0.23634143799400401</v>
      </c>
      <c r="EL41">
        <v>5.2611806936034202E-3</v>
      </c>
      <c r="EM41">
        <v>12.6987100158199</v>
      </c>
      <c r="EN41">
        <v>5.4371529849971904E-3</v>
      </c>
      <c r="EO41">
        <v>12.788588239453199</v>
      </c>
      <c r="EP41">
        <v>-1.4599793902637499</v>
      </c>
      <c r="EQ41">
        <v>0.22200824111710299</v>
      </c>
      <c r="ER41">
        <v>0.36295292263364898</v>
      </c>
      <c r="ES41">
        <v>5.6557692456236696E-3</v>
      </c>
      <c r="ET41">
        <v>13.6511132670064</v>
      </c>
      <c r="EU41">
        <v>6.83742971424392E-3</v>
      </c>
      <c r="EV41">
        <v>9.1326395360910997</v>
      </c>
      <c r="EW41">
        <v>-1.4599793902637499</v>
      </c>
      <c r="EX41">
        <v>0</v>
      </c>
      <c r="EY41">
        <v>0.10927614874991599</v>
      </c>
      <c r="EZ41">
        <v>0</v>
      </c>
      <c r="FA41">
        <v>10.482346730036801</v>
      </c>
      <c r="FB41">
        <v>9.9604756811521298E-4</v>
      </c>
      <c r="FC41">
        <v>10.114077288905801</v>
      </c>
      <c r="FD41">
        <v>-1.4599793902637499</v>
      </c>
      <c r="FE41">
        <v>0</v>
      </c>
      <c r="FF41">
        <v>0.23634143799400401</v>
      </c>
      <c r="FG41">
        <v>0</v>
      </c>
      <c r="FH41">
        <v>11.3355609987607</v>
      </c>
      <c r="FI41">
        <v>2.1542424147608101E-3</v>
      </c>
      <c r="FJ41">
        <v>11.092009906888901</v>
      </c>
      <c r="FK41">
        <v>-1.4599793902637499</v>
      </c>
      <c r="FL41">
        <v>0</v>
      </c>
      <c r="FM41">
        <v>0.36295292263364898</v>
      </c>
      <c r="FN41">
        <v>0</v>
      </c>
      <c r="FO41">
        <v>12.1857280736678</v>
      </c>
      <c r="FP41">
        <v>3.3083008512398101E-3</v>
      </c>
      <c r="FQ41">
        <v>21.397151243521801</v>
      </c>
      <c r="FR41">
        <v>-1.4599793902637499</v>
      </c>
      <c r="FS41">
        <v>1.56108783928451</v>
      </c>
      <c r="FT41">
        <v>0.10927614874991599</v>
      </c>
      <c r="FU41">
        <v>7.0774690557409902E-3</v>
      </c>
      <c r="FV41">
        <v>20.9546453544489</v>
      </c>
      <c r="FW41">
        <v>0.22504382224650399</v>
      </c>
      <c r="FX41">
        <v>23.376863205080799</v>
      </c>
      <c r="FY41">
        <v>-1.4599793902637499</v>
      </c>
      <c r="FZ41">
        <v>1.6881531285286</v>
      </c>
      <c r="GA41">
        <v>0.23634143799400401</v>
      </c>
      <c r="GB41">
        <v>7.6535421184175901E-3</v>
      </c>
      <c r="GC41">
        <v>22.660256022834201</v>
      </c>
      <c r="GD41">
        <v>0.24443846386929699</v>
      </c>
      <c r="GE41">
        <v>25.349504766777098</v>
      </c>
      <c r="GF41">
        <v>-1.4599793902637499</v>
      </c>
      <c r="GG41">
        <v>1.81476461316825</v>
      </c>
      <c r="GH41">
        <v>0.36295292263364898</v>
      </c>
      <c r="GI41">
        <v>8.2275577772989092E-3</v>
      </c>
      <c r="GJ41">
        <v>24.359775224546802</v>
      </c>
      <c r="GK41">
        <v>0.26376383891486699</v>
      </c>
    </row>
    <row r="42" spans="3:193" x14ac:dyDescent="0.25">
      <c r="D42" t="s">
        <v>68</v>
      </c>
      <c r="E42">
        <v>1493.70987268105</v>
      </c>
      <c r="F42">
        <v>-244.042507759361</v>
      </c>
      <c r="G42">
        <v>18.556451046166899</v>
      </c>
      <c r="H42">
        <v>18.631638061962001</v>
      </c>
      <c r="I42">
        <v>19.1286456018229</v>
      </c>
      <c r="J42">
        <v>1497.22673278045</v>
      </c>
      <c r="K42">
        <v>184.208912950014</v>
      </c>
      <c r="L42">
        <v>1658.9953747238501</v>
      </c>
      <c r="M42">
        <v>-244.042507759361</v>
      </c>
      <c r="N42">
        <v>20.0668598522502</v>
      </c>
      <c r="O42">
        <v>40.296333482847999</v>
      </c>
      <c r="P42">
        <v>20.685628383366701</v>
      </c>
      <c r="Q42">
        <v>1619.0940249835101</v>
      </c>
      <c r="R42">
        <v>202.895035781236</v>
      </c>
      <c r="S42">
        <v>1823.6905714022</v>
      </c>
      <c r="T42">
        <v>-244.042507759361</v>
      </c>
      <c r="U42">
        <v>21.571874341169</v>
      </c>
      <c r="V42">
        <v>61.883654991516501</v>
      </c>
      <c r="W42">
        <v>22.2370505121192</v>
      </c>
      <c r="X42">
        <v>1740.52607685727</v>
      </c>
      <c r="Y42">
        <v>221.514422459489</v>
      </c>
      <c r="Z42">
        <v>1238.3768747044401</v>
      </c>
      <c r="AA42">
        <v>-244.042507759361</v>
      </c>
      <c r="AB42">
        <v>18.427972212011401</v>
      </c>
      <c r="AC42">
        <v>18.631638061962001</v>
      </c>
      <c r="AD42">
        <v>18.339831989502301</v>
      </c>
      <c r="AE42">
        <v>1400.2786934491901</v>
      </c>
      <c r="AF42">
        <v>26.741246751127399</v>
      </c>
      <c r="AG42">
        <v>1382.8794583072699</v>
      </c>
      <c r="AH42">
        <v>-244.042507759361</v>
      </c>
      <c r="AI42">
        <v>19.927923438570499</v>
      </c>
      <c r="AJ42">
        <v>40.296333482847999</v>
      </c>
      <c r="AK42">
        <v>19.8326090119036</v>
      </c>
      <c r="AL42">
        <v>1514.2548661717999</v>
      </c>
      <c r="AM42">
        <v>32.610233961509202</v>
      </c>
      <c r="AN42">
        <v>1526.86596125439</v>
      </c>
      <c r="AO42">
        <v>-244.042507759361</v>
      </c>
      <c r="AP42">
        <v>21.422517696463299</v>
      </c>
      <c r="AQ42">
        <v>61.883654991516501</v>
      </c>
      <c r="AR42">
        <v>21.3200546877964</v>
      </c>
      <c r="AS42">
        <v>1627.82398113469</v>
      </c>
      <c r="AT42">
        <v>38.458260503282503</v>
      </c>
      <c r="AU42">
        <v>1643.5591701082899</v>
      </c>
      <c r="AV42">
        <v>-244.042507759361</v>
      </c>
      <c r="AW42">
        <v>18.427972212011401</v>
      </c>
      <c r="AX42">
        <v>18.631638061962001</v>
      </c>
      <c r="AY42">
        <v>11.3987715137383</v>
      </c>
      <c r="AZ42">
        <v>1400.95015068352</v>
      </c>
      <c r="BA42">
        <v>438.19314539642698</v>
      </c>
      <c r="BB42">
        <v>1821.04170798819</v>
      </c>
      <c r="BC42">
        <v>-244.042507759361</v>
      </c>
      <c r="BD42">
        <v>19.927923438570499</v>
      </c>
      <c r="BE42">
        <v>40.296333482847999</v>
      </c>
      <c r="BF42">
        <v>12.3265784974146</v>
      </c>
      <c r="BG42">
        <v>1514.98097690194</v>
      </c>
      <c r="BH42">
        <v>477.55240342677502</v>
      </c>
      <c r="BI42">
        <v>1997.8903796613699</v>
      </c>
      <c r="BJ42">
        <v>-244.042507759361</v>
      </c>
      <c r="BK42">
        <v>21.422517696463299</v>
      </c>
      <c r="BL42">
        <v>61.883654991516501</v>
      </c>
      <c r="BM42">
        <v>13.2510718847207</v>
      </c>
      <c r="BN42">
        <v>1628.6045501695901</v>
      </c>
      <c r="BO42">
        <v>516.77109267844298</v>
      </c>
      <c r="BP42">
        <v>1232.1387217137401</v>
      </c>
      <c r="BQ42">
        <v>-244.042507759361</v>
      </c>
      <c r="BR42">
        <v>18.427972212011401</v>
      </c>
      <c r="BS42">
        <v>18.631638061962001</v>
      </c>
      <c r="BT42">
        <v>11.3987715137383</v>
      </c>
      <c r="BU42">
        <v>1400.95015068352</v>
      </c>
      <c r="BV42">
        <v>26.772697001876299</v>
      </c>
      <c r="BW42">
        <v>1376.1335486778</v>
      </c>
      <c r="BX42">
        <v>-244.042507759361</v>
      </c>
      <c r="BY42">
        <v>19.927923438570499</v>
      </c>
      <c r="BZ42">
        <v>40.296333482847999</v>
      </c>
      <c r="CA42">
        <v>12.3265784974146</v>
      </c>
      <c r="CB42">
        <v>1514.98097690194</v>
      </c>
      <c r="CC42">
        <v>32.644244116388897</v>
      </c>
      <c r="CD42">
        <v>1519.6141084026999</v>
      </c>
      <c r="CE42">
        <v>-244.042507759361</v>
      </c>
      <c r="CF42">
        <v>21.422517696463299</v>
      </c>
      <c r="CG42">
        <v>61.883654991516501</v>
      </c>
      <c r="CH42">
        <v>13.2510718847207</v>
      </c>
      <c r="CI42">
        <v>1628.6045501695901</v>
      </c>
      <c r="CJ42">
        <v>38.494821419778198</v>
      </c>
      <c r="CK42">
        <v>1281.34038937689</v>
      </c>
      <c r="CL42">
        <v>-244.042507759361</v>
      </c>
      <c r="CM42">
        <v>29.574028669780901</v>
      </c>
      <c r="CN42">
        <v>18.631638061962001</v>
      </c>
      <c r="CO42">
        <v>7.2185824931620504</v>
      </c>
      <c r="CP42">
        <v>1457.82229408587</v>
      </c>
      <c r="CQ42">
        <v>12.1363538254713</v>
      </c>
      <c r="CR42">
        <v>1429.3400032437601</v>
      </c>
      <c r="CS42">
        <v>-244.042507759361</v>
      </c>
      <c r="CT42">
        <v>31.981217049879302</v>
      </c>
      <c r="CU42">
        <v>40.296333482847999</v>
      </c>
      <c r="CV42">
        <v>7.8061415333031396</v>
      </c>
      <c r="CW42">
        <v>1576.4822482556499</v>
      </c>
      <c r="CX42">
        <v>16.816570681439199</v>
      </c>
      <c r="CY42">
        <v>1576.81104706111</v>
      </c>
      <c r="CZ42">
        <v>-244.042507759361</v>
      </c>
      <c r="DA42">
        <v>34.3798083286203</v>
      </c>
      <c r="DB42">
        <v>61.883654991516501</v>
      </c>
      <c r="DC42">
        <v>8.3916021483008798</v>
      </c>
      <c r="DD42">
        <v>1694.7184168748299</v>
      </c>
      <c r="DE42">
        <v>21.480072477207301</v>
      </c>
      <c r="DF42">
        <v>1498.43863944537</v>
      </c>
      <c r="DG42">
        <v>-244.042507759361</v>
      </c>
      <c r="DH42">
        <v>45.561322032666702</v>
      </c>
      <c r="DI42">
        <v>18.631638061962001</v>
      </c>
      <c r="DJ42">
        <v>20.373609250838999</v>
      </c>
      <c r="DK42">
        <v>1616.80025748399</v>
      </c>
      <c r="DL42">
        <v>41.114320375272698</v>
      </c>
      <c r="DM42">
        <v>1664.1090411085099</v>
      </c>
      <c r="DN42">
        <v>-244.042507759361</v>
      </c>
      <c r="DO42">
        <v>49.269801733000101</v>
      </c>
      <c r="DP42">
        <v>40.296333482847999</v>
      </c>
      <c r="DQ42">
        <v>22.031926282884001</v>
      </c>
      <c r="DR42">
        <v>1748.4002784419899</v>
      </c>
      <c r="DS42">
        <v>48.153208927154701</v>
      </c>
      <c r="DT42">
        <v>1829.18776276572</v>
      </c>
      <c r="DU42">
        <v>-244.042507759361</v>
      </c>
      <c r="DV42">
        <v>52.965036862974998</v>
      </c>
      <c r="DW42">
        <v>61.883654991516501</v>
      </c>
      <c r="DX42">
        <v>23.684320754100298</v>
      </c>
      <c r="DY42">
        <v>1879.53029932514</v>
      </c>
      <c r="DZ42">
        <v>55.166958591351403</v>
      </c>
      <c r="EA42">
        <v>1302.3510771398801</v>
      </c>
      <c r="EB42">
        <v>-244.042507759361</v>
      </c>
      <c r="EC42">
        <v>32.561304292991103</v>
      </c>
      <c r="ED42">
        <v>18.631638061962001</v>
      </c>
      <c r="EE42">
        <v>11.9648498315699</v>
      </c>
      <c r="EF42">
        <v>1470.52321859782</v>
      </c>
      <c r="EG42">
        <v>12.712574114898</v>
      </c>
      <c r="EH42">
        <v>1452.0608632665301</v>
      </c>
      <c r="EI42">
        <v>-244.042507759361</v>
      </c>
      <c r="EJ42">
        <v>35.211643014513598</v>
      </c>
      <c r="EK42">
        <v>40.296333482847999</v>
      </c>
      <c r="EL42">
        <v>12.9387329573954</v>
      </c>
      <c r="EM42">
        <v>1590.2169689488001</v>
      </c>
      <c r="EN42">
        <v>17.439692622330899</v>
      </c>
      <c r="EO42">
        <v>1601.2359715855901</v>
      </c>
      <c r="EP42">
        <v>-244.042507759361</v>
      </c>
      <c r="EQ42">
        <v>37.8525162406021</v>
      </c>
      <c r="ER42">
        <v>61.883654991516501</v>
      </c>
      <c r="ES42">
        <v>13.9091379292</v>
      </c>
      <c r="ET42">
        <v>1709.4832416199599</v>
      </c>
      <c r="EU42">
        <v>22.149928563665899</v>
      </c>
      <c r="EV42">
        <v>1090.6727937758501</v>
      </c>
      <c r="EW42">
        <v>-244.042507759361</v>
      </c>
      <c r="EX42">
        <v>0</v>
      </c>
      <c r="EY42">
        <v>18.631638061962001</v>
      </c>
      <c r="EZ42">
        <v>0</v>
      </c>
      <c r="FA42">
        <v>1312.6692100019</v>
      </c>
      <c r="FB42">
        <v>3.4144534713435002</v>
      </c>
      <c r="FC42">
        <v>1223.1529521868199</v>
      </c>
      <c r="FD42">
        <v>-244.042507759361</v>
      </c>
      <c r="FE42">
        <v>0</v>
      </c>
      <c r="FF42">
        <v>40.296333482847999</v>
      </c>
      <c r="FG42">
        <v>0</v>
      </c>
      <c r="FH42">
        <v>1419.51437825787</v>
      </c>
      <c r="FI42">
        <v>7.3847482054638496</v>
      </c>
      <c r="FJ42">
        <v>1355.1599671749</v>
      </c>
      <c r="FK42">
        <v>-244.042507759361</v>
      </c>
      <c r="FL42">
        <v>0</v>
      </c>
      <c r="FM42">
        <v>61.883654991516501</v>
      </c>
      <c r="FN42">
        <v>0</v>
      </c>
      <c r="FO42">
        <v>1525.97795662721</v>
      </c>
      <c r="FP42">
        <v>11.340863315533801</v>
      </c>
      <c r="FQ42">
        <v>3538.0673994650601</v>
      </c>
      <c r="FR42">
        <v>-244.042507759361</v>
      </c>
      <c r="FS42">
        <v>266.16625802802798</v>
      </c>
      <c r="FT42">
        <v>18.631638061962001</v>
      </c>
      <c r="FU42">
        <v>12.993448487691699</v>
      </c>
      <c r="FV42">
        <v>2624.0801293545701</v>
      </c>
      <c r="FW42">
        <v>860.23843329216697</v>
      </c>
      <c r="FX42">
        <v>3869.7540955484101</v>
      </c>
      <c r="FY42">
        <v>-244.042507759361</v>
      </c>
      <c r="FZ42">
        <v>287.83095344891399</v>
      </c>
      <c r="GA42">
        <v>40.296333482847999</v>
      </c>
      <c r="GB42">
        <v>14.0510547599457</v>
      </c>
      <c r="GC42">
        <v>2837.6680468601699</v>
      </c>
      <c r="GD42">
        <v>933.95021475588896</v>
      </c>
      <c r="GE42">
        <v>4200.2561962886102</v>
      </c>
      <c r="GF42">
        <v>-244.042507759361</v>
      </c>
      <c r="GG42">
        <v>309.41827495758298</v>
      </c>
      <c r="GH42">
        <v>61.883654991516501</v>
      </c>
      <c r="GI42">
        <v>15.1048838669416</v>
      </c>
      <c r="GJ42">
        <v>3050.4931503746802</v>
      </c>
      <c r="GK42">
        <v>1007.39873985724</v>
      </c>
    </row>
    <row r="43" spans="3:193" x14ac:dyDescent="0.25">
      <c r="D43" t="s">
        <v>69</v>
      </c>
      <c r="E43">
        <v>341.56425655314399</v>
      </c>
      <c r="F43">
        <v>-492.193380155196</v>
      </c>
      <c r="G43">
        <v>81.350033914722104</v>
      </c>
      <c r="H43">
        <v>36.054975539603198</v>
      </c>
      <c r="I43">
        <v>19.229330504128999</v>
      </c>
      <c r="J43">
        <v>511.79659950552599</v>
      </c>
      <c r="K43">
        <v>185.32669724435999</v>
      </c>
      <c r="L43">
        <v>452.132622913278</v>
      </c>
      <c r="M43">
        <v>-492.193380155196</v>
      </c>
      <c r="N43">
        <v>87.971548303129694</v>
      </c>
      <c r="O43">
        <v>77.979365701932494</v>
      </c>
      <c r="P43">
        <v>20.7945085684186</v>
      </c>
      <c r="Q43">
        <v>553.45446225597595</v>
      </c>
      <c r="R43">
        <v>204.12611823901699</v>
      </c>
      <c r="S43">
        <v>562.30610225069597</v>
      </c>
      <c r="T43">
        <v>-492.193380155196</v>
      </c>
      <c r="U43">
        <v>94.569414425864395</v>
      </c>
      <c r="V43">
        <v>119.754025899396</v>
      </c>
      <c r="W43">
        <v>22.354096711050001</v>
      </c>
      <c r="X43">
        <v>594.963546925174</v>
      </c>
      <c r="Y43">
        <v>222.85839844440699</v>
      </c>
      <c r="Z43">
        <v>103.51910337004399</v>
      </c>
      <c r="AA43">
        <v>-492.193380155196</v>
      </c>
      <c r="AB43">
        <v>35.660851994813498</v>
      </c>
      <c r="AC43">
        <v>36.054975539603198</v>
      </c>
      <c r="AD43">
        <v>18.437103513854101</v>
      </c>
      <c r="AE43">
        <v>478.65687806445902</v>
      </c>
      <c r="AF43">
        <v>26.902674412510098</v>
      </c>
      <c r="AG43">
        <v>194.71170144783201</v>
      </c>
      <c r="AH43">
        <v>-492.193380155196</v>
      </c>
      <c r="AI43">
        <v>38.563479482763398</v>
      </c>
      <c r="AJ43">
        <v>77.979365701932494</v>
      </c>
      <c r="AK43">
        <v>19.937797985911999</v>
      </c>
      <c r="AL43">
        <v>517.61732162784494</v>
      </c>
      <c r="AM43">
        <v>32.807116804574697</v>
      </c>
      <c r="AN43">
        <v>285.57861167534202</v>
      </c>
      <c r="AO43">
        <v>-492.193380155196</v>
      </c>
      <c r="AP43">
        <v>41.455740443970697</v>
      </c>
      <c r="AQ43">
        <v>119.754025899396</v>
      </c>
      <c r="AR43">
        <v>21.4331328348554</v>
      </c>
      <c r="AS43">
        <v>556.43862074993399</v>
      </c>
      <c r="AT43">
        <v>38.6904719023821</v>
      </c>
      <c r="AU43">
        <v>483.07009231251698</v>
      </c>
      <c r="AV43">
        <v>-492.193380155196</v>
      </c>
      <c r="AW43">
        <v>35.660851994813498</v>
      </c>
      <c r="AX43">
        <v>36.054975539603198</v>
      </c>
      <c r="AY43">
        <v>11.4480966201799</v>
      </c>
      <c r="AZ43">
        <v>478.88640210494998</v>
      </c>
      <c r="BA43">
        <v>413.21314620816702</v>
      </c>
      <c r="BB43">
        <v>605.15637553678505</v>
      </c>
      <c r="BC43">
        <v>-492.193380155196</v>
      </c>
      <c r="BD43">
        <v>38.563479482763398</v>
      </c>
      <c r="BE43">
        <v>77.979365701932494</v>
      </c>
      <c r="BF43">
        <v>12.3799184381015</v>
      </c>
      <c r="BG43">
        <v>517.86552785767901</v>
      </c>
      <c r="BH43">
        <v>450.56146421150601</v>
      </c>
      <c r="BI43">
        <v>726.80663632096696</v>
      </c>
      <c r="BJ43">
        <v>-492.193380155196</v>
      </c>
      <c r="BK43">
        <v>41.455740443970697</v>
      </c>
      <c r="BL43">
        <v>119.754025899396</v>
      </c>
      <c r="BM43">
        <v>13.3084123209591</v>
      </c>
      <c r="BN43">
        <v>556.70544244700397</v>
      </c>
      <c r="BO43">
        <v>487.77639536483298</v>
      </c>
      <c r="BP43">
        <v>96.790806230918506</v>
      </c>
      <c r="BQ43">
        <v>-492.193380155196</v>
      </c>
      <c r="BR43">
        <v>35.660851994813498</v>
      </c>
      <c r="BS43">
        <v>36.054975539603198</v>
      </c>
      <c r="BT43">
        <v>11.4480966201799</v>
      </c>
      <c r="BU43">
        <v>478.88640210494998</v>
      </c>
      <c r="BV43">
        <v>26.933860126568</v>
      </c>
      <c r="BW43">
        <v>187.43575221598701</v>
      </c>
      <c r="BX43">
        <v>-492.193380155196</v>
      </c>
      <c r="BY43">
        <v>38.563479482763398</v>
      </c>
      <c r="BZ43">
        <v>77.979365701932494</v>
      </c>
      <c r="CA43">
        <v>12.3799184381015</v>
      </c>
      <c r="CB43">
        <v>517.86552785767901</v>
      </c>
      <c r="CC43">
        <v>32.840840890707199</v>
      </c>
      <c r="CD43">
        <v>277.75696625110902</v>
      </c>
      <c r="CE43">
        <v>-492.193380155196</v>
      </c>
      <c r="CF43">
        <v>41.455740443970697</v>
      </c>
      <c r="CG43">
        <v>119.754025899396</v>
      </c>
      <c r="CH43">
        <v>13.3084123209591</v>
      </c>
      <c r="CI43">
        <v>556.70544244700397</v>
      </c>
      <c r="CJ43">
        <v>38.726725294974401</v>
      </c>
      <c r="CK43">
        <v>118.896746882079</v>
      </c>
      <c r="CL43">
        <v>-492.193380155196</v>
      </c>
      <c r="CM43">
        <v>57.230119904132103</v>
      </c>
      <c r="CN43">
        <v>36.054975539603198</v>
      </c>
      <c r="CO43">
        <v>7.2684312864023504</v>
      </c>
      <c r="CP43">
        <v>498.32699113708901</v>
      </c>
      <c r="CQ43">
        <v>12.2096091700486</v>
      </c>
      <c r="CR43">
        <v>211.34101361782299</v>
      </c>
      <c r="CS43">
        <v>-492.193380155196</v>
      </c>
      <c r="CT43">
        <v>61.888385477724199</v>
      </c>
      <c r="CU43">
        <v>77.979365701932494</v>
      </c>
      <c r="CV43">
        <v>7.8600477864583604</v>
      </c>
      <c r="CW43">
        <v>538.88849041568903</v>
      </c>
      <c r="CX43">
        <v>16.918104391215198</v>
      </c>
      <c r="CY43">
        <v>303.45512225808301</v>
      </c>
      <c r="CZ43">
        <v>-492.193380155196</v>
      </c>
      <c r="DA43">
        <v>66.530014388553496</v>
      </c>
      <c r="DB43">
        <v>119.754025899396</v>
      </c>
      <c r="DC43">
        <v>8.4495513704427303</v>
      </c>
      <c r="DD43">
        <v>579.30512719686601</v>
      </c>
      <c r="DE43">
        <v>21.609783558020599</v>
      </c>
      <c r="DF43">
        <v>285.69243571865798</v>
      </c>
      <c r="DG43">
        <v>-492.193380155196</v>
      </c>
      <c r="DH43">
        <v>127.31716693913199</v>
      </c>
      <c r="DI43">
        <v>36.054975539603198</v>
      </c>
      <c r="DJ43">
        <v>20.4803828709593</v>
      </c>
      <c r="DK43">
        <v>552.67038434672702</v>
      </c>
      <c r="DL43">
        <v>41.362906177432897</v>
      </c>
      <c r="DM43">
        <v>391.71309573179798</v>
      </c>
      <c r="DN43">
        <v>-492.193380155196</v>
      </c>
      <c r="DO43">
        <v>137.68019215510799</v>
      </c>
      <c r="DP43">
        <v>77.979365701932494</v>
      </c>
      <c r="DQ43">
        <v>22.1473907790607</v>
      </c>
      <c r="DR43">
        <v>597.65518307262403</v>
      </c>
      <c r="DS43">
        <v>48.444344178270399</v>
      </c>
      <c r="DT43">
        <v>497.355110530606</v>
      </c>
      <c r="DU43">
        <v>-492.193380155196</v>
      </c>
      <c r="DV43">
        <v>148.00620656674101</v>
      </c>
      <c r="DW43">
        <v>119.754025899396</v>
      </c>
      <c r="DX43">
        <v>23.808445087490199</v>
      </c>
      <c r="DY43">
        <v>642.47932180306998</v>
      </c>
      <c r="DZ43">
        <v>55.500491329104896</v>
      </c>
      <c r="EA43">
        <v>134.347015782119</v>
      </c>
      <c r="EB43">
        <v>-492.193380155196</v>
      </c>
      <c r="EC43">
        <v>63.010940096468602</v>
      </c>
      <c r="ED43">
        <v>36.054975539603198</v>
      </c>
      <c r="EE43">
        <v>12.016624489109899</v>
      </c>
      <c r="EF43">
        <v>502.66854464630097</v>
      </c>
      <c r="EG43">
        <v>12.7893111658323</v>
      </c>
      <c r="EH43">
        <v>228.04886254461101</v>
      </c>
      <c r="EI43">
        <v>-492.193380155196</v>
      </c>
      <c r="EJ43">
        <v>68.139737546181195</v>
      </c>
      <c r="EK43">
        <v>77.979365701932494</v>
      </c>
      <c r="EL43">
        <v>12.9947218312467</v>
      </c>
      <c r="EM43">
        <v>543.58342618727897</v>
      </c>
      <c r="EN43">
        <v>17.5449914331675</v>
      </c>
      <c r="EO43">
        <v>321.41605985438002</v>
      </c>
      <c r="EP43">
        <v>-492.193380155196</v>
      </c>
      <c r="EQ43">
        <v>73.250217862144794</v>
      </c>
      <c r="ER43">
        <v>119.754025899396</v>
      </c>
      <c r="ES43">
        <v>13.969325968590301</v>
      </c>
      <c r="ET43">
        <v>584.35218315132602</v>
      </c>
      <c r="EU43">
        <v>22.283687128119201</v>
      </c>
      <c r="EV43">
        <v>-3.9939625057993302</v>
      </c>
      <c r="EW43">
        <v>-492.193380155196</v>
      </c>
      <c r="EX43">
        <v>0</v>
      </c>
      <c r="EY43">
        <v>36.054975539603198</v>
      </c>
      <c r="EZ43">
        <v>0</v>
      </c>
      <c r="FA43">
        <v>448.70935259549299</v>
      </c>
      <c r="FB43">
        <v>3.4350895143009899</v>
      </c>
      <c r="FC43">
        <v>78.447572070466805</v>
      </c>
      <c r="FD43">
        <v>-492.193380155196</v>
      </c>
      <c r="FE43">
        <v>0</v>
      </c>
      <c r="FF43">
        <v>77.979365701932494</v>
      </c>
      <c r="FG43">
        <v>0</v>
      </c>
      <c r="FH43">
        <v>485.23220687652099</v>
      </c>
      <c r="FI43">
        <v>7.4293796472091298</v>
      </c>
      <c r="FJ43">
        <v>160.59467259467399</v>
      </c>
      <c r="FK43">
        <v>-492.193380155196</v>
      </c>
      <c r="FL43">
        <v>0</v>
      </c>
      <c r="FM43">
        <v>119.754025899396</v>
      </c>
      <c r="FN43">
        <v>0</v>
      </c>
      <c r="FO43">
        <v>521.62462239225999</v>
      </c>
      <c r="FP43">
        <v>11.409404458214</v>
      </c>
      <c r="FQ43">
        <v>1782.69209135659</v>
      </c>
      <c r="FR43">
        <v>-492.193380155196</v>
      </c>
      <c r="FS43">
        <v>515.07107913718903</v>
      </c>
      <c r="FT43">
        <v>36.054975539603198</v>
      </c>
      <c r="FU43">
        <v>13.0831763155242</v>
      </c>
      <c r="FV43">
        <v>896.98858404676002</v>
      </c>
      <c r="FW43">
        <v>813.68765647271505</v>
      </c>
      <c r="FX43">
        <v>2010.56156054957</v>
      </c>
      <c r="FY43">
        <v>-492.193380155196</v>
      </c>
      <c r="FZ43">
        <v>556.99546929951805</v>
      </c>
      <c r="GA43">
        <v>77.979365701932494</v>
      </c>
      <c r="GB43">
        <v>14.148086015624999</v>
      </c>
      <c r="GC43">
        <v>969.99928274824094</v>
      </c>
      <c r="GD43">
        <v>883.63273693944802</v>
      </c>
      <c r="GE43">
        <v>2237.6172102097098</v>
      </c>
      <c r="GF43">
        <v>-492.193380155196</v>
      </c>
      <c r="GG43">
        <v>598.77012949698201</v>
      </c>
      <c r="GH43">
        <v>119.754025899396</v>
      </c>
      <c r="GI43">
        <v>15.2091924667969</v>
      </c>
      <c r="GJ43">
        <v>1042.74922895436</v>
      </c>
      <c r="GK43">
        <v>953.32801354737001</v>
      </c>
    </row>
    <row r="44" spans="3:193" x14ac:dyDescent="0.25">
      <c r="D44" t="s">
        <v>70</v>
      </c>
      <c r="E44">
        <v>2.3077791355278001</v>
      </c>
      <c r="F44">
        <v>-2.02855463680892E-2</v>
      </c>
      <c r="G44">
        <v>-5.5853617409923001E-3</v>
      </c>
      <c r="H44">
        <v>2.25476220680749E-3</v>
      </c>
      <c r="I44">
        <v>2.3758957236139199E-3</v>
      </c>
      <c r="J44">
        <v>2.2390748488091199</v>
      </c>
      <c r="K44">
        <v>8.9944536897344995E-2</v>
      </c>
      <c r="L44">
        <v>2.5010680924656699</v>
      </c>
      <c r="M44">
        <v>-2.02855463680892E-2</v>
      </c>
      <c r="N44">
        <v>-6.0399842082823696E-3</v>
      </c>
      <c r="O44">
        <v>4.8765787263510699E-3</v>
      </c>
      <c r="P44">
        <v>2.5692825848383002E-3</v>
      </c>
      <c r="Q44">
        <v>2.4213251272005598</v>
      </c>
      <c r="R44">
        <v>9.8622634530292103E-2</v>
      </c>
      <c r="S44">
        <v>2.6936667317001799</v>
      </c>
      <c r="T44">
        <v>-2.02855463680892E-2</v>
      </c>
      <c r="U44">
        <v>-6.4929830239035397E-3</v>
      </c>
      <c r="V44">
        <v>7.4890316154677204E-3</v>
      </c>
      <c r="W44">
        <v>2.7619787787011799E-3</v>
      </c>
      <c r="X44">
        <v>2.6029245117405999</v>
      </c>
      <c r="Y44">
        <v>0.107269738957407</v>
      </c>
      <c r="Z44">
        <v>2.0948415070572701</v>
      </c>
      <c r="AA44">
        <v>-2.02855463680892E-2</v>
      </c>
      <c r="AB44">
        <v>2.23011498793394E-3</v>
      </c>
      <c r="AC44">
        <v>2.25476220680749E-3</v>
      </c>
      <c r="AD44">
        <v>2.2792471796095298E-3</v>
      </c>
      <c r="AE44">
        <v>2.0940908515591898</v>
      </c>
      <c r="AF44">
        <v>1.42720774918232E-2</v>
      </c>
      <c r="AG44">
        <v>2.27079833144521</v>
      </c>
      <c r="AH44">
        <v>-2.02855463680892E-2</v>
      </c>
      <c r="AI44">
        <v>2.4116359753239098E-3</v>
      </c>
      <c r="AJ44">
        <v>4.8765787263510699E-3</v>
      </c>
      <c r="AK44">
        <v>2.4647672988800701E-3</v>
      </c>
      <c r="AL44">
        <v>2.2645401069186599</v>
      </c>
      <c r="AM44">
        <v>1.67907888940882E-2</v>
      </c>
      <c r="AN44">
        <v>2.4461267386031902</v>
      </c>
      <c r="AO44">
        <v>-2.02855463680892E-2</v>
      </c>
      <c r="AP44">
        <v>2.5925086734732098E-3</v>
      </c>
      <c r="AQ44">
        <v>7.4890316154677204E-3</v>
      </c>
      <c r="AR44">
        <v>2.6496248462960798E-3</v>
      </c>
      <c r="AS44">
        <v>2.4343806149375502</v>
      </c>
      <c r="AT44">
        <v>1.9300504898488099E-2</v>
      </c>
      <c r="AU44">
        <v>2.15145908461714</v>
      </c>
      <c r="AV44">
        <v>-2.02855463680892E-2</v>
      </c>
      <c r="AW44">
        <v>2.23011498793394E-3</v>
      </c>
      <c r="AX44">
        <v>2.25476220680749E-3</v>
      </c>
      <c r="AY44">
        <v>1.3966222857138E-3</v>
      </c>
      <c r="AZ44">
        <v>2.0950950034170899</v>
      </c>
      <c r="BA44">
        <v>7.0768128087688398E-2</v>
      </c>
      <c r="BB44">
        <v>2.3320243164808798</v>
      </c>
      <c r="BC44">
        <v>-2.02855463680892E-2</v>
      </c>
      <c r="BD44">
        <v>2.4116359753239098E-3</v>
      </c>
      <c r="BE44">
        <v>4.8765787263510699E-3</v>
      </c>
      <c r="BF44">
        <v>1.5103008438533E-3</v>
      </c>
      <c r="BG44">
        <v>2.2656259920673198</v>
      </c>
      <c r="BH44">
        <v>7.7885355236128606E-2</v>
      </c>
      <c r="BI44">
        <v>2.51194467251654</v>
      </c>
      <c r="BJ44">
        <v>-2.02855463680892E-2</v>
      </c>
      <c r="BK44">
        <v>2.5925086734732098E-3</v>
      </c>
      <c r="BL44">
        <v>7.4890316154677204E-3</v>
      </c>
      <c r="BM44">
        <v>1.6235734071422901E-3</v>
      </c>
      <c r="BN44">
        <v>2.4355479414723602</v>
      </c>
      <c r="BO44">
        <v>8.49771637161814E-2</v>
      </c>
      <c r="BP44">
        <v>2.1008499255851598</v>
      </c>
      <c r="BQ44">
        <v>-2.02855463680892E-2</v>
      </c>
      <c r="BR44">
        <v>2.23011498793394E-3</v>
      </c>
      <c r="BS44">
        <v>2.25476220680749E-3</v>
      </c>
      <c r="BT44">
        <v>1.3966222857138E-3</v>
      </c>
      <c r="BU44">
        <v>2.0950950034170899</v>
      </c>
      <c r="BV44">
        <v>2.0158969055706299E-2</v>
      </c>
      <c r="BW44">
        <v>2.2772958072951299</v>
      </c>
      <c r="BX44">
        <v>-2.02855463680892E-2</v>
      </c>
      <c r="BY44">
        <v>2.4116359753239098E-3</v>
      </c>
      <c r="BZ44">
        <v>4.8765787263510699E-3</v>
      </c>
      <c r="CA44">
        <v>1.5103008438533E-3</v>
      </c>
      <c r="CB44">
        <v>2.2656259920673198</v>
      </c>
      <c r="CC44">
        <v>2.31568460503804E-2</v>
      </c>
      <c r="CD44">
        <v>2.45311152514186</v>
      </c>
      <c r="CE44">
        <v>-2.02855463680892E-2</v>
      </c>
      <c r="CF44">
        <v>2.5925086734732098E-3</v>
      </c>
      <c r="CG44">
        <v>7.4890316154677204E-3</v>
      </c>
      <c r="CH44">
        <v>1.6235734071422901E-3</v>
      </c>
      <c r="CI44">
        <v>2.4355479414723602</v>
      </c>
      <c r="CJ44">
        <v>2.6144016341502201E-2</v>
      </c>
      <c r="CK44">
        <v>2.1726446151919601</v>
      </c>
      <c r="CL44">
        <v>-2.02855463680892E-2</v>
      </c>
      <c r="CM44">
        <v>3.5789876298531502E-3</v>
      </c>
      <c r="CN44">
        <v>2.25476220680749E-3</v>
      </c>
      <c r="CO44">
        <v>9.1788825954418395E-4</v>
      </c>
      <c r="CP44">
        <v>2.1801462405490901</v>
      </c>
      <c r="CQ44">
        <v>6.0322829147545099E-3</v>
      </c>
      <c r="CR44">
        <v>2.35493425070714</v>
      </c>
      <c r="CS44">
        <v>-2.02855463680892E-2</v>
      </c>
      <c r="CT44">
        <v>3.87030057646911E-3</v>
      </c>
      <c r="CU44">
        <v>4.8765787263510699E-3</v>
      </c>
      <c r="CV44">
        <v>9.9260009462336205E-4</v>
      </c>
      <c r="CW44">
        <v>2.3576000043147101</v>
      </c>
      <c r="CX44">
        <v>7.8803133630721296E-3</v>
      </c>
      <c r="CY44">
        <v>2.5365728518097601</v>
      </c>
      <c r="CZ44">
        <v>-2.02855463680892E-2</v>
      </c>
      <c r="DA44">
        <v>4.1605731197042898E-3</v>
      </c>
      <c r="DB44">
        <v>7.4890316154677204E-3</v>
      </c>
      <c r="DC44">
        <v>1.06704510172011E-3</v>
      </c>
      <c r="DD44">
        <v>2.5344200046383101</v>
      </c>
      <c r="DE44">
        <v>9.7217437026457694E-3</v>
      </c>
      <c r="DF44">
        <v>2.4155607004517399</v>
      </c>
      <c r="DG44">
        <v>-2.02855463680892E-2</v>
      </c>
      <c r="DH44">
        <v>-1.2330756504004101E-3</v>
      </c>
      <c r="DI44">
        <v>2.25476220680749E-3</v>
      </c>
      <c r="DJ44">
        <v>2.5296938402411501E-3</v>
      </c>
      <c r="DK44">
        <v>2.41789484038779</v>
      </c>
      <c r="DL44">
        <v>1.44000260353928E-2</v>
      </c>
      <c r="DM44">
        <v>2.6176225754648099</v>
      </c>
      <c r="DN44">
        <v>-2.02855463680892E-2</v>
      </c>
      <c r="DO44">
        <v>-1.3334422731074199E-3</v>
      </c>
      <c r="DP44">
        <v>4.8765787263510699E-3</v>
      </c>
      <c r="DQ44">
        <v>2.7355991528189199E-3</v>
      </c>
      <c r="DR44">
        <v>2.6147002343728398</v>
      </c>
      <c r="DS44">
        <v>1.6929151853994899E-2</v>
      </c>
      <c r="DT44">
        <v>2.8189628009242602</v>
      </c>
      <c r="DU44">
        <v>-2.02855463680892E-2</v>
      </c>
      <c r="DV44">
        <v>-1.4334504435904801E-3</v>
      </c>
      <c r="DW44">
        <v>7.4890316154677204E-3</v>
      </c>
      <c r="DX44">
        <v>2.9407690892803398E-3</v>
      </c>
      <c r="DY44">
        <v>2.8108027519508001</v>
      </c>
      <c r="DZ44">
        <v>1.94492450803877E-2</v>
      </c>
      <c r="EA44">
        <v>2.1927736873681898</v>
      </c>
      <c r="EB44">
        <v>-2.02855463680892E-2</v>
      </c>
      <c r="EC44">
        <v>3.9405015318585198E-3</v>
      </c>
      <c r="ED44">
        <v>2.25476220680749E-3</v>
      </c>
      <c r="EE44">
        <v>1.46598042603534E-3</v>
      </c>
      <c r="EF44">
        <v>2.1991402379234901</v>
      </c>
      <c r="EG44">
        <v>6.2577516480893701E-3</v>
      </c>
      <c r="EH44">
        <v>2.37670173573493</v>
      </c>
      <c r="EI44">
        <v>-2.02855463680892E-2</v>
      </c>
      <c r="EJ44">
        <v>4.2612400286377002E-3</v>
      </c>
      <c r="EK44">
        <v>4.8765787263510699E-3</v>
      </c>
      <c r="EL44">
        <v>1.5853044142010099E-3</v>
      </c>
      <c r="EM44">
        <v>2.3781400247312199</v>
      </c>
      <c r="EN44">
        <v>8.1241342026086693E-3</v>
      </c>
      <c r="EO44">
        <v>2.5599728982146401</v>
      </c>
      <c r="EP44">
        <v>-2.02855463680892E-2</v>
      </c>
      <c r="EQ44">
        <v>4.5808330307855298E-3</v>
      </c>
      <c r="ER44">
        <v>7.4890316154677204E-3</v>
      </c>
      <c r="ES44">
        <v>1.7042022452660899E-3</v>
      </c>
      <c r="ET44">
        <v>2.5565005265860599</v>
      </c>
      <c r="EU44">
        <v>9.9838511051475402E-3</v>
      </c>
      <c r="EV44">
        <v>1.9462965960957701</v>
      </c>
      <c r="EW44">
        <v>-2.02855463680892E-2</v>
      </c>
      <c r="EX44">
        <v>0</v>
      </c>
      <c r="EY44">
        <v>2.25476220680749E-3</v>
      </c>
      <c r="EZ44">
        <v>0</v>
      </c>
      <c r="FA44">
        <v>1.9630724916747799</v>
      </c>
      <c r="FB44">
        <v>1.25488858227994E-3</v>
      </c>
      <c r="FC44">
        <v>2.1101625556380101</v>
      </c>
      <c r="FD44">
        <v>-2.02855463680892E-2</v>
      </c>
      <c r="FE44">
        <v>0</v>
      </c>
      <c r="FF44">
        <v>4.8765787263510699E-3</v>
      </c>
      <c r="FG44">
        <v>0</v>
      </c>
      <c r="FH44">
        <v>2.1228574619273699</v>
      </c>
      <c r="FI44">
        <v>2.7140613523728898E-3</v>
      </c>
      <c r="FJ44">
        <v>2.2734432796104498</v>
      </c>
      <c r="FK44">
        <v>-2.02855463680892E-2</v>
      </c>
      <c r="FL44">
        <v>0</v>
      </c>
      <c r="FM44">
        <v>7.4890316154677204E-3</v>
      </c>
      <c r="FN44">
        <v>0</v>
      </c>
      <c r="FO44">
        <v>2.2820717715719301</v>
      </c>
      <c r="FP44">
        <v>4.1680227911440803E-3</v>
      </c>
      <c r="FQ44">
        <v>4.0871558861883601</v>
      </c>
      <c r="FR44">
        <v>-2.02855463680892E-2</v>
      </c>
      <c r="FS44">
        <v>3.2210888668678397E-2</v>
      </c>
      <c r="FT44">
        <v>2.25476220680749E-3</v>
      </c>
      <c r="FU44">
        <v>1.6521988671795299E-3</v>
      </c>
      <c r="FV44">
        <v>3.92426323298836</v>
      </c>
      <c r="FW44">
        <v>0.14706034982542901</v>
      </c>
      <c r="FX44">
        <v>4.4252778344590604</v>
      </c>
      <c r="FY44">
        <v>-2.02855463680892E-2</v>
      </c>
      <c r="FZ44">
        <v>3.4832705188221999E-2</v>
      </c>
      <c r="GA44">
        <v>4.8765787263510699E-3</v>
      </c>
      <c r="GB44">
        <v>1.78668017032205E-3</v>
      </c>
      <c r="GC44">
        <v>4.2436800077664802</v>
      </c>
      <c r="GD44">
        <v>0.16038740897577899</v>
      </c>
      <c r="GE44">
        <v>4.76219220434308</v>
      </c>
      <c r="GF44">
        <v>-2.02855463680892E-2</v>
      </c>
      <c r="GG44">
        <v>3.74451580773386E-2</v>
      </c>
      <c r="GH44">
        <v>7.4890316154677204E-3</v>
      </c>
      <c r="GI44">
        <v>1.9206811830962101E-3</v>
      </c>
      <c r="GJ44">
        <v>4.5619560083489601</v>
      </c>
      <c r="GK44">
        <v>0.173666871486305</v>
      </c>
    </row>
    <row r="45" spans="3:193" x14ac:dyDescent="0.25">
      <c r="D45" t="s">
        <v>71</v>
      </c>
      <c r="E45" s="2">
        <v>5.1945682951865299E-5</v>
      </c>
      <c r="F45" s="2">
        <v>-2.7012538025950699E-7</v>
      </c>
      <c r="G45" s="2">
        <v>6.6739403473372706E-8</v>
      </c>
      <c r="H45" s="2">
        <v>1.2519447662157701E-7</v>
      </c>
      <c r="I45" s="2">
        <v>7.3718059489513302E-9</v>
      </c>
      <c r="J45" s="2">
        <v>5.1910422766872098E-5</v>
      </c>
      <c r="K45" s="2">
        <v>1.0607987920878401E-7</v>
      </c>
      <c r="L45" s="2">
        <v>5.6333315752414603E-5</v>
      </c>
      <c r="M45" s="2">
        <v>-2.7012538025950699E-7</v>
      </c>
      <c r="N45" s="2">
        <v>7.2171680500275205E-8</v>
      </c>
      <c r="O45" s="2">
        <v>2.7076944943736302E-7</v>
      </c>
      <c r="P45" s="2">
        <v>7.9718366657264407E-9</v>
      </c>
      <c r="Q45" s="2">
        <v>5.61356897362687E-5</v>
      </c>
      <c r="R45" s="2">
        <v>1.16838429802086E-7</v>
      </c>
      <c r="S45" s="2">
        <v>6.0705278435819102E-5</v>
      </c>
      <c r="T45" s="2">
        <v>-2.7012538025950699E-7</v>
      </c>
      <c r="U45" s="2">
        <v>7.7584556537795797E-8</v>
      </c>
      <c r="V45" s="2">
        <v>4.1582451163595099E-7</v>
      </c>
      <c r="W45" s="2">
        <v>8.5697244156559199E-9</v>
      </c>
      <c r="X45" s="2">
        <v>6.0345866466488801E-5</v>
      </c>
      <c r="Y45" s="2">
        <v>1.2755855700041199E-7</v>
      </c>
      <c r="Z45" s="2">
        <v>4.85504609536834E-5</v>
      </c>
      <c r="AA45" s="2">
        <v>-2.7012538025950699E-7</v>
      </c>
      <c r="AB45" s="2">
        <v>1.2382595285541899E-7</v>
      </c>
      <c r="AC45" s="2">
        <v>1.2519447662157701E-7</v>
      </c>
      <c r="AD45" s="2">
        <v>7.0521068692135496E-9</v>
      </c>
      <c r="AE45" s="2">
        <v>4.8549132457314999E-5</v>
      </c>
      <c r="AF45" s="2">
        <v>1.53813402816835E-8</v>
      </c>
      <c r="AG45" s="2">
        <v>5.2661738475311002E-5</v>
      </c>
      <c r="AH45" s="2">
        <v>-2.7012538025950699E-7</v>
      </c>
      <c r="AI45" s="2">
        <v>1.33904809483185E-7</v>
      </c>
      <c r="AJ45" s="2">
        <v>2.7076944943736302E-7</v>
      </c>
      <c r="AK45" s="2">
        <v>7.6261155678704608E-9</v>
      </c>
      <c r="AL45" s="2">
        <v>5.2500806029422103E-5</v>
      </c>
      <c r="AM45" s="2">
        <v>1.8757451659989099E-8</v>
      </c>
      <c r="AN45" s="2">
        <v>5.67583328629327E-5</v>
      </c>
      <c r="AO45" s="2">
        <v>-2.7012538025950699E-7</v>
      </c>
      <c r="AP45" s="2">
        <v>1.4394767019442401E-7</v>
      </c>
      <c r="AQ45" s="2">
        <v>4.1582451163595099E-7</v>
      </c>
      <c r="AR45" s="2">
        <v>8.1980742354607503E-9</v>
      </c>
      <c r="AS45" s="2">
        <v>5.6438366481628699E-5</v>
      </c>
      <c r="AT45" s="2">
        <v>2.2121505497657902E-8</v>
      </c>
      <c r="AU45" s="2">
        <v>4.87600452116902E-5</v>
      </c>
      <c r="AV45" s="2">
        <v>-2.7012538025950699E-7</v>
      </c>
      <c r="AW45" s="2">
        <v>1.2382595285541899E-7</v>
      </c>
      <c r="AX45" s="2">
        <v>1.2519447662157701E-7</v>
      </c>
      <c r="AY45" s="2">
        <v>4.6198198232942198E-9</v>
      </c>
      <c r="AZ45" s="2">
        <v>4.8572412584593303E-5</v>
      </c>
      <c r="BA45" s="2">
        <v>2.04117758056169E-7</v>
      </c>
      <c r="BB45" s="2">
        <v>5.2888381917109001E-5</v>
      </c>
      <c r="BC45" s="2">
        <v>-2.7012538025950699E-7</v>
      </c>
      <c r="BD45" s="2">
        <v>1.33904809483185E-7</v>
      </c>
      <c r="BE45" s="2">
        <v>2.7076944943736302E-7</v>
      </c>
      <c r="BF45" s="2">
        <v>4.99585166937631E-9</v>
      </c>
      <c r="BG45" s="2">
        <v>5.2525981050781102E-5</v>
      </c>
      <c r="BH45" s="2">
        <v>2.22856135997514E-7</v>
      </c>
      <c r="BI45" s="2">
        <v>5.70019745628656E-5</v>
      </c>
      <c r="BJ45" s="2">
        <v>-2.7012538025950699E-7</v>
      </c>
      <c r="BK45" s="2">
        <v>1.4394767019442401E-7</v>
      </c>
      <c r="BL45" s="2">
        <v>4.1582451163595099E-7</v>
      </c>
      <c r="BM45" s="2">
        <v>5.3705405445795397E-9</v>
      </c>
      <c r="BN45" s="2">
        <v>5.6465429629589699E-5</v>
      </c>
      <c r="BO45" s="2">
        <v>2.4152759116049698E-7</v>
      </c>
      <c r="BP45" s="2">
        <v>4.85713213326746E-5</v>
      </c>
      <c r="BQ45" s="2">
        <v>-2.7012538025950699E-7</v>
      </c>
      <c r="BR45" s="2">
        <v>1.2382595285541899E-7</v>
      </c>
      <c r="BS45" s="2">
        <v>1.2519447662157701E-7</v>
      </c>
      <c r="BT45" s="2">
        <v>4.6198198232942198E-9</v>
      </c>
      <c r="BU45" s="2">
        <v>4.8572412584593303E-5</v>
      </c>
      <c r="BV45" s="2">
        <v>1.5393879040600499E-8</v>
      </c>
      <c r="BW45" s="2">
        <v>5.2684296792127101E-5</v>
      </c>
      <c r="BX45" s="2">
        <v>-2.7012538025950699E-7</v>
      </c>
      <c r="BY45" s="2">
        <v>1.33904809483185E-7</v>
      </c>
      <c r="BZ45" s="2">
        <v>2.7076944943736302E-7</v>
      </c>
      <c r="CA45" s="2">
        <v>4.99585166937631E-9</v>
      </c>
      <c r="CB45" s="2">
        <v>5.2525981050781102E-5</v>
      </c>
      <c r="CC45" s="2">
        <v>1.87710110155621E-8</v>
      </c>
      <c r="CD45" s="2">
        <v>5.678258305351E-5</v>
      </c>
      <c r="CE45" s="2">
        <v>-2.7012538025950699E-7</v>
      </c>
      <c r="CF45" s="2">
        <v>1.4394767019442401E-7</v>
      </c>
      <c r="CG45" s="2">
        <v>4.1582451163595099E-7</v>
      </c>
      <c r="CH45" s="2">
        <v>5.3705405445795397E-9</v>
      </c>
      <c r="CI45" s="2">
        <v>5.6465429629589699E-5</v>
      </c>
      <c r="CJ45" s="2">
        <v>2.2136081804898901E-8</v>
      </c>
      <c r="CK45" s="2">
        <v>5.0607530477698998E-5</v>
      </c>
      <c r="CL45" s="2">
        <v>-2.7012538025950699E-7</v>
      </c>
      <c r="CM45" s="2">
        <v>1.9872139146282001E-7</v>
      </c>
      <c r="CN45" s="2">
        <v>1.2519447662157701E-7</v>
      </c>
      <c r="CO45" s="2">
        <v>2.5298478527032602E-9</v>
      </c>
      <c r="CP45" s="2">
        <v>5.0544229506531302E-5</v>
      </c>
      <c r="CQ45" s="2">
        <v>6.9806354900821601E-9</v>
      </c>
      <c r="CR45" s="2">
        <v>5.4886243890816101E-5</v>
      </c>
      <c r="CS45" s="2">
        <v>-2.7012538025950699E-7</v>
      </c>
      <c r="CT45" s="2">
        <v>2.14896388442352E-7</v>
      </c>
      <c r="CU45" s="2">
        <v>2.7076944943736302E-7</v>
      </c>
      <c r="CV45" s="2">
        <v>2.7357657011791098E-9</v>
      </c>
      <c r="CW45" s="2">
        <v>5.4658294698923302E-5</v>
      </c>
      <c r="CX45" s="2">
        <v>9.6729685713969596E-9</v>
      </c>
      <c r="CY45" s="2">
        <v>5.9149676184600797E-5</v>
      </c>
      <c r="CZ45" s="2">
        <v>-2.7012538025950699E-7</v>
      </c>
      <c r="DA45" s="2">
        <v>2.3101361757552799E-7</v>
      </c>
      <c r="DB45" s="2">
        <v>4.1582451163595099E-7</v>
      </c>
      <c r="DC45" s="2">
        <v>2.9409481287675402E-9</v>
      </c>
      <c r="DD45" s="2">
        <v>5.8757666801342603E-5</v>
      </c>
      <c r="DE45" s="2">
        <v>1.23556861774214E-8</v>
      </c>
      <c r="DF45" s="2">
        <v>5.6198967041501502E-5</v>
      </c>
      <c r="DG45" s="2">
        <v>-2.7012538025950699E-7</v>
      </c>
      <c r="DH45" s="2">
        <v>2.56220663254514E-7</v>
      </c>
      <c r="DI45" s="2">
        <v>1.2519447662157701E-7</v>
      </c>
      <c r="DJ45" s="2">
        <v>7.8614621690209993E-9</v>
      </c>
      <c r="DK45" s="2">
        <v>5.6056162408829203E-5</v>
      </c>
      <c r="DL45" s="2">
        <v>2.3653410886676301E-8</v>
      </c>
      <c r="DM45" s="2">
        <v>6.0932797384230502E-5</v>
      </c>
      <c r="DN45" s="2">
        <v>-2.7012538025950699E-7</v>
      </c>
      <c r="DO45" s="2">
        <v>2.7707583351941602E-7</v>
      </c>
      <c r="DP45" s="2">
        <v>2.7076944943736302E-7</v>
      </c>
      <c r="DQ45" s="2">
        <v>8.5013486246389905E-9</v>
      </c>
      <c r="DR45" s="2">
        <v>6.0618873302571102E-5</v>
      </c>
      <c r="DS45" s="2">
        <v>2.7702830337481301E-8</v>
      </c>
      <c r="DT45" s="2">
        <v>6.5649721190021203E-5</v>
      </c>
      <c r="DU45" s="2">
        <v>-2.7012538025950699E-7</v>
      </c>
      <c r="DV45" s="2">
        <v>2.9785652103337201E-7</v>
      </c>
      <c r="DW45" s="2">
        <v>4.1582451163595099E-7</v>
      </c>
      <c r="DX45" s="2">
        <v>9.1389497714869194E-9</v>
      </c>
      <c r="DY45" s="2">
        <v>6.5165288800263899E-5</v>
      </c>
      <c r="DZ45" s="2">
        <v>3.1737787575962099E-8</v>
      </c>
      <c r="EA45" s="2">
        <v>5.1070608608449699E-5</v>
      </c>
      <c r="EB45" s="2">
        <v>-2.7012538025950699E-7</v>
      </c>
      <c r="EC45" s="2">
        <v>2.1879425928734699E-7</v>
      </c>
      <c r="ED45" s="2">
        <v>1.2519447662157701E-7</v>
      </c>
      <c r="EE45" s="2">
        <v>4.8492462865849197E-9</v>
      </c>
      <c r="EF45" s="2">
        <v>5.09845838940868E-5</v>
      </c>
      <c r="EG45" s="2">
        <v>7.3121124270000601E-9</v>
      </c>
      <c r="EH45" s="2">
        <v>5.53870144275583E-5</v>
      </c>
      <c r="EI45" s="2">
        <v>-2.7012538025950699E-7</v>
      </c>
      <c r="EJ45" s="2">
        <v>2.3660309434562E-7</v>
      </c>
      <c r="EK45" s="2">
        <v>2.7076944943736302E-7</v>
      </c>
      <c r="EL45" s="2">
        <v>5.2439523796790404E-9</v>
      </c>
      <c r="EM45" s="2">
        <v>5.5134491885465903E-5</v>
      </c>
      <c r="EN45" s="2">
        <v>1.0031426189226801E-8</v>
      </c>
      <c r="EO45" s="2">
        <v>5.9688004511598602E-5</v>
      </c>
      <c r="EP45" s="2">
        <v>-2.7012538025950699E-7</v>
      </c>
      <c r="EQ45" s="2">
        <v>2.5434832642154099E-7</v>
      </c>
      <c r="ER45" s="2">
        <v>4.1582451163595099E-7</v>
      </c>
      <c r="ES45" s="2">
        <v>5.6372488081549704E-9</v>
      </c>
      <c r="ET45" s="2">
        <v>5.9269578776875803E-5</v>
      </c>
      <c r="EU45" s="2">
        <v>1.27410281165884E-8</v>
      </c>
      <c r="EV45" s="2">
        <v>4.53686530413638E-5</v>
      </c>
      <c r="EW45" s="2">
        <v>-2.7012538025950699E-7</v>
      </c>
      <c r="EX45">
        <v>0</v>
      </c>
      <c r="EY45" s="2">
        <v>1.2519447662157701E-7</v>
      </c>
      <c r="EZ45">
        <v>0</v>
      </c>
      <c r="FA45" s="2">
        <v>4.5511619684823602E-5</v>
      </c>
      <c r="FB45" s="2">
        <v>1.96426017809138E-9</v>
      </c>
      <c r="FC45" s="2">
        <v>4.9220946198035098E-5</v>
      </c>
      <c r="FD45" s="2">
        <v>-2.7012538025950699E-7</v>
      </c>
      <c r="FE45">
        <v>0</v>
      </c>
      <c r="FF45" s="2">
        <v>2.7076944943736302E-7</v>
      </c>
      <c r="FG45">
        <v>0</v>
      </c>
      <c r="FH45" s="2">
        <v>4.9216053845216302E-5</v>
      </c>
      <c r="FI45" s="2">
        <v>4.2482836409883202E-9</v>
      </c>
      <c r="FJ45" s="2">
        <v>5.3059481164861103E-5</v>
      </c>
      <c r="FK45" s="2">
        <v>-2.7012538025950699E-7</v>
      </c>
      <c r="FL45">
        <v>0</v>
      </c>
      <c r="FM45" s="2">
        <v>4.1582451163595099E-7</v>
      </c>
      <c r="FN45">
        <v>0</v>
      </c>
      <c r="FO45" s="2">
        <v>5.2907257883607501E-5</v>
      </c>
      <c r="FP45" s="2">
        <v>6.5241498772320704E-9</v>
      </c>
      <c r="FQ45" s="2">
        <v>9.3032762598077595E-5</v>
      </c>
      <c r="FR45" s="2">
        <v>-2.7012538025950699E-7</v>
      </c>
      <c r="FS45" s="2">
        <v>1.78849252316538E-6</v>
      </c>
      <c r="FT45" s="2">
        <v>1.2519447662157701E-7</v>
      </c>
      <c r="FU45" s="2">
        <v>4.5537261348658698E-9</v>
      </c>
      <c r="FV45" s="2">
        <v>9.0979613111756295E-5</v>
      </c>
      <c r="FW45" s="2">
        <v>4.0503414065901498E-7</v>
      </c>
      <c r="FX45">
        <v>1.00764692579133E-4</v>
      </c>
      <c r="FY45" s="2">
        <v>-2.7012538025950699E-7</v>
      </c>
      <c r="FZ45" s="2">
        <v>1.9340674959811701E-6</v>
      </c>
      <c r="GA45" s="2">
        <v>2.7076944943736302E-7</v>
      </c>
      <c r="GB45" s="2">
        <v>4.9243782621223904E-9</v>
      </c>
      <c r="GC45" s="2">
        <v>9.8384930458062105E-5</v>
      </c>
      <c r="GD45" s="2">
        <v>4.4012617764942901E-7</v>
      </c>
      <c r="GE45">
        <v>1.08469008524541E-4</v>
      </c>
      <c r="GF45" s="2">
        <v>-2.7012538025950699E-7</v>
      </c>
      <c r="GG45" s="2">
        <v>2.0791225581797501E-6</v>
      </c>
      <c r="GH45" s="2">
        <v>4.1582451163595099E-7</v>
      </c>
      <c r="GI45" s="2">
        <v>5.2937066317815696E-9</v>
      </c>
      <c r="GJ45">
        <v>1.0576380024241701E-4</v>
      </c>
      <c r="GK45" s="2">
        <v>4.7509288593630602E-7</v>
      </c>
    </row>
    <row r="46" spans="3:193" x14ac:dyDescent="0.25">
      <c r="D46" t="s">
        <v>72</v>
      </c>
      <c r="E46" s="2">
        <v>-1.79052989016401E-4</v>
      </c>
      <c r="F46">
        <v>-2.5113358996009798E-4</v>
      </c>
      <c r="G46">
        <v>1.37568473880278E-4</v>
      </c>
      <c r="H46" s="2">
        <v>1.5902336725331701E-5</v>
      </c>
      <c r="I46" s="2">
        <v>4.45959604848798E-7</v>
      </c>
      <c r="J46" s="2">
        <v>-8.9626244461230093E-5</v>
      </c>
      <c r="K46" s="2">
        <v>7.7900751944686699E-6</v>
      </c>
      <c r="L46" s="2">
        <v>-1.5583372580388699E-4</v>
      </c>
      <c r="M46">
        <v>-2.5113358996009798E-4</v>
      </c>
      <c r="N46">
        <v>1.4876590780076601E-4</v>
      </c>
      <c r="O46" s="2">
        <v>3.4393425940833698E-5</v>
      </c>
      <c r="P46" s="2">
        <v>4.8225864245276995E-7</v>
      </c>
      <c r="Q46" s="2">
        <v>-9.6921403894120896E-5</v>
      </c>
      <c r="R46" s="2">
        <v>8.5796756662793894E-6</v>
      </c>
      <c r="S46" s="2">
        <v>-1.3269738853141801E-4</v>
      </c>
      <c r="T46">
        <v>-2.5113358996009798E-4</v>
      </c>
      <c r="U46">
        <v>1.5992335088582299E-4</v>
      </c>
      <c r="V46" s="2">
        <v>5.2818475551994601E-5</v>
      </c>
      <c r="W46" s="2">
        <v>5.1842804063672796E-7</v>
      </c>
      <c r="X46">
        <v>-1.0419050918618E-4</v>
      </c>
      <c r="Y46" s="2">
        <v>9.3664561364050598E-6</v>
      </c>
      <c r="Z46">
        <v>-3.01775354511877E-4</v>
      </c>
      <c r="AA46">
        <v>-2.5113358996009798E-4</v>
      </c>
      <c r="AB46" s="2">
        <v>1.57285053684433E-5</v>
      </c>
      <c r="AC46" s="2">
        <v>1.5902336725331701E-5</v>
      </c>
      <c r="AD46" s="2">
        <v>4.2514324152787502E-7</v>
      </c>
      <c r="AE46" s="2">
        <v>-8.38227889905923E-5</v>
      </c>
      <c r="AF46" s="2">
        <v>1.1250391035101001E-6</v>
      </c>
      <c r="AG46">
        <v>-2.8854512104899502E-4</v>
      </c>
      <c r="AH46">
        <v>-2.5113358996009798E-4</v>
      </c>
      <c r="AI46" s="2">
        <v>1.7008732549595701E-5</v>
      </c>
      <c r="AJ46" s="2">
        <v>3.4393425940833698E-5</v>
      </c>
      <c r="AK46" s="2">
        <v>4.5974792397781902E-7</v>
      </c>
      <c r="AL46" s="2">
        <v>-9.0645574140989305E-5</v>
      </c>
      <c r="AM46" s="2">
        <v>1.3721366376846499E-6</v>
      </c>
      <c r="AN46">
        <v>-2.7536213841991E-4</v>
      </c>
      <c r="AO46">
        <v>-2.5113358996009798E-4</v>
      </c>
      <c r="AP46" s="2">
        <v>1.82843874908153E-5</v>
      </c>
      <c r="AQ46" s="2">
        <v>5.2818475551994601E-5</v>
      </c>
      <c r="AR46" s="2">
        <v>4.9422901827615496E-7</v>
      </c>
      <c r="AS46" s="2">
        <v>-9.74439922015635E-5</v>
      </c>
      <c r="AT46" s="2">
        <v>1.6183516806657199E-6</v>
      </c>
      <c r="AU46">
        <v>-2.87946821800926E-4</v>
      </c>
      <c r="AV46">
        <v>-2.5113358996009798E-4</v>
      </c>
      <c r="AW46" s="2">
        <v>1.57285053684433E-5</v>
      </c>
      <c r="AX46" s="2">
        <v>1.5902336725331701E-5</v>
      </c>
      <c r="AY46" s="2">
        <v>3.0080739674875302E-7</v>
      </c>
      <c r="AZ46" s="2">
        <v>-8.3862983430693397E-5</v>
      </c>
      <c r="BA46" s="2">
        <v>1.51181020993415E-5</v>
      </c>
      <c r="BB46">
        <v>-2.7359101009413002E-4</v>
      </c>
      <c r="BC46">
        <v>-2.5113358996009798E-4</v>
      </c>
      <c r="BD46" s="2">
        <v>1.7008732549595701E-5</v>
      </c>
      <c r="BE46" s="2">
        <v>3.4393425940833698E-5</v>
      </c>
      <c r="BF46" s="2">
        <v>3.2529171973992998E-7</v>
      </c>
      <c r="BG46" s="2">
        <v>-9.0689040221563803E-5</v>
      </c>
      <c r="BH46" s="2">
        <v>1.6504169877362801E-5</v>
      </c>
      <c r="BI46">
        <v>-2.5928646914342898E-4</v>
      </c>
      <c r="BJ46">
        <v>-2.5113358996009798E-4</v>
      </c>
      <c r="BK46" s="2">
        <v>1.82843874908153E-5</v>
      </c>
      <c r="BL46" s="2">
        <v>5.2818475551994601E-5</v>
      </c>
      <c r="BM46" s="2">
        <v>3.4968859872042497E-7</v>
      </c>
      <c r="BN46" s="2">
        <v>-9.7490718238181105E-5</v>
      </c>
      <c r="BO46" s="2">
        <v>1.7885287413319699E-5</v>
      </c>
      <c r="BP46">
        <v>-3.01941718876845E-4</v>
      </c>
      <c r="BQ46">
        <v>-2.5113358996009798E-4</v>
      </c>
      <c r="BR46" s="2">
        <v>1.57285053684433E-5</v>
      </c>
      <c r="BS46" s="2">
        <v>1.5902336725331701E-5</v>
      </c>
      <c r="BT46" s="2">
        <v>3.0080739674875302E-7</v>
      </c>
      <c r="BU46" s="2">
        <v>-8.3862983430693397E-5</v>
      </c>
      <c r="BV46" s="2">
        <v>1.12320502342269E-6</v>
      </c>
      <c r="BW46">
        <v>-2.8872502669948403E-4</v>
      </c>
      <c r="BX46">
        <v>-2.5113358996009798E-4</v>
      </c>
      <c r="BY46" s="2">
        <v>1.7008732549595701E-5</v>
      </c>
      <c r="BZ46" s="2">
        <v>3.4393425940833698E-5</v>
      </c>
      <c r="CA46" s="2">
        <v>3.2529171973992998E-7</v>
      </c>
      <c r="CB46" s="2">
        <v>-9.0689040221563803E-5</v>
      </c>
      <c r="CC46" s="2">
        <v>1.37015327200874E-6</v>
      </c>
      <c r="CD46">
        <v>-2.7555553699418401E-4</v>
      </c>
      <c r="CE46">
        <v>-2.5113358996009798E-4</v>
      </c>
      <c r="CF46" s="2">
        <v>1.82843874908153E-5</v>
      </c>
      <c r="CG46" s="2">
        <v>5.2818475551994601E-5</v>
      </c>
      <c r="CH46" s="2">
        <v>3.4968859872042497E-7</v>
      </c>
      <c r="CI46" s="2">
        <v>-9.7490718238181105E-5</v>
      </c>
      <c r="CJ46" s="2">
        <v>1.6162195625641101E-6</v>
      </c>
      <c r="CK46">
        <v>-2.96616989925818E-4</v>
      </c>
      <c r="CL46">
        <v>-2.5113358996009798E-4</v>
      </c>
      <c r="CM46" s="2">
        <v>2.52418043259233E-5</v>
      </c>
      <c r="CN46" s="2">
        <v>1.5902336725331701E-5</v>
      </c>
      <c r="CO46" s="2">
        <v>1.2935524427080601E-7</v>
      </c>
      <c r="CP46" s="2">
        <v>-8.7267435485959403E-5</v>
      </c>
      <c r="CQ46" s="2">
        <v>5.1053922471313198E-7</v>
      </c>
      <c r="CR46">
        <v>-2.8296688957802501E-4</v>
      </c>
      <c r="CS46">
        <v>-2.5113358996009798E-4</v>
      </c>
      <c r="CT46" s="2">
        <v>2.7296369794312401E-5</v>
      </c>
      <c r="CU46" s="2">
        <v>3.4393425940833698E-5</v>
      </c>
      <c r="CV46" s="2">
        <v>1.3988415950215099E-7</v>
      </c>
      <c r="CW46" s="2">
        <v>-9.4370598839467698E-5</v>
      </c>
      <c r="CX46" s="2">
        <v>7.0761932689258301E-7</v>
      </c>
      <c r="CY46">
        <v>-2.6936553958861601E-4</v>
      </c>
      <c r="CZ46">
        <v>-2.5113358996009798E-4</v>
      </c>
      <c r="DA46" s="2">
        <v>2.9343597528885902E-5</v>
      </c>
      <c r="DB46" s="2">
        <v>5.2818475551994601E-5</v>
      </c>
      <c r="DC46" s="2">
        <v>1.5037547146481201E-7</v>
      </c>
      <c r="DD46">
        <v>-1.01448393752428E-4</v>
      </c>
      <c r="DE46" s="2">
        <v>9.0399557156425001E-7</v>
      </c>
      <c r="DF46" s="2">
        <v>-1.8604258001628899E-4</v>
      </c>
      <c r="DG46">
        <v>-2.5113358996009798E-4</v>
      </c>
      <c r="DH46">
        <v>1.4376379670133499E-4</v>
      </c>
      <c r="DI46" s="2">
        <v>1.5902336725331701E-5</v>
      </c>
      <c r="DJ46" s="2">
        <v>4.7650926419020601E-7</v>
      </c>
      <c r="DK46" s="2">
        <v>-9.6784095521148297E-5</v>
      </c>
      <c r="DL46" s="2">
        <v>1.73246277409983E-6</v>
      </c>
      <c r="DM46" s="2">
        <v>-1.6339223700144101E-4</v>
      </c>
      <c r="DN46">
        <v>-2.5113358996009798E-4</v>
      </c>
      <c r="DO46">
        <v>1.5546550108400201E-4</v>
      </c>
      <c r="DP46" s="2">
        <v>3.4393425940833698E-5</v>
      </c>
      <c r="DQ46" s="2">
        <v>5.1529490197313E-7</v>
      </c>
      <c r="DR46">
        <v>-1.0466187073798601E-4</v>
      </c>
      <c r="DS46" s="2">
        <v>2.0290017698340102E-6</v>
      </c>
      <c r="DT46" s="2">
        <v>-1.4082278806878899E-4</v>
      </c>
      <c r="DU46">
        <v>-2.5113358996009798E-4</v>
      </c>
      <c r="DV46">
        <v>1.67125413665302E-4</v>
      </c>
      <c r="DW46" s="2">
        <v>5.2818475551994601E-5</v>
      </c>
      <c r="DX46" s="2">
        <v>5.5394201962111397E-7</v>
      </c>
      <c r="DY46">
        <v>-1.12511511043335E-4</v>
      </c>
      <c r="DZ46" s="2">
        <v>2.32448169772629E-6</v>
      </c>
      <c r="EA46">
        <v>-2.9461695350034101E-4</v>
      </c>
      <c r="EB46">
        <v>-2.5113358996009798E-4</v>
      </c>
      <c r="EC46" s="2">
        <v>2.7791481530562002E-5</v>
      </c>
      <c r="ED46" s="2">
        <v>1.5902336725331701E-5</v>
      </c>
      <c r="EE46" s="2">
        <v>3.15745896475466E-7</v>
      </c>
      <c r="EF46" s="2">
        <v>-8.80277319328959E-5</v>
      </c>
      <c r="EG46" s="2">
        <v>5.3480424028359603E-7</v>
      </c>
      <c r="EH46">
        <v>-2.8080405949000901E-4</v>
      </c>
      <c r="EI46">
        <v>-2.5113358996009798E-4</v>
      </c>
      <c r="EJ46" s="2">
        <v>3.0053578864445E-5</v>
      </c>
      <c r="EK46" s="2">
        <v>3.4393425940833698E-5</v>
      </c>
      <c r="EL46" s="2">
        <v>3.4144614386300398E-7</v>
      </c>
      <c r="EM46" s="2">
        <v>-9.5192779880922299E-5</v>
      </c>
      <c r="EN46" s="2">
        <v>7.3385940186994496E-7</v>
      </c>
      <c r="EO46">
        <v>-2.6704049724399898E-4</v>
      </c>
      <c r="EP46">
        <v>-2.5113358996009798E-4</v>
      </c>
      <c r="EQ46" s="2">
        <v>3.2307597279278398E-5</v>
      </c>
      <c r="ER46" s="2">
        <v>5.2818475551994601E-5</v>
      </c>
      <c r="ES46" s="2">
        <v>3.6705460465272901E-7</v>
      </c>
      <c r="ET46">
        <v>-1.0233223837199101E-4</v>
      </c>
      <c r="EU46" s="2">
        <v>9.3220365216491399E-7</v>
      </c>
      <c r="EV46">
        <v>-3.1366578832525401E-4</v>
      </c>
      <c r="EW46">
        <v>-2.5113358996009798E-4</v>
      </c>
      <c r="EX46">
        <v>0</v>
      </c>
      <c r="EY46" s="2">
        <v>1.5902336725331701E-5</v>
      </c>
      <c r="EZ46">
        <v>0</v>
      </c>
      <c r="FA46" s="2">
        <v>-7.8578353522901104E-5</v>
      </c>
      <c r="FB46" s="2">
        <v>1.43818432413342E-7</v>
      </c>
      <c r="FC46">
        <v>-3.01403380870438E-4</v>
      </c>
      <c r="FD46">
        <v>-2.5113358996009798E-4</v>
      </c>
      <c r="FE46">
        <v>0</v>
      </c>
      <c r="FF46" s="2">
        <v>3.4393425940833698E-5</v>
      </c>
      <c r="FG46">
        <v>0</v>
      </c>
      <c r="FH46" s="2">
        <v>-8.4974266018951296E-5</v>
      </c>
      <c r="FI46" s="2">
        <v>3.11049167777694E-7</v>
      </c>
      <c r="FJ46">
        <v>-2.8918476772795998E-4</v>
      </c>
      <c r="FK46">
        <v>-2.5113358996009798E-4</v>
      </c>
      <c r="FL46">
        <v>0</v>
      </c>
      <c r="FM46" s="2">
        <v>5.2818475551994601E-5</v>
      </c>
      <c r="FN46">
        <v>0</v>
      </c>
      <c r="FO46" s="2">
        <v>-9.1347335970372594E-5</v>
      </c>
      <c r="FP46" s="2">
        <v>4.7768265051574402E-7</v>
      </c>
      <c r="FQ46">
        <v>-1.3492372135566599E-4</v>
      </c>
      <c r="FR46">
        <v>-2.5113358996009798E-4</v>
      </c>
      <c r="FS46">
        <v>2.2717623893331001E-4</v>
      </c>
      <c r="FT46" s="2">
        <v>1.5902336725331701E-5</v>
      </c>
      <c r="FU46" s="2">
        <v>2.32839439687451E-7</v>
      </c>
      <c r="FV46">
        <v>-1.57081383874727E-4</v>
      </c>
      <c r="FW46" s="2">
        <v>2.9979837380830301E-5</v>
      </c>
      <c r="FX46">
        <v>-1.0811254100797601E-4</v>
      </c>
      <c r="FY46">
        <v>-2.5113358996009798E-4</v>
      </c>
      <c r="FZ46">
        <v>2.4566732814881197E-4</v>
      </c>
      <c r="GA46" s="2">
        <v>3.4393425940833698E-5</v>
      </c>
      <c r="GB46" s="2">
        <v>2.5179148710387202E-7</v>
      </c>
      <c r="GC46">
        <v>-1.6986707791104199E-4</v>
      </c>
      <c r="GD46" s="2">
        <v>3.2575581286414699E-5</v>
      </c>
      <c r="GE46" s="2">
        <v>-8.1397114875813594E-5</v>
      </c>
      <c r="GF46">
        <v>-2.5113358996009798E-4</v>
      </c>
      <c r="GG46">
        <v>2.6409237775997299E-4</v>
      </c>
      <c r="GH46" s="2">
        <v>5.2818475551994601E-5</v>
      </c>
      <c r="GI46" s="2">
        <v>2.70675848636662E-7</v>
      </c>
      <c r="GJ46">
        <v>-1.8260710875437001E-4</v>
      </c>
      <c r="GK46" s="2">
        <v>3.5162054678050499E-5</v>
      </c>
    </row>
    <row r="47" spans="3:193" x14ac:dyDescent="0.25">
      <c r="D47" t="s">
        <v>73</v>
      </c>
      <c r="E47" s="2">
        <v>9.0990423681595607E-5</v>
      </c>
      <c r="F47" s="2">
        <v>8.1671290259330101E-13</v>
      </c>
      <c r="G47" s="2">
        <v>6.9639945936761405E-14</v>
      </c>
      <c r="H47" s="2">
        <v>1.6083447787812099E-8</v>
      </c>
      <c r="I47" s="2">
        <v>-1.5655754951751099E-12</v>
      </c>
      <c r="J47" s="2">
        <v>9.0974341874698107E-5</v>
      </c>
      <c r="K47" s="2">
        <v>-9.6166763461837591E-13</v>
      </c>
      <c r="L47" s="2">
        <v>9.8414013437959997E-5</v>
      </c>
      <c r="M47" s="2">
        <v>8.1671290259330101E-13</v>
      </c>
      <c r="N47" s="2">
        <v>7.5308313629288497E-14</v>
      </c>
      <c r="O47" s="2">
        <v>3.4785131262012201E-8</v>
      </c>
      <c r="P47" s="2">
        <v>-1.6930060587358799E-12</v>
      </c>
      <c r="Q47" s="2">
        <v>9.8379230166824701E-5</v>
      </c>
      <c r="R47" s="2">
        <v>-1.05914187664247E-12</v>
      </c>
      <c r="S47">
        <v>1.05811090373766E-4</v>
      </c>
      <c r="T47" s="2">
        <v>8.1671290259330101E-13</v>
      </c>
      <c r="U47" s="2">
        <v>8.0956437151485105E-14</v>
      </c>
      <c r="V47" s="2">
        <v>5.3420023009518799E-8</v>
      </c>
      <c r="W47" s="2">
        <v>-1.81998151314107E-12</v>
      </c>
      <c r="X47">
        <v>1.0575767242933699E-4</v>
      </c>
      <c r="Y47" s="2">
        <v>-1.15626799637363E-12</v>
      </c>
      <c r="Z47" s="2">
        <v>8.5115585026922496E-5</v>
      </c>
      <c r="AA47" s="2">
        <v>8.1671290259330101E-13</v>
      </c>
      <c r="AB47" s="2">
        <v>1.59076366727107E-8</v>
      </c>
      <c r="AC47" s="2">
        <v>1.6083447787812099E-8</v>
      </c>
      <c r="AD47" s="2">
        <v>-1.4833284782843099E-12</v>
      </c>
      <c r="AE47" s="2">
        <v>8.5083594747959295E-5</v>
      </c>
      <c r="AF47" s="2">
        <v>-1.3888167696504001E-13</v>
      </c>
      <c r="AG47" s="2">
        <v>9.2060990241627394E-5</v>
      </c>
      <c r="AH47" s="2">
        <v>8.1671290259330101E-13</v>
      </c>
      <c r="AI47" s="2">
        <v>1.7202444308861498E-8</v>
      </c>
      <c r="AJ47" s="2">
        <v>3.4785131262012201E-8</v>
      </c>
      <c r="AK47" s="2">
        <v>-1.60406451721443E-12</v>
      </c>
      <c r="AL47" s="2">
        <v>9.2009003622793098E-5</v>
      </c>
      <c r="AM47" s="2">
        <v>-1.6938496894758701E-13</v>
      </c>
      <c r="AN47" s="2">
        <v>9.8981590437708403E-5</v>
      </c>
      <c r="AO47" s="2">
        <v>8.1671290259330101E-13</v>
      </c>
      <c r="AP47" s="2">
        <v>1.8492627632026199E-8</v>
      </c>
      <c r="AQ47" s="2">
        <v>5.3420023009518799E-8</v>
      </c>
      <c r="AR47" s="2">
        <v>-1.7243693560055101E-12</v>
      </c>
      <c r="AS47" s="2">
        <v>9.8909678894502597E-5</v>
      </c>
      <c r="AT47" s="2">
        <v>-1.9977932060162499E-13</v>
      </c>
      <c r="AU47" s="2">
        <v>8.5156380416775794E-5</v>
      </c>
      <c r="AV47" s="2">
        <v>8.1671290259330101E-13</v>
      </c>
      <c r="AW47" s="2">
        <v>1.59076366727107E-8</v>
      </c>
      <c r="AX47" s="2">
        <v>1.6083447787812099E-8</v>
      </c>
      <c r="AY47" s="2">
        <v>-1.1885126455496399E-12</v>
      </c>
      <c r="AZ47" s="2">
        <v>8.5124393765671105E-5</v>
      </c>
      <c r="BA47" s="2">
        <v>-4.0615560803264099E-12</v>
      </c>
      <c r="BB47" s="2">
        <v>9.2105106186468797E-5</v>
      </c>
      <c r="BC47" s="2">
        <v>8.1671290259330101E-13</v>
      </c>
      <c r="BD47" s="2">
        <v>1.7202444308861498E-8</v>
      </c>
      <c r="BE47" s="2">
        <v>3.4785131262012201E-8</v>
      </c>
      <c r="BF47" s="2">
        <v>-1.2852520469315901E-12</v>
      </c>
      <c r="BG47" s="2">
        <v>9.2053123490783904E-5</v>
      </c>
      <c r="BH47" s="2">
        <v>-4.4113468237453499E-12</v>
      </c>
      <c r="BI47" s="2">
        <v>9.9029015078412806E-5</v>
      </c>
      <c r="BJ47" s="2">
        <v>8.1671290259330101E-13</v>
      </c>
      <c r="BK47" s="2">
        <v>1.84926276320261E-8</v>
      </c>
      <c r="BL47" s="2">
        <v>5.3420023009518799E-8</v>
      </c>
      <c r="BM47" s="2">
        <v>-1.3816459504514499E-12</v>
      </c>
      <c r="BN47" s="2">
        <v>9.8957107752592705E-5</v>
      </c>
      <c r="BO47" s="2">
        <v>-4.7598883145092198E-12</v>
      </c>
      <c r="BP47" s="2">
        <v>8.5156384339677796E-5</v>
      </c>
      <c r="BQ47" s="2">
        <v>8.1671290259330101E-13</v>
      </c>
      <c r="BR47" s="2">
        <v>1.59076366727107E-8</v>
      </c>
      <c r="BS47" s="2">
        <v>1.6083447787812099E-8</v>
      </c>
      <c r="BT47" s="2">
        <v>-1.1885126455496399E-12</v>
      </c>
      <c r="BU47" s="2">
        <v>8.5124393765671105E-5</v>
      </c>
      <c r="BV47" s="2">
        <v>-1.3865408710248901E-13</v>
      </c>
      <c r="BW47" s="2">
        <v>9.2105110428676701E-5</v>
      </c>
      <c r="BX47" s="2">
        <v>8.1671290259330101E-13</v>
      </c>
      <c r="BY47" s="2">
        <v>1.7202444308861498E-8</v>
      </c>
      <c r="BZ47" s="2">
        <v>3.4785131262012201E-8</v>
      </c>
      <c r="CA47" s="2">
        <v>-1.2852520469315901E-12</v>
      </c>
      <c r="CB47" s="2">
        <v>9.2053123490783904E-5</v>
      </c>
      <c r="CC47" s="2">
        <v>-1.6913885432878199E-13</v>
      </c>
      <c r="CD47" s="2">
        <v>9.9029019638786396E-5</v>
      </c>
      <c r="CE47" s="2">
        <v>8.1671290259330101E-13</v>
      </c>
      <c r="CF47" s="2">
        <v>1.84926276320261E-8</v>
      </c>
      <c r="CG47" s="2">
        <v>5.3420023009518799E-8</v>
      </c>
      <c r="CH47" s="2">
        <v>-1.3816459504514499E-12</v>
      </c>
      <c r="CI47" s="2">
        <v>9.8957107752592705E-5</v>
      </c>
      <c r="CJ47" s="2">
        <v>-1.9951474738641001E-13</v>
      </c>
      <c r="CK47" s="2">
        <v>8.8621666465269505E-5</v>
      </c>
      <c r="CL47" s="2">
        <v>8.1671290259330101E-13</v>
      </c>
      <c r="CM47" s="2">
        <v>2.5529282202876399E-8</v>
      </c>
      <c r="CN47" s="2">
        <v>1.6083447787812099E-8</v>
      </c>
      <c r="CO47" s="2">
        <v>-3.0695416394403798E-13</v>
      </c>
      <c r="CP47" s="2">
        <v>8.8580053288544105E-5</v>
      </c>
      <c r="CQ47" s="2">
        <v>-6.3024050614388295E-14</v>
      </c>
      <c r="CR47" s="2">
        <v>9.5852450401700301E-5</v>
      </c>
      <c r="CS47" s="2">
        <v>8.1671290259330101E-13</v>
      </c>
      <c r="CT47" s="2">
        <v>2.7607247033343002E-8</v>
      </c>
      <c r="CU47" s="2">
        <v>3.4785131262012201E-8</v>
      </c>
      <c r="CV47" s="2">
        <v>-3.3193880519529702E-13</v>
      </c>
      <c r="CW47" s="2">
        <v>9.57900576259837E-5</v>
      </c>
      <c r="CX47" s="2">
        <v>-8.73528846381616E-14</v>
      </c>
      <c r="CY47">
        <v>1.03057410109787E-4</v>
      </c>
      <c r="CZ47" s="2">
        <v>8.1671290259330101E-13</v>
      </c>
      <c r="DA47" s="2">
        <v>2.96777905608438E-8</v>
      </c>
      <c r="DB47" s="2">
        <v>5.3420023009518799E-8</v>
      </c>
      <c r="DC47" s="2">
        <v>-3.5683421558494401E-13</v>
      </c>
      <c r="DD47">
        <v>1.02974311947933E-4</v>
      </c>
      <c r="DE47" s="2">
        <v>-1.11594829968993E-13</v>
      </c>
      <c r="DF47" s="2">
        <v>9.8281468208327201E-5</v>
      </c>
      <c r="DG47" s="2">
        <v>8.1671290259330101E-13</v>
      </c>
      <c r="DH47" s="2">
        <v>2.55293422011078E-8</v>
      </c>
      <c r="DI47" s="2">
        <v>1.6083447787812099E-8</v>
      </c>
      <c r="DJ47" s="2">
        <v>-1.6785858029499599E-12</v>
      </c>
      <c r="DK47" s="2">
        <v>9.8239856494077897E-5</v>
      </c>
      <c r="DL47" s="2">
        <v>-2.13866773377085E-13</v>
      </c>
      <c r="DM47">
        <v>1.06298515077332E-4</v>
      </c>
      <c r="DN47" s="2">
        <v>8.1671290259330101E-13</v>
      </c>
      <c r="DO47" s="2">
        <v>2.7607311915151499E-8</v>
      </c>
      <c r="DP47" s="2">
        <v>3.4785131262012201E-8</v>
      </c>
      <c r="DQ47" s="2">
        <v>-1.8152148799342601E-12</v>
      </c>
      <c r="DR47">
        <v>1.06236123883131E-4</v>
      </c>
      <c r="DS47" s="2">
        <v>-2.5047350343968199E-13</v>
      </c>
      <c r="DT47">
        <v>1.14286929636091E-4</v>
      </c>
      <c r="DU47" s="2">
        <v>8.1671290259330101E-13</v>
      </c>
      <c r="DV47" s="2">
        <v>2.96778603087879E-8</v>
      </c>
      <c r="DW47" s="2">
        <v>5.3420023009518799E-8</v>
      </c>
      <c r="DX47" s="2">
        <v>-1.9513559959293299E-12</v>
      </c>
      <c r="DY47">
        <v>1.14203833174366E-4</v>
      </c>
      <c r="DZ47" s="2">
        <v>-2.8694949518062701E-13</v>
      </c>
      <c r="EA47" s="2">
        <v>8.9395976549465594E-5</v>
      </c>
      <c r="EB47" s="2">
        <v>8.1671290259330101E-13</v>
      </c>
      <c r="EC47" s="2">
        <v>2.8107997576904299E-8</v>
      </c>
      <c r="ED47" s="2">
        <v>1.6083447787812099E-8</v>
      </c>
      <c r="EE47" s="2">
        <v>-1.24753578135892E-12</v>
      </c>
      <c r="EF47" s="2">
        <v>8.9351785600943204E-5</v>
      </c>
      <c r="EG47" s="2">
        <v>-6.60194803531821E-14</v>
      </c>
      <c r="EH47" s="2">
        <v>9.6689785725307702E-5</v>
      </c>
      <c r="EI47" s="2">
        <v>8.1671290259330101E-13</v>
      </c>
      <c r="EJ47" s="2">
        <v>3.0395857844791798E-8</v>
      </c>
      <c r="EK47" s="2">
        <v>3.4785131262012201E-8</v>
      </c>
      <c r="EL47" s="2">
        <v>-1.3490793914695301E-12</v>
      </c>
      <c r="EM47" s="2">
        <v>9.6624605359159503E-5</v>
      </c>
      <c r="EN47" s="2">
        <v>-9.0592128425461796E-14</v>
      </c>
      <c r="EO47">
        <v>1.03957545582665E-4</v>
      </c>
      <c r="EP47" s="2">
        <v>8.1671290259330101E-13</v>
      </c>
      <c r="EQ47" s="2">
        <v>3.26755471831512E-8</v>
      </c>
      <c r="ER47" s="2">
        <v>5.3420023009518799E-8</v>
      </c>
      <c r="ES47" s="2">
        <v>-1.4502603458297501E-12</v>
      </c>
      <c r="ET47">
        <v>1.0387145076109601E-4</v>
      </c>
      <c r="EU47" s="2">
        <v>-1.1507701704034101E-13</v>
      </c>
      <c r="EV47" s="2">
        <v>7.9776360272097897E-5</v>
      </c>
      <c r="EW47" s="2">
        <v>8.1671290259330101E-13</v>
      </c>
      <c r="EX47">
        <v>0</v>
      </c>
      <c r="EY47" s="2">
        <v>1.6083447787812099E-8</v>
      </c>
      <c r="EZ47">
        <v>0</v>
      </c>
      <c r="FA47" s="2">
        <v>7.9760276025351104E-5</v>
      </c>
      <c r="FB47" s="2">
        <v>-1.7753885717675099E-14</v>
      </c>
      <c r="FC47" s="2">
        <v>8.6287177425363595E-5</v>
      </c>
      <c r="FD47" s="2">
        <v>8.1671290259330101E-13</v>
      </c>
      <c r="FE47">
        <v>0</v>
      </c>
      <c r="FF47" s="2">
        <v>3.4785131262012201E-8</v>
      </c>
      <c r="FG47">
        <v>0</v>
      </c>
      <c r="FH47" s="2">
        <v>8.6252391515786601E-5</v>
      </c>
      <c r="FI47" s="2">
        <v>-3.8397938877762397E-14</v>
      </c>
      <c r="FJ47" s="2">
        <v>9.2774741660224801E-5</v>
      </c>
      <c r="FK47" s="2">
        <v>8.1671290259330101E-13</v>
      </c>
      <c r="FL47">
        <v>0</v>
      </c>
      <c r="FM47" s="2">
        <v>5.3420023009518799E-8</v>
      </c>
      <c r="FN47">
        <v>0</v>
      </c>
      <c r="FO47" s="2">
        <v>9.27213208794706E-5</v>
      </c>
      <c r="FP47" s="2">
        <v>-5.8968263276563694E-14</v>
      </c>
      <c r="FQ47">
        <v>1.5968993535836701E-4</v>
      </c>
      <c r="FR47" s="2">
        <v>8.1671290259330101E-13</v>
      </c>
      <c r="FS47" s="2">
        <v>2.29763539825887E-7</v>
      </c>
      <c r="FT47" s="2">
        <v>1.6083447787812099E-8</v>
      </c>
      <c r="FU47" s="2">
        <v>-5.5251749509926802E-13</v>
      </c>
      <c r="FV47">
        <v>1.5944409591937901E-4</v>
      </c>
      <c r="FW47" s="2">
        <v>-7.8128216244341208E-12</v>
      </c>
      <c r="FX47">
        <v>1.7270534583260799E-4</v>
      </c>
      <c r="FY47" s="2">
        <v>8.1671290259330101E-13</v>
      </c>
      <c r="FZ47" s="2">
        <v>2.4846522330008697E-7</v>
      </c>
      <c r="GA47" s="2">
        <v>3.4785131262012201E-8</v>
      </c>
      <c r="GB47" s="2">
        <v>-5.9748984935153405E-13</v>
      </c>
      <c r="GC47">
        <v>1.72422103726771E-4</v>
      </c>
      <c r="GD47" s="2">
        <v>-8.46794793539671E-12</v>
      </c>
      <c r="GE47">
        <v>1.85674272698012E-4</v>
      </c>
      <c r="GF47" s="2">
        <v>8.1671290259330101E-13</v>
      </c>
      <c r="GG47" s="2">
        <v>2.6710011504759398E-7</v>
      </c>
      <c r="GH47" s="2">
        <v>5.3420023009518799E-8</v>
      </c>
      <c r="GI47" s="2">
        <v>-6.4230158805289896E-13</v>
      </c>
      <c r="GJ47">
        <v>1.8535376150627801E-4</v>
      </c>
      <c r="GK47" s="2">
        <v>-9.1207345095344301E-12</v>
      </c>
    </row>
    <row r="48" spans="3:193" x14ac:dyDescent="0.25">
      <c r="D48" t="s">
        <v>74</v>
      </c>
      <c r="E48">
        <v>1335.4164373065801</v>
      </c>
      <c r="F48">
        <v>-53.143339398352701</v>
      </c>
      <c r="G48">
        <v>2.5075292975924999</v>
      </c>
      <c r="H48">
        <v>1.4156378685937001</v>
      </c>
      <c r="I48">
        <v>31.6276588300294</v>
      </c>
      <c r="J48">
        <v>1002.95055841218</v>
      </c>
      <c r="K48">
        <v>350.05839229652997</v>
      </c>
      <c r="L48">
        <v>1456.95826085455</v>
      </c>
      <c r="M48">
        <v>-53.143339398352701</v>
      </c>
      <c r="N48">
        <v>2.71163051948957</v>
      </c>
      <c r="O48">
        <v>3.0617284134700999</v>
      </c>
      <c r="P48">
        <v>34.202003153403801</v>
      </c>
      <c r="Q48">
        <v>1084.58606898062</v>
      </c>
      <c r="R48">
        <v>385.54016918592203</v>
      </c>
      <c r="S48">
        <v>1578.06600646128</v>
      </c>
      <c r="T48">
        <v>-53.143339398352701</v>
      </c>
      <c r="U48">
        <v>2.91500280845128</v>
      </c>
      <c r="V48">
        <v>4.7019400635433604</v>
      </c>
      <c r="W48">
        <v>36.767153389909097</v>
      </c>
      <c r="X48">
        <v>1165.93002415416</v>
      </c>
      <c r="Y48">
        <v>420.89522544356601</v>
      </c>
      <c r="Z48">
        <v>968.19974409335703</v>
      </c>
      <c r="AA48">
        <v>-53.143339398352701</v>
      </c>
      <c r="AB48">
        <v>1.40016327163285</v>
      </c>
      <c r="AC48">
        <v>1.4156378685937001</v>
      </c>
      <c r="AD48">
        <v>29.964946961560099</v>
      </c>
      <c r="AE48">
        <v>938.00776247126601</v>
      </c>
      <c r="AF48">
        <v>50.554572918657797</v>
      </c>
      <c r="AG48">
        <v>1059.85183679839</v>
      </c>
      <c r="AH48">
        <v>-53.143339398352701</v>
      </c>
      <c r="AI48">
        <v>1.51413004955645</v>
      </c>
      <c r="AJ48">
        <v>3.0617284134700999</v>
      </c>
      <c r="AK48">
        <v>32.403954272384802</v>
      </c>
      <c r="AL48">
        <v>1014.35723150962</v>
      </c>
      <c r="AM48">
        <v>61.658131951711397</v>
      </c>
      <c r="AN48">
        <v>1151.17660060091</v>
      </c>
      <c r="AO48">
        <v>-53.143339398352701</v>
      </c>
      <c r="AP48">
        <v>1.6276898032731899</v>
      </c>
      <c r="AQ48">
        <v>4.7019400635433604</v>
      </c>
      <c r="AR48">
        <v>34.834250842813603</v>
      </c>
      <c r="AS48">
        <v>1090.43402387285</v>
      </c>
      <c r="AT48">
        <v>72.722035416789794</v>
      </c>
      <c r="AU48">
        <v>1635.4201543458701</v>
      </c>
      <c r="AV48">
        <v>-53.143339398352701</v>
      </c>
      <c r="AW48">
        <v>1.40016327163285</v>
      </c>
      <c r="AX48">
        <v>1.4156378685937001</v>
      </c>
      <c r="AY48">
        <v>24.027060874498201</v>
      </c>
      <c r="AZ48">
        <v>938.45755300289898</v>
      </c>
      <c r="BA48">
        <v>723.263078726603</v>
      </c>
      <c r="BB48">
        <v>1781.38088509472</v>
      </c>
      <c r="BC48">
        <v>-53.143339398352701</v>
      </c>
      <c r="BD48">
        <v>1.51413004955645</v>
      </c>
      <c r="BE48">
        <v>3.0617284134700999</v>
      </c>
      <c r="BF48">
        <v>25.9827518759108</v>
      </c>
      <c r="BG48">
        <v>1014.84363289848</v>
      </c>
      <c r="BH48">
        <v>789.12198125565203</v>
      </c>
      <c r="BI48">
        <v>1926.8203275194601</v>
      </c>
      <c r="BJ48">
        <v>-53.143339398352701</v>
      </c>
      <c r="BK48">
        <v>1.6276898032731899</v>
      </c>
      <c r="BL48">
        <v>4.7019400635433604</v>
      </c>
      <c r="BM48">
        <v>27.9314582666041</v>
      </c>
      <c r="BN48">
        <v>1090.9569053658699</v>
      </c>
      <c r="BO48">
        <v>854.74567341852605</v>
      </c>
      <c r="BP48">
        <v>962.62880313633696</v>
      </c>
      <c r="BQ48">
        <v>-53.143339398352701</v>
      </c>
      <c r="BR48">
        <v>1.40016327163285</v>
      </c>
      <c r="BS48">
        <v>1.4156378685937001</v>
      </c>
      <c r="BT48">
        <v>24.027060874498201</v>
      </c>
      <c r="BU48">
        <v>938.45755300289898</v>
      </c>
      <c r="BV48">
        <v>50.471727517066299</v>
      </c>
      <c r="BW48">
        <v>1053.82744715883</v>
      </c>
      <c r="BX48">
        <v>-53.143339398352701</v>
      </c>
      <c r="BY48">
        <v>1.51413004955645</v>
      </c>
      <c r="BZ48">
        <v>3.0617284134700999</v>
      </c>
      <c r="CA48">
        <v>25.9827518759108</v>
      </c>
      <c r="CB48">
        <v>1014.84363289848</v>
      </c>
      <c r="CC48">
        <v>61.568543319757701</v>
      </c>
      <c r="CD48">
        <v>1144.70038173838</v>
      </c>
      <c r="CE48">
        <v>-53.143339398352701</v>
      </c>
      <c r="CF48">
        <v>1.6276898032731899</v>
      </c>
      <c r="CG48">
        <v>4.7019400635433604</v>
      </c>
      <c r="CH48">
        <v>27.9314582666041</v>
      </c>
      <c r="CI48">
        <v>1090.9569053658699</v>
      </c>
      <c r="CJ48">
        <v>72.625727637439596</v>
      </c>
      <c r="CK48">
        <v>956.19787172222505</v>
      </c>
      <c r="CL48">
        <v>-53.143339398352701</v>
      </c>
      <c r="CM48">
        <v>2.24704423586302</v>
      </c>
      <c r="CN48">
        <v>1.4156378685937001</v>
      </c>
      <c r="CO48">
        <v>6.1824086721895704</v>
      </c>
      <c r="CP48">
        <v>976.55462055763303</v>
      </c>
      <c r="CQ48">
        <v>22.941499786298799</v>
      </c>
      <c r="CR48">
        <v>1046.8730678389099</v>
      </c>
      <c r="CS48">
        <v>-53.143339398352701</v>
      </c>
      <c r="CT48">
        <v>2.4299431852937299</v>
      </c>
      <c r="CU48">
        <v>3.0617284134700999</v>
      </c>
      <c r="CV48">
        <v>6.6856279827166301</v>
      </c>
      <c r="CW48">
        <v>1056.04162455651</v>
      </c>
      <c r="CX48">
        <v>31.797483099276601</v>
      </c>
      <c r="CY48">
        <v>1137.2244239694701</v>
      </c>
      <c r="CZ48">
        <v>-53.143339398352701</v>
      </c>
      <c r="DA48">
        <v>2.6121889241907601</v>
      </c>
      <c r="DB48">
        <v>4.7019400635433604</v>
      </c>
      <c r="DC48">
        <v>7.1870500814203799</v>
      </c>
      <c r="DD48">
        <v>1135.2447463982501</v>
      </c>
      <c r="DE48">
        <v>40.6218379004223</v>
      </c>
      <c r="DF48">
        <v>1147.49069188151</v>
      </c>
      <c r="DG48">
        <v>-53.143339398352701</v>
      </c>
      <c r="DH48">
        <v>4.4074038001409797</v>
      </c>
      <c r="DI48">
        <v>1.4156378685937001</v>
      </c>
      <c r="DJ48">
        <v>33.911416866748702</v>
      </c>
      <c r="DK48">
        <v>1083.0495379101101</v>
      </c>
      <c r="DL48">
        <v>77.850034834267902</v>
      </c>
      <c r="DM48">
        <v>1253.7362338251201</v>
      </c>
      <c r="DN48">
        <v>-53.143339398352701</v>
      </c>
      <c r="DO48">
        <v>4.7661459699198998</v>
      </c>
      <c r="DP48">
        <v>3.0617284134700999</v>
      </c>
      <c r="DQ48">
        <v>36.671648472181801</v>
      </c>
      <c r="DR48">
        <v>1171.2047328562801</v>
      </c>
      <c r="DS48">
        <v>91.175317511615305</v>
      </c>
      <c r="DT48">
        <v>1359.6023274046399</v>
      </c>
      <c r="DU48">
        <v>-53.143339398352701</v>
      </c>
      <c r="DV48">
        <v>5.1236069176638903</v>
      </c>
      <c r="DW48">
        <v>4.7019400635433604</v>
      </c>
      <c r="DX48">
        <v>39.422022107595403</v>
      </c>
      <c r="DY48">
        <v>1259.0450878204999</v>
      </c>
      <c r="DZ48">
        <v>104.453009893686</v>
      </c>
      <c r="EA48">
        <v>985.06108227115101</v>
      </c>
      <c r="EB48">
        <v>-53.143339398352701</v>
      </c>
      <c r="EC48">
        <v>2.4740184011017101</v>
      </c>
      <c r="ED48">
        <v>1.4156378685937001</v>
      </c>
      <c r="EE48">
        <v>25.220277019403099</v>
      </c>
      <c r="EF48">
        <v>985.06261674332097</v>
      </c>
      <c r="EG48">
        <v>24.031871637084301</v>
      </c>
      <c r="EH48">
        <v>1078.0856094790299</v>
      </c>
      <c r="EI48">
        <v>-53.143339398352701</v>
      </c>
      <c r="EJ48">
        <v>2.6753919918890499</v>
      </c>
      <c r="EK48">
        <v>3.0617284134700999</v>
      </c>
      <c r="EL48">
        <v>27.273090265168399</v>
      </c>
      <c r="EM48">
        <v>1065.24213205964</v>
      </c>
      <c r="EN48">
        <v>32.976606147219101</v>
      </c>
      <c r="EO48">
        <v>1170.7779062325999</v>
      </c>
      <c r="EP48">
        <v>-53.143339398352701</v>
      </c>
      <c r="EQ48">
        <v>2.8760463912807301</v>
      </c>
      <c r="ER48">
        <v>4.7019400635433604</v>
      </c>
      <c r="ES48">
        <v>29.3185720350561</v>
      </c>
      <c r="ET48">
        <v>1145.1352919641099</v>
      </c>
      <c r="EU48">
        <v>41.889395176960498</v>
      </c>
      <c r="EV48">
        <v>834.055528301923</v>
      </c>
      <c r="EW48">
        <v>-53.143339398352701</v>
      </c>
      <c r="EX48">
        <v>0</v>
      </c>
      <c r="EY48">
        <v>1.4156378685937001</v>
      </c>
      <c r="EZ48">
        <v>0</v>
      </c>
      <c r="FA48">
        <v>879.32060546166099</v>
      </c>
      <c r="FB48">
        <v>6.46262437002152</v>
      </c>
      <c r="FC48">
        <v>914.78890576812296</v>
      </c>
      <c r="FD48">
        <v>-53.143339398352701</v>
      </c>
      <c r="FE48">
        <v>0</v>
      </c>
      <c r="FF48">
        <v>3.0617284134700999</v>
      </c>
      <c r="FG48">
        <v>0</v>
      </c>
      <c r="FH48">
        <v>950.89321288295901</v>
      </c>
      <c r="FI48">
        <v>13.9773038700465</v>
      </c>
      <c r="FJ48">
        <v>995.233949743371</v>
      </c>
      <c r="FK48">
        <v>-53.143339398352701</v>
      </c>
      <c r="FL48">
        <v>0</v>
      </c>
      <c r="FM48">
        <v>4.7019400635433604</v>
      </c>
      <c r="FN48">
        <v>0</v>
      </c>
      <c r="FO48">
        <v>1022.2102038491799</v>
      </c>
      <c r="FP48">
        <v>21.465145229000001</v>
      </c>
      <c r="FQ48">
        <v>3166.8542120197299</v>
      </c>
      <c r="FR48">
        <v>-53.143339398352701</v>
      </c>
      <c r="FS48">
        <v>20.2233981227672</v>
      </c>
      <c r="FT48">
        <v>1.4156378685937001</v>
      </c>
      <c r="FU48">
        <v>11.1283356099412</v>
      </c>
      <c r="FV48">
        <v>1757.7983170037401</v>
      </c>
      <c r="FW48">
        <v>1429.43186281305</v>
      </c>
      <c r="FX48">
        <v>3437.4665521141301</v>
      </c>
      <c r="FY48">
        <v>-53.143339398352701</v>
      </c>
      <c r="FZ48">
        <v>21.869488667643601</v>
      </c>
      <c r="GA48">
        <v>3.0617284134700999</v>
      </c>
      <c r="GB48">
        <v>12.034130368889899</v>
      </c>
      <c r="GC48">
        <v>1900.87492420172</v>
      </c>
      <c r="GD48">
        <v>1552.76961986076</v>
      </c>
      <c r="GE48">
        <v>3707.1124195653301</v>
      </c>
      <c r="GF48">
        <v>-53.143339398352701</v>
      </c>
      <c r="GG48">
        <v>23.509700317716799</v>
      </c>
      <c r="GH48">
        <v>4.7019400635433604</v>
      </c>
      <c r="GI48">
        <v>12.9366901465567</v>
      </c>
      <c r="GJ48">
        <v>2043.4405435168501</v>
      </c>
      <c r="GK48">
        <v>1675.66688491902</v>
      </c>
    </row>
    <row r="49" spans="2:193" x14ac:dyDescent="0.25">
      <c r="D49" t="s">
        <v>75</v>
      </c>
      <c r="E49">
        <v>90.944967081462593</v>
      </c>
      <c r="F49">
        <v>-6.7580213843398003</v>
      </c>
      <c r="G49">
        <v>0.54374709143886901</v>
      </c>
      <c r="H49">
        <v>0.51074729102570104</v>
      </c>
      <c r="I49">
        <v>0.57462232099161403</v>
      </c>
      <c r="J49">
        <v>75.901194365477906</v>
      </c>
      <c r="K49">
        <v>20.172677396868401</v>
      </c>
      <c r="L49">
        <v>99.712166742776105</v>
      </c>
      <c r="M49">
        <v>-6.7580213843398003</v>
      </c>
      <c r="N49">
        <v>0.58800557562575395</v>
      </c>
      <c r="O49">
        <v>1.10463948989279</v>
      </c>
      <c r="P49">
        <v>0.62139390525837401</v>
      </c>
      <c r="Q49">
        <v>82.079198558016799</v>
      </c>
      <c r="R49">
        <v>22.076950598322099</v>
      </c>
      <c r="S49">
        <v>108.448054976728</v>
      </c>
      <c r="T49">
        <v>-6.7580213843398003</v>
      </c>
      <c r="U49">
        <v>0.63210599379768495</v>
      </c>
      <c r="V49">
        <v>1.6964106451925101</v>
      </c>
      <c r="W49">
        <v>0.667998448152752</v>
      </c>
      <c r="X49">
        <v>88.235138449868103</v>
      </c>
      <c r="Y49">
        <v>23.974422824056401</v>
      </c>
      <c r="Z49">
        <v>67.932163192972794</v>
      </c>
      <c r="AA49">
        <v>-6.7580213843398003</v>
      </c>
      <c r="AB49">
        <v>0.50516421879175399</v>
      </c>
      <c r="AC49">
        <v>0.51074729102570104</v>
      </c>
      <c r="AD49">
        <v>0.549873539793165</v>
      </c>
      <c r="AE49">
        <v>70.986459799545997</v>
      </c>
      <c r="AF49">
        <v>2.1379397281560699</v>
      </c>
      <c r="AG49">
        <v>74.826227654060304</v>
      </c>
      <c r="AH49">
        <v>-6.7580213843398003</v>
      </c>
      <c r="AI49">
        <v>0.546282236600385</v>
      </c>
      <c r="AJ49">
        <v>1.10463948989279</v>
      </c>
      <c r="AK49">
        <v>0.59463068838098099</v>
      </c>
      <c r="AL49">
        <v>76.764427457648495</v>
      </c>
      <c r="AM49">
        <v>2.5742691658774199</v>
      </c>
      <c r="AN49">
        <v>81.695670456358101</v>
      </c>
      <c r="AO49">
        <v>-6.7580213843398003</v>
      </c>
      <c r="AP49">
        <v>0.58725340434541395</v>
      </c>
      <c r="AQ49">
        <v>1.6964106451925101</v>
      </c>
      <c r="AR49">
        <v>0.63922799000955399</v>
      </c>
      <c r="AS49">
        <v>82.521759516972196</v>
      </c>
      <c r="AT49">
        <v>3.0090402841783299</v>
      </c>
      <c r="AU49">
        <v>72.626397634351704</v>
      </c>
      <c r="AV49">
        <v>-6.7580213843398003</v>
      </c>
      <c r="AW49">
        <v>0.50516421879175399</v>
      </c>
      <c r="AX49">
        <v>0.51074729102570104</v>
      </c>
      <c r="AY49">
        <v>0.35763290303101802</v>
      </c>
      <c r="AZ49">
        <v>71.020499003451803</v>
      </c>
      <c r="BA49">
        <v>6.9903756023912296</v>
      </c>
      <c r="BB49">
        <v>79.902550945318794</v>
      </c>
      <c r="BC49">
        <v>-6.7580213843398003</v>
      </c>
      <c r="BD49">
        <v>0.546282236600385</v>
      </c>
      <c r="BE49">
        <v>1.10463948989279</v>
      </c>
      <c r="BF49">
        <v>0.38674255792889101</v>
      </c>
      <c r="BG49">
        <v>76.801237294430393</v>
      </c>
      <c r="BH49">
        <v>7.82167075080614</v>
      </c>
      <c r="BI49">
        <v>87.152717994461</v>
      </c>
      <c r="BJ49">
        <v>-6.7580213843398003</v>
      </c>
      <c r="BK49">
        <v>0.58725340434541395</v>
      </c>
      <c r="BL49">
        <v>1.6964106451925101</v>
      </c>
      <c r="BM49">
        <v>0.41574824977355801</v>
      </c>
      <c r="BN49">
        <v>82.561330091512701</v>
      </c>
      <c r="BO49">
        <v>8.6499969879766994</v>
      </c>
      <c r="BP49">
        <v>68.348330385860194</v>
      </c>
      <c r="BQ49">
        <v>-6.7580213843398003</v>
      </c>
      <c r="BR49">
        <v>0.50516421879175399</v>
      </c>
      <c r="BS49">
        <v>0.51074729102570104</v>
      </c>
      <c r="BT49">
        <v>0.35763290303101802</v>
      </c>
      <c r="BU49">
        <v>71.020499003451803</v>
      </c>
      <c r="BV49">
        <v>2.7123083538998101</v>
      </c>
      <c r="BW49">
        <v>75.276268920787402</v>
      </c>
      <c r="BX49">
        <v>-6.7580213843398003</v>
      </c>
      <c r="BY49">
        <v>0.546282236600385</v>
      </c>
      <c r="BZ49">
        <v>1.10463948989279</v>
      </c>
      <c r="CA49">
        <v>0.38674255792889101</v>
      </c>
      <c r="CB49">
        <v>76.801237294430393</v>
      </c>
      <c r="CC49">
        <v>3.1953887262747198</v>
      </c>
      <c r="CD49">
        <v>82.179464818089798</v>
      </c>
      <c r="CE49">
        <v>-6.7580213843398003</v>
      </c>
      <c r="CF49">
        <v>0.58725340434541395</v>
      </c>
      <c r="CG49">
        <v>1.6964106451925101</v>
      </c>
      <c r="CH49">
        <v>0.41574824977355801</v>
      </c>
      <c r="CI49">
        <v>82.561330091512701</v>
      </c>
      <c r="CJ49">
        <v>3.6767438116054301</v>
      </c>
      <c r="CK49">
        <v>69.646879278992699</v>
      </c>
      <c r="CL49">
        <v>-6.7580213843398003</v>
      </c>
      <c r="CM49">
        <v>0.81070998575508002</v>
      </c>
      <c r="CN49">
        <v>0.51074729102570104</v>
      </c>
      <c r="CO49">
        <v>0.19994781157017</v>
      </c>
      <c r="CP49">
        <v>73.903605159556193</v>
      </c>
      <c r="CQ49">
        <v>0.97989041542527999</v>
      </c>
      <c r="CR49">
        <v>76.680513654058501</v>
      </c>
      <c r="CS49">
        <v>-6.7580213843398003</v>
      </c>
      <c r="CT49">
        <v>0.87669800785142404</v>
      </c>
      <c r="CU49">
        <v>1.10463948989279</v>
      </c>
      <c r="CV49">
        <v>0.216222633442161</v>
      </c>
      <c r="CW49">
        <v>79.919014881845698</v>
      </c>
      <c r="CX49">
        <v>1.32196002536621</v>
      </c>
      <c r="CY49">
        <v>83.689027906356202</v>
      </c>
      <c r="CZ49">
        <v>-6.7580213843398003</v>
      </c>
      <c r="DA49">
        <v>0.94245035844028102</v>
      </c>
      <c r="DB49">
        <v>1.6964106451925101</v>
      </c>
      <c r="DC49">
        <v>0.23243933095032299</v>
      </c>
      <c r="DD49">
        <v>85.912940997984094</v>
      </c>
      <c r="DE49">
        <v>1.66280795812878</v>
      </c>
      <c r="DF49">
        <v>80.400132397210797</v>
      </c>
      <c r="DG49">
        <v>-6.7580213843398003</v>
      </c>
      <c r="DH49">
        <v>1.2791747931916699</v>
      </c>
      <c r="DI49">
        <v>0.51074729102570104</v>
      </c>
      <c r="DJ49">
        <v>0.61268267542180999</v>
      </c>
      <c r="DK49">
        <v>81.962917109790894</v>
      </c>
      <c r="DL49">
        <v>2.7926319121204402</v>
      </c>
      <c r="DM49">
        <v>88.309031560968705</v>
      </c>
      <c r="DN49">
        <v>-6.7580213843398003</v>
      </c>
      <c r="DO49">
        <v>1.3832936717072699</v>
      </c>
      <c r="DP49">
        <v>1.10463948989279</v>
      </c>
      <c r="DQ49">
        <v>0.66255219551428302</v>
      </c>
      <c r="DR49">
        <v>88.634317339657599</v>
      </c>
      <c r="DS49">
        <v>3.2822502485365601</v>
      </c>
      <c r="DT49">
        <v>96.189684656284697</v>
      </c>
      <c r="DU49">
        <v>-6.7580213843398003</v>
      </c>
      <c r="DV49">
        <v>1.4870406970853201</v>
      </c>
      <c r="DW49">
        <v>1.6964106451925101</v>
      </c>
      <c r="DX49">
        <v>0.71224361017785498</v>
      </c>
      <c r="DY49">
        <v>95.281891140131904</v>
      </c>
      <c r="DZ49">
        <v>3.7701199480369101</v>
      </c>
      <c r="EA49">
        <v>70.590043048333399</v>
      </c>
      <c r="EB49">
        <v>-6.7580213843398003</v>
      </c>
      <c r="EC49">
        <v>0.89259988330609796</v>
      </c>
      <c r="ED49">
        <v>0.51074729102570104</v>
      </c>
      <c r="EE49">
        <v>0.37539343379567502</v>
      </c>
      <c r="EF49">
        <v>74.5474724636166</v>
      </c>
      <c r="EG49">
        <v>1.02185136092909</v>
      </c>
      <c r="EH49">
        <v>77.700446567415298</v>
      </c>
      <c r="EI49">
        <v>-6.7580213843398003</v>
      </c>
      <c r="EJ49">
        <v>0.96525336217985103</v>
      </c>
      <c r="EK49">
        <v>1.10463948989279</v>
      </c>
      <c r="EL49">
        <v>0.405948713290672</v>
      </c>
      <c r="EM49">
        <v>80.6152899897249</v>
      </c>
      <c r="EN49">
        <v>1.3673363966668499</v>
      </c>
      <c r="EO49">
        <v>84.785455788214804</v>
      </c>
      <c r="EP49">
        <v>-6.7580213843398003</v>
      </c>
      <c r="EQ49">
        <v>1.0376473643433399</v>
      </c>
      <c r="ER49">
        <v>1.6964106451925101</v>
      </c>
      <c r="ES49">
        <v>0.43639486678747202</v>
      </c>
      <c r="ET49">
        <v>86.661436738954293</v>
      </c>
      <c r="EU49">
        <v>1.7115875572769701</v>
      </c>
      <c r="EV49">
        <v>60.540432014572097</v>
      </c>
      <c r="EW49">
        <v>-6.7580213843398003</v>
      </c>
      <c r="EX49">
        <v>0</v>
      </c>
      <c r="EY49">
        <v>0.51074729102570104</v>
      </c>
      <c r="EZ49">
        <v>0</v>
      </c>
      <c r="FA49">
        <v>66.545138865445907</v>
      </c>
      <c r="FB49">
        <v>0.24256724244024999</v>
      </c>
      <c r="FC49">
        <v>66.8328439378827</v>
      </c>
      <c r="FD49">
        <v>-6.7580213843398003</v>
      </c>
      <c r="FE49">
        <v>0</v>
      </c>
      <c r="FF49">
        <v>1.10463948989279</v>
      </c>
      <c r="FG49">
        <v>0</v>
      </c>
      <c r="FH49">
        <v>71.961603656819406</v>
      </c>
      <c r="FI49">
        <v>0.52462217551030799</v>
      </c>
      <c r="FJ49">
        <v>73.102782961467298</v>
      </c>
      <c r="FK49">
        <v>-6.7580213843398003</v>
      </c>
      <c r="FL49">
        <v>0</v>
      </c>
      <c r="FM49">
        <v>1.6964106451925101</v>
      </c>
      <c r="FN49">
        <v>0</v>
      </c>
      <c r="FO49">
        <v>77.358723931080903</v>
      </c>
      <c r="FP49">
        <v>0.80566976953368696</v>
      </c>
      <c r="FQ49">
        <v>150.33307449363099</v>
      </c>
      <c r="FR49">
        <v>-6.7580213843398003</v>
      </c>
      <c r="FS49">
        <v>7.2963898717957196</v>
      </c>
      <c r="FT49">
        <v>0.51074729102570104</v>
      </c>
      <c r="FU49">
        <v>0.359906060826306</v>
      </c>
      <c r="FV49">
        <v>133.026489287201</v>
      </c>
      <c r="FW49">
        <v>15.897563367122</v>
      </c>
      <c r="FX49">
        <v>163.93418987454001</v>
      </c>
      <c r="FY49">
        <v>-6.7580213843398003</v>
      </c>
      <c r="FZ49">
        <v>7.8902820706628098</v>
      </c>
      <c r="GA49">
        <v>1.10463948989279</v>
      </c>
      <c r="GB49">
        <v>0.38920074019589002</v>
      </c>
      <c r="GC49">
        <v>143.85422678732201</v>
      </c>
      <c r="GD49">
        <v>17.453862170805699</v>
      </c>
      <c r="GE49">
        <v>177.48672984337301</v>
      </c>
      <c r="GF49">
        <v>-6.7580213843398003</v>
      </c>
      <c r="GG49">
        <v>8.4820532259625292</v>
      </c>
      <c r="GH49">
        <v>1.6964106451925101</v>
      </c>
      <c r="GI49">
        <v>0.41839079571058102</v>
      </c>
      <c r="GJ49">
        <v>154.64329379637101</v>
      </c>
      <c r="GK49">
        <v>19.0046027644762</v>
      </c>
    </row>
    <row r="50" spans="2:193" x14ac:dyDescent="0.25">
      <c r="C50" t="s">
        <v>76</v>
      </c>
      <c r="D50" t="s">
        <v>76</v>
      </c>
      <c r="E50">
        <v>0</v>
      </c>
      <c r="F50">
        <v>0</v>
      </c>
      <c r="G50">
        <v>0</v>
      </c>
      <c r="H50">
        <v>0</v>
      </c>
      <c r="I50">
        <v>0</v>
      </c>
      <c r="J50">
        <v>0</v>
      </c>
      <c r="K50">
        <v>0</v>
      </c>
      <c r="L50">
        <v>0</v>
      </c>
      <c r="M50">
        <v>0</v>
      </c>
      <c r="N50">
        <v>0</v>
      </c>
      <c r="O50">
        <v>0</v>
      </c>
      <c r="P50">
        <v>0</v>
      </c>
      <c r="Q50">
        <v>0</v>
      </c>
      <c r="R50">
        <v>0</v>
      </c>
      <c r="S50">
        <v>0</v>
      </c>
      <c r="T50">
        <v>0</v>
      </c>
      <c r="U50">
        <v>0</v>
      </c>
      <c r="V50">
        <v>0</v>
      </c>
      <c r="W50">
        <v>0</v>
      </c>
      <c r="X50">
        <v>0</v>
      </c>
      <c r="Y50">
        <v>0</v>
      </c>
      <c r="Z50">
        <v>0</v>
      </c>
      <c r="AA50">
        <v>0</v>
      </c>
      <c r="AB50">
        <v>0</v>
      </c>
      <c r="AC50">
        <v>0</v>
      </c>
      <c r="AD50">
        <v>0</v>
      </c>
      <c r="AE50">
        <v>0</v>
      </c>
      <c r="AF50">
        <v>0</v>
      </c>
      <c r="AG50">
        <v>0</v>
      </c>
      <c r="AH50">
        <v>0</v>
      </c>
      <c r="AI50">
        <v>0</v>
      </c>
      <c r="AJ50">
        <v>0</v>
      </c>
      <c r="AK50">
        <v>0</v>
      </c>
      <c r="AL50">
        <v>0</v>
      </c>
      <c r="AM50">
        <v>0</v>
      </c>
      <c r="AN50">
        <v>0</v>
      </c>
      <c r="AO50">
        <v>0</v>
      </c>
      <c r="AP50">
        <v>0</v>
      </c>
      <c r="AQ50">
        <v>0</v>
      </c>
      <c r="AR50">
        <v>0</v>
      </c>
      <c r="AS50">
        <v>0</v>
      </c>
      <c r="AT50">
        <v>0</v>
      </c>
      <c r="AU50">
        <v>0</v>
      </c>
      <c r="AV50">
        <v>0</v>
      </c>
      <c r="AW50">
        <v>0</v>
      </c>
      <c r="AX50">
        <v>0</v>
      </c>
      <c r="AY50">
        <v>0</v>
      </c>
      <c r="AZ50">
        <v>0</v>
      </c>
      <c r="BA50">
        <v>0</v>
      </c>
      <c r="BB50">
        <v>0</v>
      </c>
      <c r="BC50">
        <v>0</v>
      </c>
      <c r="BD50">
        <v>0</v>
      </c>
      <c r="BE50">
        <v>0</v>
      </c>
      <c r="BF50">
        <v>0</v>
      </c>
      <c r="BG50">
        <v>0</v>
      </c>
      <c r="BH50">
        <v>0</v>
      </c>
      <c r="BI50">
        <v>0</v>
      </c>
      <c r="BJ50">
        <v>0</v>
      </c>
      <c r="BK50">
        <v>0</v>
      </c>
      <c r="BL50">
        <v>0</v>
      </c>
      <c r="BM50">
        <v>0</v>
      </c>
      <c r="BN50">
        <v>0</v>
      </c>
      <c r="BO50">
        <v>0</v>
      </c>
      <c r="BP50">
        <v>0</v>
      </c>
      <c r="BQ50">
        <v>0</v>
      </c>
      <c r="BR50">
        <v>0</v>
      </c>
      <c r="BS50">
        <v>0</v>
      </c>
      <c r="BT50">
        <v>0</v>
      </c>
      <c r="BU50">
        <v>0</v>
      </c>
      <c r="BV50">
        <v>0</v>
      </c>
      <c r="BW50">
        <v>0</v>
      </c>
      <c r="BX50">
        <v>0</v>
      </c>
      <c r="BY50">
        <v>0</v>
      </c>
      <c r="BZ50">
        <v>0</v>
      </c>
      <c r="CA50">
        <v>0</v>
      </c>
      <c r="CB50">
        <v>0</v>
      </c>
      <c r="CC50">
        <v>0</v>
      </c>
      <c r="CD50">
        <v>0</v>
      </c>
      <c r="CE50">
        <v>0</v>
      </c>
      <c r="CF50">
        <v>0</v>
      </c>
      <c r="CG50">
        <v>0</v>
      </c>
      <c r="CH50">
        <v>0</v>
      </c>
      <c r="CI50">
        <v>0</v>
      </c>
      <c r="CJ50">
        <v>0</v>
      </c>
      <c r="CK50">
        <v>0</v>
      </c>
      <c r="CL50">
        <v>0</v>
      </c>
      <c r="CM50">
        <v>0</v>
      </c>
      <c r="CN50">
        <v>0</v>
      </c>
      <c r="CO50">
        <v>0</v>
      </c>
      <c r="CP50">
        <v>0</v>
      </c>
      <c r="CQ50">
        <v>0</v>
      </c>
      <c r="CR50">
        <v>0</v>
      </c>
      <c r="CS50">
        <v>0</v>
      </c>
      <c r="CT50">
        <v>0</v>
      </c>
      <c r="CU50">
        <v>0</v>
      </c>
      <c r="CV50">
        <v>0</v>
      </c>
      <c r="CW50">
        <v>0</v>
      </c>
      <c r="CX50">
        <v>0</v>
      </c>
      <c r="CY50">
        <v>0</v>
      </c>
      <c r="CZ50">
        <v>0</v>
      </c>
      <c r="DA50">
        <v>0</v>
      </c>
      <c r="DB50">
        <v>0</v>
      </c>
      <c r="DC50">
        <v>0</v>
      </c>
      <c r="DD50">
        <v>0</v>
      </c>
      <c r="DE50">
        <v>0</v>
      </c>
      <c r="DF50">
        <v>0</v>
      </c>
      <c r="DG50">
        <v>0</v>
      </c>
      <c r="DH50">
        <v>0</v>
      </c>
      <c r="DI50">
        <v>0</v>
      </c>
      <c r="DJ50">
        <v>0</v>
      </c>
      <c r="DK50">
        <v>0</v>
      </c>
      <c r="DL50">
        <v>0</v>
      </c>
      <c r="DM50">
        <v>0</v>
      </c>
      <c r="DN50">
        <v>0</v>
      </c>
      <c r="DO50">
        <v>0</v>
      </c>
      <c r="DP50">
        <v>0</v>
      </c>
      <c r="DQ50">
        <v>0</v>
      </c>
      <c r="DR50">
        <v>0</v>
      </c>
      <c r="DS50">
        <v>0</v>
      </c>
      <c r="DT50">
        <v>0</v>
      </c>
      <c r="DU50">
        <v>0</v>
      </c>
      <c r="DV50">
        <v>0</v>
      </c>
      <c r="DW50">
        <v>0</v>
      </c>
      <c r="DX50">
        <v>0</v>
      </c>
      <c r="DY50">
        <v>0</v>
      </c>
      <c r="DZ50">
        <v>0</v>
      </c>
      <c r="EA50">
        <v>0</v>
      </c>
      <c r="EB50">
        <v>0</v>
      </c>
      <c r="EC50">
        <v>0</v>
      </c>
      <c r="ED50">
        <v>0</v>
      </c>
      <c r="EE50">
        <v>0</v>
      </c>
      <c r="EF50">
        <v>0</v>
      </c>
      <c r="EG50">
        <v>0</v>
      </c>
      <c r="EH50">
        <v>0</v>
      </c>
      <c r="EI50">
        <v>0</v>
      </c>
      <c r="EJ50">
        <v>0</v>
      </c>
      <c r="EK50">
        <v>0</v>
      </c>
      <c r="EL50">
        <v>0</v>
      </c>
      <c r="EM50">
        <v>0</v>
      </c>
      <c r="EN50">
        <v>0</v>
      </c>
      <c r="EO50">
        <v>0</v>
      </c>
      <c r="EP50">
        <v>0</v>
      </c>
      <c r="EQ50">
        <v>0</v>
      </c>
      <c r="ER50">
        <v>0</v>
      </c>
      <c r="ES50">
        <v>0</v>
      </c>
      <c r="ET50">
        <v>0</v>
      </c>
      <c r="EU50">
        <v>0</v>
      </c>
      <c r="EV50">
        <v>0</v>
      </c>
      <c r="EW50">
        <v>0</v>
      </c>
      <c r="EX50">
        <v>0</v>
      </c>
      <c r="EY50">
        <v>0</v>
      </c>
      <c r="EZ50">
        <v>0</v>
      </c>
      <c r="FA50">
        <v>0</v>
      </c>
      <c r="FB50">
        <v>0</v>
      </c>
      <c r="FC50">
        <v>0</v>
      </c>
      <c r="FD50">
        <v>0</v>
      </c>
      <c r="FE50">
        <v>0</v>
      </c>
      <c r="FF50">
        <v>0</v>
      </c>
      <c r="FG50">
        <v>0</v>
      </c>
      <c r="FH50">
        <v>0</v>
      </c>
      <c r="FI50">
        <v>0</v>
      </c>
      <c r="FJ50">
        <v>0</v>
      </c>
      <c r="FK50">
        <v>0</v>
      </c>
      <c r="FL50">
        <v>0</v>
      </c>
      <c r="FM50">
        <v>0</v>
      </c>
      <c r="FN50">
        <v>0</v>
      </c>
      <c r="FO50">
        <v>0</v>
      </c>
      <c r="FP50">
        <v>0</v>
      </c>
      <c r="FQ50">
        <v>0</v>
      </c>
      <c r="FR50">
        <v>0</v>
      </c>
      <c r="FS50">
        <v>0</v>
      </c>
      <c r="FT50">
        <v>0</v>
      </c>
      <c r="FU50">
        <v>0</v>
      </c>
      <c r="FV50">
        <v>0</v>
      </c>
      <c r="FW50">
        <v>0</v>
      </c>
      <c r="FX50">
        <v>0</v>
      </c>
      <c r="FY50">
        <v>0</v>
      </c>
      <c r="FZ50">
        <v>0</v>
      </c>
      <c r="GA50">
        <v>0</v>
      </c>
      <c r="GB50">
        <v>0</v>
      </c>
      <c r="GC50">
        <v>0</v>
      </c>
      <c r="GD50">
        <v>0</v>
      </c>
      <c r="GE50">
        <v>0</v>
      </c>
      <c r="GF50">
        <v>0</v>
      </c>
      <c r="GG50">
        <v>0</v>
      </c>
      <c r="GH50">
        <v>0</v>
      </c>
      <c r="GI50">
        <v>0</v>
      </c>
      <c r="GJ50">
        <v>0</v>
      </c>
      <c r="GK50">
        <v>0</v>
      </c>
    </row>
    <row r="51" spans="2:193" x14ac:dyDescent="0.25">
      <c r="C51" t="s">
        <v>77</v>
      </c>
      <c r="D51" t="s">
        <v>77</v>
      </c>
      <c r="E51">
        <v>0</v>
      </c>
      <c r="F51">
        <v>0</v>
      </c>
      <c r="G51">
        <v>0</v>
      </c>
      <c r="H51">
        <v>0</v>
      </c>
      <c r="I51">
        <v>0</v>
      </c>
      <c r="J51">
        <v>0</v>
      </c>
      <c r="K51">
        <v>0</v>
      </c>
      <c r="L51">
        <v>0</v>
      </c>
      <c r="M51">
        <v>0</v>
      </c>
      <c r="N51">
        <v>0</v>
      </c>
      <c r="O51">
        <v>0</v>
      </c>
      <c r="P51">
        <v>0</v>
      </c>
      <c r="Q51">
        <v>0</v>
      </c>
      <c r="R51">
        <v>0</v>
      </c>
      <c r="S51">
        <v>0</v>
      </c>
      <c r="T51">
        <v>0</v>
      </c>
      <c r="U51">
        <v>0</v>
      </c>
      <c r="V51">
        <v>0</v>
      </c>
      <c r="W51">
        <v>0</v>
      </c>
      <c r="X51">
        <v>0</v>
      </c>
      <c r="Y51">
        <v>0</v>
      </c>
      <c r="Z51">
        <v>0</v>
      </c>
      <c r="AA51">
        <v>0</v>
      </c>
      <c r="AB51">
        <v>0</v>
      </c>
      <c r="AC51">
        <v>0</v>
      </c>
      <c r="AD51">
        <v>0</v>
      </c>
      <c r="AE51">
        <v>0</v>
      </c>
      <c r="AF51">
        <v>0</v>
      </c>
      <c r="AG51">
        <v>0</v>
      </c>
      <c r="AH51">
        <v>0</v>
      </c>
      <c r="AI51">
        <v>0</v>
      </c>
      <c r="AJ51">
        <v>0</v>
      </c>
      <c r="AK51">
        <v>0</v>
      </c>
      <c r="AL51">
        <v>0</v>
      </c>
      <c r="AM51">
        <v>0</v>
      </c>
      <c r="AN51">
        <v>0</v>
      </c>
      <c r="AO51">
        <v>0</v>
      </c>
      <c r="AP51">
        <v>0</v>
      </c>
      <c r="AQ51">
        <v>0</v>
      </c>
      <c r="AR51">
        <v>0</v>
      </c>
      <c r="AS51">
        <v>0</v>
      </c>
      <c r="AT51">
        <v>0</v>
      </c>
      <c r="AU51">
        <v>0</v>
      </c>
      <c r="AV51">
        <v>0</v>
      </c>
      <c r="AW51">
        <v>0</v>
      </c>
      <c r="AX51">
        <v>0</v>
      </c>
      <c r="AY51">
        <v>0</v>
      </c>
      <c r="AZ51">
        <v>0</v>
      </c>
      <c r="BA51">
        <v>0</v>
      </c>
      <c r="BB51">
        <v>0</v>
      </c>
      <c r="BC51">
        <v>0</v>
      </c>
      <c r="BD51">
        <v>0</v>
      </c>
      <c r="BE51">
        <v>0</v>
      </c>
      <c r="BF51">
        <v>0</v>
      </c>
      <c r="BG51">
        <v>0</v>
      </c>
      <c r="BH51">
        <v>0</v>
      </c>
      <c r="BI51">
        <v>0</v>
      </c>
      <c r="BJ51">
        <v>0</v>
      </c>
      <c r="BK51">
        <v>0</v>
      </c>
      <c r="BL51">
        <v>0</v>
      </c>
      <c r="BM51">
        <v>0</v>
      </c>
      <c r="BN51">
        <v>0</v>
      </c>
      <c r="BO51">
        <v>0</v>
      </c>
      <c r="BP51">
        <v>0</v>
      </c>
      <c r="BQ51">
        <v>0</v>
      </c>
      <c r="BR51">
        <v>0</v>
      </c>
      <c r="BS51">
        <v>0</v>
      </c>
      <c r="BT51">
        <v>0</v>
      </c>
      <c r="BU51">
        <v>0</v>
      </c>
      <c r="BV51">
        <v>0</v>
      </c>
      <c r="BW51">
        <v>0</v>
      </c>
      <c r="BX51">
        <v>0</v>
      </c>
      <c r="BY51">
        <v>0</v>
      </c>
      <c r="BZ51">
        <v>0</v>
      </c>
      <c r="CA51">
        <v>0</v>
      </c>
      <c r="CB51">
        <v>0</v>
      </c>
      <c r="CC51">
        <v>0</v>
      </c>
      <c r="CD51">
        <v>0</v>
      </c>
      <c r="CE51">
        <v>0</v>
      </c>
      <c r="CF51">
        <v>0</v>
      </c>
      <c r="CG51">
        <v>0</v>
      </c>
      <c r="CH51">
        <v>0</v>
      </c>
      <c r="CI51">
        <v>0</v>
      </c>
      <c r="CJ51">
        <v>0</v>
      </c>
      <c r="CK51">
        <v>0</v>
      </c>
      <c r="CL51">
        <v>0</v>
      </c>
      <c r="CM51">
        <v>0</v>
      </c>
      <c r="CN51">
        <v>0</v>
      </c>
      <c r="CO51">
        <v>0</v>
      </c>
      <c r="CP51">
        <v>0</v>
      </c>
      <c r="CQ51">
        <v>0</v>
      </c>
      <c r="CR51">
        <v>0</v>
      </c>
      <c r="CS51">
        <v>0</v>
      </c>
      <c r="CT51">
        <v>0</v>
      </c>
      <c r="CU51">
        <v>0</v>
      </c>
      <c r="CV51">
        <v>0</v>
      </c>
      <c r="CW51">
        <v>0</v>
      </c>
      <c r="CX51">
        <v>0</v>
      </c>
      <c r="CY51">
        <v>0</v>
      </c>
      <c r="CZ51">
        <v>0</v>
      </c>
      <c r="DA51">
        <v>0</v>
      </c>
      <c r="DB51">
        <v>0</v>
      </c>
      <c r="DC51">
        <v>0</v>
      </c>
      <c r="DD51">
        <v>0</v>
      </c>
      <c r="DE51">
        <v>0</v>
      </c>
      <c r="DF51">
        <v>0</v>
      </c>
      <c r="DG51">
        <v>0</v>
      </c>
      <c r="DH51">
        <v>0</v>
      </c>
      <c r="DI51">
        <v>0</v>
      </c>
      <c r="DJ51">
        <v>0</v>
      </c>
      <c r="DK51">
        <v>0</v>
      </c>
      <c r="DL51">
        <v>0</v>
      </c>
      <c r="DM51">
        <v>0</v>
      </c>
      <c r="DN51">
        <v>0</v>
      </c>
      <c r="DO51">
        <v>0</v>
      </c>
      <c r="DP51">
        <v>0</v>
      </c>
      <c r="DQ51">
        <v>0</v>
      </c>
      <c r="DR51">
        <v>0</v>
      </c>
      <c r="DS51">
        <v>0</v>
      </c>
      <c r="DT51">
        <v>0</v>
      </c>
      <c r="DU51">
        <v>0</v>
      </c>
      <c r="DV51">
        <v>0</v>
      </c>
      <c r="DW51">
        <v>0</v>
      </c>
      <c r="DX51">
        <v>0</v>
      </c>
      <c r="DY51">
        <v>0</v>
      </c>
      <c r="DZ51">
        <v>0</v>
      </c>
      <c r="EA51">
        <v>0</v>
      </c>
      <c r="EB51">
        <v>0</v>
      </c>
      <c r="EC51">
        <v>0</v>
      </c>
      <c r="ED51">
        <v>0</v>
      </c>
      <c r="EE51">
        <v>0</v>
      </c>
      <c r="EF51">
        <v>0</v>
      </c>
      <c r="EG51">
        <v>0</v>
      </c>
      <c r="EH51">
        <v>0</v>
      </c>
      <c r="EI51">
        <v>0</v>
      </c>
      <c r="EJ51">
        <v>0</v>
      </c>
      <c r="EK51">
        <v>0</v>
      </c>
      <c r="EL51">
        <v>0</v>
      </c>
      <c r="EM51">
        <v>0</v>
      </c>
      <c r="EN51">
        <v>0</v>
      </c>
      <c r="EO51">
        <v>0</v>
      </c>
      <c r="EP51">
        <v>0</v>
      </c>
      <c r="EQ51">
        <v>0</v>
      </c>
      <c r="ER51">
        <v>0</v>
      </c>
      <c r="ES51">
        <v>0</v>
      </c>
      <c r="ET51">
        <v>0</v>
      </c>
      <c r="EU51">
        <v>0</v>
      </c>
      <c r="EV51">
        <v>0</v>
      </c>
      <c r="EW51">
        <v>0</v>
      </c>
      <c r="EX51">
        <v>0</v>
      </c>
      <c r="EY51">
        <v>0</v>
      </c>
      <c r="EZ51">
        <v>0</v>
      </c>
      <c r="FA51">
        <v>0</v>
      </c>
      <c r="FB51">
        <v>0</v>
      </c>
      <c r="FC51">
        <v>0</v>
      </c>
      <c r="FD51">
        <v>0</v>
      </c>
      <c r="FE51">
        <v>0</v>
      </c>
      <c r="FF51">
        <v>0</v>
      </c>
      <c r="FG51">
        <v>0</v>
      </c>
      <c r="FH51">
        <v>0</v>
      </c>
      <c r="FI51">
        <v>0</v>
      </c>
      <c r="FJ51">
        <v>0</v>
      </c>
      <c r="FK51">
        <v>0</v>
      </c>
      <c r="FL51">
        <v>0</v>
      </c>
      <c r="FM51">
        <v>0</v>
      </c>
      <c r="FN51">
        <v>0</v>
      </c>
      <c r="FO51">
        <v>0</v>
      </c>
      <c r="FP51">
        <v>0</v>
      </c>
      <c r="FQ51">
        <v>0</v>
      </c>
      <c r="FR51">
        <v>0</v>
      </c>
      <c r="FS51">
        <v>0</v>
      </c>
      <c r="FT51">
        <v>0</v>
      </c>
      <c r="FU51">
        <v>0</v>
      </c>
      <c r="FV51">
        <v>0</v>
      </c>
      <c r="FW51">
        <v>0</v>
      </c>
      <c r="FX51">
        <v>0</v>
      </c>
      <c r="FY51">
        <v>0</v>
      </c>
      <c r="FZ51">
        <v>0</v>
      </c>
      <c r="GA51">
        <v>0</v>
      </c>
      <c r="GB51">
        <v>0</v>
      </c>
      <c r="GC51">
        <v>0</v>
      </c>
      <c r="GD51">
        <v>0</v>
      </c>
      <c r="GE51">
        <v>0</v>
      </c>
      <c r="GF51">
        <v>0</v>
      </c>
      <c r="GG51">
        <v>0</v>
      </c>
      <c r="GH51">
        <v>0</v>
      </c>
      <c r="GI51">
        <v>0</v>
      </c>
      <c r="GJ51">
        <v>0</v>
      </c>
      <c r="GK51">
        <v>0</v>
      </c>
    </row>
    <row r="52" spans="2:193" x14ac:dyDescent="0.25">
      <c r="C52" t="s">
        <v>78</v>
      </c>
      <c r="D52" t="s">
        <v>78</v>
      </c>
      <c r="E52">
        <v>0</v>
      </c>
      <c r="F52">
        <v>0</v>
      </c>
      <c r="G52">
        <v>0</v>
      </c>
      <c r="H52">
        <v>0</v>
      </c>
      <c r="I52">
        <v>0</v>
      </c>
      <c r="J52">
        <v>0</v>
      </c>
      <c r="K52">
        <v>0</v>
      </c>
      <c r="L52">
        <v>0</v>
      </c>
      <c r="M52">
        <v>0</v>
      </c>
      <c r="N52">
        <v>0</v>
      </c>
      <c r="O52">
        <v>0</v>
      </c>
      <c r="P52">
        <v>0</v>
      </c>
      <c r="Q52">
        <v>0</v>
      </c>
      <c r="R52">
        <v>0</v>
      </c>
      <c r="S52">
        <v>0</v>
      </c>
      <c r="T52">
        <v>0</v>
      </c>
      <c r="U52">
        <v>0</v>
      </c>
      <c r="V52">
        <v>0</v>
      </c>
      <c r="W52">
        <v>0</v>
      </c>
      <c r="X52">
        <v>0</v>
      </c>
      <c r="Y52">
        <v>0</v>
      </c>
      <c r="Z52">
        <v>0</v>
      </c>
      <c r="AA52">
        <v>0</v>
      </c>
      <c r="AB52">
        <v>0</v>
      </c>
      <c r="AC52">
        <v>0</v>
      </c>
      <c r="AD52">
        <v>0</v>
      </c>
      <c r="AE52">
        <v>0</v>
      </c>
      <c r="AF52">
        <v>0</v>
      </c>
      <c r="AG52">
        <v>0</v>
      </c>
      <c r="AH52">
        <v>0</v>
      </c>
      <c r="AI52">
        <v>0</v>
      </c>
      <c r="AJ52">
        <v>0</v>
      </c>
      <c r="AK52">
        <v>0</v>
      </c>
      <c r="AL52">
        <v>0</v>
      </c>
      <c r="AM52">
        <v>0</v>
      </c>
      <c r="AN52">
        <v>0</v>
      </c>
      <c r="AO52">
        <v>0</v>
      </c>
      <c r="AP52">
        <v>0</v>
      </c>
      <c r="AQ52">
        <v>0</v>
      </c>
      <c r="AR52">
        <v>0</v>
      </c>
      <c r="AS52">
        <v>0</v>
      </c>
      <c r="AT52">
        <v>0</v>
      </c>
      <c r="AU52">
        <v>0</v>
      </c>
      <c r="AV52">
        <v>0</v>
      </c>
      <c r="AW52">
        <v>0</v>
      </c>
      <c r="AX52">
        <v>0</v>
      </c>
      <c r="AY52">
        <v>0</v>
      </c>
      <c r="AZ52">
        <v>0</v>
      </c>
      <c r="BA52">
        <v>0</v>
      </c>
      <c r="BB52">
        <v>0</v>
      </c>
      <c r="BC52">
        <v>0</v>
      </c>
      <c r="BD52">
        <v>0</v>
      </c>
      <c r="BE52">
        <v>0</v>
      </c>
      <c r="BF52">
        <v>0</v>
      </c>
      <c r="BG52">
        <v>0</v>
      </c>
      <c r="BH52">
        <v>0</v>
      </c>
      <c r="BI52">
        <v>0</v>
      </c>
      <c r="BJ52">
        <v>0</v>
      </c>
      <c r="BK52">
        <v>0</v>
      </c>
      <c r="BL52">
        <v>0</v>
      </c>
      <c r="BM52">
        <v>0</v>
      </c>
      <c r="BN52">
        <v>0</v>
      </c>
      <c r="BO52">
        <v>0</v>
      </c>
      <c r="BP52">
        <v>0</v>
      </c>
      <c r="BQ52">
        <v>0</v>
      </c>
      <c r="BR52">
        <v>0</v>
      </c>
      <c r="BS52">
        <v>0</v>
      </c>
      <c r="BT52">
        <v>0</v>
      </c>
      <c r="BU52">
        <v>0</v>
      </c>
      <c r="BV52">
        <v>0</v>
      </c>
      <c r="BW52">
        <v>0</v>
      </c>
      <c r="BX52">
        <v>0</v>
      </c>
      <c r="BY52">
        <v>0</v>
      </c>
      <c r="BZ52">
        <v>0</v>
      </c>
      <c r="CA52">
        <v>0</v>
      </c>
      <c r="CB52">
        <v>0</v>
      </c>
      <c r="CC52">
        <v>0</v>
      </c>
      <c r="CD52">
        <v>0</v>
      </c>
      <c r="CE52">
        <v>0</v>
      </c>
      <c r="CF52">
        <v>0</v>
      </c>
      <c r="CG52">
        <v>0</v>
      </c>
      <c r="CH52">
        <v>0</v>
      </c>
      <c r="CI52">
        <v>0</v>
      </c>
      <c r="CJ52">
        <v>0</v>
      </c>
      <c r="CK52">
        <v>0</v>
      </c>
      <c r="CL52">
        <v>0</v>
      </c>
      <c r="CM52">
        <v>0</v>
      </c>
      <c r="CN52">
        <v>0</v>
      </c>
      <c r="CO52">
        <v>0</v>
      </c>
      <c r="CP52">
        <v>0</v>
      </c>
      <c r="CQ52">
        <v>0</v>
      </c>
      <c r="CR52">
        <v>0</v>
      </c>
      <c r="CS52">
        <v>0</v>
      </c>
      <c r="CT52">
        <v>0</v>
      </c>
      <c r="CU52">
        <v>0</v>
      </c>
      <c r="CV52">
        <v>0</v>
      </c>
      <c r="CW52">
        <v>0</v>
      </c>
      <c r="CX52">
        <v>0</v>
      </c>
      <c r="CY52">
        <v>0</v>
      </c>
      <c r="CZ52">
        <v>0</v>
      </c>
      <c r="DA52">
        <v>0</v>
      </c>
      <c r="DB52">
        <v>0</v>
      </c>
      <c r="DC52">
        <v>0</v>
      </c>
      <c r="DD52">
        <v>0</v>
      </c>
      <c r="DE52">
        <v>0</v>
      </c>
      <c r="DF52">
        <v>0</v>
      </c>
      <c r="DG52">
        <v>0</v>
      </c>
      <c r="DH52">
        <v>0</v>
      </c>
      <c r="DI52">
        <v>0</v>
      </c>
      <c r="DJ52">
        <v>0</v>
      </c>
      <c r="DK52">
        <v>0</v>
      </c>
      <c r="DL52">
        <v>0</v>
      </c>
      <c r="DM52">
        <v>0</v>
      </c>
      <c r="DN52">
        <v>0</v>
      </c>
      <c r="DO52">
        <v>0</v>
      </c>
      <c r="DP52">
        <v>0</v>
      </c>
      <c r="DQ52">
        <v>0</v>
      </c>
      <c r="DR52">
        <v>0</v>
      </c>
      <c r="DS52">
        <v>0</v>
      </c>
      <c r="DT52">
        <v>0</v>
      </c>
      <c r="DU52">
        <v>0</v>
      </c>
      <c r="DV52">
        <v>0</v>
      </c>
      <c r="DW52">
        <v>0</v>
      </c>
      <c r="DX52">
        <v>0</v>
      </c>
      <c r="DY52">
        <v>0</v>
      </c>
      <c r="DZ52">
        <v>0</v>
      </c>
      <c r="EA52">
        <v>0</v>
      </c>
      <c r="EB52">
        <v>0</v>
      </c>
      <c r="EC52">
        <v>0</v>
      </c>
      <c r="ED52">
        <v>0</v>
      </c>
      <c r="EE52">
        <v>0</v>
      </c>
      <c r="EF52">
        <v>0</v>
      </c>
      <c r="EG52">
        <v>0</v>
      </c>
      <c r="EH52">
        <v>0</v>
      </c>
      <c r="EI52">
        <v>0</v>
      </c>
      <c r="EJ52">
        <v>0</v>
      </c>
      <c r="EK52">
        <v>0</v>
      </c>
      <c r="EL52">
        <v>0</v>
      </c>
      <c r="EM52">
        <v>0</v>
      </c>
      <c r="EN52">
        <v>0</v>
      </c>
      <c r="EO52">
        <v>0</v>
      </c>
      <c r="EP52">
        <v>0</v>
      </c>
      <c r="EQ52">
        <v>0</v>
      </c>
      <c r="ER52">
        <v>0</v>
      </c>
      <c r="ES52">
        <v>0</v>
      </c>
      <c r="ET52">
        <v>0</v>
      </c>
      <c r="EU52">
        <v>0</v>
      </c>
      <c r="EV52">
        <v>0</v>
      </c>
      <c r="EW52">
        <v>0</v>
      </c>
      <c r="EX52">
        <v>0</v>
      </c>
      <c r="EY52">
        <v>0</v>
      </c>
      <c r="EZ52">
        <v>0</v>
      </c>
      <c r="FA52">
        <v>0</v>
      </c>
      <c r="FB52">
        <v>0</v>
      </c>
      <c r="FC52">
        <v>0</v>
      </c>
      <c r="FD52">
        <v>0</v>
      </c>
      <c r="FE52">
        <v>0</v>
      </c>
      <c r="FF52">
        <v>0</v>
      </c>
      <c r="FG52">
        <v>0</v>
      </c>
      <c r="FH52">
        <v>0</v>
      </c>
      <c r="FI52">
        <v>0</v>
      </c>
      <c r="FJ52">
        <v>0</v>
      </c>
      <c r="FK52">
        <v>0</v>
      </c>
      <c r="FL52">
        <v>0</v>
      </c>
      <c r="FM52">
        <v>0</v>
      </c>
      <c r="FN52">
        <v>0</v>
      </c>
      <c r="FO52">
        <v>0</v>
      </c>
      <c r="FP52">
        <v>0</v>
      </c>
      <c r="FQ52">
        <v>0</v>
      </c>
      <c r="FR52">
        <v>0</v>
      </c>
      <c r="FS52">
        <v>0</v>
      </c>
      <c r="FT52">
        <v>0</v>
      </c>
      <c r="FU52">
        <v>0</v>
      </c>
      <c r="FV52">
        <v>0</v>
      </c>
      <c r="FW52">
        <v>0</v>
      </c>
      <c r="FX52">
        <v>0</v>
      </c>
      <c r="FY52">
        <v>0</v>
      </c>
      <c r="FZ52">
        <v>0</v>
      </c>
      <c r="GA52">
        <v>0</v>
      </c>
      <c r="GB52">
        <v>0</v>
      </c>
      <c r="GC52">
        <v>0</v>
      </c>
      <c r="GD52">
        <v>0</v>
      </c>
      <c r="GE52">
        <v>0</v>
      </c>
      <c r="GF52">
        <v>0</v>
      </c>
      <c r="GG52">
        <v>0</v>
      </c>
      <c r="GH52">
        <v>0</v>
      </c>
      <c r="GI52">
        <v>0</v>
      </c>
      <c r="GJ52">
        <v>0</v>
      </c>
      <c r="GK52">
        <v>0</v>
      </c>
    </row>
    <row r="53" spans="2:193" x14ac:dyDescent="0.25">
      <c r="D53" t="s">
        <v>79</v>
      </c>
      <c r="E53">
        <v>0</v>
      </c>
      <c r="F53">
        <v>0</v>
      </c>
      <c r="G53">
        <v>0</v>
      </c>
      <c r="H53">
        <v>0</v>
      </c>
      <c r="I53">
        <v>0</v>
      </c>
      <c r="J53">
        <v>0</v>
      </c>
      <c r="K53">
        <v>0</v>
      </c>
      <c r="L53">
        <v>0</v>
      </c>
      <c r="M53">
        <v>0</v>
      </c>
      <c r="N53">
        <v>0</v>
      </c>
      <c r="O53">
        <v>0</v>
      </c>
      <c r="P53">
        <v>0</v>
      </c>
      <c r="Q53">
        <v>0</v>
      </c>
      <c r="R53">
        <v>0</v>
      </c>
      <c r="S53">
        <v>0</v>
      </c>
      <c r="T53">
        <v>0</v>
      </c>
      <c r="U53">
        <v>0</v>
      </c>
      <c r="V53">
        <v>0</v>
      </c>
      <c r="W53">
        <v>0</v>
      </c>
      <c r="X53">
        <v>0</v>
      </c>
      <c r="Y53">
        <v>0</v>
      </c>
      <c r="Z53">
        <v>0</v>
      </c>
      <c r="AA53">
        <v>0</v>
      </c>
      <c r="AB53">
        <v>0</v>
      </c>
      <c r="AC53">
        <v>0</v>
      </c>
      <c r="AD53">
        <v>0</v>
      </c>
      <c r="AE53">
        <v>0</v>
      </c>
      <c r="AF53">
        <v>0</v>
      </c>
      <c r="AG53">
        <v>0</v>
      </c>
      <c r="AH53">
        <v>0</v>
      </c>
      <c r="AI53">
        <v>0</v>
      </c>
      <c r="AJ53">
        <v>0</v>
      </c>
      <c r="AK53">
        <v>0</v>
      </c>
      <c r="AL53">
        <v>0</v>
      </c>
      <c r="AM53">
        <v>0</v>
      </c>
      <c r="AN53">
        <v>0</v>
      </c>
      <c r="AO53">
        <v>0</v>
      </c>
      <c r="AP53">
        <v>0</v>
      </c>
      <c r="AQ53">
        <v>0</v>
      </c>
      <c r="AR53">
        <v>0</v>
      </c>
      <c r="AS53">
        <v>0</v>
      </c>
      <c r="AT53">
        <v>0</v>
      </c>
      <c r="AU53">
        <v>0</v>
      </c>
      <c r="AV53">
        <v>0</v>
      </c>
      <c r="AW53">
        <v>0</v>
      </c>
      <c r="AX53">
        <v>0</v>
      </c>
      <c r="AY53">
        <v>0</v>
      </c>
      <c r="AZ53">
        <v>0</v>
      </c>
      <c r="BA53">
        <v>0</v>
      </c>
      <c r="BB53">
        <v>0</v>
      </c>
      <c r="BC53">
        <v>0</v>
      </c>
      <c r="BD53">
        <v>0</v>
      </c>
      <c r="BE53">
        <v>0</v>
      </c>
      <c r="BF53">
        <v>0</v>
      </c>
      <c r="BG53">
        <v>0</v>
      </c>
      <c r="BH53">
        <v>0</v>
      </c>
      <c r="BI53">
        <v>0</v>
      </c>
      <c r="BJ53">
        <v>0</v>
      </c>
      <c r="BK53">
        <v>0</v>
      </c>
      <c r="BL53">
        <v>0</v>
      </c>
      <c r="BM53">
        <v>0</v>
      </c>
      <c r="BN53">
        <v>0</v>
      </c>
      <c r="BO53">
        <v>0</v>
      </c>
      <c r="BP53">
        <v>0</v>
      </c>
      <c r="BQ53">
        <v>0</v>
      </c>
      <c r="BR53">
        <v>0</v>
      </c>
      <c r="BS53">
        <v>0</v>
      </c>
      <c r="BT53">
        <v>0</v>
      </c>
      <c r="BU53">
        <v>0</v>
      </c>
      <c r="BV53">
        <v>0</v>
      </c>
      <c r="BW53">
        <v>0</v>
      </c>
      <c r="BX53">
        <v>0</v>
      </c>
      <c r="BY53">
        <v>0</v>
      </c>
      <c r="BZ53">
        <v>0</v>
      </c>
      <c r="CA53">
        <v>0</v>
      </c>
      <c r="CB53">
        <v>0</v>
      </c>
      <c r="CC53">
        <v>0</v>
      </c>
      <c r="CD53">
        <v>0</v>
      </c>
      <c r="CE53">
        <v>0</v>
      </c>
      <c r="CF53">
        <v>0</v>
      </c>
      <c r="CG53">
        <v>0</v>
      </c>
      <c r="CH53">
        <v>0</v>
      </c>
      <c r="CI53">
        <v>0</v>
      </c>
      <c r="CJ53">
        <v>0</v>
      </c>
      <c r="CK53">
        <v>0</v>
      </c>
      <c r="CL53">
        <v>0</v>
      </c>
      <c r="CM53">
        <v>0</v>
      </c>
      <c r="CN53">
        <v>0</v>
      </c>
      <c r="CO53">
        <v>0</v>
      </c>
      <c r="CP53">
        <v>0</v>
      </c>
      <c r="CQ53">
        <v>0</v>
      </c>
      <c r="CR53">
        <v>0</v>
      </c>
      <c r="CS53">
        <v>0</v>
      </c>
      <c r="CT53">
        <v>0</v>
      </c>
      <c r="CU53">
        <v>0</v>
      </c>
      <c r="CV53">
        <v>0</v>
      </c>
      <c r="CW53">
        <v>0</v>
      </c>
      <c r="CX53">
        <v>0</v>
      </c>
      <c r="CY53">
        <v>0</v>
      </c>
      <c r="CZ53">
        <v>0</v>
      </c>
      <c r="DA53">
        <v>0</v>
      </c>
      <c r="DB53">
        <v>0</v>
      </c>
      <c r="DC53">
        <v>0</v>
      </c>
      <c r="DD53">
        <v>0</v>
      </c>
      <c r="DE53">
        <v>0</v>
      </c>
      <c r="DF53">
        <v>0</v>
      </c>
      <c r="DG53">
        <v>0</v>
      </c>
      <c r="DH53">
        <v>0</v>
      </c>
      <c r="DI53">
        <v>0</v>
      </c>
      <c r="DJ53">
        <v>0</v>
      </c>
      <c r="DK53">
        <v>0</v>
      </c>
      <c r="DL53">
        <v>0</v>
      </c>
      <c r="DM53">
        <v>0</v>
      </c>
      <c r="DN53">
        <v>0</v>
      </c>
      <c r="DO53">
        <v>0</v>
      </c>
      <c r="DP53">
        <v>0</v>
      </c>
      <c r="DQ53">
        <v>0</v>
      </c>
      <c r="DR53">
        <v>0</v>
      </c>
      <c r="DS53">
        <v>0</v>
      </c>
      <c r="DT53">
        <v>0</v>
      </c>
      <c r="DU53">
        <v>0</v>
      </c>
      <c r="DV53">
        <v>0</v>
      </c>
      <c r="DW53">
        <v>0</v>
      </c>
      <c r="DX53">
        <v>0</v>
      </c>
      <c r="DY53">
        <v>0</v>
      </c>
      <c r="DZ53">
        <v>0</v>
      </c>
      <c r="EA53">
        <v>0</v>
      </c>
      <c r="EB53">
        <v>0</v>
      </c>
      <c r="EC53">
        <v>0</v>
      </c>
      <c r="ED53">
        <v>0</v>
      </c>
      <c r="EE53">
        <v>0</v>
      </c>
      <c r="EF53">
        <v>0</v>
      </c>
      <c r="EG53">
        <v>0</v>
      </c>
      <c r="EH53">
        <v>0</v>
      </c>
      <c r="EI53">
        <v>0</v>
      </c>
      <c r="EJ53">
        <v>0</v>
      </c>
      <c r="EK53">
        <v>0</v>
      </c>
      <c r="EL53">
        <v>0</v>
      </c>
      <c r="EM53">
        <v>0</v>
      </c>
      <c r="EN53">
        <v>0</v>
      </c>
      <c r="EO53">
        <v>0</v>
      </c>
      <c r="EP53">
        <v>0</v>
      </c>
      <c r="EQ53">
        <v>0</v>
      </c>
      <c r="ER53">
        <v>0</v>
      </c>
      <c r="ES53">
        <v>0</v>
      </c>
      <c r="ET53">
        <v>0</v>
      </c>
      <c r="EU53">
        <v>0</v>
      </c>
      <c r="EV53">
        <v>0</v>
      </c>
      <c r="EW53">
        <v>0</v>
      </c>
      <c r="EX53">
        <v>0</v>
      </c>
      <c r="EY53">
        <v>0</v>
      </c>
      <c r="EZ53">
        <v>0</v>
      </c>
      <c r="FA53">
        <v>0</v>
      </c>
      <c r="FB53">
        <v>0</v>
      </c>
      <c r="FC53">
        <v>0</v>
      </c>
      <c r="FD53">
        <v>0</v>
      </c>
      <c r="FE53">
        <v>0</v>
      </c>
      <c r="FF53">
        <v>0</v>
      </c>
      <c r="FG53">
        <v>0</v>
      </c>
      <c r="FH53">
        <v>0</v>
      </c>
      <c r="FI53">
        <v>0</v>
      </c>
      <c r="FJ53">
        <v>0</v>
      </c>
      <c r="FK53">
        <v>0</v>
      </c>
      <c r="FL53">
        <v>0</v>
      </c>
      <c r="FM53">
        <v>0</v>
      </c>
      <c r="FN53">
        <v>0</v>
      </c>
      <c r="FO53">
        <v>0</v>
      </c>
      <c r="FP53">
        <v>0</v>
      </c>
      <c r="FQ53">
        <v>0</v>
      </c>
      <c r="FR53">
        <v>0</v>
      </c>
      <c r="FS53">
        <v>0</v>
      </c>
      <c r="FT53">
        <v>0</v>
      </c>
      <c r="FU53">
        <v>0</v>
      </c>
      <c r="FV53">
        <v>0</v>
      </c>
      <c r="FW53">
        <v>0</v>
      </c>
      <c r="FX53">
        <v>0</v>
      </c>
      <c r="FY53">
        <v>0</v>
      </c>
      <c r="FZ53">
        <v>0</v>
      </c>
      <c r="GA53">
        <v>0</v>
      </c>
      <c r="GB53">
        <v>0</v>
      </c>
      <c r="GC53">
        <v>0</v>
      </c>
      <c r="GD53">
        <v>0</v>
      </c>
      <c r="GE53">
        <v>0</v>
      </c>
      <c r="GF53">
        <v>0</v>
      </c>
      <c r="GG53">
        <v>0</v>
      </c>
      <c r="GH53">
        <v>0</v>
      </c>
      <c r="GI53">
        <v>0</v>
      </c>
      <c r="GJ53">
        <v>0</v>
      </c>
      <c r="GK53">
        <v>0</v>
      </c>
    </row>
    <row r="54" spans="2:193" x14ac:dyDescent="0.25">
      <c r="D54" t="s">
        <v>80</v>
      </c>
      <c r="E54">
        <v>2215.8022797163098</v>
      </c>
      <c r="F54">
        <v>3.4716744454563</v>
      </c>
      <c r="G54">
        <v>0.37079140046569098</v>
      </c>
      <c r="H54">
        <v>-0.117445133822486</v>
      </c>
      <c r="I54">
        <v>15.8143042368033</v>
      </c>
      <c r="J54">
        <v>2186.4627717158601</v>
      </c>
      <c r="K54">
        <v>9.8001830515583208</v>
      </c>
      <c r="L54">
        <v>2395.9443497215402</v>
      </c>
      <c r="M54">
        <v>3.4716744454563</v>
      </c>
      <c r="N54">
        <v>0.400972095852069</v>
      </c>
      <c r="O54">
        <v>-0.254009242918244</v>
      </c>
      <c r="P54">
        <v>17.101515046775098</v>
      </c>
      <c r="Q54">
        <v>2364.4306717392201</v>
      </c>
      <c r="R54">
        <v>10.7935256371464</v>
      </c>
      <c r="S54">
        <v>2575.44305519105</v>
      </c>
      <c r="T54">
        <v>3.4716744454563</v>
      </c>
      <c r="U54">
        <v>0.43104500304127702</v>
      </c>
      <c r="V54">
        <v>-0.39008562305309602</v>
      </c>
      <c r="W54">
        <v>18.3841286752854</v>
      </c>
      <c r="X54">
        <v>2541.7629721196699</v>
      </c>
      <c r="Y54">
        <v>11.7833205706429</v>
      </c>
      <c r="Z54">
        <v>2064.8032660055801</v>
      </c>
      <c r="AA54">
        <v>3.4716744454563</v>
      </c>
      <c r="AB54">
        <v>-0.116161319542471</v>
      </c>
      <c r="AC54">
        <v>-0.117445133822486</v>
      </c>
      <c r="AD54">
        <v>15.264381540810099</v>
      </c>
      <c r="AE54">
        <v>2044.88549811549</v>
      </c>
      <c r="AF54">
        <v>1.41531835716288</v>
      </c>
      <c r="AG54">
        <v>2232.65471861575</v>
      </c>
      <c r="AH54">
        <v>3.4716744454563</v>
      </c>
      <c r="AI54">
        <v>-0.12561631066816401</v>
      </c>
      <c r="AJ54">
        <v>-0.254009242918244</v>
      </c>
      <c r="AK54">
        <v>16.506831201110302</v>
      </c>
      <c r="AL54">
        <v>2211.3296665667599</v>
      </c>
      <c r="AM54">
        <v>1.7261719559977</v>
      </c>
      <c r="AN54">
        <v>2399.9067017522998</v>
      </c>
      <c r="AO54">
        <v>3.4716744454563</v>
      </c>
      <c r="AP54">
        <v>-0.13503753396821599</v>
      </c>
      <c r="AQ54">
        <v>-0.39008562305309602</v>
      </c>
      <c r="AR54">
        <v>17.744843541192498</v>
      </c>
      <c r="AS54">
        <v>2377.1793915592698</v>
      </c>
      <c r="AT54">
        <v>2.0359153634081202</v>
      </c>
      <c r="AU54">
        <v>2143.3062157937702</v>
      </c>
      <c r="AV54">
        <v>3.4716744454563</v>
      </c>
      <c r="AW54">
        <v>-0.116161319542471</v>
      </c>
      <c r="AX54">
        <v>-0.117445133822486</v>
      </c>
      <c r="AY54">
        <v>7.9466721465453203</v>
      </c>
      <c r="AZ54">
        <v>2045.8660551771</v>
      </c>
      <c r="BA54">
        <v>86.255420478038502</v>
      </c>
      <c r="BB54">
        <v>2317.5474433867198</v>
      </c>
      <c r="BC54">
        <v>3.4716744454563</v>
      </c>
      <c r="BD54">
        <v>-0.12561631066816401</v>
      </c>
      <c r="BE54">
        <v>-0.254009242918244</v>
      </c>
      <c r="BF54">
        <v>8.5934942980081797</v>
      </c>
      <c r="BG54">
        <v>2212.3900364124602</v>
      </c>
      <c r="BH54">
        <v>93.471863784386898</v>
      </c>
      <c r="BI54">
        <v>2491.1663808810699</v>
      </c>
      <c r="BJ54">
        <v>3.4716744454563</v>
      </c>
      <c r="BK54">
        <v>-0.13503753396821599</v>
      </c>
      <c r="BL54">
        <v>-0.39008562305309602</v>
      </c>
      <c r="BM54">
        <v>9.2380063703603792</v>
      </c>
      <c r="BN54">
        <v>2378.3192891433901</v>
      </c>
      <c r="BO54">
        <v>100.662534078926</v>
      </c>
      <c r="BP54">
        <v>2058.4637943452699</v>
      </c>
      <c r="BQ54">
        <v>3.4716744454563</v>
      </c>
      <c r="BR54">
        <v>-0.116161319542471</v>
      </c>
      <c r="BS54">
        <v>-0.117445133822486</v>
      </c>
      <c r="BT54">
        <v>7.9466721465453203</v>
      </c>
      <c r="BU54">
        <v>2045.8660551771</v>
      </c>
      <c r="BV54">
        <v>1.41299902953514</v>
      </c>
      <c r="BW54">
        <v>2225.7992434482298</v>
      </c>
      <c r="BX54">
        <v>3.4716744454563</v>
      </c>
      <c r="BY54">
        <v>-0.12561631066816401</v>
      </c>
      <c r="BZ54">
        <v>-0.254009242918244</v>
      </c>
      <c r="CA54">
        <v>8.5934942980081797</v>
      </c>
      <c r="CB54">
        <v>2212.3900364124602</v>
      </c>
      <c r="CC54">
        <v>1.72366384588861</v>
      </c>
      <c r="CD54">
        <v>2392.5370659472101</v>
      </c>
      <c r="CE54">
        <v>3.4716744454563</v>
      </c>
      <c r="CF54">
        <v>-0.13503753396821599</v>
      </c>
      <c r="CG54">
        <v>-0.39008562305309602</v>
      </c>
      <c r="CH54">
        <v>9.2380063703603792</v>
      </c>
      <c r="CI54">
        <v>2378.3192891433901</v>
      </c>
      <c r="CJ54">
        <v>2.0332191450408601</v>
      </c>
      <c r="CK54">
        <v>2140.33716177721</v>
      </c>
      <c r="CL54">
        <v>3.4716744454563</v>
      </c>
      <c r="CM54">
        <v>-0.186420847337331</v>
      </c>
      <c r="CN54">
        <v>-0.117445133822486</v>
      </c>
      <c r="CO54">
        <v>7.6082634189056098</v>
      </c>
      <c r="CP54">
        <v>2128.9188230541499</v>
      </c>
      <c r="CQ54">
        <v>0.64226683984928901</v>
      </c>
      <c r="CR54">
        <v>2314.3367221827498</v>
      </c>
      <c r="CS54">
        <v>3.4716744454563</v>
      </c>
      <c r="CT54">
        <v>-0.201594637236781</v>
      </c>
      <c r="CU54">
        <v>-0.254009242918244</v>
      </c>
      <c r="CV54">
        <v>8.2275406739336194</v>
      </c>
      <c r="CW54">
        <v>2302.2029133027499</v>
      </c>
      <c r="CX54">
        <v>0.89019764076323304</v>
      </c>
      <c r="CY54">
        <v>2487.7148555868498</v>
      </c>
      <c r="CZ54">
        <v>3.4716744454563</v>
      </c>
      <c r="DA54">
        <v>-0.21671423502959899</v>
      </c>
      <c r="DB54">
        <v>-0.39008562305309602</v>
      </c>
      <c r="DC54">
        <v>8.8446062244795502</v>
      </c>
      <c r="DD54">
        <v>2474.8681318004701</v>
      </c>
      <c r="DE54">
        <v>1.1372429745310799</v>
      </c>
      <c r="DF54">
        <v>2383.5270405009701</v>
      </c>
      <c r="DG54">
        <v>3.4716744454563</v>
      </c>
      <c r="DH54">
        <v>0.13303414332472099</v>
      </c>
      <c r="DI54">
        <v>-0.117445133822486</v>
      </c>
      <c r="DJ54">
        <v>16.779311772345899</v>
      </c>
      <c r="DK54">
        <v>2361.08098719589</v>
      </c>
      <c r="DL54">
        <v>2.1794780777594802</v>
      </c>
      <c r="DM54">
        <v>2577.3211259189102</v>
      </c>
      <c r="DN54">
        <v>3.4716744454563</v>
      </c>
      <c r="DO54">
        <v>0.1438625038287</v>
      </c>
      <c r="DP54">
        <v>-0.254009242918244</v>
      </c>
      <c r="DQ54">
        <v>18.1450697073033</v>
      </c>
      <c r="DR54">
        <v>2553.2619977816098</v>
      </c>
      <c r="DS54">
        <v>2.5525307236196202</v>
      </c>
      <c r="DT54">
        <v>2770.42308960325</v>
      </c>
      <c r="DU54">
        <v>3.4716744454563</v>
      </c>
      <c r="DV54">
        <v>0.15465219161524099</v>
      </c>
      <c r="DW54">
        <v>-0.39008562305309602</v>
      </c>
      <c r="DX54">
        <v>19.505949935351499</v>
      </c>
      <c r="DY54">
        <v>2744.7566476152601</v>
      </c>
      <c r="DZ54">
        <v>2.9242510386016898</v>
      </c>
      <c r="EA54">
        <v>2159.62959930435</v>
      </c>
      <c r="EB54">
        <v>3.4716744454563</v>
      </c>
      <c r="EC54">
        <v>-0.20525123595751901</v>
      </c>
      <c r="ED54">
        <v>-0.117445133822486</v>
      </c>
      <c r="EE54">
        <v>8.3413145688157293</v>
      </c>
      <c r="EF54">
        <v>2147.4665139307299</v>
      </c>
      <c r="EG54">
        <v>0.67279272914981303</v>
      </c>
      <c r="EH54">
        <v>2335.1994743923101</v>
      </c>
      <c r="EI54">
        <v>3.4716744454563</v>
      </c>
      <c r="EJ54">
        <v>-0.22195773190696899</v>
      </c>
      <c r="EK54">
        <v>-0.254009242918244</v>
      </c>
      <c r="EL54">
        <v>9.0202587779047008</v>
      </c>
      <c r="EM54">
        <v>2322.2602999483202</v>
      </c>
      <c r="EN54">
        <v>0.92320819547195199</v>
      </c>
      <c r="EO54">
        <v>2510.1423142121598</v>
      </c>
      <c r="EP54">
        <v>3.4716744454563</v>
      </c>
      <c r="EQ54">
        <v>-0.238604561800457</v>
      </c>
      <c r="ER54">
        <v>-0.39008562305309602</v>
      </c>
      <c r="ES54">
        <v>9.6967781862472293</v>
      </c>
      <c r="ET54">
        <v>2496.4298224444501</v>
      </c>
      <c r="EU54">
        <v>1.1727293208429399</v>
      </c>
      <c r="EV54">
        <v>1920.4808639493001</v>
      </c>
      <c r="EW54">
        <v>3.4716744454563</v>
      </c>
      <c r="EX54">
        <v>0</v>
      </c>
      <c r="EY54">
        <v>-0.117445133822486</v>
      </c>
      <c r="EZ54">
        <v>0</v>
      </c>
      <c r="FA54">
        <v>1916.94570796023</v>
      </c>
      <c r="FB54">
        <v>0.180926677415643</v>
      </c>
      <c r="FC54">
        <v>2076.5851442990702</v>
      </c>
      <c r="FD54">
        <v>3.4716744454563</v>
      </c>
      <c r="FE54">
        <v>0</v>
      </c>
      <c r="FF54">
        <v>-0.254009242918244</v>
      </c>
      <c r="FG54">
        <v>0</v>
      </c>
      <c r="FH54">
        <v>2072.97617256168</v>
      </c>
      <c r="FI54">
        <v>0.391306534875694</v>
      </c>
      <c r="FJ54">
        <v>2232.1319093618999</v>
      </c>
      <c r="FK54">
        <v>3.4716744454563</v>
      </c>
      <c r="FL54">
        <v>0</v>
      </c>
      <c r="FM54">
        <v>-0.39008562305309602</v>
      </c>
      <c r="FN54">
        <v>0</v>
      </c>
      <c r="FO54">
        <v>2228.4493855037899</v>
      </c>
      <c r="FP54">
        <v>0.60093503570195905</v>
      </c>
      <c r="FQ54">
        <v>4011.07930808331</v>
      </c>
      <c r="FR54">
        <v>3.4716744454563</v>
      </c>
      <c r="FS54">
        <v>-1.6777876260348401</v>
      </c>
      <c r="FT54">
        <v>-0.117445133822486</v>
      </c>
      <c r="FU54">
        <v>13.694874154029501</v>
      </c>
      <c r="FV54">
        <v>3832.0538814974998</v>
      </c>
      <c r="FW54">
        <v>163.654110746203</v>
      </c>
      <c r="FX54">
        <v>4337.3485780719202</v>
      </c>
      <c r="FY54">
        <v>3.4716744454563</v>
      </c>
      <c r="FZ54">
        <v>-1.81435173513</v>
      </c>
      <c r="GA54">
        <v>-0.254009242918244</v>
      </c>
      <c r="GB54">
        <v>14.8095732130801</v>
      </c>
      <c r="GC54">
        <v>4143.9652439449601</v>
      </c>
      <c r="GD54">
        <v>177.170447446471</v>
      </c>
      <c r="GE54">
        <v>4662.4526006677197</v>
      </c>
      <c r="GF54">
        <v>3.4716744454563</v>
      </c>
      <c r="GG54">
        <v>-1.95042811526537</v>
      </c>
      <c r="GH54">
        <v>-0.39008562305309602</v>
      </c>
      <c r="GI54">
        <v>15.920291204059099</v>
      </c>
      <c r="GJ54">
        <v>4454.7626372408404</v>
      </c>
      <c r="GK54">
        <v>190.63851151566701</v>
      </c>
    </row>
    <row r="55" spans="2:193" x14ac:dyDescent="0.25">
      <c r="D55" t="s">
        <v>81</v>
      </c>
      <c r="E55">
        <v>119.493531742288</v>
      </c>
      <c r="F55">
        <v>13.6324990039043</v>
      </c>
      <c r="G55">
        <v>-1.0338610891776601</v>
      </c>
      <c r="H55">
        <v>-0.96786341826310696</v>
      </c>
      <c r="I55">
        <v>15.6482156021902</v>
      </c>
      <c r="J55">
        <v>82.817826634693105</v>
      </c>
      <c r="K55">
        <v>9.3967150089379903</v>
      </c>
      <c r="L55">
        <v>127.25108276356499</v>
      </c>
      <c r="M55">
        <v>13.6324990039043</v>
      </c>
      <c r="N55">
        <v>-1.1180125731809201</v>
      </c>
      <c r="O55">
        <v>-2.0932859976386999</v>
      </c>
      <c r="P55">
        <v>16.921907569809299</v>
      </c>
      <c r="Q55">
        <v>89.558812523562693</v>
      </c>
      <c r="R55">
        <v>10.3491622371077</v>
      </c>
      <c r="S55">
        <v>134.98092824549201</v>
      </c>
      <c r="T55">
        <v>13.6324990039043</v>
      </c>
      <c r="U55">
        <v>-1.20186351616917</v>
      </c>
      <c r="V55">
        <v>-3.2146892106595701</v>
      </c>
      <c r="W55">
        <v>18.191050637547001</v>
      </c>
      <c r="X55">
        <v>96.275723462831607</v>
      </c>
      <c r="Y55">
        <v>11.2982078680339</v>
      </c>
      <c r="Z55">
        <v>105.622804984483</v>
      </c>
      <c r="AA55">
        <v>13.6324990039043</v>
      </c>
      <c r="AB55">
        <v>-0.95728352587457299</v>
      </c>
      <c r="AC55">
        <v>-0.96786341826310696</v>
      </c>
      <c r="AD55">
        <v>15.103174351376801</v>
      </c>
      <c r="AE55">
        <v>77.455228079564193</v>
      </c>
      <c r="AF55">
        <v>1.3570504937724801</v>
      </c>
      <c r="AG55">
        <v>112.251343362686</v>
      </c>
      <c r="AH55">
        <v>13.6324990039043</v>
      </c>
      <c r="AI55">
        <v>-1.0352019523993801</v>
      </c>
      <c r="AJ55">
        <v>-2.0932859976386999</v>
      </c>
      <c r="AK55">
        <v>16.3325024962583</v>
      </c>
      <c r="AL55">
        <v>83.7597233883657</v>
      </c>
      <c r="AM55">
        <v>1.65510642419606</v>
      </c>
      <c r="AN55">
        <v>118.856208389541</v>
      </c>
      <c r="AO55">
        <v>13.6324990039043</v>
      </c>
      <c r="AP55">
        <v>-1.11284209882928</v>
      </c>
      <c r="AQ55">
        <v>-3.2146892106595701</v>
      </c>
      <c r="AR55">
        <v>17.557440183476501</v>
      </c>
      <c r="AS55">
        <v>90.041702642493405</v>
      </c>
      <c r="AT55">
        <v>1.95209786915384</v>
      </c>
      <c r="AU55">
        <v>181.686956241774</v>
      </c>
      <c r="AV55">
        <v>13.6324990039043</v>
      </c>
      <c r="AW55">
        <v>-0.95728352587457299</v>
      </c>
      <c r="AX55">
        <v>-0.96786341826310696</v>
      </c>
      <c r="AY55">
        <v>7.8761326966634897</v>
      </c>
      <c r="AZ55">
        <v>77.492369166886405</v>
      </c>
      <c r="BA55">
        <v>84.611102318455394</v>
      </c>
      <c r="BB55">
        <v>194.50676274557301</v>
      </c>
      <c r="BC55">
        <v>13.6324990039043</v>
      </c>
      <c r="BD55">
        <v>-1.0352019523993801</v>
      </c>
      <c r="BE55">
        <v>-2.0932859976386999</v>
      </c>
      <c r="BF55">
        <v>8.5172132649963697</v>
      </c>
      <c r="BG55">
        <v>83.799887587448197</v>
      </c>
      <c r="BH55">
        <v>91.685650839260504</v>
      </c>
      <c r="BI55">
        <v>207.28078422614499</v>
      </c>
      <c r="BJ55">
        <v>13.6324990039043</v>
      </c>
      <c r="BK55">
        <v>-1.1128420988293</v>
      </c>
      <c r="BL55">
        <v>-3.2146892106595701</v>
      </c>
      <c r="BM55">
        <v>9.1560042598730398</v>
      </c>
      <c r="BN55">
        <v>90.084879156506304</v>
      </c>
      <c r="BO55">
        <v>98.734933115347999</v>
      </c>
      <c r="BP55">
        <v>98.430680574880199</v>
      </c>
      <c r="BQ55">
        <v>13.6324990039043</v>
      </c>
      <c r="BR55">
        <v>-0.95728352587457299</v>
      </c>
      <c r="BS55">
        <v>-0.96786341826310696</v>
      </c>
      <c r="BT55">
        <v>7.8761326966634897</v>
      </c>
      <c r="BU55">
        <v>77.492369166886405</v>
      </c>
      <c r="BV55">
        <v>1.3548266515630401</v>
      </c>
      <c r="BW55">
        <v>104.473813477885</v>
      </c>
      <c r="BX55">
        <v>13.6324990039043</v>
      </c>
      <c r="BY55">
        <v>-1.0352019523993801</v>
      </c>
      <c r="BZ55">
        <v>-2.0932859976386999</v>
      </c>
      <c r="CA55">
        <v>8.5172132649963697</v>
      </c>
      <c r="CB55">
        <v>83.799887587448197</v>
      </c>
      <c r="CC55">
        <v>1.6527015715742099</v>
      </c>
      <c r="CD55">
        <v>110.495363763383</v>
      </c>
      <c r="CE55">
        <v>13.6324990039043</v>
      </c>
      <c r="CF55">
        <v>-1.1128420988293</v>
      </c>
      <c r="CG55">
        <v>-3.2146892106595701</v>
      </c>
      <c r="CH55">
        <v>9.1560042598730398</v>
      </c>
      <c r="CI55">
        <v>90.084879156506304</v>
      </c>
      <c r="CJ55">
        <v>1.9495126525853601</v>
      </c>
      <c r="CK55">
        <v>99.896382623473997</v>
      </c>
      <c r="CL55">
        <v>13.6324990039043</v>
      </c>
      <c r="CM55">
        <v>-1.5362911401002699</v>
      </c>
      <c r="CN55">
        <v>-0.96786341826310696</v>
      </c>
      <c r="CO55">
        <v>7.5140095689789597</v>
      </c>
      <c r="CP55">
        <v>80.638203534867401</v>
      </c>
      <c r="CQ55">
        <v>0.61582507408321696</v>
      </c>
      <c r="CR55">
        <v>106.058816856014</v>
      </c>
      <c r="CS55">
        <v>13.6324990039043</v>
      </c>
      <c r="CT55">
        <v>-1.66133809336407</v>
      </c>
      <c r="CU55">
        <v>-2.0932859976386999</v>
      </c>
      <c r="CV55">
        <v>8.1256149990124396</v>
      </c>
      <c r="CW55">
        <v>87.201778241194006</v>
      </c>
      <c r="CX55">
        <v>0.85354870290417895</v>
      </c>
      <c r="CY55">
        <v>112.199242394866</v>
      </c>
      <c r="CZ55">
        <v>13.6324990039043</v>
      </c>
      <c r="DA55">
        <v>-1.78593845036642</v>
      </c>
      <c r="DB55">
        <v>-3.2146892106595701</v>
      </c>
      <c r="DC55">
        <v>8.7350361239393806</v>
      </c>
      <c r="DD55">
        <v>93.741911609283804</v>
      </c>
      <c r="DE55">
        <v>1.09042331876507</v>
      </c>
      <c r="DF55">
        <v>118.36295745208599</v>
      </c>
      <c r="DG55">
        <v>13.6324990039043</v>
      </c>
      <c r="DH55">
        <v>-2.4270132123346002</v>
      </c>
      <c r="DI55">
        <v>-0.96786341826310696</v>
      </c>
      <c r="DJ55">
        <v>16.603650171632601</v>
      </c>
      <c r="DK55">
        <v>89.431934720117596</v>
      </c>
      <c r="DL55">
        <v>2.0897501870311901</v>
      </c>
      <c r="DM55">
        <v>126.028484984632</v>
      </c>
      <c r="DN55">
        <v>13.6324990039043</v>
      </c>
      <c r="DO55">
        <v>-2.6245607993845401</v>
      </c>
      <c r="DP55">
        <v>-2.0932859976386999</v>
      </c>
      <c r="DQ55">
        <v>17.955110069322501</v>
      </c>
      <c r="DR55">
        <v>96.711278243848895</v>
      </c>
      <c r="DS55">
        <v>2.44744446458049</v>
      </c>
      <c r="DT55">
        <v>133.66663563313699</v>
      </c>
      <c r="DU55">
        <v>13.6324990039043</v>
      </c>
      <c r="DV55">
        <v>-2.8214028593390599</v>
      </c>
      <c r="DW55">
        <v>-3.2146892106595701</v>
      </c>
      <c r="DX55">
        <v>19.301743324521301</v>
      </c>
      <c r="DY55">
        <v>103.964624112137</v>
      </c>
      <c r="DZ55">
        <v>2.8038612625671</v>
      </c>
      <c r="EA55">
        <v>101.22627418707501</v>
      </c>
      <c r="EB55">
        <v>13.6324990039043</v>
      </c>
      <c r="EC55">
        <v>-1.6914720633428699</v>
      </c>
      <c r="ED55">
        <v>-0.96786341826310696</v>
      </c>
      <c r="EE55">
        <v>8.2672720350196904</v>
      </c>
      <c r="EF55">
        <v>81.340744400122304</v>
      </c>
      <c r="EG55">
        <v>0.64509422963289897</v>
      </c>
      <c r="EH55">
        <v>107.49695540735</v>
      </c>
      <c r="EI55">
        <v>13.6324990039043</v>
      </c>
      <c r="EJ55">
        <v>-1.82915002198649</v>
      </c>
      <c r="EK55">
        <v>-2.0932859976386999</v>
      </c>
      <c r="EL55">
        <v>8.9401895262417401</v>
      </c>
      <c r="EM55">
        <v>87.961502665248602</v>
      </c>
      <c r="EN55">
        <v>0.88520023158000904</v>
      </c>
      <c r="EO55">
        <v>113.745241337555</v>
      </c>
      <c r="EP55">
        <v>13.6324990039043</v>
      </c>
      <c r="EQ55">
        <v>-1.96633627363599</v>
      </c>
      <c r="ER55">
        <v>-3.2146892106595701</v>
      </c>
      <c r="ES55">
        <v>9.6107037407098197</v>
      </c>
      <c r="ET55">
        <v>94.558615365142003</v>
      </c>
      <c r="EU55">
        <v>1.12444871209158</v>
      </c>
      <c r="EV55">
        <v>85.447297434481698</v>
      </c>
      <c r="EW55">
        <v>13.6324990039043</v>
      </c>
      <c r="EX55">
        <v>0</v>
      </c>
      <c r="EY55">
        <v>-0.96786341826310696</v>
      </c>
      <c r="EZ55">
        <v>0</v>
      </c>
      <c r="FA55">
        <v>72.609183821311902</v>
      </c>
      <c r="FB55">
        <v>0.17347802752710001</v>
      </c>
      <c r="FC55">
        <v>90.433643337684799</v>
      </c>
      <c r="FD55">
        <v>13.6324990039043</v>
      </c>
      <c r="FE55">
        <v>0</v>
      </c>
      <c r="FF55">
        <v>-2.0932859976386999</v>
      </c>
      <c r="FG55">
        <v>0</v>
      </c>
      <c r="FH55">
        <v>78.519233667231703</v>
      </c>
      <c r="FI55">
        <v>0.37519666418652098</v>
      </c>
      <c r="FJ55">
        <v>95.402180862663002</v>
      </c>
      <c r="FK55">
        <v>13.6324990039043</v>
      </c>
      <c r="FL55">
        <v>0</v>
      </c>
      <c r="FM55">
        <v>-3.2146892106595701</v>
      </c>
      <c r="FN55">
        <v>0</v>
      </c>
      <c r="FO55">
        <v>84.408176192274794</v>
      </c>
      <c r="FP55">
        <v>0.57619487714358497</v>
      </c>
      <c r="FQ55">
        <v>318.00007705668799</v>
      </c>
      <c r="FR55">
        <v>13.6324990039043</v>
      </c>
      <c r="FS55">
        <v>-13.826620260901599</v>
      </c>
      <c r="FT55">
        <v>-0.96786341826310696</v>
      </c>
      <c r="FU55">
        <v>13.5252172241617</v>
      </c>
      <c r="FV55">
        <v>145.14876636276199</v>
      </c>
      <c r="FW55">
        <v>160.48807814502001</v>
      </c>
      <c r="FX55">
        <v>341.915137580303</v>
      </c>
      <c r="FY55">
        <v>13.6324990039043</v>
      </c>
      <c r="FZ55">
        <v>-14.9520428402757</v>
      </c>
      <c r="GA55">
        <v>-2.0932859976386999</v>
      </c>
      <c r="GB55">
        <v>14.626106998222401</v>
      </c>
      <c r="GC55">
        <v>156.96320083415</v>
      </c>
      <c r="GD55">
        <v>173.73865958194099</v>
      </c>
      <c r="GE55">
        <v>365.744787173475</v>
      </c>
      <c r="GF55">
        <v>13.6324990039043</v>
      </c>
      <c r="GG55">
        <v>-16.073446053296699</v>
      </c>
      <c r="GH55">
        <v>-3.2146892106595701</v>
      </c>
      <c r="GI55">
        <v>15.723065023087701</v>
      </c>
      <c r="GJ55">
        <v>168.73544089671</v>
      </c>
      <c r="GK55">
        <v>186.94191751373</v>
      </c>
    </row>
    <row r="56" spans="2:193" x14ac:dyDescent="0.25">
      <c r="D56" t="s">
        <v>82</v>
      </c>
      <c r="E56">
        <v>1357.09814550176</v>
      </c>
      <c r="F56">
        <v>7.6338201577423197</v>
      </c>
      <c r="G56">
        <v>-0.20459184413300599</v>
      </c>
      <c r="H56">
        <v>-0.46579922389579997</v>
      </c>
      <c r="I56">
        <v>15.7462700841402</v>
      </c>
      <c r="J56">
        <v>1324.75353457815</v>
      </c>
      <c r="K56">
        <v>9.6349117497629795</v>
      </c>
      <c r="L56">
        <v>1466.6269056428</v>
      </c>
      <c r="M56">
        <v>7.6338201577423197</v>
      </c>
      <c r="N56">
        <v>-0.22124466865574299</v>
      </c>
      <c r="O56">
        <v>-1.00742622842574</v>
      </c>
      <c r="P56">
        <v>17.027943230523299</v>
      </c>
      <c r="Q56">
        <v>1432.58231064849</v>
      </c>
      <c r="R56">
        <v>10.6115025031266</v>
      </c>
      <c r="S56">
        <v>1575.7644916404499</v>
      </c>
      <c r="T56">
        <v>7.6338201577423197</v>
      </c>
      <c r="U56">
        <v>-0.237838018804609</v>
      </c>
      <c r="V56">
        <v>-1.5471188507967799</v>
      </c>
      <c r="W56">
        <v>18.3050389728146</v>
      </c>
      <c r="X56">
        <v>1540.02598394713</v>
      </c>
      <c r="Y56">
        <v>11.5846054323709</v>
      </c>
      <c r="Z56">
        <v>1262.27054598414</v>
      </c>
      <c r="AA56">
        <v>7.6338201577423197</v>
      </c>
      <c r="AB56">
        <v>-0.46070748722039001</v>
      </c>
      <c r="AC56">
        <v>-0.46579922389579997</v>
      </c>
      <c r="AD56">
        <v>15.1983469521247</v>
      </c>
      <c r="AE56">
        <v>1238.9734353035601</v>
      </c>
      <c r="AF56">
        <v>1.3914502818307699</v>
      </c>
      <c r="AG56">
        <v>1364.08078058304</v>
      </c>
      <c r="AH56">
        <v>7.6338201577423197</v>
      </c>
      <c r="AI56">
        <v>-0.49820693385481701</v>
      </c>
      <c r="AJ56">
        <v>-1.00742622842574</v>
      </c>
      <c r="AK56">
        <v>16.435421704043598</v>
      </c>
      <c r="AL56">
        <v>1339.82011027014</v>
      </c>
      <c r="AM56">
        <v>1.6970616133858001</v>
      </c>
      <c r="AN56">
        <v>1465.5274072012</v>
      </c>
      <c r="AO56">
        <v>7.6338201577423197</v>
      </c>
      <c r="AP56">
        <v>-0.53557245389387698</v>
      </c>
      <c r="AQ56">
        <v>-1.5471188507967799</v>
      </c>
      <c r="AR56">
        <v>17.668078331845201</v>
      </c>
      <c r="AS56">
        <v>1440.30661854039</v>
      </c>
      <c r="AT56">
        <v>2.00158147589956</v>
      </c>
      <c r="AU56">
        <v>1339.77449857222</v>
      </c>
      <c r="AV56">
        <v>7.6338201577423197</v>
      </c>
      <c r="AW56">
        <v>-0.46070748722039001</v>
      </c>
      <c r="AX56">
        <v>-0.46579922389579997</v>
      </c>
      <c r="AY56">
        <v>7.9177773955514104</v>
      </c>
      <c r="AZ56">
        <v>1239.5675439479</v>
      </c>
      <c r="BA56">
        <v>85.581863782147906</v>
      </c>
      <c r="BB56">
        <v>1447.8931944282699</v>
      </c>
      <c r="BC56">
        <v>7.6338201577423197</v>
      </c>
      <c r="BD56">
        <v>-0.49820693385481701</v>
      </c>
      <c r="BE56">
        <v>-1.00742622842574</v>
      </c>
      <c r="BF56">
        <v>8.5622476486771593</v>
      </c>
      <c r="BG56">
        <v>1340.4625765948099</v>
      </c>
      <c r="BH56">
        <v>92.7401831893105</v>
      </c>
      <c r="BI56">
        <v>1555.6257520848501</v>
      </c>
      <c r="BJ56">
        <v>7.6338201577423197</v>
      </c>
      <c r="BK56">
        <v>-0.53557245389390595</v>
      </c>
      <c r="BL56">
        <v>-1.5471188507967799</v>
      </c>
      <c r="BM56">
        <v>9.2044162223296606</v>
      </c>
      <c r="BN56">
        <v>1440.9972698394599</v>
      </c>
      <c r="BO56">
        <v>99.872937170018503</v>
      </c>
      <c r="BP56">
        <v>1255.58180485768</v>
      </c>
      <c r="BQ56">
        <v>7.6338201577423197</v>
      </c>
      <c r="BR56">
        <v>-0.46070748722039001</v>
      </c>
      <c r="BS56">
        <v>-0.46579922389579997</v>
      </c>
      <c r="BT56">
        <v>7.9177773955514104</v>
      </c>
      <c r="BU56">
        <v>1239.5675439479</v>
      </c>
      <c r="BV56">
        <v>1.3891700675843</v>
      </c>
      <c r="BW56">
        <v>1356.8476070392601</v>
      </c>
      <c r="BX56">
        <v>7.6338201577423197</v>
      </c>
      <c r="BY56">
        <v>-0.49820693385481701</v>
      </c>
      <c r="BZ56">
        <v>-1.00742622842574</v>
      </c>
      <c r="CA56">
        <v>8.5622476486771593</v>
      </c>
      <c r="CB56">
        <v>1340.4625765948099</v>
      </c>
      <c r="CC56">
        <v>1.6945958003053001</v>
      </c>
      <c r="CD56">
        <v>1457.7517456416699</v>
      </c>
      <c r="CE56">
        <v>7.6338201577423197</v>
      </c>
      <c r="CF56">
        <v>-0.53557245389390595</v>
      </c>
      <c r="CG56">
        <v>-1.5471188507967799</v>
      </c>
      <c r="CH56">
        <v>9.2044162223296606</v>
      </c>
      <c r="CI56">
        <v>1440.9972698394599</v>
      </c>
      <c r="CJ56">
        <v>1.9989307268380401</v>
      </c>
      <c r="CK56">
        <v>1304.51804182409</v>
      </c>
      <c r="CL56">
        <v>7.6338201577423197</v>
      </c>
      <c r="CM56">
        <v>-0.73936384745377404</v>
      </c>
      <c r="CN56">
        <v>-0.46579922389579997</v>
      </c>
      <c r="CO56">
        <v>7.5696546181964104</v>
      </c>
      <c r="CP56">
        <v>1289.88829453416</v>
      </c>
      <c r="CQ56">
        <v>0.63143558535501798</v>
      </c>
      <c r="CR56">
        <v>1409.7670260843599</v>
      </c>
      <c r="CS56">
        <v>7.6338201577423197</v>
      </c>
      <c r="CT56">
        <v>-0.79954462573476803</v>
      </c>
      <c r="CU56">
        <v>-1.00742622842574</v>
      </c>
      <c r="CV56">
        <v>8.1857892964219392</v>
      </c>
      <c r="CW56">
        <v>1394.8792022288001</v>
      </c>
      <c r="CX56">
        <v>0.87518525556899396</v>
      </c>
      <c r="CY56">
        <v>1514.6401211151201</v>
      </c>
      <c r="CZ56">
        <v>7.6338201577423197</v>
      </c>
      <c r="DA56">
        <v>-0.85951047266490799</v>
      </c>
      <c r="DB56">
        <v>-1.5471188507967799</v>
      </c>
      <c r="DC56">
        <v>8.7997234936549393</v>
      </c>
      <c r="DD56">
        <v>1499.4951423959601</v>
      </c>
      <c r="DE56">
        <v>1.11806439124651</v>
      </c>
      <c r="DF56">
        <v>1455.65524454154</v>
      </c>
      <c r="DG56">
        <v>7.6338201577423197</v>
      </c>
      <c r="DH56">
        <v>-0.91562976293891996</v>
      </c>
      <c r="DI56">
        <v>-0.46579922389579997</v>
      </c>
      <c r="DJ56">
        <v>16.707356288441101</v>
      </c>
      <c r="DK56">
        <v>1430.5527739484401</v>
      </c>
      <c r="DL56">
        <v>2.1427231337701098</v>
      </c>
      <c r="DM56">
        <v>1573.2060941392699</v>
      </c>
      <c r="DN56">
        <v>7.6338201577423197</v>
      </c>
      <c r="DO56">
        <v>-0.99015776689861901</v>
      </c>
      <c r="DP56">
        <v>-1.00742622842574</v>
      </c>
      <c r="DQ56">
        <v>18.067257381685501</v>
      </c>
      <c r="DR56">
        <v>1546.993116014</v>
      </c>
      <c r="DS56">
        <v>2.5094845811806601</v>
      </c>
      <c r="DT56">
        <v>1690.3371192741799</v>
      </c>
      <c r="DU56">
        <v>7.6338201577423197</v>
      </c>
      <c r="DV56">
        <v>-1.06441959941674</v>
      </c>
      <c r="DW56">
        <v>-1.5471188507967799</v>
      </c>
      <c r="DX56">
        <v>19.422301685312501</v>
      </c>
      <c r="DY56">
        <v>1663.01759971505</v>
      </c>
      <c r="DZ56">
        <v>2.87493616627905</v>
      </c>
      <c r="EA56">
        <v>1316.45254006764</v>
      </c>
      <c r="EB56">
        <v>7.6338201577423197</v>
      </c>
      <c r="EC56">
        <v>-0.814047064368424</v>
      </c>
      <c r="ED56">
        <v>-0.46579922389579997</v>
      </c>
      <c r="EE56">
        <v>8.3109848656408793</v>
      </c>
      <c r="EF56">
        <v>1301.1261346496201</v>
      </c>
      <c r="EG56">
        <v>0.66144668289740804</v>
      </c>
      <c r="EH56">
        <v>1422.6729369756499</v>
      </c>
      <c r="EI56">
        <v>7.6338201577423197</v>
      </c>
      <c r="EJ56">
        <v>-0.880306709142189</v>
      </c>
      <c r="EK56">
        <v>-1.00742622842574</v>
      </c>
      <c r="EL56">
        <v>8.98746037795968</v>
      </c>
      <c r="EM56">
        <v>1407.0317502606599</v>
      </c>
      <c r="EN56">
        <v>0.907639116864839</v>
      </c>
      <c r="EO56">
        <v>1528.51397532325</v>
      </c>
      <c r="EP56">
        <v>7.6338201577423197</v>
      </c>
      <c r="EQ56">
        <v>-0.94632971232823604</v>
      </c>
      <c r="ER56">
        <v>-1.5471188507967799</v>
      </c>
      <c r="ES56">
        <v>9.6615199063073796</v>
      </c>
      <c r="ET56">
        <v>1512.5591315301999</v>
      </c>
      <c r="EU56">
        <v>1.1529522921395301</v>
      </c>
      <c r="EV56">
        <v>1168.8020323855201</v>
      </c>
      <c r="EW56">
        <v>7.6338201577423197</v>
      </c>
      <c r="EX56">
        <v>0</v>
      </c>
      <c r="EY56">
        <v>-0.46579922389579997</v>
      </c>
      <c r="EZ56">
        <v>0</v>
      </c>
      <c r="FA56">
        <v>1161.4561359404699</v>
      </c>
      <c r="FB56">
        <v>0.17787551119265799</v>
      </c>
      <c r="FC56">
        <v>1263.0043647147199</v>
      </c>
      <c r="FD56">
        <v>7.6338201577423197</v>
      </c>
      <c r="FE56">
        <v>0</v>
      </c>
      <c r="FF56">
        <v>-1.00742622842574</v>
      </c>
      <c r="FG56">
        <v>0</v>
      </c>
      <c r="FH56">
        <v>1255.99326328447</v>
      </c>
      <c r="FI56">
        <v>0.38470750095156298</v>
      </c>
      <c r="FJ56">
        <v>1356.8702601427899</v>
      </c>
      <c r="FK56">
        <v>7.6338201577423197</v>
      </c>
      <c r="FL56">
        <v>0</v>
      </c>
      <c r="FM56">
        <v>-1.5471188507967799</v>
      </c>
      <c r="FN56">
        <v>0</v>
      </c>
      <c r="FO56">
        <v>1350.19275803081</v>
      </c>
      <c r="FP56">
        <v>0.590800805032758</v>
      </c>
      <c r="FQ56">
        <v>2498.2952738972499</v>
      </c>
      <c r="FR56">
        <v>7.6338201577423197</v>
      </c>
      <c r="FS56">
        <v>-6.6542746270834003</v>
      </c>
      <c r="FT56">
        <v>-0.46579922389579997</v>
      </c>
      <c r="FU56">
        <v>13.625378312753099</v>
      </c>
      <c r="FV56">
        <v>2321.7989301614998</v>
      </c>
      <c r="FW56">
        <v>162.35721911623199</v>
      </c>
      <c r="FX56">
        <v>2700.7121723959899</v>
      </c>
      <c r="FY56">
        <v>7.6338201577423197</v>
      </c>
      <c r="FZ56">
        <v>-7.1959016316109201</v>
      </c>
      <c r="GA56">
        <v>-1.00742622842574</v>
      </c>
      <c r="GB56">
        <v>14.734420733559499</v>
      </c>
      <c r="GC56">
        <v>2510.7825640118099</v>
      </c>
      <c r="GD56">
        <v>175.76469535291301</v>
      </c>
      <c r="GE56">
        <v>2902.4061534001398</v>
      </c>
      <c r="GF56">
        <v>7.6338201577423197</v>
      </c>
      <c r="GG56">
        <v>-7.7355942539829803</v>
      </c>
      <c r="GH56">
        <v>-1.5471188507967799</v>
      </c>
      <c r="GI56">
        <v>15.839502288575201</v>
      </c>
      <c r="GJ56">
        <v>2699.0912563127399</v>
      </c>
      <c r="GK56">
        <v>189.124287745891</v>
      </c>
    </row>
    <row r="57" spans="2:193" x14ac:dyDescent="0.25">
      <c r="D57" t="s">
        <v>83</v>
      </c>
      <c r="E57">
        <v>39629.355507453904</v>
      </c>
      <c r="F57">
        <v>234.996735400695</v>
      </c>
      <c r="G57">
        <v>-16.171115966280901</v>
      </c>
      <c r="H57">
        <v>-14.250124451999</v>
      </c>
      <c r="I57">
        <v>474.12137039536901</v>
      </c>
      <c r="J57">
        <v>38639.1052459942</v>
      </c>
      <c r="K57">
        <v>311.55339608138303</v>
      </c>
      <c r="L57">
        <v>42826.682992329399</v>
      </c>
      <c r="M57">
        <v>234.996735400695</v>
      </c>
      <c r="N57">
        <v>-17.487369591501199</v>
      </c>
      <c r="O57">
        <v>-30.8200366054953</v>
      </c>
      <c r="P57">
        <v>512.71264472990902</v>
      </c>
      <c r="Q57">
        <v>41784.148696249402</v>
      </c>
      <c r="R57">
        <v>343.13232214675202</v>
      </c>
      <c r="S57">
        <v>46012.591450474203</v>
      </c>
      <c r="T57">
        <v>234.996735400695</v>
      </c>
      <c r="U57">
        <v>-18.798922310867098</v>
      </c>
      <c r="V57">
        <v>-47.330770501273904</v>
      </c>
      <c r="W57">
        <v>551.16609308464103</v>
      </c>
      <c r="X57">
        <v>44917.959848467697</v>
      </c>
      <c r="Y57">
        <v>374.59846633331</v>
      </c>
      <c r="Z57">
        <v>36846.423807248</v>
      </c>
      <c r="AA57">
        <v>234.996735400695</v>
      </c>
      <c r="AB57">
        <v>-14.0943537302355</v>
      </c>
      <c r="AC57">
        <v>-14.250124451999</v>
      </c>
      <c r="AD57">
        <v>457.62190760528</v>
      </c>
      <c r="AE57">
        <v>36137.155866452304</v>
      </c>
      <c r="AF57">
        <v>44.993775972409097</v>
      </c>
      <c r="AG57">
        <v>39817.233595597099</v>
      </c>
      <c r="AH57">
        <v>234.996735400695</v>
      </c>
      <c r="AI57">
        <v>-15.241568568751999</v>
      </c>
      <c r="AJ57">
        <v>-30.8200366054953</v>
      </c>
      <c r="AK57">
        <v>494.87020241045701</v>
      </c>
      <c r="AL57">
        <v>39078.552274186899</v>
      </c>
      <c r="AM57">
        <v>54.875988773089098</v>
      </c>
      <c r="AN57">
        <v>42777.433348986298</v>
      </c>
      <c r="AO57">
        <v>234.996735400695</v>
      </c>
      <c r="AP57">
        <v>-16.384686211404201</v>
      </c>
      <c r="AQ57">
        <v>-47.330770501273904</v>
      </c>
      <c r="AR57">
        <v>531.98546759117698</v>
      </c>
      <c r="AS57">
        <v>42009.4436947512</v>
      </c>
      <c r="AT57">
        <v>64.7229079566237</v>
      </c>
      <c r="AU57">
        <v>39149.108615089899</v>
      </c>
      <c r="AV57">
        <v>234.996735400695</v>
      </c>
      <c r="AW57">
        <v>-14.0943537302355</v>
      </c>
      <c r="AX57">
        <v>-14.250124451999</v>
      </c>
      <c r="AY57">
        <v>238.42591393650201</v>
      </c>
      <c r="AZ57">
        <v>36154.484241759201</v>
      </c>
      <c r="BA57">
        <v>2549.5462021758799</v>
      </c>
      <c r="BB57">
        <v>42307.346236635</v>
      </c>
      <c r="BC57">
        <v>234.996735400695</v>
      </c>
      <c r="BD57">
        <v>-15.241568568751999</v>
      </c>
      <c r="BE57">
        <v>-30.8200366054953</v>
      </c>
      <c r="BF57">
        <v>257.83267437318102</v>
      </c>
      <c r="BG57">
        <v>39097.291098646798</v>
      </c>
      <c r="BH57">
        <v>2763.28733338847</v>
      </c>
      <c r="BI57">
        <v>45454.304438102103</v>
      </c>
      <c r="BJ57">
        <v>234.996735400695</v>
      </c>
      <c r="BK57">
        <v>-16.384686211400599</v>
      </c>
      <c r="BL57">
        <v>-47.330770501273904</v>
      </c>
      <c r="BM57">
        <v>277.17012495115301</v>
      </c>
      <c r="BN57">
        <v>42029.587931045302</v>
      </c>
      <c r="BO57">
        <v>2976.2651034181599</v>
      </c>
      <c r="BP57">
        <v>36644.482456141399</v>
      </c>
      <c r="BQ57">
        <v>234.996735400695</v>
      </c>
      <c r="BR57">
        <v>-14.0943537302355</v>
      </c>
      <c r="BS57">
        <v>-14.250124451999</v>
      </c>
      <c r="BT57">
        <v>238.42591393650201</v>
      </c>
      <c r="BU57">
        <v>36154.484241759201</v>
      </c>
      <c r="BV57">
        <v>44.920043227291998</v>
      </c>
      <c r="BW57">
        <v>39598.855157772101</v>
      </c>
      <c r="BX57">
        <v>234.996735400695</v>
      </c>
      <c r="BY57">
        <v>-15.241568568751999</v>
      </c>
      <c r="BZ57">
        <v>-30.8200366054953</v>
      </c>
      <c r="CA57">
        <v>257.83267437318102</v>
      </c>
      <c r="CB57">
        <v>39097.291098646798</v>
      </c>
      <c r="CC57">
        <v>54.796254525460903</v>
      </c>
      <c r="CD57">
        <v>42542.676528324802</v>
      </c>
      <c r="CE57">
        <v>234.996735400695</v>
      </c>
      <c r="CF57">
        <v>-16.384686211400599</v>
      </c>
      <c r="CG57">
        <v>-47.330770501273904</v>
      </c>
      <c r="CH57">
        <v>277.17012495115301</v>
      </c>
      <c r="CI57">
        <v>42029.587931045302</v>
      </c>
      <c r="CJ57">
        <v>64.637193640423703</v>
      </c>
      <c r="CK57">
        <v>38068.635182011902</v>
      </c>
      <c r="CL57">
        <v>234.996735400695</v>
      </c>
      <c r="CM57">
        <v>-22.619245161898998</v>
      </c>
      <c r="CN57">
        <v>-14.250124451999</v>
      </c>
      <c r="CO57">
        <v>227.89949576227801</v>
      </c>
      <c r="CP57">
        <v>37622.190292136998</v>
      </c>
      <c r="CQ57">
        <v>20.418028325877899</v>
      </c>
      <c r="CR57">
        <v>41138.927291561798</v>
      </c>
      <c r="CS57">
        <v>234.996735400695</v>
      </c>
      <c r="CT57">
        <v>-24.460346512294599</v>
      </c>
      <c r="CU57">
        <v>-30.8200366054953</v>
      </c>
      <c r="CV57">
        <v>246.44945471970999</v>
      </c>
      <c r="CW57">
        <v>40684.461594985798</v>
      </c>
      <c r="CX57">
        <v>28.299889573932401</v>
      </c>
      <c r="CY57">
        <v>44198.254072148797</v>
      </c>
      <c r="CZ57">
        <v>234.996735400695</v>
      </c>
      <c r="DA57">
        <v>-26.294872500719102</v>
      </c>
      <c r="DB57">
        <v>-47.330770501273904</v>
      </c>
      <c r="DC57">
        <v>264.93316382369102</v>
      </c>
      <c r="DD57">
        <v>43735.796214609902</v>
      </c>
      <c r="DE57">
        <v>36.1536013175295</v>
      </c>
      <c r="DF57">
        <v>42481.495837615301</v>
      </c>
      <c r="DG57">
        <v>234.996735400695</v>
      </c>
      <c r="DH57">
        <v>-36.551455276610803</v>
      </c>
      <c r="DI57">
        <v>-14.250124451999</v>
      </c>
      <c r="DJ57">
        <v>503.060663242315</v>
      </c>
      <c r="DK57">
        <v>41724.953170359098</v>
      </c>
      <c r="DL57">
        <v>69.286848341362699</v>
      </c>
      <c r="DM57">
        <v>45910.974279597896</v>
      </c>
      <c r="DN57">
        <v>234.996735400695</v>
      </c>
      <c r="DO57">
        <v>-39.526573729388502</v>
      </c>
      <c r="DP57">
        <v>-30.8200366054953</v>
      </c>
      <c r="DQ57">
        <v>544.00746141314505</v>
      </c>
      <c r="DR57">
        <v>45121.170288877103</v>
      </c>
      <c r="DS57">
        <v>81.146404241838795</v>
      </c>
      <c r="DT57">
        <v>49328.204584287501</v>
      </c>
      <c r="DU57">
        <v>234.996735400695</v>
      </c>
      <c r="DV57">
        <v>-42.491066759066598</v>
      </c>
      <c r="DW57">
        <v>-47.330770501273904</v>
      </c>
      <c r="DX57">
        <v>584.80802101916902</v>
      </c>
      <c r="DY57">
        <v>48505.258060542401</v>
      </c>
      <c r="DZ57">
        <v>92.963604585529097</v>
      </c>
      <c r="EA57">
        <v>38417.462057765602</v>
      </c>
      <c r="EB57">
        <v>234.996735400695</v>
      </c>
      <c r="EC57">
        <v>-24.904017400496699</v>
      </c>
      <c r="ED57">
        <v>-14.250124451999</v>
      </c>
      <c r="EE57">
        <v>250.26646536133899</v>
      </c>
      <c r="EF57">
        <v>37949.964535138301</v>
      </c>
      <c r="EG57">
        <v>21.3884637177425</v>
      </c>
      <c r="EH57">
        <v>41516.147052551598</v>
      </c>
      <c r="EI57">
        <v>234.996735400695</v>
      </c>
      <c r="EJ57">
        <v>-26.9310885842497</v>
      </c>
      <c r="EK57">
        <v>-30.8200366054953</v>
      </c>
      <c r="EL57">
        <v>270.636991611675</v>
      </c>
      <c r="EM57">
        <v>41038.915136835501</v>
      </c>
      <c r="EN57">
        <v>29.349313893042002</v>
      </c>
      <c r="EO57">
        <v>44603.765315212797</v>
      </c>
      <c r="EP57">
        <v>234.996735400695</v>
      </c>
      <c r="EQ57">
        <v>-28.950920228053299</v>
      </c>
      <c r="ER57">
        <v>-47.330770501273904</v>
      </c>
      <c r="ES57">
        <v>290.93476598255103</v>
      </c>
      <c r="ET57">
        <v>44116.8337720977</v>
      </c>
      <c r="EU57">
        <v>37.281732460572897</v>
      </c>
      <c r="EV57">
        <v>34102.706062813799</v>
      </c>
      <c r="EW57">
        <v>234.996735400695</v>
      </c>
      <c r="EX57">
        <v>0</v>
      </c>
      <c r="EY57">
        <v>-14.250124451999</v>
      </c>
      <c r="EZ57">
        <v>0</v>
      </c>
      <c r="FA57">
        <v>33876.207689832401</v>
      </c>
      <c r="FB57">
        <v>5.75176203281237</v>
      </c>
      <c r="FC57">
        <v>36850.189988242899</v>
      </c>
      <c r="FD57">
        <v>234.996735400695</v>
      </c>
      <c r="FE57">
        <v>0</v>
      </c>
      <c r="FF57">
        <v>-30.8200366054953</v>
      </c>
      <c r="FG57">
        <v>0</v>
      </c>
      <c r="FH57">
        <v>36633.573432027799</v>
      </c>
      <c r="FI57">
        <v>12.4398574198036</v>
      </c>
      <c r="FJ57">
        <v>39587.861471081203</v>
      </c>
      <c r="FK57">
        <v>234.996735400695</v>
      </c>
      <c r="FL57">
        <v>0</v>
      </c>
      <c r="FM57">
        <v>-47.330770501273904</v>
      </c>
      <c r="FN57">
        <v>0</v>
      </c>
      <c r="FO57">
        <v>39381.0914394301</v>
      </c>
      <c r="FP57">
        <v>19.104066751841199</v>
      </c>
      <c r="FQ57">
        <v>72989.308583010003</v>
      </c>
      <c r="FR57">
        <v>234.996735400695</v>
      </c>
      <c r="FS57">
        <v>-203.57320645719301</v>
      </c>
      <c r="FT57">
        <v>-14.250124451999</v>
      </c>
      <c r="FU57">
        <v>410.21909237213498</v>
      </c>
      <c r="FV57">
        <v>67719.942525847306</v>
      </c>
      <c r="FW57">
        <v>4841.9735602992296</v>
      </c>
      <c r="FX57">
        <v>78901.981085663196</v>
      </c>
      <c r="FY57">
        <v>234.996735400695</v>
      </c>
      <c r="FZ57">
        <v>-220.14311861069299</v>
      </c>
      <c r="GA57">
        <v>-30.8200366054953</v>
      </c>
      <c r="GB57">
        <v>443.60901849540801</v>
      </c>
      <c r="GC57">
        <v>73232.030870973598</v>
      </c>
      <c r="GD57">
        <v>5242.30761601023</v>
      </c>
      <c r="GE57">
        <v>84793.536900809006</v>
      </c>
      <c r="GF57">
        <v>234.996735400695</v>
      </c>
      <c r="GG57">
        <v>-236.65385250642399</v>
      </c>
      <c r="GH57">
        <v>-47.330770501273904</v>
      </c>
      <c r="GI57">
        <v>476.87969488259102</v>
      </c>
      <c r="GJ57">
        <v>78724.433186296796</v>
      </c>
      <c r="GK57">
        <v>5641.2119072365604</v>
      </c>
    </row>
    <row r="58" spans="2:193" x14ac:dyDescent="0.25">
      <c r="D58" t="s">
        <v>84</v>
      </c>
      <c r="E58">
        <v>2244056.0077183102</v>
      </c>
      <c r="F58">
        <v>143631.69585630001</v>
      </c>
      <c r="G58">
        <v>-44343.533003338503</v>
      </c>
      <c r="H58">
        <v>-9219.7220767368599</v>
      </c>
      <c r="I58">
        <v>91131.179930372993</v>
      </c>
      <c r="J58">
        <v>2057396.07911631</v>
      </c>
      <c r="K58">
        <v>5460.3078954082503</v>
      </c>
      <c r="L58">
        <v>2405159.6236483799</v>
      </c>
      <c r="M58">
        <v>143631.69585630001</v>
      </c>
      <c r="N58">
        <v>-47952.890340819496</v>
      </c>
      <c r="O58">
        <v>-19940.329142710001</v>
      </c>
      <c r="P58">
        <v>98548.834110752199</v>
      </c>
      <c r="Q58">
        <v>2224858.5506722801</v>
      </c>
      <c r="R58">
        <v>6013.7624925719902</v>
      </c>
      <c r="S58">
        <v>2565687.8695215499</v>
      </c>
      <c r="T58">
        <v>143631.69585630001</v>
      </c>
      <c r="U58">
        <v>-51549.357116380997</v>
      </c>
      <c r="V58">
        <v>-30622.648326304599</v>
      </c>
      <c r="W58">
        <v>105939.99666905899</v>
      </c>
      <c r="X58">
        <v>2391722.9419726999</v>
      </c>
      <c r="Y58">
        <v>6565.2404661744304</v>
      </c>
      <c r="Z58">
        <v>2138318.8457351401</v>
      </c>
      <c r="AA58">
        <v>143631.69585630001</v>
      </c>
      <c r="AB58">
        <v>-9118.9396051784297</v>
      </c>
      <c r="AC58">
        <v>-9219.7220767368599</v>
      </c>
      <c r="AD58">
        <v>88061.148596067796</v>
      </c>
      <c r="AE58">
        <v>1924176.0987144599</v>
      </c>
      <c r="AF58">
        <v>788.56425022630697</v>
      </c>
      <c r="AG58">
        <v>2290815.9484805302</v>
      </c>
      <c r="AH58">
        <v>143631.69585630001</v>
      </c>
      <c r="AI58">
        <v>-9861.1788753673809</v>
      </c>
      <c r="AJ58">
        <v>-19940.329142710001</v>
      </c>
      <c r="AK58">
        <v>95228.916505050103</v>
      </c>
      <c r="AL58">
        <v>2080795.0834935401</v>
      </c>
      <c r="AM58">
        <v>961.76064371244399</v>
      </c>
      <c r="AN58">
        <v>2442768.4187161098</v>
      </c>
      <c r="AO58">
        <v>143631.69585630001</v>
      </c>
      <c r="AP58">
        <v>-10600.7672910199</v>
      </c>
      <c r="AQ58">
        <v>-30622.648326304599</v>
      </c>
      <c r="AR58">
        <v>102371.085242929</v>
      </c>
      <c r="AS58">
        <v>2236854.7147555598</v>
      </c>
      <c r="AT58">
        <v>1134.33847865042</v>
      </c>
      <c r="AU58">
        <v>2110358.5176343401</v>
      </c>
      <c r="AV58">
        <v>143631.69585630001</v>
      </c>
      <c r="AW58">
        <v>-9118.9396051784297</v>
      </c>
      <c r="AX58">
        <v>-9219.7220767368599</v>
      </c>
      <c r="AY58">
        <v>44363.567227001004</v>
      </c>
      <c r="AZ58">
        <v>1925098.77358456</v>
      </c>
      <c r="BA58">
        <v>15603.142648385199</v>
      </c>
      <c r="BB58">
        <v>2260579.7797203599</v>
      </c>
      <c r="BC58">
        <v>143631.69585630001</v>
      </c>
      <c r="BD58">
        <v>-9861.1788753673809</v>
      </c>
      <c r="BE58">
        <v>-19940.329142710001</v>
      </c>
      <c r="BF58">
        <v>47974.5552571058</v>
      </c>
      <c r="BG58">
        <v>2081792.85980656</v>
      </c>
      <c r="BH58">
        <v>16982.176818465701</v>
      </c>
      <c r="BI58">
        <v>2410264.5372989299</v>
      </c>
      <c r="BJ58">
        <v>143631.69585630001</v>
      </c>
      <c r="BK58">
        <v>-10600.7672910199</v>
      </c>
      <c r="BL58">
        <v>-30622.648326304599</v>
      </c>
      <c r="BM58">
        <v>51572.646901388704</v>
      </c>
      <c r="BN58">
        <v>2237927.32429206</v>
      </c>
      <c r="BO58">
        <v>18356.285866510199</v>
      </c>
      <c r="BP58">
        <v>2095542.6469906201</v>
      </c>
      <c r="BQ58">
        <v>143631.69585630001</v>
      </c>
      <c r="BR58">
        <v>-9118.9396051784297</v>
      </c>
      <c r="BS58">
        <v>-9219.7220767368599</v>
      </c>
      <c r="BT58">
        <v>44363.567227001004</v>
      </c>
      <c r="BU58">
        <v>1925098.77358456</v>
      </c>
      <c r="BV58">
        <v>787.272004674242</v>
      </c>
      <c r="BW58">
        <v>2244557.9661172801</v>
      </c>
      <c r="BX58">
        <v>143631.69585630001</v>
      </c>
      <c r="BY58">
        <v>-9861.1788753673809</v>
      </c>
      <c r="BZ58">
        <v>-19940.329142710001</v>
      </c>
      <c r="CA58">
        <v>47974.5552571058</v>
      </c>
      <c r="CB58">
        <v>2081792.85980656</v>
      </c>
      <c r="CC58">
        <v>960.36321538288405</v>
      </c>
      <c r="CD58">
        <v>2393041.0876756199</v>
      </c>
      <c r="CE58">
        <v>143631.69585630001</v>
      </c>
      <c r="CF58">
        <v>-10600.7672910199</v>
      </c>
      <c r="CG58">
        <v>-30622.648326304599</v>
      </c>
      <c r="CH58">
        <v>51572.646901388704</v>
      </c>
      <c r="CI58">
        <v>2237927.32429206</v>
      </c>
      <c r="CJ58">
        <v>1132.83624319614</v>
      </c>
      <c r="CK58">
        <v>2168815.3675471302</v>
      </c>
      <c r="CL58">
        <v>143631.69585630001</v>
      </c>
      <c r="CM58">
        <v>-14634.4794868839</v>
      </c>
      <c r="CN58">
        <v>-9219.7220767368599</v>
      </c>
      <c r="CO58">
        <v>45431.081023987303</v>
      </c>
      <c r="CP58">
        <v>2003248.94435373</v>
      </c>
      <c r="CQ58">
        <v>357.84787673229499</v>
      </c>
      <c r="CR58">
        <v>2323794.7453237199</v>
      </c>
      <c r="CS58">
        <v>143631.69585630001</v>
      </c>
      <c r="CT58">
        <v>-15825.6580497698</v>
      </c>
      <c r="CU58">
        <v>-19940.329142710001</v>
      </c>
      <c r="CV58">
        <v>49128.959711986303</v>
      </c>
      <c r="CW58">
        <v>2166304.0909871701</v>
      </c>
      <c r="CX58">
        <v>495.98596074798797</v>
      </c>
      <c r="CY58">
        <v>2478220.6253225501</v>
      </c>
      <c r="CZ58">
        <v>143631.69585630001</v>
      </c>
      <c r="DA58">
        <v>-17012.5824035025</v>
      </c>
      <c r="DB58">
        <v>-30622.648326304599</v>
      </c>
      <c r="DC58">
        <v>52813.631690385198</v>
      </c>
      <c r="DD58">
        <v>2328776.8978112098</v>
      </c>
      <c r="DE58">
        <v>633.63069446362499</v>
      </c>
      <c r="DF58">
        <v>2401124.21236858</v>
      </c>
      <c r="DG58">
        <v>143631.69585630001</v>
      </c>
      <c r="DH58">
        <v>-52838.609635877103</v>
      </c>
      <c r="DI58">
        <v>-9219.7220767368599</v>
      </c>
      <c r="DJ58">
        <v>96629.924095261595</v>
      </c>
      <c r="DK58">
        <v>2221706.5976937599</v>
      </c>
      <c r="DL58">
        <v>1214.3264358686699</v>
      </c>
      <c r="DM58">
        <v>2575012.4496073802</v>
      </c>
      <c r="DN58">
        <v>143631.69585630001</v>
      </c>
      <c r="DO58">
        <v>-57139.426699262498</v>
      </c>
      <c r="DP58">
        <v>-19940.329142710001</v>
      </c>
      <c r="DQ58">
        <v>104495.15047510801</v>
      </c>
      <c r="DR58">
        <v>2402543.1812269702</v>
      </c>
      <c r="DS58">
        <v>1422.17789097685</v>
      </c>
      <c r="DT58">
        <v>2748279.65742748</v>
      </c>
      <c r="DU58">
        <v>143631.69585630001</v>
      </c>
      <c r="DV58">
        <v>-61424.883701707098</v>
      </c>
      <c r="DW58">
        <v>-30622.648326304599</v>
      </c>
      <c r="DX58">
        <v>112332.286760742</v>
      </c>
      <c r="DY58">
        <v>2582733.9198189899</v>
      </c>
      <c r="DZ58">
        <v>1629.2870194596601</v>
      </c>
      <c r="EA58">
        <v>2185942.6082337298</v>
      </c>
      <c r="EB58">
        <v>143631.69585630001</v>
      </c>
      <c r="EC58">
        <v>-16112.709738084301</v>
      </c>
      <c r="ED58">
        <v>-9219.7220767368599</v>
      </c>
      <c r="EE58">
        <v>46566.721617682902</v>
      </c>
      <c r="EF58">
        <v>2020701.76677529</v>
      </c>
      <c r="EG58">
        <v>374.85579928691698</v>
      </c>
      <c r="EH58">
        <v>2342316.0637406399</v>
      </c>
      <c r="EI58">
        <v>143631.69585630001</v>
      </c>
      <c r="EJ58">
        <v>-17424.209367928401</v>
      </c>
      <c r="EK58">
        <v>-19940.329142710001</v>
      </c>
      <c r="EL58">
        <v>50357.036167959399</v>
      </c>
      <c r="EM58">
        <v>2185177.4919779198</v>
      </c>
      <c r="EN58">
        <v>514.37824909194001</v>
      </c>
      <c r="EO58">
        <v>2498131.0426207301</v>
      </c>
      <c r="EP58">
        <v>143631.69585630001</v>
      </c>
      <c r="EQ58">
        <v>-18731.025070522999</v>
      </c>
      <c r="ER58">
        <v>-30622.648326304599</v>
      </c>
      <c r="ES58">
        <v>54133.813880556299</v>
      </c>
      <c r="ET58">
        <v>2349065.8038762701</v>
      </c>
      <c r="EU58">
        <v>653.40240443337404</v>
      </c>
      <c r="EV58">
        <v>1938301.3619744</v>
      </c>
      <c r="EW58">
        <v>143631.69585630001</v>
      </c>
      <c r="EX58">
        <v>0</v>
      </c>
      <c r="EY58">
        <v>-9219.7220767368599</v>
      </c>
      <c r="EZ58">
        <v>0</v>
      </c>
      <c r="FA58">
        <v>1803788.5823874299</v>
      </c>
      <c r="FB58">
        <v>100.805807400253</v>
      </c>
      <c r="FC58">
        <v>2074517.9718555401</v>
      </c>
      <c r="FD58">
        <v>143631.69585630001</v>
      </c>
      <c r="FE58">
        <v>0</v>
      </c>
      <c r="FF58">
        <v>-19940.329142710001</v>
      </c>
      <c r="FG58">
        <v>0</v>
      </c>
      <c r="FH58">
        <v>1950608.5832794399</v>
      </c>
      <c r="FI58">
        <v>218.02186251682701</v>
      </c>
      <c r="FJ58">
        <v>2210248.0938442498</v>
      </c>
      <c r="FK58">
        <v>143631.69585630001</v>
      </c>
      <c r="FL58">
        <v>0</v>
      </c>
      <c r="FM58">
        <v>-30622.648326304599</v>
      </c>
      <c r="FN58">
        <v>0</v>
      </c>
      <c r="FO58">
        <v>2096904.2270253899</v>
      </c>
      <c r="FP58">
        <v>334.81928886512702</v>
      </c>
      <c r="FQ58">
        <v>3720716.8292899602</v>
      </c>
      <c r="FR58">
        <v>143631.69585630001</v>
      </c>
      <c r="FS58">
        <v>-131710.31538195501</v>
      </c>
      <c r="FT58">
        <v>-9219.7220767368599</v>
      </c>
      <c r="FU58">
        <v>81775.945843177105</v>
      </c>
      <c r="FV58">
        <v>3605848.0998367099</v>
      </c>
      <c r="FW58">
        <v>30391.1252124684</v>
      </c>
      <c r="FX58">
        <v>4002013.7679060898</v>
      </c>
      <c r="FY58">
        <v>143631.69585630001</v>
      </c>
      <c r="FZ58">
        <v>-142430.92244792799</v>
      </c>
      <c r="GA58">
        <v>-19940.329142710001</v>
      </c>
      <c r="GB58">
        <v>88432.127481575197</v>
      </c>
      <c r="GC58">
        <v>3899347.3637768999</v>
      </c>
      <c r="GD58">
        <v>32973.832381950997</v>
      </c>
      <c r="GE58">
        <v>4282306.0745985899</v>
      </c>
      <c r="GF58">
        <v>143631.69585630001</v>
      </c>
      <c r="GG58">
        <v>-153113.24163152301</v>
      </c>
      <c r="GH58">
        <v>-30622.648326304599</v>
      </c>
      <c r="GI58">
        <v>95064.537042693293</v>
      </c>
      <c r="GJ58">
        <v>4191798.4160601702</v>
      </c>
      <c r="GK58">
        <v>35547.3155972569</v>
      </c>
    </row>
    <row r="59" spans="2:193" x14ac:dyDescent="0.25">
      <c r="D59" t="s">
        <v>85</v>
      </c>
      <c r="E59">
        <v>43691.4752660468</v>
      </c>
      <c r="F59">
        <v>602.02404111469502</v>
      </c>
      <c r="G59">
        <v>-98.702439358181394</v>
      </c>
      <c r="H59">
        <v>-40.410871678030198</v>
      </c>
      <c r="I59">
        <v>519.55505154270202</v>
      </c>
      <c r="J59">
        <v>40691.702089429396</v>
      </c>
      <c r="K59">
        <v>2017.3073949959701</v>
      </c>
      <c r="L59">
        <v>47195.330072561701</v>
      </c>
      <c r="M59">
        <v>602.02404111469502</v>
      </c>
      <c r="N59">
        <v>-106.73635884088399</v>
      </c>
      <c r="O59">
        <v>-87.400257350163898</v>
      </c>
      <c r="P59">
        <v>561.84441620318103</v>
      </c>
      <c r="Q59">
        <v>44003.817375777799</v>
      </c>
      <c r="R59">
        <v>2221.7808556577502</v>
      </c>
      <c r="S59">
        <v>50686.671111912503</v>
      </c>
      <c r="T59">
        <v>602.02404111469502</v>
      </c>
      <c r="U59">
        <v>-114.741585753953</v>
      </c>
      <c r="V59">
        <v>-134.22182378773499</v>
      </c>
      <c r="W59">
        <v>603.98274741841306</v>
      </c>
      <c r="X59">
        <v>47304.103678960797</v>
      </c>
      <c r="Y59">
        <v>2425.52405396002</v>
      </c>
      <c r="Z59">
        <v>39371.2669494855</v>
      </c>
      <c r="AA59">
        <v>602.02404111469502</v>
      </c>
      <c r="AB59">
        <v>-39.969133034313899</v>
      </c>
      <c r="AC59">
        <v>-40.410871678030198</v>
      </c>
      <c r="AD59">
        <v>501.44484728504898</v>
      </c>
      <c r="AE59">
        <v>38056.843488356797</v>
      </c>
      <c r="AF59">
        <v>291.33457744181902</v>
      </c>
      <c r="AG59">
        <v>42523.476893026796</v>
      </c>
      <c r="AH59">
        <v>602.02404111469502</v>
      </c>
      <c r="AI59">
        <v>-43.2224345603736</v>
      </c>
      <c r="AJ59">
        <v>-87.400257350163898</v>
      </c>
      <c r="AK59">
        <v>542.26012555252203</v>
      </c>
      <c r="AL59">
        <v>41154.493539734998</v>
      </c>
      <c r="AM59">
        <v>355.32187853522902</v>
      </c>
      <c r="AN59">
        <v>45664.428943911102</v>
      </c>
      <c r="AO59">
        <v>602.02404111469502</v>
      </c>
      <c r="AP59">
        <v>-46.4641171523945</v>
      </c>
      <c r="AQ59">
        <v>-134.22182378773499</v>
      </c>
      <c r="AR59">
        <v>582.92963496889604</v>
      </c>
      <c r="AS59">
        <v>44241.080555214998</v>
      </c>
      <c r="AT59">
        <v>419.080653553307</v>
      </c>
      <c r="AU59">
        <v>50485.448378138499</v>
      </c>
      <c r="AV59">
        <v>602.02404111469502</v>
      </c>
      <c r="AW59">
        <v>-39.969133034313899</v>
      </c>
      <c r="AX59">
        <v>-40.410871678030198</v>
      </c>
      <c r="AY59">
        <v>261.70197518823301</v>
      </c>
      <c r="AZ59">
        <v>38075.092386233599</v>
      </c>
      <c r="BA59">
        <v>11627.0099803146</v>
      </c>
      <c r="BB59">
        <v>54542.300996104699</v>
      </c>
      <c r="BC59">
        <v>602.02404111469502</v>
      </c>
      <c r="BD59">
        <v>-43.2224345603736</v>
      </c>
      <c r="BE59">
        <v>-87.400257350163898</v>
      </c>
      <c r="BF59">
        <v>283.00329875005298</v>
      </c>
      <c r="BG59">
        <v>41174.227813020101</v>
      </c>
      <c r="BH59">
        <v>12613.6685351302</v>
      </c>
      <c r="BI59">
        <v>58584.664854720701</v>
      </c>
      <c r="BJ59">
        <v>602.02404111469502</v>
      </c>
      <c r="BK59">
        <v>-46.464117152396298</v>
      </c>
      <c r="BL59">
        <v>-134.22182378773499</v>
      </c>
      <c r="BM59">
        <v>304.22854615629302</v>
      </c>
      <c r="BN59">
        <v>44262.294898996603</v>
      </c>
      <c r="BO59">
        <v>13596.803309392901</v>
      </c>
      <c r="BP59">
        <v>39149.295555941098</v>
      </c>
      <c r="BQ59">
        <v>602.02404111469502</v>
      </c>
      <c r="BR59">
        <v>-39.969133034313899</v>
      </c>
      <c r="BS59">
        <v>-40.410871678030198</v>
      </c>
      <c r="BT59">
        <v>261.70197518823301</v>
      </c>
      <c r="BU59">
        <v>38075.092386233599</v>
      </c>
      <c r="BV59">
        <v>290.85715811707303</v>
      </c>
      <c r="BW59">
        <v>42283.438060472698</v>
      </c>
      <c r="BX59">
        <v>602.02404111469502</v>
      </c>
      <c r="BY59">
        <v>-43.2224345603736</v>
      </c>
      <c r="BZ59">
        <v>-87.400257350163898</v>
      </c>
      <c r="CA59">
        <v>283.00329875005298</v>
      </c>
      <c r="CB59">
        <v>41174.227813020101</v>
      </c>
      <c r="CC59">
        <v>354.80559949800403</v>
      </c>
      <c r="CD59">
        <v>45406.387198915698</v>
      </c>
      <c r="CE59">
        <v>602.02404111469502</v>
      </c>
      <c r="CF59">
        <v>-46.464117152396298</v>
      </c>
      <c r="CG59">
        <v>-134.22182378773499</v>
      </c>
      <c r="CH59">
        <v>304.22854615629302</v>
      </c>
      <c r="CI59">
        <v>44262.294898996603</v>
      </c>
      <c r="CJ59">
        <v>418.525653588289</v>
      </c>
      <c r="CK59">
        <v>40499.704595180199</v>
      </c>
      <c r="CL59">
        <v>602.02404111469502</v>
      </c>
      <c r="CM59">
        <v>-64.144240758772895</v>
      </c>
      <c r="CN59">
        <v>-40.410871678030198</v>
      </c>
      <c r="CO59">
        <v>249.26267998843801</v>
      </c>
      <c r="CP59">
        <v>39620.7663084581</v>
      </c>
      <c r="CQ59">
        <v>132.20667805614599</v>
      </c>
      <c r="CR59">
        <v>43743.7641145335</v>
      </c>
      <c r="CS59">
        <v>602.02404111469502</v>
      </c>
      <c r="CT59">
        <v>-69.365283611243299</v>
      </c>
      <c r="CU59">
        <v>-87.400257350163898</v>
      </c>
      <c r="CV59">
        <v>269.551502778231</v>
      </c>
      <c r="CW59">
        <v>42845.7124033328</v>
      </c>
      <c r="CX59">
        <v>183.24170826932701</v>
      </c>
      <c r="CY59">
        <v>46976.237707031403</v>
      </c>
      <c r="CZ59">
        <v>602.02404111469502</v>
      </c>
      <c r="DA59">
        <v>-74.567679882082302</v>
      </c>
      <c r="DB59">
        <v>-134.22182378773499</v>
      </c>
      <c r="DC59">
        <v>289.767865486603</v>
      </c>
      <c r="DD59">
        <v>46059.140833583202</v>
      </c>
      <c r="DE59">
        <v>234.09447051746201</v>
      </c>
      <c r="DF59">
        <v>45353.827483689398</v>
      </c>
      <c r="DG59">
        <v>602.02404111469502</v>
      </c>
      <c r="DH59">
        <v>-149.18123677305999</v>
      </c>
      <c r="DI59">
        <v>-40.410871678030198</v>
      </c>
      <c r="DJ59">
        <v>551.286146463666</v>
      </c>
      <c r="DK59">
        <v>43941.477249390002</v>
      </c>
      <c r="DL59">
        <v>448.63215517150297</v>
      </c>
      <c r="DM59">
        <v>48992.990028850698</v>
      </c>
      <c r="DN59">
        <v>602.02404111469502</v>
      </c>
      <c r="DO59">
        <v>-161.323895580201</v>
      </c>
      <c r="DP59">
        <v>-87.400257350163898</v>
      </c>
      <c r="DQ59">
        <v>596.15827466415101</v>
      </c>
      <c r="DR59">
        <v>47518.109118526801</v>
      </c>
      <c r="DS59">
        <v>525.42274747546799</v>
      </c>
      <c r="DT59">
        <v>52619.155564922403</v>
      </c>
      <c r="DU59">
        <v>602.02404111469502</v>
      </c>
      <c r="DV59">
        <v>-173.42318774868201</v>
      </c>
      <c r="DW59">
        <v>-134.22182378773499</v>
      </c>
      <c r="DX59">
        <v>640.870145263994</v>
      </c>
      <c r="DY59">
        <v>51081.967302416</v>
      </c>
      <c r="DZ59">
        <v>601.939087664064</v>
      </c>
      <c r="EA59">
        <v>40870.131066258997</v>
      </c>
      <c r="EB59">
        <v>602.02404111469502</v>
      </c>
      <c r="EC59">
        <v>-70.623456997049303</v>
      </c>
      <c r="ED59">
        <v>-40.410871678030198</v>
      </c>
      <c r="EE59">
        <v>274.69844710706798</v>
      </c>
      <c r="EF59">
        <v>39965.952662124502</v>
      </c>
      <c r="EG59">
        <v>138.49024458758799</v>
      </c>
      <c r="EH59">
        <v>44144.341577443302</v>
      </c>
      <c r="EI59">
        <v>602.02404111469502</v>
      </c>
      <c r="EJ59">
        <v>-76.371877915411503</v>
      </c>
      <c r="EK59">
        <v>-87.400257350163898</v>
      </c>
      <c r="EL59">
        <v>297.05762303437899</v>
      </c>
      <c r="EM59">
        <v>43218.995320669797</v>
      </c>
      <c r="EN59">
        <v>190.036727890539</v>
      </c>
      <c r="EO59">
        <v>47406.858479659997</v>
      </c>
      <c r="EP59">
        <v>602.02404111469502</v>
      </c>
      <c r="EQ59">
        <v>-82.099768759049795</v>
      </c>
      <c r="ER59">
        <v>-134.22182378773499</v>
      </c>
      <c r="ES59">
        <v>319.336944761962</v>
      </c>
      <c r="ET59">
        <v>46460.419969719398</v>
      </c>
      <c r="EU59">
        <v>241.399116610264</v>
      </c>
      <c r="EV59">
        <v>36274.644433323301</v>
      </c>
      <c r="EW59">
        <v>602.02404111469502</v>
      </c>
      <c r="EX59">
        <v>0</v>
      </c>
      <c r="EY59">
        <v>-40.410871678030198</v>
      </c>
      <c r="EZ59">
        <v>0</v>
      </c>
      <c r="FA59">
        <v>35675.788620317602</v>
      </c>
      <c r="FB59">
        <v>37.242643569253701</v>
      </c>
      <c r="FC59">
        <v>39174.8037069438</v>
      </c>
      <c r="FD59">
        <v>602.02404111469502</v>
      </c>
      <c r="FE59">
        <v>0</v>
      </c>
      <c r="FF59">
        <v>-87.400257350163898</v>
      </c>
      <c r="FG59">
        <v>0</v>
      </c>
      <c r="FH59">
        <v>38579.631880110799</v>
      </c>
      <c r="FI59">
        <v>80.548043068385994</v>
      </c>
      <c r="FJ59">
        <v>42064.605268872299</v>
      </c>
      <c r="FK59">
        <v>602.02404111469502</v>
      </c>
      <c r="FL59">
        <v>0</v>
      </c>
      <c r="FM59">
        <v>-134.22182378773499</v>
      </c>
      <c r="FN59">
        <v>0</v>
      </c>
      <c r="FO59">
        <v>41473.104271119199</v>
      </c>
      <c r="FP59">
        <v>123.69878042645</v>
      </c>
      <c r="FQ59">
        <v>93959.117600092693</v>
      </c>
      <c r="FR59">
        <v>602.02404111469502</v>
      </c>
      <c r="FS59">
        <v>-577.29816682901605</v>
      </c>
      <c r="FT59">
        <v>-40.410871678030198</v>
      </c>
      <c r="FU59">
        <v>448.67282397922799</v>
      </c>
      <c r="FV59">
        <v>71317.379355225698</v>
      </c>
      <c r="FW59">
        <v>22208.750418280299</v>
      </c>
      <c r="FX59">
        <v>101554.52468961199</v>
      </c>
      <c r="FY59">
        <v>602.02404111469502</v>
      </c>
      <c r="FZ59">
        <v>-624.28755250119104</v>
      </c>
      <c r="GA59">
        <v>-87.400257350163898</v>
      </c>
      <c r="GB59">
        <v>485.19270500076499</v>
      </c>
      <c r="GC59">
        <v>77122.282325998895</v>
      </c>
      <c r="GD59">
        <v>24056.713427348899</v>
      </c>
      <c r="GE59">
        <v>109122.80532524201</v>
      </c>
      <c r="GF59">
        <v>602.02404111469502</v>
      </c>
      <c r="GG59">
        <v>-671.10911893867899</v>
      </c>
      <c r="GH59">
        <v>-134.22182378773499</v>
      </c>
      <c r="GI59">
        <v>521.58215787583299</v>
      </c>
      <c r="GJ59">
        <v>82906.453500448697</v>
      </c>
      <c r="GK59">
        <v>25898.076568527998</v>
      </c>
    </row>
    <row r="60" spans="2:193" x14ac:dyDescent="0.25">
      <c r="D60" t="s">
        <v>86</v>
      </c>
      <c r="E60">
        <v>2246557.7292522001</v>
      </c>
      <c r="F60">
        <v>142101.05457108101</v>
      </c>
      <c r="G60">
        <v>-44234.5653218796</v>
      </c>
      <c r="H60">
        <v>-9104.9254832647803</v>
      </c>
      <c r="I60">
        <v>91181.199193688895</v>
      </c>
      <c r="J60">
        <v>2059448.8298476301</v>
      </c>
      <c r="K60">
        <v>7166.13644494251</v>
      </c>
      <c r="L60">
        <v>2408147.7568439799</v>
      </c>
      <c r="M60">
        <v>142101.05457108101</v>
      </c>
      <c r="N60">
        <v>-47835.053196916298</v>
      </c>
      <c r="O60">
        <v>-19692.048138223799</v>
      </c>
      <c r="P60">
        <v>98602.924709454295</v>
      </c>
      <c r="Q60">
        <v>2227078.3857654599</v>
      </c>
      <c r="R60">
        <v>7892.4931331232801</v>
      </c>
      <c r="S60">
        <v>2569160.6771943602</v>
      </c>
      <c r="T60">
        <v>142101.05457108101</v>
      </c>
      <c r="U60">
        <v>-51422.682186685102</v>
      </c>
      <c r="V60">
        <v>-30241.359640843701</v>
      </c>
      <c r="W60">
        <v>105998.14406266301</v>
      </c>
      <c r="X60">
        <v>2394109.2646978698</v>
      </c>
      <c r="Y60">
        <v>8616.2556902748292</v>
      </c>
      <c r="Z60">
        <v>2139230.8604184599</v>
      </c>
      <c r="AA60">
        <v>142101.05457108101</v>
      </c>
      <c r="AB60">
        <v>-9005.3978743063708</v>
      </c>
      <c r="AC60">
        <v>-9104.9254832647803</v>
      </c>
      <c r="AD60">
        <v>88109.283127100396</v>
      </c>
      <c r="AE60">
        <v>1926095.93025974</v>
      </c>
      <c r="AF60">
        <v>1034.9158181130399</v>
      </c>
      <c r="AG60">
        <v>2292084.98008192</v>
      </c>
      <c r="AH60">
        <v>142101.05457108101</v>
      </c>
      <c r="AI60">
        <v>-9738.3953757034105</v>
      </c>
      <c r="AJ60">
        <v>-19692.048138223799</v>
      </c>
      <c r="AK60">
        <v>95280.968963027204</v>
      </c>
      <c r="AL60">
        <v>2082871.1803971599</v>
      </c>
      <c r="AM60">
        <v>1262.2196645751201</v>
      </c>
      <c r="AN60">
        <v>2444393.1921751401</v>
      </c>
      <c r="AO60">
        <v>142101.05457108101</v>
      </c>
      <c r="AP60">
        <v>-10468.7750288812</v>
      </c>
      <c r="AQ60">
        <v>-30241.359640843701</v>
      </c>
      <c r="AR60">
        <v>102427.04163525401</v>
      </c>
      <c r="AS60">
        <v>2239086.5189269502</v>
      </c>
      <c r="AT60">
        <v>1488.7117115855599</v>
      </c>
      <c r="AU60">
        <v>2120082.4585878998</v>
      </c>
      <c r="AV60">
        <v>142101.05457108101</v>
      </c>
      <c r="AW60">
        <v>-9005.3978743063708</v>
      </c>
      <c r="AX60">
        <v>-9104.9254832647803</v>
      </c>
      <c r="AY60">
        <v>44390.802599625102</v>
      </c>
      <c r="AZ60">
        <v>1927019.5257214301</v>
      </c>
      <c r="BA60">
        <v>24681.399053335001</v>
      </c>
      <c r="BB60">
        <v>2271377.9874046799</v>
      </c>
      <c r="BC60">
        <v>142101.05457108101</v>
      </c>
      <c r="BD60">
        <v>-9738.3953757034105</v>
      </c>
      <c r="BE60">
        <v>-19692.048138223799</v>
      </c>
      <c r="BF60">
        <v>48004.0074623853</v>
      </c>
      <c r="BG60">
        <v>2083869.95223364</v>
      </c>
      <c r="BH60">
        <v>26833.4166515012</v>
      </c>
      <c r="BI60">
        <v>2422133.1750471098</v>
      </c>
      <c r="BJ60">
        <v>142101.05457108101</v>
      </c>
      <c r="BK60">
        <v>-10468.7750288812</v>
      </c>
      <c r="BL60">
        <v>-30241.359640843701</v>
      </c>
      <c r="BM60">
        <v>51604.3080220642</v>
      </c>
      <c r="BN60">
        <v>2240160.1986511601</v>
      </c>
      <c r="BO60">
        <v>28977.748472531101</v>
      </c>
      <c r="BP60">
        <v>2096434.2794029</v>
      </c>
      <c r="BQ60">
        <v>142101.05457108101</v>
      </c>
      <c r="BR60">
        <v>-9005.3978743063708</v>
      </c>
      <c r="BS60">
        <v>-9104.9254832647803</v>
      </c>
      <c r="BT60">
        <v>44390.802599625102</v>
      </c>
      <c r="BU60">
        <v>1927019.5257214301</v>
      </c>
      <c r="BV60">
        <v>1033.21986833807</v>
      </c>
      <c r="BW60">
        <v>2245804.9564255602</v>
      </c>
      <c r="BX60">
        <v>142101.05457108101</v>
      </c>
      <c r="BY60">
        <v>-9738.3953757034105</v>
      </c>
      <c r="BZ60">
        <v>-19692.048138223799</v>
      </c>
      <c r="CA60">
        <v>48004.0074623853</v>
      </c>
      <c r="CB60">
        <v>2083869.95223364</v>
      </c>
      <c r="CC60">
        <v>1260.38567237661</v>
      </c>
      <c r="CD60">
        <v>2394642.1667445502</v>
      </c>
      <c r="CE60">
        <v>142101.05457108101</v>
      </c>
      <c r="CF60">
        <v>-10468.7750288812</v>
      </c>
      <c r="CG60">
        <v>-30241.359640843701</v>
      </c>
      <c r="CH60">
        <v>51604.3080220642</v>
      </c>
      <c r="CI60">
        <v>2240160.1986511601</v>
      </c>
      <c r="CJ60">
        <v>1486.7401699721599</v>
      </c>
      <c r="CK60">
        <v>2169713.9902931801</v>
      </c>
      <c r="CL60">
        <v>142101.05457108101</v>
      </c>
      <c r="CM60">
        <v>-14452.262671848899</v>
      </c>
      <c r="CN60">
        <v>-9104.9254832647803</v>
      </c>
      <c r="CO60">
        <v>45452.812257111997</v>
      </c>
      <c r="CP60">
        <v>2005247.67020787</v>
      </c>
      <c r="CQ60">
        <v>469.64141222751698</v>
      </c>
      <c r="CR60">
        <v>2325049.2949464298</v>
      </c>
      <c r="CS60">
        <v>142101.05457108101</v>
      </c>
      <c r="CT60">
        <v>-15628.609633511</v>
      </c>
      <c r="CU60">
        <v>-19692.048138223799</v>
      </c>
      <c r="CV60">
        <v>49152.459766411797</v>
      </c>
      <c r="CW60">
        <v>2168465.5038294401</v>
      </c>
      <c r="CX60">
        <v>650.93455123380704</v>
      </c>
      <c r="CY60">
        <v>2479829.8306545001</v>
      </c>
      <c r="CZ60">
        <v>142101.05457108101</v>
      </c>
      <c r="DA60">
        <v>-16800.7553560243</v>
      </c>
      <c r="DB60">
        <v>-30241.359640843701</v>
      </c>
      <c r="DC60">
        <v>52838.894248892699</v>
      </c>
      <c r="DD60">
        <v>2331100.4166166498</v>
      </c>
      <c r="DE60">
        <v>831.580214743645</v>
      </c>
      <c r="DF60">
        <v>2402633.68051172</v>
      </c>
      <c r="DG60">
        <v>142101.05457108101</v>
      </c>
      <c r="DH60">
        <v>-52562.511814920101</v>
      </c>
      <c r="DI60">
        <v>-9104.9254832647803</v>
      </c>
      <c r="DJ60">
        <v>96683.086966014394</v>
      </c>
      <c r="DK60">
        <v>2223923.2879506801</v>
      </c>
      <c r="DL60">
        <v>1593.68832212803</v>
      </c>
      <c r="DM60">
        <v>2576927.5646013599</v>
      </c>
      <c r="DN60">
        <v>142101.05457108101</v>
      </c>
      <c r="DO60">
        <v>-56840.855799855497</v>
      </c>
      <c r="DP60">
        <v>-19692.048138223799</v>
      </c>
      <c r="DQ60">
        <v>104552.640556271</v>
      </c>
      <c r="DR60">
        <v>2404940.2997606201</v>
      </c>
      <c r="DS60">
        <v>1866.47365147506</v>
      </c>
      <c r="DT60">
        <v>2750598.9705335498</v>
      </c>
      <c r="DU60">
        <v>142101.05457108101</v>
      </c>
      <c r="DV60">
        <v>-61103.919984844601</v>
      </c>
      <c r="DW60">
        <v>-30241.359640843701</v>
      </c>
      <c r="DX60">
        <v>112394.088597992</v>
      </c>
      <c r="DY60">
        <v>2585310.82224266</v>
      </c>
      <c r="DZ60">
        <v>2138.2847475029898</v>
      </c>
      <c r="EA60">
        <v>2186889.2201828398</v>
      </c>
      <c r="EB60">
        <v>142101.05457108101</v>
      </c>
      <c r="EC60">
        <v>-15912.087184156801</v>
      </c>
      <c r="ED60">
        <v>-9104.9254832647803</v>
      </c>
      <c r="EE60">
        <v>46595.309535526598</v>
      </c>
      <c r="EF60">
        <v>2022717.90604552</v>
      </c>
      <c r="EG60">
        <v>491.96269813411101</v>
      </c>
      <c r="EH60">
        <v>2343622.5086643202</v>
      </c>
      <c r="EI60">
        <v>142101.05457108101</v>
      </c>
      <c r="EJ60">
        <v>-17207.257071239401</v>
      </c>
      <c r="EK60">
        <v>-19692.048138223799</v>
      </c>
      <c r="EL60">
        <v>50387.951009348501</v>
      </c>
      <c r="EM60">
        <v>2187357.73560736</v>
      </c>
      <c r="EN60">
        <v>675.07268599326301</v>
      </c>
      <c r="EO60">
        <v>2499796.0354012302</v>
      </c>
      <c r="EP60">
        <v>142101.05457108101</v>
      </c>
      <c r="EQ60">
        <v>-18497.8013515823</v>
      </c>
      <c r="ER60">
        <v>-30241.359640843701</v>
      </c>
      <c r="ES60">
        <v>54167.047335049603</v>
      </c>
      <c r="ET60">
        <v>2351409.5657779202</v>
      </c>
      <c r="EU60">
        <v>857.52870961006101</v>
      </c>
      <c r="EV60">
        <v>1938716.7253896999</v>
      </c>
      <c r="EW60">
        <v>142101.05457108101</v>
      </c>
      <c r="EX60">
        <v>0</v>
      </c>
      <c r="EY60">
        <v>-9104.9254832647803</v>
      </c>
      <c r="EZ60">
        <v>0</v>
      </c>
      <c r="FA60">
        <v>1805588.2982366199</v>
      </c>
      <c r="FB60">
        <v>132.29806525750899</v>
      </c>
      <c r="FC60">
        <v>2075249.92708569</v>
      </c>
      <c r="FD60">
        <v>142101.05457108101</v>
      </c>
      <c r="FE60">
        <v>0</v>
      </c>
      <c r="FF60">
        <v>-19692.048138223799</v>
      </c>
      <c r="FG60">
        <v>0</v>
      </c>
      <c r="FH60">
        <v>1952554.7876279801</v>
      </c>
      <c r="FI60">
        <v>286.133024859263</v>
      </c>
      <c r="FJ60">
        <v>2211295.5102042002</v>
      </c>
      <c r="FK60">
        <v>142101.05457108101</v>
      </c>
      <c r="FL60">
        <v>0</v>
      </c>
      <c r="FM60">
        <v>-30241.359640843701</v>
      </c>
      <c r="FN60">
        <v>0</v>
      </c>
      <c r="FO60">
        <v>2098996.39670008</v>
      </c>
      <c r="FP60">
        <v>439.41857389101102</v>
      </c>
      <c r="FQ60">
        <v>3741946.0361058</v>
      </c>
      <c r="FR60">
        <v>142101.05457108101</v>
      </c>
      <c r="FS60">
        <v>-130070.36404664</v>
      </c>
      <c r="FT60">
        <v>-9104.9254832647803</v>
      </c>
      <c r="FU60">
        <v>81815.062062801604</v>
      </c>
      <c r="FV60">
        <v>3609445.8063741601</v>
      </c>
      <c r="FW60">
        <v>47759.402627657102</v>
      </c>
      <c r="FX60">
        <v>4025253.7165810098</v>
      </c>
      <c r="FY60">
        <v>142101.05457108101</v>
      </c>
      <c r="FZ60">
        <v>-140657.486701599</v>
      </c>
      <c r="GA60">
        <v>-19692.048138223799</v>
      </c>
      <c r="GB60">
        <v>88474.427579541196</v>
      </c>
      <c r="GC60">
        <v>3903237.9068929902</v>
      </c>
      <c r="GD60">
        <v>51789.862377221601</v>
      </c>
      <c r="GE60">
        <v>4307549.5839116704</v>
      </c>
      <c r="GF60">
        <v>142101.05457108101</v>
      </c>
      <c r="GG60">
        <v>-151206.798204219</v>
      </c>
      <c r="GH60">
        <v>-30241.359640843701</v>
      </c>
      <c r="GI60">
        <v>95110.009648006802</v>
      </c>
      <c r="GJ60">
        <v>4195980.74990997</v>
      </c>
      <c r="GK60">
        <v>55805.927627680598</v>
      </c>
    </row>
    <row r="61" spans="2:193" x14ac:dyDescent="0.25">
      <c r="D61" t="s">
        <v>87</v>
      </c>
      <c r="E61">
        <v>31.190820263002699</v>
      </c>
      <c r="F61">
        <v>5.82898290575216E-2</v>
      </c>
      <c r="G61">
        <v>3.7042234273396701E-3</v>
      </c>
      <c r="H61">
        <v>-2.3072661571017501E-3</v>
      </c>
      <c r="I61">
        <v>0.23321759668317599</v>
      </c>
      <c r="J61">
        <v>30.751790030899699</v>
      </c>
      <c r="K61">
        <v>0.14612584909246601</v>
      </c>
      <c r="L61">
        <v>33.725285663398402</v>
      </c>
      <c r="M61">
        <v>5.82898290575216E-2</v>
      </c>
      <c r="N61">
        <v>4.0057299853764102E-3</v>
      </c>
      <c r="O61">
        <v>-4.9901337816429204E-3</v>
      </c>
      <c r="P61">
        <v>0.25220042432017897</v>
      </c>
      <c r="Q61">
        <v>33.254842707833198</v>
      </c>
      <c r="R61">
        <v>0.16093710598380201</v>
      </c>
      <c r="S61">
        <v>36.250699401649598</v>
      </c>
      <c r="T61">
        <v>5.82898290575216E-2</v>
      </c>
      <c r="U61">
        <v>4.3061597342912697E-3</v>
      </c>
      <c r="V61">
        <v>-7.66341973609208E-3</v>
      </c>
      <c r="W61">
        <v>0.271115456144223</v>
      </c>
      <c r="X61">
        <v>35.748955910920799</v>
      </c>
      <c r="Y61">
        <v>0.17569546552909701</v>
      </c>
      <c r="Z61">
        <v>29.060468486998801</v>
      </c>
      <c r="AA61">
        <v>5.82898290575216E-2</v>
      </c>
      <c r="AB61">
        <v>-2.2820450079272798E-3</v>
      </c>
      <c r="AC61">
        <v>-2.3072661571017501E-3</v>
      </c>
      <c r="AD61">
        <v>0.22510678064317299</v>
      </c>
      <c r="AE61">
        <v>28.7605580523702</v>
      </c>
      <c r="AF61">
        <v>2.11031360933298E-2</v>
      </c>
      <c r="AG61">
        <v>31.421533161440301</v>
      </c>
      <c r="AH61">
        <v>5.82898290575216E-2</v>
      </c>
      <c r="AI61">
        <v>-2.4677928574106099E-3</v>
      </c>
      <c r="AJ61">
        <v>-4.9901337816429204E-3</v>
      </c>
      <c r="AK61">
        <v>0.24342942557922201</v>
      </c>
      <c r="AL61">
        <v>31.101533707795198</v>
      </c>
      <c r="AM61">
        <v>2.5738125647526498E-2</v>
      </c>
      <c r="AN61">
        <v>33.774165462045197</v>
      </c>
      <c r="AO61">
        <v>5.82898290575216E-2</v>
      </c>
      <c r="AP61">
        <v>-2.65287732171338E-3</v>
      </c>
      <c r="AQ61">
        <v>-7.66341973609208E-3</v>
      </c>
      <c r="AR61">
        <v>0.26168663249770702</v>
      </c>
      <c r="AS61">
        <v>33.4341487358802</v>
      </c>
      <c r="AT61">
        <v>3.0356561667600899E-2</v>
      </c>
      <c r="AU61">
        <v>30.217707521548199</v>
      </c>
      <c r="AV61">
        <v>5.82898290575216E-2</v>
      </c>
      <c r="AW61">
        <v>-2.2820450079272798E-3</v>
      </c>
      <c r="AX61">
        <v>-2.3072661571017501E-3</v>
      </c>
      <c r="AY61">
        <v>0.117205557036922</v>
      </c>
      <c r="AZ61">
        <v>28.7743492246966</v>
      </c>
      <c r="BA61">
        <v>1.2724522219221399</v>
      </c>
      <c r="BB61">
        <v>32.672966070895399</v>
      </c>
      <c r="BC61">
        <v>5.82898290575216E-2</v>
      </c>
      <c r="BD61">
        <v>-2.4677928574106099E-3</v>
      </c>
      <c r="BE61">
        <v>-4.9901337816429204E-3</v>
      </c>
      <c r="BF61">
        <v>0.12674554423759299</v>
      </c>
      <c r="BG61">
        <v>31.116447417405201</v>
      </c>
      <c r="BH61">
        <v>1.3789412068344999</v>
      </c>
      <c r="BI61">
        <v>35.119455839709403</v>
      </c>
      <c r="BJ61">
        <v>5.82898290575216E-2</v>
      </c>
      <c r="BK61">
        <v>-2.6528773217142599E-3</v>
      </c>
      <c r="BL61">
        <v>-7.66341973609208E-3</v>
      </c>
      <c r="BM61">
        <v>0.13625146005543001</v>
      </c>
      <c r="BN61">
        <v>33.450180973710502</v>
      </c>
      <c r="BO61">
        <v>1.4850498739436</v>
      </c>
      <c r="BP61">
        <v>28.966323853332799</v>
      </c>
      <c r="BQ61">
        <v>5.82898290575216E-2</v>
      </c>
      <c r="BR61">
        <v>-2.2820450079272798E-3</v>
      </c>
      <c r="BS61">
        <v>-2.3072661571017501E-3</v>
      </c>
      <c r="BT61">
        <v>0.117205557036922</v>
      </c>
      <c r="BU61">
        <v>28.7743492246966</v>
      </c>
      <c r="BV61">
        <v>2.1068553706741201E-2</v>
      </c>
      <c r="BW61">
        <v>31.319725592476502</v>
      </c>
      <c r="BX61">
        <v>5.82898290575216E-2</v>
      </c>
      <c r="BY61">
        <v>-2.4677928574106099E-3</v>
      </c>
      <c r="BZ61">
        <v>-4.9901337816429204E-3</v>
      </c>
      <c r="CA61">
        <v>0.12674554423759299</v>
      </c>
      <c r="CB61">
        <v>31.116447417405201</v>
      </c>
      <c r="CC61">
        <v>2.57007284155178E-2</v>
      </c>
      <c r="CD61">
        <v>33.664722325409002</v>
      </c>
      <c r="CE61">
        <v>5.82898290575216E-2</v>
      </c>
      <c r="CF61">
        <v>-2.6528773217142599E-3</v>
      </c>
      <c r="CG61">
        <v>-7.66341973609208E-3</v>
      </c>
      <c r="CH61">
        <v>0.13625146005543001</v>
      </c>
      <c r="CI61">
        <v>33.450180973710502</v>
      </c>
      <c r="CJ61">
        <v>3.0316359643191602E-2</v>
      </c>
      <c r="CK61">
        <v>30.116537971568501</v>
      </c>
      <c r="CL61">
        <v>5.82898290575216E-2</v>
      </c>
      <c r="CM61">
        <v>-3.6623272334956902E-3</v>
      </c>
      <c r="CN61">
        <v>-2.3072661571017501E-3</v>
      </c>
      <c r="CO61">
        <v>0.112185521184045</v>
      </c>
      <c r="CP61">
        <v>29.942455680603398</v>
      </c>
      <c r="CQ61">
        <v>9.5765341140222893E-3</v>
      </c>
      <c r="CR61">
        <v>32.563561790103201</v>
      </c>
      <c r="CS61">
        <v>5.82898290575216E-2</v>
      </c>
      <c r="CT61">
        <v>-3.9604236362249497E-3</v>
      </c>
      <c r="CU61">
        <v>-4.9901337816429204E-3</v>
      </c>
      <c r="CV61">
        <v>0.121316900815298</v>
      </c>
      <c r="CW61">
        <v>32.3796323057691</v>
      </c>
      <c r="CX61">
        <v>1.32733118792056E-2</v>
      </c>
      <c r="CY61">
        <v>35.001846237857301</v>
      </c>
      <c r="CZ61">
        <v>5.82898290575216E-2</v>
      </c>
      <c r="DA61">
        <v>-4.2574554089389602E-3</v>
      </c>
      <c r="DB61">
        <v>-7.66341973609208E-3</v>
      </c>
      <c r="DC61">
        <v>0.13041566837646501</v>
      </c>
      <c r="DD61">
        <v>34.8081047287017</v>
      </c>
      <c r="DE61">
        <v>1.6956886866656001E-2</v>
      </c>
      <c r="DF61">
        <v>33.543188813294798</v>
      </c>
      <c r="DG61">
        <v>5.82898290575216E-2</v>
      </c>
      <c r="DH61">
        <v>-4.7095694037935199E-4</v>
      </c>
      <c r="DI61">
        <v>-2.3072661571017501E-3</v>
      </c>
      <c r="DJ61">
        <v>0.247449416693406</v>
      </c>
      <c r="DK61">
        <v>33.207730633903097</v>
      </c>
      <c r="DL61">
        <v>3.2497156738350901E-2</v>
      </c>
      <c r="DM61">
        <v>36.269126072435498</v>
      </c>
      <c r="DN61">
        <v>5.82898290575216E-2</v>
      </c>
      <c r="DO61">
        <v>-5.0929064481941599E-4</v>
      </c>
      <c r="DP61">
        <v>-4.9901337816429204E-3</v>
      </c>
      <c r="DQ61">
        <v>0.26759064828471002</v>
      </c>
      <c r="DR61">
        <v>35.9106854529416</v>
      </c>
      <c r="DS61">
        <v>3.80595665776075E-2</v>
      </c>
      <c r="DT61">
        <v>38.985327841364303</v>
      </c>
      <c r="DU61">
        <v>5.82898290575216E-2</v>
      </c>
      <c r="DV61">
        <v>-5.4748744318011699E-4</v>
      </c>
      <c r="DW61">
        <v>-7.66341973609208E-3</v>
      </c>
      <c r="DX61">
        <v>0.287659946906068</v>
      </c>
      <c r="DY61">
        <v>38.603986861912297</v>
      </c>
      <c r="DZ61">
        <v>4.3602110667438E-2</v>
      </c>
      <c r="EA61">
        <v>30.388330228570801</v>
      </c>
      <c r="EB61">
        <v>5.82898290575216E-2</v>
      </c>
      <c r="EC61">
        <v>-4.0322592772810096E-3</v>
      </c>
      <c r="ED61">
        <v>-2.3072661571017501E-3</v>
      </c>
      <c r="EE61">
        <v>0.123026142570026</v>
      </c>
      <c r="EF61">
        <v>30.2033220913065</v>
      </c>
      <c r="EG61">
        <v>1.00316910707726E-2</v>
      </c>
      <c r="EH61">
        <v>32.857476672675404</v>
      </c>
      <c r="EI61">
        <v>5.82898290575216E-2</v>
      </c>
      <c r="EJ61">
        <v>-4.3604664277641101E-3</v>
      </c>
      <c r="EK61">
        <v>-4.9901337816429204E-3</v>
      </c>
      <c r="EL61">
        <v>0.13303989836059299</v>
      </c>
      <c r="EM61">
        <v>32.6617320289715</v>
      </c>
      <c r="EN61">
        <v>1.37655164952261E-2</v>
      </c>
      <c r="EO61">
        <v>35.317804736622101</v>
      </c>
      <c r="EP61">
        <v>5.82898290575216E-2</v>
      </c>
      <c r="EQ61">
        <v>-4.6875014098386502E-3</v>
      </c>
      <c r="ER61">
        <v>-7.66341973609208E-3</v>
      </c>
      <c r="ES61">
        <v>0.14301789073763899</v>
      </c>
      <c r="ET61">
        <v>35.111361931144302</v>
      </c>
      <c r="EU61">
        <v>1.74860068288781E-2</v>
      </c>
      <c r="EV61">
        <v>27.019812507667201</v>
      </c>
      <c r="EW61">
        <v>5.82898290575216E-2</v>
      </c>
      <c r="EX61">
        <v>0</v>
      </c>
      <c r="EY61">
        <v>-2.3072661571017501E-3</v>
      </c>
      <c r="EZ61">
        <v>0</v>
      </c>
      <c r="FA61">
        <v>26.961132233487</v>
      </c>
      <c r="FB61">
        <v>2.6977112796516098E-3</v>
      </c>
      <c r="FC61">
        <v>29.214777276814399</v>
      </c>
      <c r="FD61">
        <v>5.82898290575216E-2</v>
      </c>
      <c r="FE61">
        <v>0</v>
      </c>
      <c r="FF61">
        <v>-4.9901337816429204E-3</v>
      </c>
      <c r="FG61">
        <v>0</v>
      </c>
      <c r="FH61">
        <v>29.1556429966781</v>
      </c>
      <c r="FI61">
        <v>5.8345848606418498E-3</v>
      </c>
      <c r="FJ61">
        <v>31.401902886071898</v>
      </c>
      <c r="FK61">
        <v>5.82898290575216E-2</v>
      </c>
      <c r="FL61">
        <v>0</v>
      </c>
      <c r="FM61">
        <v>-7.66341973609208E-3</v>
      </c>
      <c r="FN61">
        <v>0</v>
      </c>
      <c r="FO61">
        <v>31.342316221428501</v>
      </c>
      <c r="FP61">
        <v>8.9602553217000003E-3</v>
      </c>
      <c r="FQ61">
        <v>56.5359557377001</v>
      </c>
      <c r="FR61">
        <v>5.82898290575216E-2</v>
      </c>
      <c r="FS61">
        <v>-3.2960945101478997E-2</v>
      </c>
      <c r="FT61">
        <v>-2.3072661571017501E-3</v>
      </c>
      <c r="FU61">
        <v>0.20193393813128999</v>
      </c>
      <c r="FV61">
        <v>53.896420225085897</v>
      </c>
      <c r="FW61">
        <v>2.41457995668353</v>
      </c>
      <c r="FX61">
        <v>61.133397281385001</v>
      </c>
      <c r="FY61">
        <v>5.82898290575216E-2</v>
      </c>
      <c r="FZ61">
        <v>-3.5643812725965097E-2</v>
      </c>
      <c r="GA61">
        <v>-4.9901337816429204E-3</v>
      </c>
      <c r="GB61">
        <v>0.218370421467554</v>
      </c>
      <c r="GC61">
        <v>58.283338150383301</v>
      </c>
      <c r="GD61">
        <v>2.6140328269834501</v>
      </c>
      <c r="GE61">
        <v>65.714419390985299</v>
      </c>
      <c r="GF61">
        <v>5.82898290575216E-2</v>
      </c>
      <c r="GG61">
        <v>-3.83170986804586E-2</v>
      </c>
      <c r="GH61">
        <v>-7.66341973609208E-3</v>
      </c>
      <c r="GI61">
        <v>0.234748203077665</v>
      </c>
      <c r="GJ61">
        <v>62.654588511663398</v>
      </c>
      <c r="GK61">
        <v>2.8127733656037202</v>
      </c>
    </row>
    <row r="62" spans="2:193" x14ac:dyDescent="0.25">
      <c r="D62" t="s">
        <v>88</v>
      </c>
      <c r="E62">
        <v>4.5949993028198204</v>
      </c>
      <c r="F62">
        <v>0.18719997696651799</v>
      </c>
      <c r="G62">
        <v>-1.41165704618871E-2</v>
      </c>
      <c r="H62">
        <v>-1.3096503408583701E-2</v>
      </c>
      <c r="I62">
        <v>0.23111043398876799</v>
      </c>
      <c r="J62">
        <v>4.0628949064367799</v>
      </c>
      <c r="K62">
        <v>0.14100705929823601</v>
      </c>
      <c r="L62">
        <v>4.9424262683306202</v>
      </c>
      <c r="M62">
        <v>0.18719997696651799</v>
      </c>
      <c r="N62">
        <v>-1.52655936390182E-2</v>
      </c>
      <c r="O62">
        <v>-2.8324995744147999E-2</v>
      </c>
      <c r="P62">
        <v>0.249921748383194</v>
      </c>
      <c r="Q62">
        <v>4.3935956546350798</v>
      </c>
      <c r="R62">
        <v>0.155299477728848</v>
      </c>
      <c r="S62">
        <v>5.2886124232500196</v>
      </c>
      <c r="T62">
        <v>0.18719997696651799</v>
      </c>
      <c r="U62">
        <v>-1.64105131619348E-2</v>
      </c>
      <c r="V62">
        <v>-4.3499100607082397E-2</v>
      </c>
      <c r="W62">
        <v>0.26866587951195697</v>
      </c>
      <c r="X62">
        <v>4.7231153287327503</v>
      </c>
      <c r="Y62">
        <v>0.169540851807922</v>
      </c>
      <c r="Z62">
        <v>4.2043909553072503</v>
      </c>
      <c r="AA62">
        <v>0.18719997696651799</v>
      </c>
      <c r="AB62">
        <v>-1.29533431298574E-2</v>
      </c>
      <c r="AC62">
        <v>-1.3096503408583701E-2</v>
      </c>
      <c r="AD62">
        <v>0.22306154873169201</v>
      </c>
      <c r="AE62">
        <v>3.79981538309934</v>
      </c>
      <c r="AF62">
        <v>2.0363893048162399E-2</v>
      </c>
      <c r="AG62">
        <v>4.5200242181134103</v>
      </c>
      <c r="AH62">
        <v>0.18719997696651799</v>
      </c>
      <c r="AI62">
        <v>-1.40076850125217E-2</v>
      </c>
      <c r="AJ62">
        <v>-2.8324995744147999E-2</v>
      </c>
      <c r="AK62">
        <v>0.24121772130286701</v>
      </c>
      <c r="AL62">
        <v>4.1091026817236402</v>
      </c>
      <c r="AM62">
        <v>2.4836518877024E-2</v>
      </c>
      <c r="AN62">
        <v>4.8345302192666999</v>
      </c>
      <c r="AO62">
        <v>0.18719997696651799</v>
      </c>
      <c r="AP62">
        <v>-1.5058261388457801E-2</v>
      </c>
      <c r="AQ62">
        <v>-4.3499100607082397E-2</v>
      </c>
      <c r="AR62">
        <v>0.25930905040060998</v>
      </c>
      <c r="AS62">
        <v>4.4172853828529801</v>
      </c>
      <c r="AT62">
        <v>2.92931710422113E-2</v>
      </c>
      <c r="AU62">
        <v>5.3306890088831</v>
      </c>
      <c r="AV62">
        <v>0.18719997696651799</v>
      </c>
      <c r="AW62">
        <v>-1.29533431298574E-2</v>
      </c>
      <c r="AX62">
        <v>-1.3096503408583701E-2</v>
      </c>
      <c r="AY62">
        <v>0.116310624655661</v>
      </c>
      <c r="AZ62">
        <v>3.8016374586189601</v>
      </c>
      <c r="BA62">
        <v>1.2515907951804399</v>
      </c>
      <c r="BB62">
        <v>5.7379976946547799</v>
      </c>
      <c r="BC62">
        <v>0.18719997696651799</v>
      </c>
      <c r="BD62">
        <v>-1.40076850125217E-2</v>
      </c>
      <c r="BE62">
        <v>-2.8324995744147999E-2</v>
      </c>
      <c r="BF62">
        <v>0.12577776852297301</v>
      </c>
      <c r="BG62">
        <v>4.1110730657159102</v>
      </c>
      <c r="BH62">
        <v>1.3562795642061201</v>
      </c>
      <c r="BI62">
        <v>6.1438517065487304</v>
      </c>
      <c r="BJ62">
        <v>0.18719997696651799</v>
      </c>
      <c r="BK62">
        <v>-1.50582613884591E-2</v>
      </c>
      <c r="BL62">
        <v>-4.3499100607082397E-2</v>
      </c>
      <c r="BM62">
        <v>0.13521110116221299</v>
      </c>
      <c r="BN62">
        <v>4.4194035456446299</v>
      </c>
      <c r="BO62">
        <v>1.46059444477098</v>
      </c>
      <c r="BP62">
        <v>4.0994287357855503</v>
      </c>
      <c r="BQ62">
        <v>0.18719997696651799</v>
      </c>
      <c r="BR62">
        <v>-1.29533431298574E-2</v>
      </c>
      <c r="BS62">
        <v>-1.3096503408583701E-2</v>
      </c>
      <c r="BT62">
        <v>0.116310624655661</v>
      </c>
      <c r="BU62">
        <v>3.8016374586189601</v>
      </c>
      <c r="BV62">
        <v>2.03305220828837E-2</v>
      </c>
      <c r="BW62">
        <v>4.4065185621190599</v>
      </c>
      <c r="BX62">
        <v>0.18719997696651799</v>
      </c>
      <c r="BY62">
        <v>-1.40076850125217E-2</v>
      </c>
      <c r="BZ62">
        <v>-2.8324995744147999E-2</v>
      </c>
      <c r="CA62">
        <v>0.12577776852297301</v>
      </c>
      <c r="CB62">
        <v>4.1110730657159102</v>
      </c>
      <c r="CC62">
        <v>2.4800431670385599E-2</v>
      </c>
      <c r="CD62">
        <v>4.7125116390728898</v>
      </c>
      <c r="CE62">
        <v>0.18719997696651799</v>
      </c>
      <c r="CF62">
        <v>-1.50582613884591E-2</v>
      </c>
      <c r="CG62">
        <v>-4.3499100607082397E-2</v>
      </c>
      <c r="CH62">
        <v>0.13521110116221299</v>
      </c>
      <c r="CI62">
        <v>4.4194035456446299</v>
      </c>
      <c r="CJ62">
        <v>2.92543772950749E-2</v>
      </c>
      <c r="CK62">
        <v>4.2295126492365398</v>
      </c>
      <c r="CL62">
        <v>0.18719997696651799</v>
      </c>
      <c r="CM62">
        <v>-2.0788100648544201E-2</v>
      </c>
      <c r="CN62">
        <v>-1.3096503408583701E-2</v>
      </c>
      <c r="CO62">
        <v>0.11098972475383199</v>
      </c>
      <c r="CP62">
        <v>3.95596648353458</v>
      </c>
      <c r="CQ62">
        <v>9.2410680387769208E-3</v>
      </c>
      <c r="CR62">
        <v>4.5471907010835899</v>
      </c>
      <c r="CS62">
        <v>0.18719997696651799</v>
      </c>
      <c r="CT62">
        <v>-2.2480155352498699E-2</v>
      </c>
      <c r="CU62">
        <v>-2.8324995744147999E-2</v>
      </c>
      <c r="CV62">
        <v>0.120023772117502</v>
      </c>
      <c r="CW62">
        <v>4.2779637554502301</v>
      </c>
      <c r="CX62">
        <v>1.28083476459445E-2</v>
      </c>
      <c r="CY62">
        <v>4.8637341884596603</v>
      </c>
      <c r="CZ62">
        <v>0.18719997696651799</v>
      </c>
      <c r="DA62">
        <v>-2.4166167003933502E-2</v>
      </c>
      <c r="DB62">
        <v>-4.3499100607082397E-2</v>
      </c>
      <c r="DC62">
        <v>0.129025555026335</v>
      </c>
      <c r="DD62">
        <v>4.5988110371089901</v>
      </c>
      <c r="DE62">
        <v>1.6362886968800699E-2</v>
      </c>
      <c r="DF62">
        <v>4.8051040934616402</v>
      </c>
      <c r="DG62">
        <v>0.18719997696651799</v>
      </c>
      <c r="DH62">
        <v>-3.2950218970128703E-2</v>
      </c>
      <c r="DI62">
        <v>-1.3096503408583701E-2</v>
      </c>
      <c r="DJ62">
        <v>0.24522080199784599</v>
      </c>
      <c r="DK62">
        <v>4.3873712558274196</v>
      </c>
      <c r="DL62">
        <v>3.1358781048581599E-2</v>
      </c>
      <c r="DM62">
        <v>5.1696326116989999</v>
      </c>
      <c r="DN62">
        <v>0.18719997696651799</v>
      </c>
      <c r="DO62">
        <v>-3.5632213537457602E-2</v>
      </c>
      <c r="DP62">
        <v>-2.8324995744147999E-2</v>
      </c>
      <c r="DQ62">
        <v>0.265180634718583</v>
      </c>
      <c r="DR62">
        <v>4.7444828696738499</v>
      </c>
      <c r="DS62">
        <v>3.6726339621663599E-2</v>
      </c>
      <c r="DT62">
        <v>5.5328592423711598</v>
      </c>
      <c r="DU62">
        <v>0.18719997696651799</v>
      </c>
      <c r="DV62">
        <v>-3.8304629552767401E-2</v>
      </c>
      <c r="DW62">
        <v>-4.3499100607082397E-2</v>
      </c>
      <c r="DX62">
        <v>0.28506918232249501</v>
      </c>
      <c r="DY62">
        <v>5.10031908489941</v>
      </c>
      <c r="DZ62">
        <v>4.2074728342698597E-2</v>
      </c>
      <c r="EA62">
        <v>4.27341449796904</v>
      </c>
      <c r="EB62">
        <v>0.18719997696651799</v>
      </c>
      <c r="EC62">
        <v>-2.2887908794861501E-2</v>
      </c>
      <c r="ED62">
        <v>-1.3096503408583701E-2</v>
      </c>
      <c r="EE62">
        <v>0.12208676664356601</v>
      </c>
      <c r="EF62">
        <v>3.9904318857190599</v>
      </c>
      <c r="EG62">
        <v>9.6802808432813192E-3</v>
      </c>
      <c r="EH62">
        <v>4.5946659561080896</v>
      </c>
      <c r="EI62">
        <v>0.18719997696651799</v>
      </c>
      <c r="EJ62">
        <v>-2.4750878115377802E-2</v>
      </c>
      <c r="EK62">
        <v>-2.8324995744147999E-2</v>
      </c>
      <c r="EL62">
        <v>0.13202406160291599</v>
      </c>
      <c r="EM62">
        <v>4.3152344810683001</v>
      </c>
      <c r="EN62">
        <v>1.32833103298852E-2</v>
      </c>
      <c r="EO62">
        <v>4.9147700876109797</v>
      </c>
      <c r="EP62">
        <v>0.18719997696651799</v>
      </c>
      <c r="EQ62">
        <v>-2.6607193974025601E-2</v>
      </c>
      <c r="ER62">
        <v>-4.3499100607082397E-2</v>
      </c>
      <c r="ES62">
        <v>0.141925866223133</v>
      </c>
      <c r="ET62">
        <v>4.6388770671484298</v>
      </c>
      <c r="EU62">
        <v>1.6873471854036901E-2</v>
      </c>
      <c r="EV62">
        <v>3.7387837765122902</v>
      </c>
      <c r="EW62">
        <v>0.18719997696651799</v>
      </c>
      <c r="EX62">
        <v>0</v>
      </c>
      <c r="EY62">
        <v>-1.3096503408583701E-2</v>
      </c>
      <c r="EZ62">
        <v>0</v>
      </c>
      <c r="FA62">
        <v>3.5620770925249001</v>
      </c>
      <c r="FB62">
        <v>2.6032104295157701E-3</v>
      </c>
      <c r="FC62">
        <v>4.0165187805794202</v>
      </c>
      <c r="FD62">
        <v>0.18719997696651799</v>
      </c>
      <c r="FE62">
        <v>0</v>
      </c>
      <c r="FF62">
        <v>-2.8324995744147999E-2</v>
      </c>
      <c r="FG62">
        <v>0</v>
      </c>
      <c r="FH62">
        <v>3.8520136000560101</v>
      </c>
      <c r="FI62">
        <v>5.6301993010457498E-3</v>
      </c>
      <c r="FJ62">
        <v>4.29326187391763</v>
      </c>
      <c r="FK62">
        <v>0.18719997696651799</v>
      </c>
      <c r="FL62">
        <v>0</v>
      </c>
      <c r="FM62">
        <v>-4.3499100607082397E-2</v>
      </c>
      <c r="FN62">
        <v>0</v>
      </c>
      <c r="FO62">
        <v>4.1409146200601601</v>
      </c>
      <c r="FP62">
        <v>8.6463774980345305E-3</v>
      </c>
      <c r="FQ62">
        <v>9.6819443163958603</v>
      </c>
      <c r="FR62">
        <v>0.18719997696651799</v>
      </c>
      <c r="FS62">
        <v>-0.187092905836927</v>
      </c>
      <c r="FT62">
        <v>-1.3096503408583701E-2</v>
      </c>
      <c r="FU62">
        <v>0.19978150455690299</v>
      </c>
      <c r="FV62">
        <v>7.1207396703622399</v>
      </c>
      <c r="FW62">
        <v>2.3744125737555599</v>
      </c>
      <c r="FX62">
        <v>10.443424945802199</v>
      </c>
      <c r="FY62">
        <v>0.18719997696651799</v>
      </c>
      <c r="FZ62">
        <v>-0.20232139817243699</v>
      </c>
      <c r="GA62">
        <v>-2.8324995744147999E-2</v>
      </c>
      <c r="GB62">
        <v>0.21604278981153199</v>
      </c>
      <c r="GC62">
        <v>7.70033475981029</v>
      </c>
      <c r="GD62">
        <v>2.5704938131303701</v>
      </c>
      <c r="GE62">
        <v>11.202186001532199</v>
      </c>
      <c r="GF62">
        <v>0.18719997696651799</v>
      </c>
      <c r="GG62">
        <v>-0.217495503035423</v>
      </c>
      <c r="GH62">
        <v>-4.3499100607082397E-2</v>
      </c>
      <c r="GI62">
        <v>0.23224599904743601</v>
      </c>
      <c r="GJ62">
        <v>8.2778598667961791</v>
      </c>
      <c r="GK62">
        <v>2.7658747623645601</v>
      </c>
    </row>
    <row r="63" spans="2:193" x14ac:dyDescent="0.25">
      <c r="D63" t="s">
        <v>89</v>
      </c>
      <c r="E63">
        <v>13.7487489608957</v>
      </c>
      <c r="F63">
        <v>0.14283168225920001</v>
      </c>
      <c r="G63">
        <v>-7.9830096210917693E-3</v>
      </c>
      <c r="H63">
        <v>-9.3830637313683206E-3</v>
      </c>
      <c r="I63">
        <v>0.23183567724493101</v>
      </c>
      <c r="J63">
        <v>13.2486788303744</v>
      </c>
      <c r="K63">
        <v>0.14276884436961401</v>
      </c>
      <c r="L63">
        <v>14.8489108149251</v>
      </c>
      <c r="M63">
        <v>0.14283168225920001</v>
      </c>
      <c r="N63">
        <v>-8.6327894739746096E-3</v>
      </c>
      <c r="O63">
        <v>-2.02936029538936E-2</v>
      </c>
      <c r="P63">
        <v>0.25070602306718798</v>
      </c>
      <c r="Q63">
        <v>14.327059665404899</v>
      </c>
      <c r="R63">
        <v>0.15723983662163801</v>
      </c>
      <c r="S63">
        <v>15.945143519475399</v>
      </c>
      <c r="T63">
        <v>0.14283168225920001</v>
      </c>
      <c r="U63">
        <v>-9.2802486845115998E-3</v>
      </c>
      <c r="V63">
        <v>-3.11651759649028E-2</v>
      </c>
      <c r="W63">
        <v>0.269508974797255</v>
      </c>
      <c r="X63">
        <v>15.4015891403103</v>
      </c>
      <c r="Y63">
        <v>0.17165914675847699</v>
      </c>
      <c r="Z63">
        <v>12.759355720165001</v>
      </c>
      <c r="AA63">
        <v>0.14283168225920001</v>
      </c>
      <c r="AB63">
        <v>-9.2804957422516505E-3</v>
      </c>
      <c r="AC63">
        <v>-9.3830637313683206E-3</v>
      </c>
      <c r="AD63">
        <v>0.223765476650989</v>
      </c>
      <c r="AE63">
        <v>12.3908037950089</v>
      </c>
      <c r="AF63">
        <v>2.0618325719448102E-2</v>
      </c>
      <c r="AG63">
        <v>13.778985566227799</v>
      </c>
      <c r="AH63">
        <v>0.14283168225920001</v>
      </c>
      <c r="AI63">
        <v>-1.0035884930575299E-2</v>
      </c>
      <c r="AJ63">
        <v>-2.02936029538936E-2</v>
      </c>
      <c r="AK63">
        <v>0.2419789456807</v>
      </c>
      <c r="AL63">
        <v>13.3993575922771</v>
      </c>
      <c r="AM63">
        <v>2.5146833895295501E-2</v>
      </c>
      <c r="AN63">
        <v>14.794973877126299</v>
      </c>
      <c r="AO63">
        <v>0.14283168225920001</v>
      </c>
      <c r="AP63">
        <v>-1.0788576300365E-2</v>
      </c>
      <c r="AQ63">
        <v>-3.11651759649028E-2</v>
      </c>
      <c r="AR63">
        <v>0.26012736660679497</v>
      </c>
      <c r="AS63">
        <v>14.4043094116979</v>
      </c>
      <c r="AT63">
        <v>2.96591688276578E-2</v>
      </c>
      <c r="AU63">
        <v>13.896303040572301</v>
      </c>
      <c r="AV63">
        <v>0.14283168225920001</v>
      </c>
      <c r="AW63">
        <v>-9.2804957422516505E-3</v>
      </c>
      <c r="AX63">
        <v>-9.3830637313683206E-3</v>
      </c>
      <c r="AY63">
        <v>0.116618642482642</v>
      </c>
      <c r="AZ63">
        <v>12.3967453942678</v>
      </c>
      <c r="BA63">
        <v>1.2587708810364</v>
      </c>
      <c r="BB63">
        <v>15.0084751103893</v>
      </c>
      <c r="BC63">
        <v>0.14283168225920001</v>
      </c>
      <c r="BD63">
        <v>-1.0035884930575299E-2</v>
      </c>
      <c r="BE63">
        <v>-2.02936029538936E-2</v>
      </c>
      <c r="BF63">
        <v>0.12611085756843099</v>
      </c>
      <c r="BG63">
        <v>13.4057828100803</v>
      </c>
      <c r="BH63">
        <v>1.3640792483659501</v>
      </c>
      <c r="BI63">
        <v>16.1166751370999</v>
      </c>
      <c r="BJ63">
        <v>0.14283168225920001</v>
      </c>
      <c r="BK63">
        <v>-1.07885763003659E-2</v>
      </c>
      <c r="BL63">
        <v>-3.11651759649028E-2</v>
      </c>
      <c r="BM63">
        <v>0.135569171886083</v>
      </c>
      <c r="BN63">
        <v>14.411216520836099</v>
      </c>
      <c r="BO63">
        <v>1.46901151438361</v>
      </c>
      <c r="BP63">
        <v>12.6581166973431</v>
      </c>
      <c r="BQ63">
        <v>0.14283168225920001</v>
      </c>
      <c r="BR63">
        <v>-9.2804957422516505E-3</v>
      </c>
      <c r="BS63">
        <v>-9.3830637313683206E-3</v>
      </c>
      <c r="BT63">
        <v>0.116618642482642</v>
      </c>
      <c r="BU63">
        <v>12.3967453942678</v>
      </c>
      <c r="BV63">
        <v>2.0584537807183001E-2</v>
      </c>
      <c r="BW63">
        <v>13.6695061578276</v>
      </c>
      <c r="BX63">
        <v>0.14283168225920001</v>
      </c>
      <c r="BY63">
        <v>-1.0035884930575299E-2</v>
      </c>
      <c r="BZ63">
        <v>-2.02936029538936E-2</v>
      </c>
      <c r="CA63">
        <v>0.12611085756843099</v>
      </c>
      <c r="CB63">
        <v>13.4057828100803</v>
      </c>
      <c r="CC63">
        <v>2.5110295804125101E-2</v>
      </c>
      <c r="CD63">
        <v>14.677283513096</v>
      </c>
      <c r="CE63">
        <v>0.14283168225920001</v>
      </c>
      <c r="CF63">
        <v>-1.07885763003659E-2</v>
      </c>
      <c r="CG63">
        <v>-3.11651759649028E-2</v>
      </c>
      <c r="CH63">
        <v>0.135569171886083</v>
      </c>
      <c r="CI63">
        <v>14.411216520836099</v>
      </c>
      <c r="CJ63">
        <v>2.9619890379649599E-2</v>
      </c>
      <c r="CK63">
        <v>13.1393090246765</v>
      </c>
      <c r="CL63">
        <v>0.14283168225920001</v>
      </c>
      <c r="CM63">
        <v>-1.4893751954551801E-2</v>
      </c>
      <c r="CN63">
        <v>-9.3830637313683206E-3</v>
      </c>
      <c r="CO63">
        <v>0.11140129396918</v>
      </c>
      <c r="CP63">
        <v>12.899996335381701</v>
      </c>
      <c r="CQ63">
        <v>9.3565287525548494E-3</v>
      </c>
      <c r="CR63">
        <v>14.1898653025023</v>
      </c>
      <c r="CS63">
        <v>0.14283168225920001</v>
      </c>
      <c r="CT63">
        <v>-1.6106034090389802E-2</v>
      </c>
      <c r="CU63">
        <v>-2.02936029538936E-2</v>
      </c>
      <c r="CV63">
        <v>0.120468841152711</v>
      </c>
      <c r="CW63">
        <v>13.9499960370989</v>
      </c>
      <c r="CX63">
        <v>1.2968379035748301E-2</v>
      </c>
      <c r="CY63">
        <v>15.236669593621301</v>
      </c>
      <c r="CZ63">
        <v>0.14283168225920001</v>
      </c>
      <c r="DA63">
        <v>-1.7313986647167202E-2</v>
      </c>
      <c r="DB63">
        <v>-3.11651759649028E-2</v>
      </c>
      <c r="DC63">
        <v>0.12950400423917999</v>
      </c>
      <c r="DD63">
        <v>14.9962457398815</v>
      </c>
      <c r="DE63">
        <v>1.6567329853644501E-2</v>
      </c>
      <c r="DF63">
        <v>14.6961780923339</v>
      </c>
      <c r="DG63">
        <v>0.14283168225920001</v>
      </c>
      <c r="DH63">
        <v>-2.17715065647308E-2</v>
      </c>
      <c r="DI63">
        <v>-9.3830637313683206E-3</v>
      </c>
      <c r="DJ63">
        <v>0.245987846603761</v>
      </c>
      <c r="DK63">
        <v>14.3067625465736</v>
      </c>
      <c r="DL63">
        <v>3.1750587193486397E-2</v>
      </c>
      <c r="DM63">
        <v>15.873456271015099</v>
      </c>
      <c r="DN63">
        <v>0.14283168225920001</v>
      </c>
      <c r="DO63">
        <v>-2.3543605936270098E-2</v>
      </c>
      <c r="DP63">
        <v>-2.02936029538936E-2</v>
      </c>
      <c r="DQ63">
        <v>0.26601011318776802</v>
      </c>
      <c r="DR63">
        <v>15.471266474783</v>
      </c>
      <c r="DS63">
        <v>3.7185209675360403E-2</v>
      </c>
      <c r="DT63">
        <v>17.046529884772699</v>
      </c>
      <c r="DU63">
        <v>0.14283168225920001</v>
      </c>
      <c r="DV63">
        <v>-2.5309376381491298E-2</v>
      </c>
      <c r="DW63">
        <v>-3.11651759649028E-2</v>
      </c>
      <c r="DX63">
        <v>0.28596087167687001</v>
      </c>
      <c r="DY63">
        <v>16.631611460391699</v>
      </c>
      <c r="DZ63">
        <v>4.2600422791227402E-2</v>
      </c>
      <c r="EA63">
        <v>13.261646194127501</v>
      </c>
      <c r="EB63">
        <v>0.14283168225920001</v>
      </c>
      <c r="EC63">
        <v>-1.6398171343899599E-2</v>
      </c>
      <c r="ED63">
        <v>-9.3830637313683206E-3</v>
      </c>
      <c r="EE63">
        <v>0.122410081049935</v>
      </c>
      <c r="EF63">
        <v>13.0123844366783</v>
      </c>
      <c r="EG63">
        <v>9.8012292153792594E-3</v>
      </c>
      <c r="EH63">
        <v>14.3221601485363</v>
      </c>
      <c r="EI63">
        <v>0.14283168225920001</v>
      </c>
      <c r="EJ63">
        <v>-1.7732906220735398E-2</v>
      </c>
      <c r="EK63">
        <v>-2.02936029538936E-2</v>
      </c>
      <c r="EL63">
        <v>0.132373692298174</v>
      </c>
      <c r="EM63">
        <v>14.0715320071055</v>
      </c>
      <c r="EN63">
        <v>1.3449276047872201E-2</v>
      </c>
      <c r="EO63">
        <v>15.378886553107799</v>
      </c>
      <c r="EP63">
        <v>0.14283168225920001</v>
      </c>
      <c r="EQ63">
        <v>-1.9062874187284199E-2</v>
      </c>
      <c r="ER63">
        <v>-3.11651759649028E-2</v>
      </c>
      <c r="ES63">
        <v>0.142301719220537</v>
      </c>
      <c r="ET63">
        <v>15.1268969076385</v>
      </c>
      <c r="EU63">
        <v>1.7084294141677801E-2</v>
      </c>
      <c r="EV63">
        <v>11.7516482452013</v>
      </c>
      <c r="EW63">
        <v>0.14283168225920001</v>
      </c>
      <c r="EX63">
        <v>0</v>
      </c>
      <c r="EY63">
        <v>-9.3830637313683206E-3</v>
      </c>
      <c r="EZ63">
        <v>0</v>
      </c>
      <c r="FA63">
        <v>11.615563890941299</v>
      </c>
      <c r="FB63">
        <v>2.6357357321155198E-3</v>
      </c>
      <c r="FC63">
        <v>12.689255389813599</v>
      </c>
      <c r="FD63">
        <v>0.14283168225920001</v>
      </c>
      <c r="FE63">
        <v>0</v>
      </c>
      <c r="FF63">
        <v>-2.02936029538936E-2</v>
      </c>
      <c r="FG63">
        <v>0</v>
      </c>
      <c r="FH63">
        <v>12.561016765785199</v>
      </c>
      <c r="FI63">
        <v>5.7005447229475396E-3</v>
      </c>
      <c r="FJ63">
        <v>13.623513937480899</v>
      </c>
      <c r="FK63">
        <v>0.14283168225920001</v>
      </c>
      <c r="FL63">
        <v>0</v>
      </c>
      <c r="FM63">
        <v>-3.11651759649028E-2</v>
      </c>
      <c r="FN63">
        <v>0</v>
      </c>
      <c r="FO63">
        <v>13.5030930232193</v>
      </c>
      <c r="FP63">
        <v>8.7544079673837101E-3</v>
      </c>
      <c r="FQ63">
        <v>25.808157967380101</v>
      </c>
      <c r="FR63">
        <v>0.14283168225920001</v>
      </c>
      <c r="FS63">
        <v>-0.13404376759100201</v>
      </c>
      <c r="FT63">
        <v>-9.3830637313683206E-3</v>
      </c>
      <c r="FU63">
        <v>0.200522329144533</v>
      </c>
      <c r="FV63">
        <v>23.219993403687099</v>
      </c>
      <c r="FW63">
        <v>2.3882373836117101</v>
      </c>
      <c r="FX63">
        <v>27.889899624263101</v>
      </c>
      <c r="FY63">
        <v>0.14283168225920001</v>
      </c>
      <c r="FZ63">
        <v>-0.14495430681346699</v>
      </c>
      <c r="GA63">
        <v>-2.02936029538936E-2</v>
      </c>
      <c r="GB63">
        <v>0.2168439140749</v>
      </c>
      <c r="GC63">
        <v>25.109992866777901</v>
      </c>
      <c r="GD63">
        <v>2.58547907091832</v>
      </c>
      <c r="GE63">
        <v>29.9642064895143</v>
      </c>
      <c r="GF63">
        <v>0.14283168225920001</v>
      </c>
      <c r="GG63">
        <v>-0.155825879824533</v>
      </c>
      <c r="GH63">
        <v>-3.11651759649028E-2</v>
      </c>
      <c r="GI63">
        <v>0.23310720763056</v>
      </c>
      <c r="GJ63">
        <v>26.993242331786401</v>
      </c>
      <c r="GK63">
        <v>2.78201632362742</v>
      </c>
    </row>
    <row r="64" spans="2:193" x14ac:dyDescent="0.25">
      <c r="B64" t="s">
        <v>90</v>
      </c>
      <c r="C64" t="s">
        <v>90</v>
      </c>
      <c r="D64" t="s">
        <v>90</v>
      </c>
      <c r="E64">
        <v>0</v>
      </c>
      <c r="F64">
        <v>0</v>
      </c>
      <c r="G64">
        <v>0</v>
      </c>
      <c r="H64">
        <v>0</v>
      </c>
      <c r="I64">
        <v>0</v>
      </c>
      <c r="J64">
        <v>0</v>
      </c>
      <c r="K64">
        <v>0</v>
      </c>
      <c r="L64">
        <v>0</v>
      </c>
      <c r="M64">
        <v>0</v>
      </c>
      <c r="N64">
        <v>0</v>
      </c>
      <c r="O64">
        <v>0</v>
      </c>
      <c r="P64">
        <v>0</v>
      </c>
      <c r="Q64">
        <v>0</v>
      </c>
      <c r="R64">
        <v>0</v>
      </c>
      <c r="S64">
        <v>0</v>
      </c>
      <c r="T64">
        <v>0</v>
      </c>
      <c r="U64">
        <v>0</v>
      </c>
      <c r="V64">
        <v>0</v>
      </c>
      <c r="W64">
        <v>0</v>
      </c>
      <c r="X64">
        <v>0</v>
      </c>
      <c r="Y64">
        <v>0</v>
      </c>
      <c r="Z64">
        <v>0</v>
      </c>
      <c r="AA64">
        <v>0</v>
      </c>
      <c r="AB64">
        <v>0</v>
      </c>
      <c r="AC64">
        <v>0</v>
      </c>
      <c r="AD64">
        <v>0</v>
      </c>
      <c r="AE64">
        <v>0</v>
      </c>
      <c r="AF64">
        <v>0</v>
      </c>
      <c r="AG64">
        <v>0</v>
      </c>
      <c r="AH64">
        <v>0</v>
      </c>
      <c r="AI64">
        <v>0</v>
      </c>
      <c r="AJ64">
        <v>0</v>
      </c>
      <c r="AK64">
        <v>0</v>
      </c>
      <c r="AL64">
        <v>0</v>
      </c>
      <c r="AM64">
        <v>0</v>
      </c>
      <c r="AN64">
        <v>0</v>
      </c>
      <c r="AO64">
        <v>0</v>
      </c>
      <c r="AP64">
        <v>0</v>
      </c>
      <c r="AQ64">
        <v>0</v>
      </c>
      <c r="AR64">
        <v>0</v>
      </c>
      <c r="AS64">
        <v>0</v>
      </c>
      <c r="AT64">
        <v>0</v>
      </c>
      <c r="AU64">
        <v>0</v>
      </c>
      <c r="AV64">
        <v>0</v>
      </c>
      <c r="AW64">
        <v>0</v>
      </c>
      <c r="AX64">
        <v>0</v>
      </c>
      <c r="AY64">
        <v>0</v>
      </c>
      <c r="AZ64">
        <v>0</v>
      </c>
      <c r="BA64">
        <v>0</v>
      </c>
      <c r="BB64">
        <v>0</v>
      </c>
      <c r="BC64">
        <v>0</v>
      </c>
      <c r="BD64">
        <v>0</v>
      </c>
      <c r="BE64">
        <v>0</v>
      </c>
      <c r="BF64">
        <v>0</v>
      </c>
      <c r="BG64">
        <v>0</v>
      </c>
      <c r="BH64">
        <v>0</v>
      </c>
      <c r="BI64">
        <v>0</v>
      </c>
      <c r="BJ64">
        <v>0</v>
      </c>
      <c r="BK64">
        <v>0</v>
      </c>
      <c r="BL64">
        <v>0</v>
      </c>
      <c r="BM64">
        <v>0</v>
      </c>
      <c r="BN64">
        <v>0</v>
      </c>
      <c r="BO64">
        <v>0</v>
      </c>
      <c r="BP64">
        <v>0</v>
      </c>
      <c r="BQ64">
        <v>0</v>
      </c>
      <c r="BR64">
        <v>0</v>
      </c>
      <c r="BS64">
        <v>0</v>
      </c>
      <c r="BT64">
        <v>0</v>
      </c>
      <c r="BU64">
        <v>0</v>
      </c>
      <c r="BV64">
        <v>0</v>
      </c>
      <c r="BW64">
        <v>0</v>
      </c>
      <c r="BX64">
        <v>0</v>
      </c>
      <c r="BY64">
        <v>0</v>
      </c>
      <c r="BZ64">
        <v>0</v>
      </c>
      <c r="CA64">
        <v>0</v>
      </c>
      <c r="CB64">
        <v>0</v>
      </c>
      <c r="CC64">
        <v>0</v>
      </c>
      <c r="CD64">
        <v>0</v>
      </c>
      <c r="CE64">
        <v>0</v>
      </c>
      <c r="CF64">
        <v>0</v>
      </c>
      <c r="CG64">
        <v>0</v>
      </c>
      <c r="CH64">
        <v>0</v>
      </c>
      <c r="CI64">
        <v>0</v>
      </c>
      <c r="CJ64">
        <v>0</v>
      </c>
      <c r="CK64">
        <v>0</v>
      </c>
      <c r="CL64">
        <v>0</v>
      </c>
      <c r="CM64">
        <v>0</v>
      </c>
      <c r="CN64">
        <v>0</v>
      </c>
      <c r="CO64">
        <v>0</v>
      </c>
      <c r="CP64">
        <v>0</v>
      </c>
      <c r="CQ64">
        <v>0</v>
      </c>
      <c r="CR64">
        <v>0</v>
      </c>
      <c r="CS64">
        <v>0</v>
      </c>
      <c r="CT64">
        <v>0</v>
      </c>
      <c r="CU64">
        <v>0</v>
      </c>
      <c r="CV64">
        <v>0</v>
      </c>
      <c r="CW64">
        <v>0</v>
      </c>
      <c r="CX64">
        <v>0</v>
      </c>
      <c r="CY64">
        <v>0</v>
      </c>
      <c r="CZ64">
        <v>0</v>
      </c>
      <c r="DA64">
        <v>0</v>
      </c>
      <c r="DB64">
        <v>0</v>
      </c>
      <c r="DC64">
        <v>0</v>
      </c>
      <c r="DD64">
        <v>0</v>
      </c>
      <c r="DE64">
        <v>0</v>
      </c>
      <c r="DF64">
        <v>0</v>
      </c>
      <c r="DG64">
        <v>0</v>
      </c>
      <c r="DH64">
        <v>0</v>
      </c>
      <c r="DI64">
        <v>0</v>
      </c>
      <c r="DJ64">
        <v>0</v>
      </c>
      <c r="DK64">
        <v>0</v>
      </c>
      <c r="DL64">
        <v>0</v>
      </c>
      <c r="DM64">
        <v>0</v>
      </c>
      <c r="DN64">
        <v>0</v>
      </c>
      <c r="DO64">
        <v>0</v>
      </c>
      <c r="DP64">
        <v>0</v>
      </c>
      <c r="DQ64">
        <v>0</v>
      </c>
      <c r="DR64">
        <v>0</v>
      </c>
      <c r="DS64">
        <v>0</v>
      </c>
      <c r="DT64">
        <v>0</v>
      </c>
      <c r="DU64">
        <v>0</v>
      </c>
      <c r="DV64">
        <v>0</v>
      </c>
      <c r="DW64">
        <v>0</v>
      </c>
      <c r="DX64">
        <v>0</v>
      </c>
      <c r="DY64">
        <v>0</v>
      </c>
      <c r="DZ64">
        <v>0</v>
      </c>
      <c r="EA64">
        <v>0</v>
      </c>
      <c r="EB64">
        <v>0</v>
      </c>
      <c r="EC64">
        <v>0</v>
      </c>
      <c r="ED64">
        <v>0</v>
      </c>
      <c r="EE64">
        <v>0</v>
      </c>
      <c r="EF64">
        <v>0</v>
      </c>
      <c r="EG64">
        <v>0</v>
      </c>
      <c r="EH64">
        <v>0</v>
      </c>
      <c r="EI64">
        <v>0</v>
      </c>
      <c r="EJ64">
        <v>0</v>
      </c>
      <c r="EK64">
        <v>0</v>
      </c>
      <c r="EL64">
        <v>0</v>
      </c>
      <c r="EM64">
        <v>0</v>
      </c>
      <c r="EN64">
        <v>0</v>
      </c>
      <c r="EO64">
        <v>0</v>
      </c>
      <c r="EP64">
        <v>0</v>
      </c>
      <c r="EQ64">
        <v>0</v>
      </c>
      <c r="ER64">
        <v>0</v>
      </c>
      <c r="ES64">
        <v>0</v>
      </c>
      <c r="ET64">
        <v>0</v>
      </c>
      <c r="EU64">
        <v>0</v>
      </c>
      <c r="EV64">
        <v>0</v>
      </c>
      <c r="EW64">
        <v>0</v>
      </c>
      <c r="EX64">
        <v>0</v>
      </c>
      <c r="EY64">
        <v>0</v>
      </c>
      <c r="EZ64">
        <v>0</v>
      </c>
      <c r="FA64">
        <v>0</v>
      </c>
      <c r="FB64">
        <v>0</v>
      </c>
      <c r="FC64">
        <v>0</v>
      </c>
      <c r="FD64">
        <v>0</v>
      </c>
      <c r="FE64">
        <v>0</v>
      </c>
      <c r="FF64">
        <v>0</v>
      </c>
      <c r="FG64">
        <v>0</v>
      </c>
      <c r="FH64">
        <v>0</v>
      </c>
      <c r="FI64">
        <v>0</v>
      </c>
      <c r="FJ64">
        <v>0</v>
      </c>
      <c r="FK64">
        <v>0</v>
      </c>
      <c r="FL64">
        <v>0</v>
      </c>
      <c r="FM64">
        <v>0</v>
      </c>
      <c r="FN64">
        <v>0</v>
      </c>
      <c r="FO64">
        <v>0</v>
      </c>
      <c r="FP64">
        <v>0</v>
      </c>
      <c r="FQ64">
        <v>0</v>
      </c>
      <c r="FR64">
        <v>0</v>
      </c>
      <c r="FS64">
        <v>0</v>
      </c>
      <c r="FT64">
        <v>0</v>
      </c>
      <c r="FU64">
        <v>0</v>
      </c>
      <c r="FV64">
        <v>0</v>
      </c>
      <c r="FW64">
        <v>0</v>
      </c>
      <c r="FX64">
        <v>0</v>
      </c>
      <c r="FY64">
        <v>0</v>
      </c>
      <c r="FZ64">
        <v>0</v>
      </c>
      <c r="GA64">
        <v>0</v>
      </c>
      <c r="GB64">
        <v>0</v>
      </c>
      <c r="GC64">
        <v>0</v>
      </c>
      <c r="GD64">
        <v>0</v>
      </c>
      <c r="GE64">
        <v>0</v>
      </c>
      <c r="GF64">
        <v>0</v>
      </c>
      <c r="GG64">
        <v>0</v>
      </c>
      <c r="GH64">
        <v>0</v>
      </c>
      <c r="GI64">
        <v>0</v>
      </c>
      <c r="GJ64">
        <v>0</v>
      </c>
      <c r="GK64">
        <v>0</v>
      </c>
    </row>
    <row r="65" spans="2:193" x14ac:dyDescent="0.25">
      <c r="B65" t="s">
        <v>91</v>
      </c>
      <c r="C65" t="s">
        <v>91</v>
      </c>
      <c r="D65" t="s">
        <v>91</v>
      </c>
      <c r="E65">
        <v>0</v>
      </c>
      <c r="F65">
        <v>0</v>
      </c>
      <c r="G65">
        <v>0</v>
      </c>
      <c r="H65">
        <v>0</v>
      </c>
      <c r="I65">
        <v>0</v>
      </c>
      <c r="J65">
        <v>0</v>
      </c>
      <c r="K65">
        <v>0</v>
      </c>
      <c r="L65">
        <v>0</v>
      </c>
      <c r="M65">
        <v>0</v>
      </c>
      <c r="N65">
        <v>0</v>
      </c>
      <c r="O65">
        <v>0</v>
      </c>
      <c r="P65">
        <v>0</v>
      </c>
      <c r="Q65">
        <v>0</v>
      </c>
      <c r="R65">
        <v>0</v>
      </c>
      <c r="S65">
        <v>0</v>
      </c>
      <c r="T65">
        <v>0</v>
      </c>
      <c r="U65">
        <v>0</v>
      </c>
      <c r="V65">
        <v>0</v>
      </c>
      <c r="W65">
        <v>0</v>
      </c>
      <c r="X65">
        <v>0</v>
      </c>
      <c r="Y65">
        <v>0</v>
      </c>
      <c r="Z65">
        <v>0</v>
      </c>
      <c r="AA65">
        <v>0</v>
      </c>
      <c r="AB65">
        <v>0</v>
      </c>
      <c r="AC65">
        <v>0</v>
      </c>
      <c r="AD65">
        <v>0</v>
      </c>
      <c r="AE65">
        <v>0</v>
      </c>
      <c r="AF65">
        <v>0</v>
      </c>
      <c r="AG65">
        <v>0</v>
      </c>
      <c r="AH65">
        <v>0</v>
      </c>
      <c r="AI65">
        <v>0</v>
      </c>
      <c r="AJ65">
        <v>0</v>
      </c>
      <c r="AK65">
        <v>0</v>
      </c>
      <c r="AL65">
        <v>0</v>
      </c>
      <c r="AM65">
        <v>0</v>
      </c>
      <c r="AN65">
        <v>0</v>
      </c>
      <c r="AO65">
        <v>0</v>
      </c>
      <c r="AP65">
        <v>0</v>
      </c>
      <c r="AQ65">
        <v>0</v>
      </c>
      <c r="AR65">
        <v>0</v>
      </c>
      <c r="AS65">
        <v>0</v>
      </c>
      <c r="AT65">
        <v>0</v>
      </c>
      <c r="AU65">
        <v>0</v>
      </c>
      <c r="AV65">
        <v>0</v>
      </c>
      <c r="AW65">
        <v>0</v>
      </c>
      <c r="AX65">
        <v>0</v>
      </c>
      <c r="AY65">
        <v>0</v>
      </c>
      <c r="AZ65">
        <v>0</v>
      </c>
      <c r="BA65">
        <v>0</v>
      </c>
      <c r="BB65">
        <v>0</v>
      </c>
      <c r="BC65">
        <v>0</v>
      </c>
      <c r="BD65">
        <v>0</v>
      </c>
      <c r="BE65">
        <v>0</v>
      </c>
      <c r="BF65">
        <v>0</v>
      </c>
      <c r="BG65">
        <v>0</v>
      </c>
      <c r="BH65">
        <v>0</v>
      </c>
      <c r="BI65">
        <v>0</v>
      </c>
      <c r="BJ65">
        <v>0</v>
      </c>
      <c r="BK65">
        <v>0</v>
      </c>
      <c r="BL65">
        <v>0</v>
      </c>
      <c r="BM65">
        <v>0</v>
      </c>
      <c r="BN65">
        <v>0</v>
      </c>
      <c r="BO65">
        <v>0</v>
      </c>
      <c r="BP65">
        <v>0</v>
      </c>
      <c r="BQ65">
        <v>0</v>
      </c>
      <c r="BR65">
        <v>0</v>
      </c>
      <c r="BS65">
        <v>0</v>
      </c>
      <c r="BT65">
        <v>0</v>
      </c>
      <c r="BU65">
        <v>0</v>
      </c>
      <c r="BV65">
        <v>0</v>
      </c>
      <c r="BW65">
        <v>0</v>
      </c>
      <c r="BX65">
        <v>0</v>
      </c>
      <c r="BY65">
        <v>0</v>
      </c>
      <c r="BZ65">
        <v>0</v>
      </c>
      <c r="CA65">
        <v>0</v>
      </c>
      <c r="CB65">
        <v>0</v>
      </c>
      <c r="CC65">
        <v>0</v>
      </c>
      <c r="CD65">
        <v>0</v>
      </c>
      <c r="CE65">
        <v>0</v>
      </c>
      <c r="CF65">
        <v>0</v>
      </c>
      <c r="CG65">
        <v>0</v>
      </c>
      <c r="CH65">
        <v>0</v>
      </c>
      <c r="CI65">
        <v>0</v>
      </c>
      <c r="CJ65">
        <v>0</v>
      </c>
      <c r="CK65">
        <v>0</v>
      </c>
      <c r="CL65">
        <v>0</v>
      </c>
      <c r="CM65">
        <v>0</v>
      </c>
      <c r="CN65">
        <v>0</v>
      </c>
      <c r="CO65">
        <v>0</v>
      </c>
      <c r="CP65">
        <v>0</v>
      </c>
      <c r="CQ65">
        <v>0</v>
      </c>
      <c r="CR65">
        <v>0</v>
      </c>
      <c r="CS65">
        <v>0</v>
      </c>
      <c r="CT65">
        <v>0</v>
      </c>
      <c r="CU65">
        <v>0</v>
      </c>
      <c r="CV65">
        <v>0</v>
      </c>
      <c r="CW65">
        <v>0</v>
      </c>
      <c r="CX65">
        <v>0</v>
      </c>
      <c r="CY65">
        <v>0</v>
      </c>
      <c r="CZ65">
        <v>0</v>
      </c>
      <c r="DA65">
        <v>0</v>
      </c>
      <c r="DB65">
        <v>0</v>
      </c>
      <c r="DC65">
        <v>0</v>
      </c>
      <c r="DD65">
        <v>0</v>
      </c>
      <c r="DE65">
        <v>0</v>
      </c>
      <c r="DF65">
        <v>0</v>
      </c>
      <c r="DG65">
        <v>0</v>
      </c>
      <c r="DH65">
        <v>0</v>
      </c>
      <c r="DI65">
        <v>0</v>
      </c>
      <c r="DJ65">
        <v>0</v>
      </c>
      <c r="DK65">
        <v>0</v>
      </c>
      <c r="DL65">
        <v>0</v>
      </c>
      <c r="DM65">
        <v>0</v>
      </c>
      <c r="DN65">
        <v>0</v>
      </c>
      <c r="DO65">
        <v>0</v>
      </c>
      <c r="DP65">
        <v>0</v>
      </c>
      <c r="DQ65">
        <v>0</v>
      </c>
      <c r="DR65">
        <v>0</v>
      </c>
      <c r="DS65">
        <v>0</v>
      </c>
      <c r="DT65">
        <v>0</v>
      </c>
      <c r="DU65">
        <v>0</v>
      </c>
      <c r="DV65">
        <v>0</v>
      </c>
      <c r="DW65">
        <v>0</v>
      </c>
      <c r="DX65">
        <v>0</v>
      </c>
      <c r="DY65">
        <v>0</v>
      </c>
      <c r="DZ65">
        <v>0</v>
      </c>
      <c r="EA65">
        <v>0</v>
      </c>
      <c r="EB65">
        <v>0</v>
      </c>
      <c r="EC65">
        <v>0</v>
      </c>
      <c r="ED65">
        <v>0</v>
      </c>
      <c r="EE65">
        <v>0</v>
      </c>
      <c r="EF65">
        <v>0</v>
      </c>
      <c r="EG65">
        <v>0</v>
      </c>
      <c r="EH65">
        <v>0</v>
      </c>
      <c r="EI65">
        <v>0</v>
      </c>
      <c r="EJ65">
        <v>0</v>
      </c>
      <c r="EK65">
        <v>0</v>
      </c>
      <c r="EL65">
        <v>0</v>
      </c>
      <c r="EM65">
        <v>0</v>
      </c>
      <c r="EN65">
        <v>0</v>
      </c>
      <c r="EO65">
        <v>0</v>
      </c>
      <c r="EP65">
        <v>0</v>
      </c>
      <c r="EQ65">
        <v>0</v>
      </c>
      <c r="ER65">
        <v>0</v>
      </c>
      <c r="ES65">
        <v>0</v>
      </c>
      <c r="ET65">
        <v>0</v>
      </c>
      <c r="EU65">
        <v>0</v>
      </c>
      <c r="EV65">
        <v>0</v>
      </c>
      <c r="EW65">
        <v>0</v>
      </c>
      <c r="EX65">
        <v>0</v>
      </c>
      <c r="EY65">
        <v>0</v>
      </c>
      <c r="EZ65">
        <v>0</v>
      </c>
      <c r="FA65">
        <v>0</v>
      </c>
      <c r="FB65">
        <v>0</v>
      </c>
      <c r="FC65">
        <v>0</v>
      </c>
      <c r="FD65">
        <v>0</v>
      </c>
      <c r="FE65">
        <v>0</v>
      </c>
      <c r="FF65">
        <v>0</v>
      </c>
      <c r="FG65">
        <v>0</v>
      </c>
      <c r="FH65">
        <v>0</v>
      </c>
      <c r="FI65">
        <v>0</v>
      </c>
      <c r="FJ65">
        <v>0</v>
      </c>
      <c r="FK65">
        <v>0</v>
      </c>
      <c r="FL65">
        <v>0</v>
      </c>
      <c r="FM65">
        <v>0</v>
      </c>
      <c r="FN65">
        <v>0</v>
      </c>
      <c r="FO65">
        <v>0</v>
      </c>
      <c r="FP65">
        <v>0</v>
      </c>
      <c r="FQ65">
        <v>0</v>
      </c>
      <c r="FR65">
        <v>0</v>
      </c>
      <c r="FS65">
        <v>0</v>
      </c>
      <c r="FT65">
        <v>0</v>
      </c>
      <c r="FU65">
        <v>0</v>
      </c>
      <c r="FV65">
        <v>0</v>
      </c>
      <c r="FW65">
        <v>0</v>
      </c>
      <c r="FX65">
        <v>0</v>
      </c>
      <c r="FY65">
        <v>0</v>
      </c>
      <c r="FZ65">
        <v>0</v>
      </c>
      <c r="GA65">
        <v>0</v>
      </c>
      <c r="GB65">
        <v>0</v>
      </c>
      <c r="GC65">
        <v>0</v>
      </c>
      <c r="GD65">
        <v>0</v>
      </c>
      <c r="GE65">
        <v>0</v>
      </c>
      <c r="GF65">
        <v>0</v>
      </c>
      <c r="GG65">
        <v>0</v>
      </c>
      <c r="GH65">
        <v>0</v>
      </c>
      <c r="GI65">
        <v>0</v>
      </c>
      <c r="GJ65">
        <v>0</v>
      </c>
      <c r="GK65">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K65"/>
  <sheetViews>
    <sheetView zoomScaleNormal="100" workbookViewId="0">
      <selection activeCell="D6" sqref="D6"/>
    </sheetView>
  </sheetViews>
  <sheetFormatPr defaultRowHeight="15" x14ac:dyDescent="0.25"/>
  <cols>
    <col min="4" max="4" width="73" bestFit="1" customWidth="1"/>
  </cols>
  <sheetData>
    <row r="1" spans="1:193" x14ac:dyDescent="0.25">
      <c r="A1" t="s">
        <v>0</v>
      </c>
    </row>
    <row r="2" spans="1:193" x14ac:dyDescent="0.25">
      <c r="C2" t="s">
        <v>1</v>
      </c>
      <c r="D2" t="s">
        <v>245</v>
      </c>
    </row>
    <row r="3" spans="1:193" x14ac:dyDescent="0.25">
      <c r="A3" t="s">
        <v>2</v>
      </c>
      <c r="B3" t="s">
        <v>244</v>
      </c>
      <c r="E3" s="1">
        <v>43672.485659722224</v>
      </c>
      <c r="FU3" s="1"/>
    </row>
    <row r="4" spans="1:193" x14ac:dyDescent="0.25">
      <c r="A4" t="s">
        <v>3</v>
      </c>
      <c r="B4" t="s">
        <v>4</v>
      </c>
      <c r="C4" s="1">
        <v>43672.406527777777</v>
      </c>
      <c r="D4" t="s">
        <v>5</v>
      </c>
      <c r="FS4" s="1"/>
    </row>
    <row r="5" spans="1:193" x14ac:dyDescent="0.25">
      <c r="A5" t="s">
        <v>6</v>
      </c>
      <c r="B5" t="s">
        <v>7</v>
      </c>
      <c r="C5" t="s">
        <v>8</v>
      </c>
      <c r="D5" t="s">
        <v>9</v>
      </c>
      <c r="E5" t="s">
        <v>10</v>
      </c>
      <c r="F5">
        <v>38</v>
      </c>
    </row>
    <row r="7" spans="1:193" x14ac:dyDescent="0.25">
      <c r="A7" t="s">
        <v>11</v>
      </c>
    </row>
    <row r="9" spans="1:193" x14ac:dyDescent="0.25">
      <c r="E9" t="s">
        <v>238</v>
      </c>
      <c r="F9" t="s">
        <v>238</v>
      </c>
      <c r="G9" t="s">
        <v>238</v>
      </c>
      <c r="H9" t="s">
        <v>238</v>
      </c>
      <c r="I9" t="s">
        <v>238</v>
      </c>
      <c r="J9" t="s">
        <v>238</v>
      </c>
      <c r="K9" t="s">
        <v>238</v>
      </c>
      <c r="L9" t="s">
        <v>239</v>
      </c>
      <c r="M9" t="s">
        <v>239</v>
      </c>
      <c r="N9" t="s">
        <v>239</v>
      </c>
      <c r="O9" t="s">
        <v>239</v>
      </c>
      <c r="P9" t="s">
        <v>239</v>
      </c>
      <c r="Q9" t="s">
        <v>239</v>
      </c>
      <c r="R9" t="s">
        <v>239</v>
      </c>
      <c r="S9" t="s">
        <v>240</v>
      </c>
      <c r="T9" t="s">
        <v>240</v>
      </c>
      <c r="U9" t="s">
        <v>240</v>
      </c>
      <c r="V9" t="s">
        <v>240</v>
      </c>
      <c r="W9" t="s">
        <v>240</v>
      </c>
      <c r="X9" t="s">
        <v>240</v>
      </c>
      <c r="Y9" t="s">
        <v>240</v>
      </c>
      <c r="Z9" t="s">
        <v>12</v>
      </c>
      <c r="AA9" t="s">
        <v>12</v>
      </c>
      <c r="AB9" t="s">
        <v>12</v>
      </c>
      <c r="AC9" t="s">
        <v>12</v>
      </c>
      <c r="AD9" t="s">
        <v>12</v>
      </c>
      <c r="AE9" t="s">
        <v>12</v>
      </c>
      <c r="AF9" t="s">
        <v>12</v>
      </c>
      <c r="AG9" t="s">
        <v>13</v>
      </c>
      <c r="AH9" t="s">
        <v>13</v>
      </c>
      <c r="AI9" t="s">
        <v>13</v>
      </c>
      <c r="AJ9" t="s">
        <v>13</v>
      </c>
      <c r="AK9" t="s">
        <v>13</v>
      </c>
      <c r="AL9" t="s">
        <v>13</v>
      </c>
      <c r="AM9" t="s">
        <v>13</v>
      </c>
      <c r="AN9" t="s">
        <v>14</v>
      </c>
      <c r="AO9" t="s">
        <v>14</v>
      </c>
      <c r="AP9" t="s">
        <v>14</v>
      </c>
      <c r="AQ9" t="s">
        <v>14</v>
      </c>
      <c r="AR9" t="s">
        <v>14</v>
      </c>
      <c r="AS9" t="s">
        <v>14</v>
      </c>
      <c r="AT9" t="s">
        <v>14</v>
      </c>
      <c r="AU9" t="s">
        <v>15</v>
      </c>
      <c r="AV9" t="s">
        <v>15</v>
      </c>
      <c r="AW9" t="s">
        <v>15</v>
      </c>
      <c r="AX9" t="s">
        <v>15</v>
      </c>
      <c r="AY9" t="s">
        <v>15</v>
      </c>
      <c r="AZ9" t="s">
        <v>15</v>
      </c>
      <c r="BA9" t="s">
        <v>15</v>
      </c>
      <c r="BB9" t="s">
        <v>16</v>
      </c>
      <c r="BC9" t="s">
        <v>16</v>
      </c>
      <c r="BD9" t="s">
        <v>16</v>
      </c>
      <c r="BE9" t="s">
        <v>16</v>
      </c>
      <c r="BF9" t="s">
        <v>16</v>
      </c>
      <c r="BG9" t="s">
        <v>16</v>
      </c>
      <c r="BH9" t="s">
        <v>16</v>
      </c>
      <c r="BI9" t="s">
        <v>17</v>
      </c>
      <c r="BJ9" t="s">
        <v>17</v>
      </c>
      <c r="BK9" t="s">
        <v>17</v>
      </c>
      <c r="BL9" t="s">
        <v>17</v>
      </c>
      <c r="BM9" t="s">
        <v>17</v>
      </c>
      <c r="BN9" t="s">
        <v>17</v>
      </c>
      <c r="BO9" t="s">
        <v>17</v>
      </c>
      <c r="BP9" t="s">
        <v>18</v>
      </c>
      <c r="BQ9" t="s">
        <v>18</v>
      </c>
      <c r="BR9" t="s">
        <v>18</v>
      </c>
      <c r="BS9" t="s">
        <v>18</v>
      </c>
      <c r="BT9" t="s">
        <v>18</v>
      </c>
      <c r="BU9" t="s">
        <v>18</v>
      </c>
      <c r="BV9" t="s">
        <v>18</v>
      </c>
      <c r="BW9" t="s">
        <v>19</v>
      </c>
      <c r="BX9" t="s">
        <v>19</v>
      </c>
      <c r="BY9" t="s">
        <v>19</v>
      </c>
      <c r="BZ9" t="s">
        <v>19</v>
      </c>
      <c r="CA9" t="s">
        <v>19</v>
      </c>
      <c r="CB9" t="s">
        <v>19</v>
      </c>
      <c r="CC9" t="s">
        <v>19</v>
      </c>
      <c r="CD9" t="s">
        <v>20</v>
      </c>
      <c r="CE9" t="s">
        <v>20</v>
      </c>
      <c r="CF9" t="s">
        <v>20</v>
      </c>
      <c r="CG9" t="s">
        <v>20</v>
      </c>
      <c r="CH9" t="s">
        <v>20</v>
      </c>
      <c r="CI9" t="s">
        <v>20</v>
      </c>
      <c r="CJ9" t="s">
        <v>20</v>
      </c>
      <c r="CK9" t="s">
        <v>21</v>
      </c>
      <c r="CL9" t="s">
        <v>21</v>
      </c>
      <c r="CM9" t="s">
        <v>21</v>
      </c>
      <c r="CN9" t="s">
        <v>21</v>
      </c>
      <c r="CO9" t="s">
        <v>21</v>
      </c>
      <c r="CP9" t="s">
        <v>21</v>
      </c>
      <c r="CQ9" t="s">
        <v>21</v>
      </c>
      <c r="CR9" t="s">
        <v>22</v>
      </c>
      <c r="CS9" t="s">
        <v>22</v>
      </c>
      <c r="CT9" t="s">
        <v>22</v>
      </c>
      <c r="CU9" t="s">
        <v>22</v>
      </c>
      <c r="CV9" t="s">
        <v>22</v>
      </c>
      <c r="CW9" t="s">
        <v>22</v>
      </c>
      <c r="CX9" t="s">
        <v>22</v>
      </c>
      <c r="CY9" t="s">
        <v>23</v>
      </c>
      <c r="CZ9" t="s">
        <v>23</v>
      </c>
      <c r="DA9" t="s">
        <v>23</v>
      </c>
      <c r="DB9" t="s">
        <v>23</v>
      </c>
      <c r="DC9" t="s">
        <v>23</v>
      </c>
      <c r="DD9" t="s">
        <v>23</v>
      </c>
      <c r="DE9" t="s">
        <v>23</v>
      </c>
      <c r="DF9" t="s">
        <v>24</v>
      </c>
      <c r="DG9" t="s">
        <v>24</v>
      </c>
      <c r="DH9" t="s">
        <v>24</v>
      </c>
      <c r="DI9" t="s">
        <v>24</v>
      </c>
      <c r="DJ9" t="s">
        <v>24</v>
      </c>
      <c r="DK9" t="s">
        <v>24</v>
      </c>
      <c r="DL9" t="s">
        <v>24</v>
      </c>
      <c r="DM9" t="s">
        <v>25</v>
      </c>
      <c r="DN9" t="s">
        <v>25</v>
      </c>
      <c r="DO9" t="s">
        <v>25</v>
      </c>
      <c r="DP9" t="s">
        <v>25</v>
      </c>
      <c r="DQ9" t="s">
        <v>25</v>
      </c>
      <c r="DR9" t="s">
        <v>25</v>
      </c>
      <c r="DS9" t="s">
        <v>25</v>
      </c>
      <c r="DT9" t="s">
        <v>26</v>
      </c>
      <c r="DU9" t="s">
        <v>26</v>
      </c>
      <c r="DV9" t="s">
        <v>26</v>
      </c>
      <c r="DW9" t="s">
        <v>26</v>
      </c>
      <c r="DX9" t="s">
        <v>26</v>
      </c>
      <c r="DY9" t="s">
        <v>26</v>
      </c>
      <c r="DZ9" t="s">
        <v>26</v>
      </c>
      <c r="EA9" t="s">
        <v>27</v>
      </c>
      <c r="EB9" t="s">
        <v>27</v>
      </c>
      <c r="EC9" t="s">
        <v>27</v>
      </c>
      <c r="ED9" t="s">
        <v>27</v>
      </c>
      <c r="EE9" t="s">
        <v>27</v>
      </c>
      <c r="EF9" t="s">
        <v>27</v>
      </c>
      <c r="EG9" t="s">
        <v>27</v>
      </c>
      <c r="EH9" t="s">
        <v>28</v>
      </c>
      <c r="EI9" t="s">
        <v>28</v>
      </c>
      <c r="EJ9" t="s">
        <v>28</v>
      </c>
      <c r="EK9" t="s">
        <v>28</v>
      </c>
      <c r="EL9" t="s">
        <v>28</v>
      </c>
      <c r="EM9" t="s">
        <v>28</v>
      </c>
      <c r="EN9" t="s">
        <v>28</v>
      </c>
      <c r="EO9" t="s">
        <v>29</v>
      </c>
      <c r="EP9" t="s">
        <v>29</v>
      </c>
      <c r="EQ9" t="s">
        <v>29</v>
      </c>
      <c r="ER9" t="s">
        <v>29</v>
      </c>
      <c r="ES9" t="s">
        <v>29</v>
      </c>
      <c r="ET9" t="s">
        <v>29</v>
      </c>
      <c r="EU9" t="s">
        <v>29</v>
      </c>
      <c r="EV9" t="s">
        <v>30</v>
      </c>
      <c r="EW9" t="s">
        <v>30</v>
      </c>
      <c r="EX9" t="s">
        <v>30</v>
      </c>
      <c r="EY9" t="s">
        <v>30</v>
      </c>
      <c r="EZ9" t="s">
        <v>30</v>
      </c>
      <c r="FA9" t="s">
        <v>30</v>
      </c>
      <c r="FB9" t="s">
        <v>30</v>
      </c>
      <c r="FC9" t="s">
        <v>31</v>
      </c>
      <c r="FD9" t="s">
        <v>31</v>
      </c>
      <c r="FE9" t="s">
        <v>31</v>
      </c>
      <c r="FF9" t="s">
        <v>31</v>
      </c>
      <c r="FG9" t="s">
        <v>31</v>
      </c>
      <c r="FH9" t="s">
        <v>31</v>
      </c>
      <c r="FI9" t="s">
        <v>31</v>
      </c>
      <c r="FJ9" t="s">
        <v>32</v>
      </c>
      <c r="FK9" t="s">
        <v>32</v>
      </c>
      <c r="FL9" t="s">
        <v>32</v>
      </c>
      <c r="FM9" t="s">
        <v>32</v>
      </c>
      <c r="FN9" t="s">
        <v>32</v>
      </c>
      <c r="FO9" t="s">
        <v>32</v>
      </c>
      <c r="FP9" t="s">
        <v>32</v>
      </c>
      <c r="FQ9" t="s">
        <v>225</v>
      </c>
      <c r="FR9" t="s">
        <v>225</v>
      </c>
      <c r="FS9" t="s">
        <v>225</v>
      </c>
      <c r="FT9" t="s">
        <v>225</v>
      </c>
      <c r="FU9" t="s">
        <v>225</v>
      </c>
      <c r="FV9" t="s">
        <v>225</v>
      </c>
      <c r="FW9" t="s">
        <v>225</v>
      </c>
      <c r="FX9" t="s">
        <v>226</v>
      </c>
      <c r="FY9" t="s">
        <v>226</v>
      </c>
      <c r="FZ9" t="s">
        <v>226</v>
      </c>
      <c r="GA9" t="s">
        <v>226</v>
      </c>
      <c r="GB9" t="s">
        <v>226</v>
      </c>
      <c r="GC9" t="s">
        <v>226</v>
      </c>
      <c r="GD9" t="s">
        <v>226</v>
      </c>
      <c r="GE9" t="s">
        <v>227</v>
      </c>
      <c r="GF9" t="s">
        <v>227</v>
      </c>
      <c r="GG9" t="s">
        <v>227</v>
      </c>
      <c r="GH9" t="s">
        <v>227</v>
      </c>
      <c r="GI9" t="s">
        <v>227</v>
      </c>
      <c r="GJ9" t="s">
        <v>227</v>
      </c>
      <c r="GK9" t="s">
        <v>227</v>
      </c>
    </row>
    <row r="10" spans="1:193" x14ac:dyDescent="0.25">
      <c r="F10" t="s">
        <v>33</v>
      </c>
      <c r="G10" t="s">
        <v>34</v>
      </c>
      <c r="H10" t="s">
        <v>35</v>
      </c>
      <c r="I10" t="s">
        <v>36</v>
      </c>
      <c r="J10" t="s">
        <v>37</v>
      </c>
      <c r="K10" t="s">
        <v>38</v>
      </c>
      <c r="M10" t="s">
        <v>33</v>
      </c>
      <c r="N10" t="s">
        <v>34</v>
      </c>
      <c r="O10" t="s">
        <v>35</v>
      </c>
      <c r="P10" t="s">
        <v>36</v>
      </c>
      <c r="Q10" t="s">
        <v>37</v>
      </c>
      <c r="R10" t="s">
        <v>38</v>
      </c>
      <c r="T10" t="s">
        <v>33</v>
      </c>
      <c r="U10" t="s">
        <v>34</v>
      </c>
      <c r="V10" t="s">
        <v>35</v>
      </c>
      <c r="W10" t="s">
        <v>36</v>
      </c>
      <c r="X10" t="s">
        <v>37</v>
      </c>
      <c r="Y10" t="s">
        <v>38</v>
      </c>
      <c r="AA10" t="s">
        <v>33</v>
      </c>
      <c r="AB10" t="s">
        <v>34</v>
      </c>
      <c r="AC10" t="s">
        <v>35</v>
      </c>
      <c r="AD10" t="s">
        <v>36</v>
      </c>
      <c r="AE10" t="s">
        <v>37</v>
      </c>
      <c r="AF10" t="s">
        <v>38</v>
      </c>
      <c r="AH10" t="s">
        <v>33</v>
      </c>
      <c r="AI10" t="s">
        <v>34</v>
      </c>
      <c r="AJ10" t="s">
        <v>35</v>
      </c>
      <c r="AK10" t="s">
        <v>36</v>
      </c>
      <c r="AL10" t="s">
        <v>37</v>
      </c>
      <c r="AM10" t="s">
        <v>38</v>
      </c>
      <c r="AO10" t="s">
        <v>33</v>
      </c>
      <c r="AP10" t="s">
        <v>34</v>
      </c>
      <c r="AQ10" t="s">
        <v>35</v>
      </c>
      <c r="AR10" t="s">
        <v>36</v>
      </c>
      <c r="AS10" t="s">
        <v>37</v>
      </c>
      <c r="AT10" t="s">
        <v>38</v>
      </c>
      <c r="AV10" t="s">
        <v>33</v>
      </c>
      <c r="AW10" t="s">
        <v>34</v>
      </c>
      <c r="AX10" t="s">
        <v>35</v>
      </c>
      <c r="AY10" t="s">
        <v>36</v>
      </c>
      <c r="AZ10" t="s">
        <v>37</v>
      </c>
      <c r="BA10" t="s">
        <v>38</v>
      </c>
      <c r="BC10" t="s">
        <v>33</v>
      </c>
      <c r="BD10" t="s">
        <v>34</v>
      </c>
      <c r="BE10" t="s">
        <v>35</v>
      </c>
      <c r="BF10" t="s">
        <v>36</v>
      </c>
      <c r="BG10" t="s">
        <v>37</v>
      </c>
      <c r="BH10" t="s">
        <v>38</v>
      </c>
      <c r="BJ10" t="s">
        <v>33</v>
      </c>
      <c r="BK10" t="s">
        <v>34</v>
      </c>
      <c r="BL10" t="s">
        <v>35</v>
      </c>
      <c r="BM10" t="s">
        <v>36</v>
      </c>
      <c r="BN10" t="s">
        <v>37</v>
      </c>
      <c r="BO10" t="s">
        <v>38</v>
      </c>
      <c r="BQ10" t="s">
        <v>33</v>
      </c>
      <c r="BR10" t="s">
        <v>34</v>
      </c>
      <c r="BS10" t="s">
        <v>35</v>
      </c>
      <c r="BT10" t="s">
        <v>36</v>
      </c>
      <c r="BU10" t="s">
        <v>37</v>
      </c>
      <c r="BV10" t="s">
        <v>38</v>
      </c>
      <c r="BX10" t="s">
        <v>33</v>
      </c>
      <c r="BY10" t="s">
        <v>34</v>
      </c>
      <c r="BZ10" t="s">
        <v>35</v>
      </c>
      <c r="CA10" t="s">
        <v>36</v>
      </c>
      <c r="CB10" t="s">
        <v>37</v>
      </c>
      <c r="CC10" t="s">
        <v>38</v>
      </c>
      <c r="CE10" t="s">
        <v>33</v>
      </c>
      <c r="CF10" t="s">
        <v>34</v>
      </c>
      <c r="CG10" t="s">
        <v>35</v>
      </c>
      <c r="CH10" t="s">
        <v>36</v>
      </c>
      <c r="CI10" t="s">
        <v>37</v>
      </c>
      <c r="CJ10" t="s">
        <v>38</v>
      </c>
      <c r="CL10" t="s">
        <v>33</v>
      </c>
      <c r="CM10" t="s">
        <v>34</v>
      </c>
      <c r="CN10" t="s">
        <v>35</v>
      </c>
      <c r="CO10" t="s">
        <v>36</v>
      </c>
      <c r="CP10" t="s">
        <v>37</v>
      </c>
      <c r="CQ10" t="s">
        <v>38</v>
      </c>
      <c r="CS10" t="s">
        <v>33</v>
      </c>
      <c r="CT10" t="s">
        <v>34</v>
      </c>
      <c r="CU10" t="s">
        <v>35</v>
      </c>
      <c r="CV10" t="s">
        <v>36</v>
      </c>
      <c r="CW10" t="s">
        <v>37</v>
      </c>
      <c r="CX10" t="s">
        <v>38</v>
      </c>
      <c r="CZ10" t="s">
        <v>33</v>
      </c>
      <c r="DA10" t="s">
        <v>34</v>
      </c>
      <c r="DB10" t="s">
        <v>35</v>
      </c>
      <c r="DC10" t="s">
        <v>36</v>
      </c>
      <c r="DD10" t="s">
        <v>37</v>
      </c>
      <c r="DE10" t="s">
        <v>38</v>
      </c>
      <c r="DG10" t="s">
        <v>33</v>
      </c>
      <c r="DH10" t="s">
        <v>34</v>
      </c>
      <c r="DI10" t="s">
        <v>35</v>
      </c>
      <c r="DJ10" t="s">
        <v>36</v>
      </c>
      <c r="DK10" t="s">
        <v>37</v>
      </c>
      <c r="DL10" t="s">
        <v>38</v>
      </c>
      <c r="DN10" t="s">
        <v>33</v>
      </c>
      <c r="DO10" t="s">
        <v>34</v>
      </c>
      <c r="DP10" t="s">
        <v>35</v>
      </c>
      <c r="DQ10" t="s">
        <v>36</v>
      </c>
      <c r="DR10" t="s">
        <v>37</v>
      </c>
      <c r="DS10" t="s">
        <v>38</v>
      </c>
      <c r="DU10" t="s">
        <v>33</v>
      </c>
      <c r="DV10" t="s">
        <v>34</v>
      </c>
      <c r="DW10" t="s">
        <v>35</v>
      </c>
      <c r="DX10" t="s">
        <v>36</v>
      </c>
      <c r="DY10" t="s">
        <v>37</v>
      </c>
      <c r="DZ10" t="s">
        <v>38</v>
      </c>
      <c r="EB10" t="s">
        <v>33</v>
      </c>
      <c r="EC10" t="s">
        <v>34</v>
      </c>
      <c r="ED10" t="s">
        <v>35</v>
      </c>
      <c r="EE10" t="s">
        <v>36</v>
      </c>
      <c r="EF10" t="s">
        <v>37</v>
      </c>
      <c r="EG10" t="s">
        <v>38</v>
      </c>
      <c r="EI10" t="s">
        <v>33</v>
      </c>
      <c r="EJ10" t="s">
        <v>34</v>
      </c>
      <c r="EK10" t="s">
        <v>35</v>
      </c>
      <c r="EL10" t="s">
        <v>36</v>
      </c>
      <c r="EM10" t="s">
        <v>37</v>
      </c>
      <c r="EN10" t="s">
        <v>38</v>
      </c>
      <c r="EP10" t="s">
        <v>33</v>
      </c>
      <c r="EQ10" t="s">
        <v>34</v>
      </c>
      <c r="ER10" t="s">
        <v>35</v>
      </c>
      <c r="ES10" t="s">
        <v>36</v>
      </c>
      <c r="ET10" t="s">
        <v>37</v>
      </c>
      <c r="EU10" t="s">
        <v>38</v>
      </c>
      <c r="EW10" t="s">
        <v>33</v>
      </c>
      <c r="EX10" t="s">
        <v>34</v>
      </c>
      <c r="EY10" t="s">
        <v>35</v>
      </c>
      <c r="EZ10" t="s">
        <v>36</v>
      </c>
      <c r="FA10" t="s">
        <v>37</v>
      </c>
      <c r="FB10" t="s">
        <v>38</v>
      </c>
      <c r="FD10" t="s">
        <v>33</v>
      </c>
      <c r="FE10" t="s">
        <v>34</v>
      </c>
      <c r="FF10" t="s">
        <v>35</v>
      </c>
      <c r="FG10" t="s">
        <v>36</v>
      </c>
      <c r="FH10" t="s">
        <v>37</v>
      </c>
      <c r="FI10" t="s">
        <v>38</v>
      </c>
      <c r="FK10" t="s">
        <v>33</v>
      </c>
      <c r="FL10" t="s">
        <v>34</v>
      </c>
      <c r="FM10" t="s">
        <v>35</v>
      </c>
      <c r="FN10" t="s">
        <v>36</v>
      </c>
      <c r="FO10" t="s">
        <v>37</v>
      </c>
      <c r="FP10" t="s">
        <v>38</v>
      </c>
      <c r="FR10" t="s">
        <v>33</v>
      </c>
      <c r="FS10" t="s">
        <v>34</v>
      </c>
      <c r="FT10" t="s">
        <v>35</v>
      </c>
      <c r="FU10" t="s">
        <v>36</v>
      </c>
      <c r="FV10" t="s">
        <v>37</v>
      </c>
      <c r="FW10" t="s">
        <v>38</v>
      </c>
      <c r="FY10" t="s">
        <v>33</v>
      </c>
      <c r="FZ10" t="s">
        <v>34</v>
      </c>
      <c r="GA10" t="s">
        <v>35</v>
      </c>
      <c r="GB10" t="s">
        <v>36</v>
      </c>
      <c r="GC10" t="s">
        <v>37</v>
      </c>
      <c r="GD10" t="s">
        <v>38</v>
      </c>
      <c r="GF10" t="s">
        <v>33</v>
      </c>
      <c r="GG10" t="s">
        <v>34</v>
      </c>
      <c r="GH10" t="s">
        <v>35</v>
      </c>
      <c r="GI10" t="s">
        <v>36</v>
      </c>
      <c r="GJ10" t="s">
        <v>37</v>
      </c>
      <c r="GK10" t="s">
        <v>38</v>
      </c>
    </row>
    <row r="11" spans="1:193" x14ac:dyDescent="0.25">
      <c r="A11" t="s">
        <v>39</v>
      </c>
      <c r="B11" t="s">
        <v>39</v>
      </c>
      <c r="C11" t="s">
        <v>39</v>
      </c>
      <c r="D11" t="s">
        <v>39</v>
      </c>
      <c r="E11">
        <v>0</v>
      </c>
      <c r="F11">
        <v>0</v>
      </c>
      <c r="G11">
        <v>0</v>
      </c>
      <c r="H11">
        <v>0</v>
      </c>
      <c r="I11">
        <v>0</v>
      </c>
      <c r="J11">
        <v>0</v>
      </c>
      <c r="K11">
        <v>0</v>
      </c>
      <c r="L11">
        <v>0</v>
      </c>
      <c r="M11">
        <v>0</v>
      </c>
      <c r="N11">
        <v>0</v>
      </c>
      <c r="O11">
        <v>0</v>
      </c>
      <c r="P11">
        <v>0</v>
      </c>
      <c r="Q11">
        <v>0</v>
      </c>
      <c r="R11">
        <v>0</v>
      </c>
      <c r="S11">
        <v>0</v>
      </c>
      <c r="T11">
        <v>0</v>
      </c>
      <c r="U11">
        <v>0</v>
      </c>
      <c r="V11">
        <v>0</v>
      </c>
      <c r="W11">
        <v>0</v>
      </c>
      <c r="X11">
        <v>0</v>
      </c>
      <c r="Y11">
        <v>0</v>
      </c>
      <c r="Z11">
        <v>0</v>
      </c>
      <c r="AA11">
        <v>0</v>
      </c>
      <c r="AB11">
        <v>0</v>
      </c>
      <c r="AC11">
        <v>0</v>
      </c>
      <c r="AD11">
        <v>0</v>
      </c>
      <c r="AE11">
        <v>0</v>
      </c>
      <c r="AF11">
        <v>0</v>
      </c>
      <c r="AG11">
        <v>0</v>
      </c>
      <c r="AH11">
        <v>0</v>
      </c>
      <c r="AI11">
        <v>0</v>
      </c>
      <c r="AJ11">
        <v>0</v>
      </c>
      <c r="AK11">
        <v>0</v>
      </c>
      <c r="AL11">
        <v>0</v>
      </c>
      <c r="AM11">
        <v>0</v>
      </c>
      <c r="AN11">
        <v>0</v>
      </c>
      <c r="AO11">
        <v>0</v>
      </c>
      <c r="AP11">
        <v>0</v>
      </c>
      <c r="AQ11">
        <v>0</v>
      </c>
      <c r="AR11">
        <v>0</v>
      </c>
      <c r="AS11">
        <v>0</v>
      </c>
      <c r="AT11">
        <v>0</v>
      </c>
      <c r="AU11">
        <v>0</v>
      </c>
      <c r="AV11">
        <v>0</v>
      </c>
      <c r="AW11">
        <v>0</v>
      </c>
      <c r="AX11">
        <v>0</v>
      </c>
      <c r="AY11">
        <v>0</v>
      </c>
      <c r="AZ11">
        <v>0</v>
      </c>
      <c r="BA11">
        <v>0</v>
      </c>
      <c r="BB11">
        <v>0</v>
      </c>
      <c r="BC11">
        <v>0</v>
      </c>
      <c r="BD11">
        <v>0</v>
      </c>
      <c r="BE11">
        <v>0</v>
      </c>
      <c r="BF11">
        <v>0</v>
      </c>
      <c r="BG11">
        <v>0</v>
      </c>
      <c r="BH11">
        <v>0</v>
      </c>
      <c r="BI11">
        <v>0</v>
      </c>
      <c r="BJ11">
        <v>0</v>
      </c>
      <c r="BK11">
        <v>0</v>
      </c>
      <c r="BL11">
        <v>0</v>
      </c>
      <c r="BM11">
        <v>0</v>
      </c>
      <c r="BN11">
        <v>0</v>
      </c>
      <c r="BO11">
        <v>0</v>
      </c>
      <c r="BP11">
        <v>0</v>
      </c>
      <c r="BQ11">
        <v>0</v>
      </c>
      <c r="BR11">
        <v>0</v>
      </c>
      <c r="BS11">
        <v>0</v>
      </c>
      <c r="BT11">
        <v>0</v>
      </c>
      <c r="BU11">
        <v>0</v>
      </c>
      <c r="BV11">
        <v>0</v>
      </c>
      <c r="BW11">
        <v>0</v>
      </c>
      <c r="BX11">
        <v>0</v>
      </c>
      <c r="BY11">
        <v>0</v>
      </c>
      <c r="BZ11">
        <v>0</v>
      </c>
      <c r="CA11">
        <v>0</v>
      </c>
      <c r="CB11">
        <v>0</v>
      </c>
      <c r="CC11">
        <v>0</v>
      </c>
      <c r="CD11">
        <v>0</v>
      </c>
      <c r="CE11">
        <v>0</v>
      </c>
      <c r="CF11">
        <v>0</v>
      </c>
      <c r="CG11">
        <v>0</v>
      </c>
      <c r="CH11">
        <v>0</v>
      </c>
      <c r="CI11">
        <v>0</v>
      </c>
      <c r="CJ11">
        <v>0</v>
      </c>
      <c r="CK11">
        <v>0</v>
      </c>
      <c r="CL11">
        <v>0</v>
      </c>
      <c r="CM11">
        <v>0</v>
      </c>
      <c r="CN11">
        <v>0</v>
      </c>
      <c r="CO11">
        <v>0</v>
      </c>
      <c r="CP11">
        <v>0</v>
      </c>
      <c r="CQ11">
        <v>0</v>
      </c>
      <c r="CR11">
        <v>0</v>
      </c>
      <c r="CS11">
        <v>0</v>
      </c>
      <c r="CT11">
        <v>0</v>
      </c>
      <c r="CU11">
        <v>0</v>
      </c>
      <c r="CV11">
        <v>0</v>
      </c>
      <c r="CW11">
        <v>0</v>
      </c>
      <c r="CX11">
        <v>0</v>
      </c>
      <c r="CY11">
        <v>0</v>
      </c>
      <c r="CZ11">
        <v>0</v>
      </c>
      <c r="DA11">
        <v>0</v>
      </c>
      <c r="DB11">
        <v>0</v>
      </c>
      <c r="DC11">
        <v>0</v>
      </c>
      <c r="DD11">
        <v>0</v>
      </c>
      <c r="DE11">
        <v>0</v>
      </c>
      <c r="DF11">
        <v>0</v>
      </c>
      <c r="DG11">
        <v>0</v>
      </c>
      <c r="DH11">
        <v>0</v>
      </c>
      <c r="DI11">
        <v>0</v>
      </c>
      <c r="DJ11">
        <v>0</v>
      </c>
      <c r="DK11">
        <v>0</v>
      </c>
      <c r="DL11">
        <v>0</v>
      </c>
      <c r="DM11">
        <v>0</v>
      </c>
      <c r="DN11">
        <v>0</v>
      </c>
      <c r="DO11">
        <v>0</v>
      </c>
      <c r="DP11">
        <v>0</v>
      </c>
      <c r="DQ11">
        <v>0</v>
      </c>
      <c r="DR11">
        <v>0</v>
      </c>
      <c r="DS11">
        <v>0</v>
      </c>
      <c r="DT11">
        <v>0</v>
      </c>
      <c r="DU11">
        <v>0</v>
      </c>
      <c r="DV11">
        <v>0</v>
      </c>
      <c r="DW11">
        <v>0</v>
      </c>
      <c r="DX11">
        <v>0</v>
      </c>
      <c r="DY11">
        <v>0</v>
      </c>
      <c r="DZ11">
        <v>0</v>
      </c>
      <c r="EA11">
        <v>0</v>
      </c>
      <c r="EB11">
        <v>0</v>
      </c>
      <c r="EC11">
        <v>0</v>
      </c>
      <c r="ED11">
        <v>0</v>
      </c>
      <c r="EE11">
        <v>0</v>
      </c>
      <c r="EF11">
        <v>0</v>
      </c>
      <c r="EG11">
        <v>0</v>
      </c>
      <c r="EH11">
        <v>0</v>
      </c>
      <c r="EI11">
        <v>0</v>
      </c>
      <c r="EJ11">
        <v>0</v>
      </c>
      <c r="EK11">
        <v>0</v>
      </c>
      <c r="EL11">
        <v>0</v>
      </c>
      <c r="EM11">
        <v>0</v>
      </c>
      <c r="EN11">
        <v>0</v>
      </c>
      <c r="EO11">
        <v>0</v>
      </c>
      <c r="EP11">
        <v>0</v>
      </c>
      <c r="EQ11">
        <v>0</v>
      </c>
      <c r="ER11">
        <v>0</v>
      </c>
      <c r="ES11">
        <v>0</v>
      </c>
      <c r="ET11">
        <v>0</v>
      </c>
      <c r="EU11">
        <v>0</v>
      </c>
      <c r="EV11">
        <v>0</v>
      </c>
      <c r="EW11">
        <v>0</v>
      </c>
      <c r="EX11">
        <v>0</v>
      </c>
      <c r="EY11">
        <v>0</v>
      </c>
      <c r="EZ11">
        <v>0</v>
      </c>
      <c r="FA11">
        <v>0</v>
      </c>
      <c r="FB11">
        <v>0</v>
      </c>
      <c r="FC11">
        <v>0</v>
      </c>
      <c r="FD11">
        <v>0</v>
      </c>
      <c r="FE11">
        <v>0</v>
      </c>
      <c r="FF11">
        <v>0</v>
      </c>
      <c r="FG11">
        <v>0</v>
      </c>
      <c r="FH11">
        <v>0</v>
      </c>
      <c r="FI11">
        <v>0</v>
      </c>
      <c r="FJ11">
        <v>0</v>
      </c>
      <c r="FK11">
        <v>0</v>
      </c>
      <c r="FL11">
        <v>0</v>
      </c>
      <c r="FM11">
        <v>0</v>
      </c>
      <c r="FN11">
        <v>0</v>
      </c>
      <c r="FO11">
        <v>0</v>
      </c>
      <c r="FP11">
        <v>0</v>
      </c>
      <c r="FQ11">
        <v>0</v>
      </c>
      <c r="FR11">
        <v>0</v>
      </c>
      <c r="FS11">
        <v>0</v>
      </c>
      <c r="FT11">
        <v>0</v>
      </c>
      <c r="FU11">
        <v>0</v>
      </c>
      <c r="FV11">
        <v>0</v>
      </c>
      <c r="FW11">
        <v>0</v>
      </c>
      <c r="FX11">
        <v>0</v>
      </c>
      <c r="FY11">
        <v>0</v>
      </c>
      <c r="FZ11">
        <v>0</v>
      </c>
      <c r="GA11">
        <v>0</v>
      </c>
      <c r="GB11">
        <v>0</v>
      </c>
      <c r="GC11">
        <v>0</v>
      </c>
      <c r="GD11">
        <v>0</v>
      </c>
      <c r="GE11">
        <v>0</v>
      </c>
      <c r="GF11">
        <v>0</v>
      </c>
      <c r="GG11">
        <v>0</v>
      </c>
      <c r="GH11">
        <v>0</v>
      </c>
      <c r="GI11">
        <v>0</v>
      </c>
      <c r="GJ11">
        <v>0</v>
      </c>
      <c r="GK11">
        <v>0</v>
      </c>
    </row>
    <row r="12" spans="1:193" x14ac:dyDescent="0.25">
      <c r="B12" t="s">
        <v>40</v>
      </c>
      <c r="C12" t="s">
        <v>40</v>
      </c>
      <c r="D12" t="s">
        <v>40</v>
      </c>
      <c r="E12">
        <v>0</v>
      </c>
      <c r="F12">
        <v>0</v>
      </c>
      <c r="G12">
        <v>0</v>
      </c>
      <c r="H12">
        <v>0</v>
      </c>
      <c r="I12">
        <v>0</v>
      </c>
      <c r="J12">
        <v>0</v>
      </c>
      <c r="K12">
        <v>0</v>
      </c>
      <c r="L12">
        <v>0</v>
      </c>
      <c r="M12">
        <v>0</v>
      </c>
      <c r="N12">
        <v>0</v>
      </c>
      <c r="O12">
        <v>0</v>
      </c>
      <c r="P12">
        <v>0</v>
      </c>
      <c r="Q12">
        <v>0</v>
      </c>
      <c r="R12">
        <v>0</v>
      </c>
      <c r="S12">
        <v>0</v>
      </c>
      <c r="T12">
        <v>0</v>
      </c>
      <c r="U12">
        <v>0</v>
      </c>
      <c r="V12">
        <v>0</v>
      </c>
      <c r="W12">
        <v>0</v>
      </c>
      <c r="X12">
        <v>0</v>
      </c>
      <c r="Y12">
        <v>0</v>
      </c>
      <c r="Z12">
        <v>0</v>
      </c>
      <c r="AA12">
        <v>0</v>
      </c>
      <c r="AB12">
        <v>0</v>
      </c>
      <c r="AC12">
        <v>0</v>
      </c>
      <c r="AD12">
        <v>0</v>
      </c>
      <c r="AE12">
        <v>0</v>
      </c>
      <c r="AF12">
        <v>0</v>
      </c>
      <c r="AG12">
        <v>0</v>
      </c>
      <c r="AH12">
        <v>0</v>
      </c>
      <c r="AI12">
        <v>0</v>
      </c>
      <c r="AJ12">
        <v>0</v>
      </c>
      <c r="AK12">
        <v>0</v>
      </c>
      <c r="AL12">
        <v>0</v>
      </c>
      <c r="AM12">
        <v>0</v>
      </c>
      <c r="AN12">
        <v>0</v>
      </c>
      <c r="AO12">
        <v>0</v>
      </c>
      <c r="AP12">
        <v>0</v>
      </c>
      <c r="AQ12">
        <v>0</v>
      </c>
      <c r="AR12">
        <v>0</v>
      </c>
      <c r="AS12">
        <v>0</v>
      </c>
      <c r="AT12">
        <v>0</v>
      </c>
      <c r="AU12">
        <v>0</v>
      </c>
      <c r="AV12">
        <v>0</v>
      </c>
      <c r="AW12">
        <v>0</v>
      </c>
      <c r="AX12">
        <v>0</v>
      </c>
      <c r="AY12">
        <v>0</v>
      </c>
      <c r="AZ12">
        <v>0</v>
      </c>
      <c r="BA12">
        <v>0</v>
      </c>
      <c r="BB12">
        <v>0</v>
      </c>
      <c r="BC12">
        <v>0</v>
      </c>
      <c r="BD12">
        <v>0</v>
      </c>
      <c r="BE12">
        <v>0</v>
      </c>
      <c r="BF12">
        <v>0</v>
      </c>
      <c r="BG12">
        <v>0</v>
      </c>
      <c r="BH12">
        <v>0</v>
      </c>
      <c r="BI12">
        <v>0</v>
      </c>
      <c r="BJ12">
        <v>0</v>
      </c>
      <c r="BK12">
        <v>0</v>
      </c>
      <c r="BL12">
        <v>0</v>
      </c>
      <c r="BM12">
        <v>0</v>
      </c>
      <c r="BN12">
        <v>0</v>
      </c>
      <c r="BO12">
        <v>0</v>
      </c>
      <c r="BP12">
        <v>0</v>
      </c>
      <c r="BQ12">
        <v>0</v>
      </c>
      <c r="BR12">
        <v>0</v>
      </c>
      <c r="BS12">
        <v>0</v>
      </c>
      <c r="BT12">
        <v>0</v>
      </c>
      <c r="BU12">
        <v>0</v>
      </c>
      <c r="BV12">
        <v>0</v>
      </c>
      <c r="BW12">
        <v>0</v>
      </c>
      <c r="BX12">
        <v>0</v>
      </c>
      <c r="BY12">
        <v>0</v>
      </c>
      <c r="BZ12">
        <v>0</v>
      </c>
      <c r="CA12">
        <v>0</v>
      </c>
      <c r="CB12">
        <v>0</v>
      </c>
      <c r="CC12">
        <v>0</v>
      </c>
      <c r="CD12">
        <v>0</v>
      </c>
      <c r="CE12">
        <v>0</v>
      </c>
      <c r="CF12">
        <v>0</v>
      </c>
      <c r="CG12">
        <v>0</v>
      </c>
      <c r="CH12">
        <v>0</v>
      </c>
      <c r="CI12">
        <v>0</v>
      </c>
      <c r="CJ12">
        <v>0</v>
      </c>
      <c r="CK12">
        <v>0</v>
      </c>
      <c r="CL12">
        <v>0</v>
      </c>
      <c r="CM12">
        <v>0</v>
      </c>
      <c r="CN12">
        <v>0</v>
      </c>
      <c r="CO12">
        <v>0</v>
      </c>
      <c r="CP12">
        <v>0</v>
      </c>
      <c r="CQ12">
        <v>0</v>
      </c>
      <c r="CR12">
        <v>0</v>
      </c>
      <c r="CS12">
        <v>0</v>
      </c>
      <c r="CT12">
        <v>0</v>
      </c>
      <c r="CU12">
        <v>0</v>
      </c>
      <c r="CV12">
        <v>0</v>
      </c>
      <c r="CW12">
        <v>0</v>
      </c>
      <c r="CX12">
        <v>0</v>
      </c>
      <c r="CY12">
        <v>0</v>
      </c>
      <c r="CZ12">
        <v>0</v>
      </c>
      <c r="DA12">
        <v>0</v>
      </c>
      <c r="DB12">
        <v>0</v>
      </c>
      <c r="DC12">
        <v>0</v>
      </c>
      <c r="DD12">
        <v>0</v>
      </c>
      <c r="DE12">
        <v>0</v>
      </c>
      <c r="DF12">
        <v>0</v>
      </c>
      <c r="DG12">
        <v>0</v>
      </c>
      <c r="DH12">
        <v>0</v>
      </c>
      <c r="DI12">
        <v>0</v>
      </c>
      <c r="DJ12">
        <v>0</v>
      </c>
      <c r="DK12">
        <v>0</v>
      </c>
      <c r="DL12">
        <v>0</v>
      </c>
      <c r="DM12">
        <v>0</v>
      </c>
      <c r="DN12">
        <v>0</v>
      </c>
      <c r="DO12">
        <v>0</v>
      </c>
      <c r="DP12">
        <v>0</v>
      </c>
      <c r="DQ12">
        <v>0</v>
      </c>
      <c r="DR12">
        <v>0</v>
      </c>
      <c r="DS12">
        <v>0</v>
      </c>
      <c r="DT12">
        <v>0</v>
      </c>
      <c r="DU12">
        <v>0</v>
      </c>
      <c r="DV12">
        <v>0</v>
      </c>
      <c r="DW12">
        <v>0</v>
      </c>
      <c r="DX12">
        <v>0</v>
      </c>
      <c r="DY12">
        <v>0</v>
      </c>
      <c r="DZ12">
        <v>0</v>
      </c>
      <c r="EA12">
        <v>0</v>
      </c>
      <c r="EB12">
        <v>0</v>
      </c>
      <c r="EC12">
        <v>0</v>
      </c>
      <c r="ED12">
        <v>0</v>
      </c>
      <c r="EE12">
        <v>0</v>
      </c>
      <c r="EF12">
        <v>0</v>
      </c>
      <c r="EG12">
        <v>0</v>
      </c>
      <c r="EH12">
        <v>0</v>
      </c>
      <c r="EI12">
        <v>0</v>
      </c>
      <c r="EJ12">
        <v>0</v>
      </c>
      <c r="EK12">
        <v>0</v>
      </c>
      <c r="EL12">
        <v>0</v>
      </c>
      <c r="EM12">
        <v>0</v>
      </c>
      <c r="EN12">
        <v>0</v>
      </c>
      <c r="EO12">
        <v>0</v>
      </c>
      <c r="EP12">
        <v>0</v>
      </c>
      <c r="EQ12">
        <v>0</v>
      </c>
      <c r="ER12">
        <v>0</v>
      </c>
      <c r="ES12">
        <v>0</v>
      </c>
      <c r="ET12">
        <v>0</v>
      </c>
      <c r="EU12">
        <v>0</v>
      </c>
      <c r="EV12">
        <v>0</v>
      </c>
      <c r="EW12">
        <v>0</v>
      </c>
      <c r="EX12">
        <v>0</v>
      </c>
      <c r="EY12">
        <v>0</v>
      </c>
      <c r="EZ12">
        <v>0</v>
      </c>
      <c r="FA12">
        <v>0</v>
      </c>
      <c r="FB12">
        <v>0</v>
      </c>
      <c r="FC12">
        <v>0</v>
      </c>
      <c r="FD12">
        <v>0</v>
      </c>
      <c r="FE12">
        <v>0</v>
      </c>
      <c r="FF12">
        <v>0</v>
      </c>
      <c r="FG12">
        <v>0</v>
      </c>
      <c r="FH12">
        <v>0</v>
      </c>
      <c r="FI12">
        <v>0</v>
      </c>
      <c r="FJ12">
        <v>0</v>
      </c>
      <c r="FK12">
        <v>0</v>
      </c>
      <c r="FL12">
        <v>0</v>
      </c>
      <c r="FM12">
        <v>0</v>
      </c>
      <c r="FN12">
        <v>0</v>
      </c>
      <c r="FO12">
        <v>0</v>
      </c>
      <c r="FP12">
        <v>0</v>
      </c>
      <c r="FQ12">
        <v>0</v>
      </c>
      <c r="FR12">
        <v>0</v>
      </c>
      <c r="FS12">
        <v>0</v>
      </c>
      <c r="FT12">
        <v>0</v>
      </c>
      <c r="FU12">
        <v>0</v>
      </c>
      <c r="FV12">
        <v>0</v>
      </c>
      <c r="FW12">
        <v>0</v>
      </c>
      <c r="FX12">
        <v>0</v>
      </c>
      <c r="FY12">
        <v>0</v>
      </c>
      <c r="FZ12">
        <v>0</v>
      </c>
      <c r="GA12">
        <v>0</v>
      </c>
      <c r="GB12">
        <v>0</v>
      </c>
      <c r="GC12">
        <v>0</v>
      </c>
      <c r="GD12">
        <v>0</v>
      </c>
      <c r="GE12">
        <v>0</v>
      </c>
      <c r="GF12">
        <v>0</v>
      </c>
      <c r="GG12">
        <v>0</v>
      </c>
      <c r="GH12">
        <v>0</v>
      </c>
      <c r="GI12">
        <v>0</v>
      </c>
      <c r="GJ12">
        <v>0</v>
      </c>
      <c r="GK12">
        <v>0</v>
      </c>
    </row>
    <row r="13" spans="1:193" x14ac:dyDescent="0.25">
      <c r="B13" t="s">
        <v>41</v>
      </c>
      <c r="C13" t="s">
        <v>41</v>
      </c>
      <c r="D13" t="s">
        <v>41</v>
      </c>
      <c r="E13">
        <v>0</v>
      </c>
      <c r="F13">
        <v>0</v>
      </c>
      <c r="G13">
        <v>0</v>
      </c>
      <c r="H13">
        <v>0</v>
      </c>
      <c r="I13">
        <v>0</v>
      </c>
      <c r="J13">
        <v>0</v>
      </c>
      <c r="K13">
        <v>0</v>
      </c>
      <c r="L13">
        <v>0</v>
      </c>
      <c r="M13">
        <v>0</v>
      </c>
      <c r="N13">
        <v>0</v>
      </c>
      <c r="O13">
        <v>0</v>
      </c>
      <c r="P13">
        <v>0</v>
      </c>
      <c r="Q13">
        <v>0</v>
      </c>
      <c r="R13">
        <v>0</v>
      </c>
      <c r="S13">
        <v>0</v>
      </c>
      <c r="T13">
        <v>0</v>
      </c>
      <c r="U13">
        <v>0</v>
      </c>
      <c r="V13">
        <v>0</v>
      </c>
      <c r="W13">
        <v>0</v>
      </c>
      <c r="X13">
        <v>0</v>
      </c>
      <c r="Y13">
        <v>0</v>
      </c>
      <c r="Z13">
        <v>0</v>
      </c>
      <c r="AA13">
        <v>0</v>
      </c>
      <c r="AB13">
        <v>0</v>
      </c>
      <c r="AC13">
        <v>0</v>
      </c>
      <c r="AD13">
        <v>0</v>
      </c>
      <c r="AE13">
        <v>0</v>
      </c>
      <c r="AF13">
        <v>0</v>
      </c>
      <c r="AG13">
        <v>0</v>
      </c>
      <c r="AH13">
        <v>0</v>
      </c>
      <c r="AI13">
        <v>0</v>
      </c>
      <c r="AJ13">
        <v>0</v>
      </c>
      <c r="AK13">
        <v>0</v>
      </c>
      <c r="AL13">
        <v>0</v>
      </c>
      <c r="AM13">
        <v>0</v>
      </c>
      <c r="AN13">
        <v>0</v>
      </c>
      <c r="AO13">
        <v>0</v>
      </c>
      <c r="AP13">
        <v>0</v>
      </c>
      <c r="AQ13">
        <v>0</v>
      </c>
      <c r="AR13">
        <v>0</v>
      </c>
      <c r="AS13">
        <v>0</v>
      </c>
      <c r="AT13">
        <v>0</v>
      </c>
      <c r="AU13">
        <v>0</v>
      </c>
      <c r="AV13">
        <v>0</v>
      </c>
      <c r="AW13">
        <v>0</v>
      </c>
      <c r="AX13">
        <v>0</v>
      </c>
      <c r="AY13">
        <v>0</v>
      </c>
      <c r="AZ13">
        <v>0</v>
      </c>
      <c r="BA13">
        <v>0</v>
      </c>
      <c r="BB13">
        <v>0</v>
      </c>
      <c r="BC13">
        <v>0</v>
      </c>
      <c r="BD13">
        <v>0</v>
      </c>
      <c r="BE13">
        <v>0</v>
      </c>
      <c r="BF13">
        <v>0</v>
      </c>
      <c r="BG13">
        <v>0</v>
      </c>
      <c r="BH13">
        <v>0</v>
      </c>
      <c r="BI13">
        <v>0</v>
      </c>
      <c r="BJ13">
        <v>0</v>
      </c>
      <c r="BK13">
        <v>0</v>
      </c>
      <c r="BL13">
        <v>0</v>
      </c>
      <c r="BM13">
        <v>0</v>
      </c>
      <c r="BN13">
        <v>0</v>
      </c>
      <c r="BO13">
        <v>0</v>
      </c>
      <c r="BP13">
        <v>0</v>
      </c>
      <c r="BQ13">
        <v>0</v>
      </c>
      <c r="BR13">
        <v>0</v>
      </c>
      <c r="BS13">
        <v>0</v>
      </c>
      <c r="BT13">
        <v>0</v>
      </c>
      <c r="BU13">
        <v>0</v>
      </c>
      <c r="BV13">
        <v>0</v>
      </c>
      <c r="BW13">
        <v>0</v>
      </c>
      <c r="BX13">
        <v>0</v>
      </c>
      <c r="BY13">
        <v>0</v>
      </c>
      <c r="BZ13">
        <v>0</v>
      </c>
      <c r="CA13">
        <v>0</v>
      </c>
      <c r="CB13">
        <v>0</v>
      </c>
      <c r="CC13">
        <v>0</v>
      </c>
      <c r="CD13">
        <v>0</v>
      </c>
      <c r="CE13">
        <v>0</v>
      </c>
      <c r="CF13">
        <v>0</v>
      </c>
      <c r="CG13">
        <v>0</v>
      </c>
      <c r="CH13">
        <v>0</v>
      </c>
      <c r="CI13">
        <v>0</v>
      </c>
      <c r="CJ13">
        <v>0</v>
      </c>
      <c r="CK13">
        <v>0</v>
      </c>
      <c r="CL13">
        <v>0</v>
      </c>
      <c r="CM13">
        <v>0</v>
      </c>
      <c r="CN13">
        <v>0</v>
      </c>
      <c r="CO13">
        <v>0</v>
      </c>
      <c r="CP13">
        <v>0</v>
      </c>
      <c r="CQ13">
        <v>0</v>
      </c>
      <c r="CR13">
        <v>0</v>
      </c>
      <c r="CS13">
        <v>0</v>
      </c>
      <c r="CT13">
        <v>0</v>
      </c>
      <c r="CU13">
        <v>0</v>
      </c>
      <c r="CV13">
        <v>0</v>
      </c>
      <c r="CW13">
        <v>0</v>
      </c>
      <c r="CX13">
        <v>0</v>
      </c>
      <c r="CY13">
        <v>0</v>
      </c>
      <c r="CZ13">
        <v>0</v>
      </c>
      <c r="DA13">
        <v>0</v>
      </c>
      <c r="DB13">
        <v>0</v>
      </c>
      <c r="DC13">
        <v>0</v>
      </c>
      <c r="DD13">
        <v>0</v>
      </c>
      <c r="DE13">
        <v>0</v>
      </c>
      <c r="DF13">
        <v>0</v>
      </c>
      <c r="DG13">
        <v>0</v>
      </c>
      <c r="DH13">
        <v>0</v>
      </c>
      <c r="DI13">
        <v>0</v>
      </c>
      <c r="DJ13">
        <v>0</v>
      </c>
      <c r="DK13">
        <v>0</v>
      </c>
      <c r="DL13">
        <v>0</v>
      </c>
      <c r="DM13">
        <v>0</v>
      </c>
      <c r="DN13">
        <v>0</v>
      </c>
      <c r="DO13">
        <v>0</v>
      </c>
      <c r="DP13">
        <v>0</v>
      </c>
      <c r="DQ13">
        <v>0</v>
      </c>
      <c r="DR13">
        <v>0</v>
      </c>
      <c r="DS13">
        <v>0</v>
      </c>
      <c r="DT13">
        <v>0</v>
      </c>
      <c r="DU13">
        <v>0</v>
      </c>
      <c r="DV13">
        <v>0</v>
      </c>
      <c r="DW13">
        <v>0</v>
      </c>
      <c r="DX13">
        <v>0</v>
      </c>
      <c r="DY13">
        <v>0</v>
      </c>
      <c r="DZ13">
        <v>0</v>
      </c>
      <c r="EA13">
        <v>0</v>
      </c>
      <c r="EB13">
        <v>0</v>
      </c>
      <c r="EC13">
        <v>0</v>
      </c>
      <c r="ED13">
        <v>0</v>
      </c>
      <c r="EE13">
        <v>0</v>
      </c>
      <c r="EF13">
        <v>0</v>
      </c>
      <c r="EG13">
        <v>0</v>
      </c>
      <c r="EH13">
        <v>0</v>
      </c>
      <c r="EI13">
        <v>0</v>
      </c>
      <c r="EJ13">
        <v>0</v>
      </c>
      <c r="EK13">
        <v>0</v>
      </c>
      <c r="EL13">
        <v>0</v>
      </c>
      <c r="EM13">
        <v>0</v>
      </c>
      <c r="EN13">
        <v>0</v>
      </c>
      <c r="EO13">
        <v>0</v>
      </c>
      <c r="EP13">
        <v>0</v>
      </c>
      <c r="EQ13">
        <v>0</v>
      </c>
      <c r="ER13">
        <v>0</v>
      </c>
      <c r="ES13">
        <v>0</v>
      </c>
      <c r="ET13">
        <v>0</v>
      </c>
      <c r="EU13">
        <v>0</v>
      </c>
      <c r="EV13">
        <v>0</v>
      </c>
      <c r="EW13">
        <v>0</v>
      </c>
      <c r="EX13">
        <v>0</v>
      </c>
      <c r="EY13">
        <v>0</v>
      </c>
      <c r="EZ13">
        <v>0</v>
      </c>
      <c r="FA13">
        <v>0</v>
      </c>
      <c r="FB13">
        <v>0</v>
      </c>
      <c r="FC13">
        <v>0</v>
      </c>
      <c r="FD13">
        <v>0</v>
      </c>
      <c r="FE13">
        <v>0</v>
      </c>
      <c r="FF13">
        <v>0</v>
      </c>
      <c r="FG13">
        <v>0</v>
      </c>
      <c r="FH13">
        <v>0</v>
      </c>
      <c r="FI13">
        <v>0</v>
      </c>
      <c r="FJ13">
        <v>0</v>
      </c>
      <c r="FK13">
        <v>0</v>
      </c>
      <c r="FL13">
        <v>0</v>
      </c>
      <c r="FM13">
        <v>0</v>
      </c>
      <c r="FN13">
        <v>0</v>
      </c>
      <c r="FO13">
        <v>0</v>
      </c>
      <c r="FP13">
        <v>0</v>
      </c>
      <c r="FQ13">
        <v>0</v>
      </c>
      <c r="FR13">
        <v>0</v>
      </c>
      <c r="FS13">
        <v>0</v>
      </c>
      <c r="FT13">
        <v>0</v>
      </c>
      <c r="FU13">
        <v>0</v>
      </c>
      <c r="FV13">
        <v>0</v>
      </c>
      <c r="FW13">
        <v>0</v>
      </c>
      <c r="FX13">
        <v>0</v>
      </c>
      <c r="FY13">
        <v>0</v>
      </c>
      <c r="FZ13">
        <v>0</v>
      </c>
      <c r="GA13">
        <v>0</v>
      </c>
      <c r="GB13">
        <v>0</v>
      </c>
      <c r="GC13">
        <v>0</v>
      </c>
      <c r="GD13">
        <v>0</v>
      </c>
      <c r="GE13">
        <v>0</v>
      </c>
      <c r="GF13">
        <v>0</v>
      </c>
      <c r="GG13">
        <v>0</v>
      </c>
      <c r="GH13">
        <v>0</v>
      </c>
      <c r="GI13">
        <v>0</v>
      </c>
      <c r="GJ13">
        <v>0</v>
      </c>
      <c r="GK13">
        <v>0</v>
      </c>
    </row>
    <row r="14" spans="1:193" x14ac:dyDescent="0.25">
      <c r="B14" t="s">
        <v>42</v>
      </c>
      <c r="C14" t="s">
        <v>42</v>
      </c>
      <c r="D14" t="s">
        <v>42</v>
      </c>
      <c r="E14">
        <v>0</v>
      </c>
      <c r="F14">
        <v>0</v>
      </c>
      <c r="G14">
        <v>0</v>
      </c>
      <c r="H14">
        <v>0</v>
      </c>
      <c r="I14">
        <v>0</v>
      </c>
      <c r="J14">
        <v>0</v>
      </c>
      <c r="K14">
        <v>0</v>
      </c>
      <c r="L14">
        <v>0</v>
      </c>
      <c r="M14">
        <v>0</v>
      </c>
      <c r="N14">
        <v>0</v>
      </c>
      <c r="O14">
        <v>0</v>
      </c>
      <c r="P14">
        <v>0</v>
      </c>
      <c r="Q14">
        <v>0</v>
      </c>
      <c r="R14">
        <v>0</v>
      </c>
      <c r="S14">
        <v>0</v>
      </c>
      <c r="T14">
        <v>0</v>
      </c>
      <c r="U14">
        <v>0</v>
      </c>
      <c r="V14">
        <v>0</v>
      </c>
      <c r="W14">
        <v>0</v>
      </c>
      <c r="X14">
        <v>0</v>
      </c>
      <c r="Y14">
        <v>0</v>
      </c>
      <c r="Z14">
        <v>0</v>
      </c>
      <c r="AA14">
        <v>0</v>
      </c>
      <c r="AB14">
        <v>0</v>
      </c>
      <c r="AC14">
        <v>0</v>
      </c>
      <c r="AD14">
        <v>0</v>
      </c>
      <c r="AE14">
        <v>0</v>
      </c>
      <c r="AF14">
        <v>0</v>
      </c>
      <c r="AG14">
        <v>0</v>
      </c>
      <c r="AH14">
        <v>0</v>
      </c>
      <c r="AI14">
        <v>0</v>
      </c>
      <c r="AJ14">
        <v>0</v>
      </c>
      <c r="AK14">
        <v>0</v>
      </c>
      <c r="AL14">
        <v>0</v>
      </c>
      <c r="AM14">
        <v>0</v>
      </c>
      <c r="AN14">
        <v>0</v>
      </c>
      <c r="AO14">
        <v>0</v>
      </c>
      <c r="AP14">
        <v>0</v>
      </c>
      <c r="AQ14">
        <v>0</v>
      </c>
      <c r="AR14">
        <v>0</v>
      </c>
      <c r="AS14">
        <v>0</v>
      </c>
      <c r="AT14">
        <v>0</v>
      </c>
      <c r="AU14">
        <v>0</v>
      </c>
      <c r="AV14">
        <v>0</v>
      </c>
      <c r="AW14">
        <v>0</v>
      </c>
      <c r="AX14">
        <v>0</v>
      </c>
      <c r="AY14">
        <v>0</v>
      </c>
      <c r="AZ14">
        <v>0</v>
      </c>
      <c r="BA14">
        <v>0</v>
      </c>
      <c r="BB14">
        <v>0</v>
      </c>
      <c r="BC14">
        <v>0</v>
      </c>
      <c r="BD14">
        <v>0</v>
      </c>
      <c r="BE14">
        <v>0</v>
      </c>
      <c r="BF14">
        <v>0</v>
      </c>
      <c r="BG14">
        <v>0</v>
      </c>
      <c r="BH14">
        <v>0</v>
      </c>
      <c r="BI14">
        <v>0</v>
      </c>
      <c r="BJ14">
        <v>0</v>
      </c>
      <c r="BK14">
        <v>0</v>
      </c>
      <c r="BL14">
        <v>0</v>
      </c>
      <c r="BM14">
        <v>0</v>
      </c>
      <c r="BN14">
        <v>0</v>
      </c>
      <c r="BO14">
        <v>0</v>
      </c>
      <c r="BP14">
        <v>0</v>
      </c>
      <c r="BQ14">
        <v>0</v>
      </c>
      <c r="BR14">
        <v>0</v>
      </c>
      <c r="BS14">
        <v>0</v>
      </c>
      <c r="BT14">
        <v>0</v>
      </c>
      <c r="BU14">
        <v>0</v>
      </c>
      <c r="BV14">
        <v>0</v>
      </c>
      <c r="BW14">
        <v>0</v>
      </c>
      <c r="BX14">
        <v>0</v>
      </c>
      <c r="BY14">
        <v>0</v>
      </c>
      <c r="BZ14">
        <v>0</v>
      </c>
      <c r="CA14">
        <v>0</v>
      </c>
      <c r="CB14">
        <v>0</v>
      </c>
      <c r="CC14">
        <v>0</v>
      </c>
      <c r="CD14">
        <v>0</v>
      </c>
      <c r="CE14">
        <v>0</v>
      </c>
      <c r="CF14">
        <v>0</v>
      </c>
      <c r="CG14">
        <v>0</v>
      </c>
      <c r="CH14">
        <v>0</v>
      </c>
      <c r="CI14">
        <v>0</v>
      </c>
      <c r="CJ14">
        <v>0</v>
      </c>
      <c r="CK14">
        <v>0</v>
      </c>
      <c r="CL14">
        <v>0</v>
      </c>
      <c r="CM14">
        <v>0</v>
      </c>
      <c r="CN14">
        <v>0</v>
      </c>
      <c r="CO14">
        <v>0</v>
      </c>
      <c r="CP14">
        <v>0</v>
      </c>
      <c r="CQ14">
        <v>0</v>
      </c>
      <c r="CR14">
        <v>0</v>
      </c>
      <c r="CS14">
        <v>0</v>
      </c>
      <c r="CT14">
        <v>0</v>
      </c>
      <c r="CU14">
        <v>0</v>
      </c>
      <c r="CV14">
        <v>0</v>
      </c>
      <c r="CW14">
        <v>0</v>
      </c>
      <c r="CX14">
        <v>0</v>
      </c>
      <c r="CY14">
        <v>0</v>
      </c>
      <c r="CZ14">
        <v>0</v>
      </c>
      <c r="DA14">
        <v>0</v>
      </c>
      <c r="DB14">
        <v>0</v>
      </c>
      <c r="DC14">
        <v>0</v>
      </c>
      <c r="DD14">
        <v>0</v>
      </c>
      <c r="DE14">
        <v>0</v>
      </c>
      <c r="DF14">
        <v>0</v>
      </c>
      <c r="DG14">
        <v>0</v>
      </c>
      <c r="DH14">
        <v>0</v>
      </c>
      <c r="DI14">
        <v>0</v>
      </c>
      <c r="DJ14">
        <v>0</v>
      </c>
      <c r="DK14">
        <v>0</v>
      </c>
      <c r="DL14">
        <v>0</v>
      </c>
      <c r="DM14">
        <v>0</v>
      </c>
      <c r="DN14">
        <v>0</v>
      </c>
      <c r="DO14">
        <v>0</v>
      </c>
      <c r="DP14">
        <v>0</v>
      </c>
      <c r="DQ14">
        <v>0</v>
      </c>
      <c r="DR14">
        <v>0</v>
      </c>
      <c r="DS14">
        <v>0</v>
      </c>
      <c r="DT14">
        <v>0</v>
      </c>
      <c r="DU14">
        <v>0</v>
      </c>
      <c r="DV14">
        <v>0</v>
      </c>
      <c r="DW14">
        <v>0</v>
      </c>
      <c r="DX14">
        <v>0</v>
      </c>
      <c r="DY14">
        <v>0</v>
      </c>
      <c r="DZ14">
        <v>0</v>
      </c>
      <c r="EA14">
        <v>0</v>
      </c>
      <c r="EB14">
        <v>0</v>
      </c>
      <c r="EC14">
        <v>0</v>
      </c>
      <c r="ED14">
        <v>0</v>
      </c>
      <c r="EE14">
        <v>0</v>
      </c>
      <c r="EF14">
        <v>0</v>
      </c>
      <c r="EG14">
        <v>0</v>
      </c>
      <c r="EH14">
        <v>0</v>
      </c>
      <c r="EI14">
        <v>0</v>
      </c>
      <c r="EJ14">
        <v>0</v>
      </c>
      <c r="EK14">
        <v>0</v>
      </c>
      <c r="EL14">
        <v>0</v>
      </c>
      <c r="EM14">
        <v>0</v>
      </c>
      <c r="EN14">
        <v>0</v>
      </c>
      <c r="EO14">
        <v>0</v>
      </c>
      <c r="EP14">
        <v>0</v>
      </c>
      <c r="EQ14">
        <v>0</v>
      </c>
      <c r="ER14">
        <v>0</v>
      </c>
      <c r="ES14">
        <v>0</v>
      </c>
      <c r="ET14">
        <v>0</v>
      </c>
      <c r="EU14">
        <v>0</v>
      </c>
      <c r="EV14">
        <v>0</v>
      </c>
      <c r="EW14">
        <v>0</v>
      </c>
      <c r="EX14">
        <v>0</v>
      </c>
      <c r="EY14">
        <v>0</v>
      </c>
      <c r="EZ14">
        <v>0</v>
      </c>
      <c r="FA14">
        <v>0</v>
      </c>
      <c r="FB14">
        <v>0</v>
      </c>
      <c r="FC14">
        <v>0</v>
      </c>
      <c r="FD14">
        <v>0</v>
      </c>
      <c r="FE14">
        <v>0</v>
      </c>
      <c r="FF14">
        <v>0</v>
      </c>
      <c r="FG14">
        <v>0</v>
      </c>
      <c r="FH14">
        <v>0</v>
      </c>
      <c r="FI14">
        <v>0</v>
      </c>
      <c r="FJ14">
        <v>0</v>
      </c>
      <c r="FK14">
        <v>0</v>
      </c>
      <c r="FL14">
        <v>0</v>
      </c>
      <c r="FM14">
        <v>0</v>
      </c>
      <c r="FN14">
        <v>0</v>
      </c>
      <c r="FO14">
        <v>0</v>
      </c>
      <c r="FP14">
        <v>0</v>
      </c>
      <c r="FQ14">
        <v>0</v>
      </c>
      <c r="FR14">
        <v>0</v>
      </c>
      <c r="FS14">
        <v>0</v>
      </c>
      <c r="FT14">
        <v>0</v>
      </c>
      <c r="FU14">
        <v>0</v>
      </c>
      <c r="FV14">
        <v>0</v>
      </c>
      <c r="FW14">
        <v>0</v>
      </c>
      <c r="FX14">
        <v>0</v>
      </c>
      <c r="FY14">
        <v>0</v>
      </c>
      <c r="FZ14">
        <v>0</v>
      </c>
      <c r="GA14">
        <v>0</v>
      </c>
      <c r="GB14">
        <v>0</v>
      </c>
      <c r="GC14">
        <v>0</v>
      </c>
      <c r="GD14">
        <v>0</v>
      </c>
      <c r="GE14">
        <v>0</v>
      </c>
      <c r="GF14">
        <v>0</v>
      </c>
      <c r="GG14">
        <v>0</v>
      </c>
      <c r="GH14">
        <v>0</v>
      </c>
      <c r="GI14">
        <v>0</v>
      </c>
      <c r="GJ14">
        <v>0</v>
      </c>
      <c r="GK14">
        <v>0</v>
      </c>
    </row>
    <row r="15" spans="1:193" x14ac:dyDescent="0.25">
      <c r="C15" t="s">
        <v>43</v>
      </c>
      <c r="D15" t="s">
        <v>43</v>
      </c>
      <c r="E15">
        <v>0</v>
      </c>
      <c r="F15">
        <v>0</v>
      </c>
      <c r="G15">
        <v>0</v>
      </c>
      <c r="H15">
        <v>0</v>
      </c>
      <c r="I15">
        <v>0</v>
      </c>
      <c r="J15">
        <v>0</v>
      </c>
      <c r="K15">
        <v>0</v>
      </c>
      <c r="L15">
        <v>0</v>
      </c>
      <c r="M15">
        <v>0</v>
      </c>
      <c r="N15">
        <v>0</v>
      </c>
      <c r="O15">
        <v>0</v>
      </c>
      <c r="P15">
        <v>0</v>
      </c>
      <c r="Q15">
        <v>0</v>
      </c>
      <c r="R15">
        <v>0</v>
      </c>
      <c r="S15">
        <v>0</v>
      </c>
      <c r="T15">
        <v>0</v>
      </c>
      <c r="U15">
        <v>0</v>
      </c>
      <c r="V15">
        <v>0</v>
      </c>
      <c r="W15">
        <v>0</v>
      </c>
      <c r="X15">
        <v>0</v>
      </c>
      <c r="Y15">
        <v>0</v>
      </c>
      <c r="Z15">
        <v>0</v>
      </c>
      <c r="AA15">
        <v>0</v>
      </c>
      <c r="AB15">
        <v>0</v>
      </c>
      <c r="AC15">
        <v>0</v>
      </c>
      <c r="AD15">
        <v>0</v>
      </c>
      <c r="AE15">
        <v>0</v>
      </c>
      <c r="AF15">
        <v>0</v>
      </c>
      <c r="AG15">
        <v>0</v>
      </c>
      <c r="AH15">
        <v>0</v>
      </c>
      <c r="AI15">
        <v>0</v>
      </c>
      <c r="AJ15">
        <v>0</v>
      </c>
      <c r="AK15">
        <v>0</v>
      </c>
      <c r="AL15">
        <v>0</v>
      </c>
      <c r="AM15">
        <v>0</v>
      </c>
      <c r="AN15">
        <v>0</v>
      </c>
      <c r="AO15">
        <v>0</v>
      </c>
      <c r="AP15">
        <v>0</v>
      </c>
      <c r="AQ15">
        <v>0</v>
      </c>
      <c r="AR15">
        <v>0</v>
      </c>
      <c r="AS15">
        <v>0</v>
      </c>
      <c r="AT15">
        <v>0</v>
      </c>
      <c r="AU15">
        <v>0</v>
      </c>
      <c r="AV15">
        <v>0</v>
      </c>
      <c r="AW15">
        <v>0</v>
      </c>
      <c r="AX15">
        <v>0</v>
      </c>
      <c r="AY15">
        <v>0</v>
      </c>
      <c r="AZ15">
        <v>0</v>
      </c>
      <c r="BA15">
        <v>0</v>
      </c>
      <c r="BB15">
        <v>0</v>
      </c>
      <c r="BC15">
        <v>0</v>
      </c>
      <c r="BD15">
        <v>0</v>
      </c>
      <c r="BE15">
        <v>0</v>
      </c>
      <c r="BF15">
        <v>0</v>
      </c>
      <c r="BG15">
        <v>0</v>
      </c>
      <c r="BH15">
        <v>0</v>
      </c>
      <c r="BI15">
        <v>0</v>
      </c>
      <c r="BJ15">
        <v>0</v>
      </c>
      <c r="BK15">
        <v>0</v>
      </c>
      <c r="BL15">
        <v>0</v>
      </c>
      <c r="BM15">
        <v>0</v>
      </c>
      <c r="BN15">
        <v>0</v>
      </c>
      <c r="BO15">
        <v>0</v>
      </c>
      <c r="BP15">
        <v>0</v>
      </c>
      <c r="BQ15">
        <v>0</v>
      </c>
      <c r="BR15">
        <v>0</v>
      </c>
      <c r="BS15">
        <v>0</v>
      </c>
      <c r="BT15">
        <v>0</v>
      </c>
      <c r="BU15">
        <v>0</v>
      </c>
      <c r="BV15">
        <v>0</v>
      </c>
      <c r="BW15">
        <v>0</v>
      </c>
      <c r="BX15">
        <v>0</v>
      </c>
      <c r="BY15">
        <v>0</v>
      </c>
      <c r="BZ15">
        <v>0</v>
      </c>
      <c r="CA15">
        <v>0</v>
      </c>
      <c r="CB15">
        <v>0</v>
      </c>
      <c r="CC15">
        <v>0</v>
      </c>
      <c r="CD15">
        <v>0</v>
      </c>
      <c r="CE15">
        <v>0</v>
      </c>
      <c r="CF15">
        <v>0</v>
      </c>
      <c r="CG15">
        <v>0</v>
      </c>
      <c r="CH15">
        <v>0</v>
      </c>
      <c r="CI15">
        <v>0</v>
      </c>
      <c r="CJ15">
        <v>0</v>
      </c>
      <c r="CK15">
        <v>0</v>
      </c>
      <c r="CL15">
        <v>0</v>
      </c>
      <c r="CM15">
        <v>0</v>
      </c>
      <c r="CN15">
        <v>0</v>
      </c>
      <c r="CO15">
        <v>0</v>
      </c>
      <c r="CP15">
        <v>0</v>
      </c>
      <c r="CQ15">
        <v>0</v>
      </c>
      <c r="CR15">
        <v>0</v>
      </c>
      <c r="CS15">
        <v>0</v>
      </c>
      <c r="CT15">
        <v>0</v>
      </c>
      <c r="CU15">
        <v>0</v>
      </c>
      <c r="CV15">
        <v>0</v>
      </c>
      <c r="CW15">
        <v>0</v>
      </c>
      <c r="CX15">
        <v>0</v>
      </c>
      <c r="CY15">
        <v>0</v>
      </c>
      <c r="CZ15">
        <v>0</v>
      </c>
      <c r="DA15">
        <v>0</v>
      </c>
      <c r="DB15">
        <v>0</v>
      </c>
      <c r="DC15">
        <v>0</v>
      </c>
      <c r="DD15">
        <v>0</v>
      </c>
      <c r="DE15">
        <v>0</v>
      </c>
      <c r="DF15">
        <v>0</v>
      </c>
      <c r="DG15">
        <v>0</v>
      </c>
      <c r="DH15">
        <v>0</v>
      </c>
      <c r="DI15">
        <v>0</v>
      </c>
      <c r="DJ15">
        <v>0</v>
      </c>
      <c r="DK15">
        <v>0</v>
      </c>
      <c r="DL15">
        <v>0</v>
      </c>
      <c r="DM15">
        <v>0</v>
      </c>
      <c r="DN15">
        <v>0</v>
      </c>
      <c r="DO15">
        <v>0</v>
      </c>
      <c r="DP15">
        <v>0</v>
      </c>
      <c r="DQ15">
        <v>0</v>
      </c>
      <c r="DR15">
        <v>0</v>
      </c>
      <c r="DS15">
        <v>0</v>
      </c>
      <c r="DT15">
        <v>0</v>
      </c>
      <c r="DU15">
        <v>0</v>
      </c>
      <c r="DV15">
        <v>0</v>
      </c>
      <c r="DW15">
        <v>0</v>
      </c>
      <c r="DX15">
        <v>0</v>
      </c>
      <c r="DY15">
        <v>0</v>
      </c>
      <c r="DZ15">
        <v>0</v>
      </c>
      <c r="EA15">
        <v>0</v>
      </c>
      <c r="EB15">
        <v>0</v>
      </c>
      <c r="EC15">
        <v>0</v>
      </c>
      <c r="ED15">
        <v>0</v>
      </c>
      <c r="EE15">
        <v>0</v>
      </c>
      <c r="EF15">
        <v>0</v>
      </c>
      <c r="EG15">
        <v>0</v>
      </c>
      <c r="EH15">
        <v>0</v>
      </c>
      <c r="EI15">
        <v>0</v>
      </c>
      <c r="EJ15">
        <v>0</v>
      </c>
      <c r="EK15">
        <v>0</v>
      </c>
      <c r="EL15">
        <v>0</v>
      </c>
      <c r="EM15">
        <v>0</v>
      </c>
      <c r="EN15">
        <v>0</v>
      </c>
      <c r="EO15">
        <v>0</v>
      </c>
      <c r="EP15">
        <v>0</v>
      </c>
      <c r="EQ15">
        <v>0</v>
      </c>
      <c r="ER15">
        <v>0</v>
      </c>
      <c r="ES15">
        <v>0</v>
      </c>
      <c r="ET15">
        <v>0</v>
      </c>
      <c r="EU15">
        <v>0</v>
      </c>
      <c r="EV15">
        <v>0</v>
      </c>
      <c r="EW15">
        <v>0</v>
      </c>
      <c r="EX15">
        <v>0</v>
      </c>
      <c r="EY15">
        <v>0</v>
      </c>
      <c r="EZ15">
        <v>0</v>
      </c>
      <c r="FA15">
        <v>0</v>
      </c>
      <c r="FB15">
        <v>0</v>
      </c>
      <c r="FC15">
        <v>0</v>
      </c>
      <c r="FD15">
        <v>0</v>
      </c>
      <c r="FE15">
        <v>0</v>
      </c>
      <c r="FF15">
        <v>0</v>
      </c>
      <c r="FG15">
        <v>0</v>
      </c>
      <c r="FH15">
        <v>0</v>
      </c>
      <c r="FI15">
        <v>0</v>
      </c>
      <c r="FJ15">
        <v>0</v>
      </c>
      <c r="FK15">
        <v>0</v>
      </c>
      <c r="FL15">
        <v>0</v>
      </c>
      <c r="FM15">
        <v>0</v>
      </c>
      <c r="FN15">
        <v>0</v>
      </c>
      <c r="FO15">
        <v>0</v>
      </c>
      <c r="FP15">
        <v>0</v>
      </c>
      <c r="FQ15">
        <v>0</v>
      </c>
      <c r="FR15">
        <v>0</v>
      </c>
      <c r="FS15">
        <v>0</v>
      </c>
      <c r="FT15">
        <v>0</v>
      </c>
      <c r="FU15">
        <v>0</v>
      </c>
      <c r="FV15">
        <v>0</v>
      </c>
      <c r="FW15">
        <v>0</v>
      </c>
      <c r="FX15">
        <v>0</v>
      </c>
      <c r="FY15">
        <v>0</v>
      </c>
      <c r="FZ15">
        <v>0</v>
      </c>
      <c r="GA15">
        <v>0</v>
      </c>
      <c r="GB15">
        <v>0</v>
      </c>
      <c r="GC15">
        <v>0</v>
      </c>
      <c r="GD15">
        <v>0</v>
      </c>
      <c r="GE15">
        <v>0</v>
      </c>
      <c r="GF15">
        <v>0</v>
      </c>
      <c r="GG15">
        <v>0</v>
      </c>
      <c r="GH15">
        <v>0</v>
      </c>
      <c r="GI15">
        <v>0</v>
      </c>
      <c r="GJ15">
        <v>0</v>
      </c>
      <c r="GK15">
        <v>0</v>
      </c>
    </row>
    <row r="16" spans="1:193" x14ac:dyDescent="0.25">
      <c r="C16" t="s">
        <v>44</v>
      </c>
      <c r="D16" t="s">
        <v>44</v>
      </c>
      <c r="E16">
        <v>0</v>
      </c>
      <c r="F16">
        <v>0</v>
      </c>
      <c r="G16">
        <v>0</v>
      </c>
      <c r="H16">
        <v>0</v>
      </c>
      <c r="I16">
        <v>0</v>
      </c>
      <c r="J16">
        <v>0</v>
      </c>
      <c r="K16">
        <v>0</v>
      </c>
      <c r="L16">
        <v>0</v>
      </c>
      <c r="M16">
        <v>0</v>
      </c>
      <c r="N16">
        <v>0</v>
      </c>
      <c r="O16">
        <v>0</v>
      </c>
      <c r="P16">
        <v>0</v>
      </c>
      <c r="Q16">
        <v>0</v>
      </c>
      <c r="R16">
        <v>0</v>
      </c>
      <c r="S16">
        <v>0</v>
      </c>
      <c r="T16">
        <v>0</v>
      </c>
      <c r="U16">
        <v>0</v>
      </c>
      <c r="V16">
        <v>0</v>
      </c>
      <c r="W16">
        <v>0</v>
      </c>
      <c r="X16">
        <v>0</v>
      </c>
      <c r="Y16">
        <v>0</v>
      </c>
      <c r="Z16">
        <v>0</v>
      </c>
      <c r="AA16">
        <v>0</v>
      </c>
      <c r="AB16">
        <v>0</v>
      </c>
      <c r="AC16">
        <v>0</v>
      </c>
      <c r="AD16">
        <v>0</v>
      </c>
      <c r="AE16">
        <v>0</v>
      </c>
      <c r="AF16">
        <v>0</v>
      </c>
      <c r="AG16">
        <v>0</v>
      </c>
      <c r="AH16">
        <v>0</v>
      </c>
      <c r="AI16">
        <v>0</v>
      </c>
      <c r="AJ16">
        <v>0</v>
      </c>
      <c r="AK16">
        <v>0</v>
      </c>
      <c r="AL16">
        <v>0</v>
      </c>
      <c r="AM16">
        <v>0</v>
      </c>
      <c r="AN16">
        <v>0</v>
      </c>
      <c r="AO16">
        <v>0</v>
      </c>
      <c r="AP16">
        <v>0</v>
      </c>
      <c r="AQ16">
        <v>0</v>
      </c>
      <c r="AR16">
        <v>0</v>
      </c>
      <c r="AS16">
        <v>0</v>
      </c>
      <c r="AT16">
        <v>0</v>
      </c>
      <c r="AU16">
        <v>0</v>
      </c>
      <c r="AV16">
        <v>0</v>
      </c>
      <c r="AW16">
        <v>0</v>
      </c>
      <c r="AX16">
        <v>0</v>
      </c>
      <c r="AY16">
        <v>0</v>
      </c>
      <c r="AZ16">
        <v>0</v>
      </c>
      <c r="BA16">
        <v>0</v>
      </c>
      <c r="BB16">
        <v>0</v>
      </c>
      <c r="BC16">
        <v>0</v>
      </c>
      <c r="BD16">
        <v>0</v>
      </c>
      <c r="BE16">
        <v>0</v>
      </c>
      <c r="BF16">
        <v>0</v>
      </c>
      <c r="BG16">
        <v>0</v>
      </c>
      <c r="BH16">
        <v>0</v>
      </c>
      <c r="BI16">
        <v>0</v>
      </c>
      <c r="BJ16">
        <v>0</v>
      </c>
      <c r="BK16">
        <v>0</v>
      </c>
      <c r="BL16">
        <v>0</v>
      </c>
      <c r="BM16">
        <v>0</v>
      </c>
      <c r="BN16">
        <v>0</v>
      </c>
      <c r="BO16">
        <v>0</v>
      </c>
      <c r="BP16">
        <v>0</v>
      </c>
      <c r="BQ16">
        <v>0</v>
      </c>
      <c r="BR16">
        <v>0</v>
      </c>
      <c r="BS16">
        <v>0</v>
      </c>
      <c r="BT16">
        <v>0</v>
      </c>
      <c r="BU16">
        <v>0</v>
      </c>
      <c r="BV16">
        <v>0</v>
      </c>
      <c r="BW16">
        <v>0</v>
      </c>
      <c r="BX16">
        <v>0</v>
      </c>
      <c r="BY16">
        <v>0</v>
      </c>
      <c r="BZ16">
        <v>0</v>
      </c>
      <c r="CA16">
        <v>0</v>
      </c>
      <c r="CB16">
        <v>0</v>
      </c>
      <c r="CC16">
        <v>0</v>
      </c>
      <c r="CD16">
        <v>0</v>
      </c>
      <c r="CE16">
        <v>0</v>
      </c>
      <c r="CF16">
        <v>0</v>
      </c>
      <c r="CG16">
        <v>0</v>
      </c>
      <c r="CH16">
        <v>0</v>
      </c>
      <c r="CI16">
        <v>0</v>
      </c>
      <c r="CJ16">
        <v>0</v>
      </c>
      <c r="CK16">
        <v>0</v>
      </c>
      <c r="CL16">
        <v>0</v>
      </c>
      <c r="CM16">
        <v>0</v>
      </c>
      <c r="CN16">
        <v>0</v>
      </c>
      <c r="CO16">
        <v>0</v>
      </c>
      <c r="CP16">
        <v>0</v>
      </c>
      <c r="CQ16">
        <v>0</v>
      </c>
      <c r="CR16">
        <v>0</v>
      </c>
      <c r="CS16">
        <v>0</v>
      </c>
      <c r="CT16">
        <v>0</v>
      </c>
      <c r="CU16">
        <v>0</v>
      </c>
      <c r="CV16">
        <v>0</v>
      </c>
      <c r="CW16">
        <v>0</v>
      </c>
      <c r="CX16">
        <v>0</v>
      </c>
      <c r="CY16">
        <v>0</v>
      </c>
      <c r="CZ16">
        <v>0</v>
      </c>
      <c r="DA16">
        <v>0</v>
      </c>
      <c r="DB16">
        <v>0</v>
      </c>
      <c r="DC16">
        <v>0</v>
      </c>
      <c r="DD16">
        <v>0</v>
      </c>
      <c r="DE16">
        <v>0</v>
      </c>
      <c r="DF16">
        <v>0</v>
      </c>
      <c r="DG16">
        <v>0</v>
      </c>
      <c r="DH16">
        <v>0</v>
      </c>
      <c r="DI16">
        <v>0</v>
      </c>
      <c r="DJ16">
        <v>0</v>
      </c>
      <c r="DK16">
        <v>0</v>
      </c>
      <c r="DL16">
        <v>0</v>
      </c>
      <c r="DM16">
        <v>0</v>
      </c>
      <c r="DN16">
        <v>0</v>
      </c>
      <c r="DO16">
        <v>0</v>
      </c>
      <c r="DP16">
        <v>0</v>
      </c>
      <c r="DQ16">
        <v>0</v>
      </c>
      <c r="DR16">
        <v>0</v>
      </c>
      <c r="DS16">
        <v>0</v>
      </c>
      <c r="DT16">
        <v>0</v>
      </c>
      <c r="DU16">
        <v>0</v>
      </c>
      <c r="DV16">
        <v>0</v>
      </c>
      <c r="DW16">
        <v>0</v>
      </c>
      <c r="DX16">
        <v>0</v>
      </c>
      <c r="DY16">
        <v>0</v>
      </c>
      <c r="DZ16">
        <v>0</v>
      </c>
      <c r="EA16">
        <v>0</v>
      </c>
      <c r="EB16">
        <v>0</v>
      </c>
      <c r="EC16">
        <v>0</v>
      </c>
      <c r="ED16">
        <v>0</v>
      </c>
      <c r="EE16">
        <v>0</v>
      </c>
      <c r="EF16">
        <v>0</v>
      </c>
      <c r="EG16">
        <v>0</v>
      </c>
      <c r="EH16">
        <v>0</v>
      </c>
      <c r="EI16">
        <v>0</v>
      </c>
      <c r="EJ16">
        <v>0</v>
      </c>
      <c r="EK16">
        <v>0</v>
      </c>
      <c r="EL16">
        <v>0</v>
      </c>
      <c r="EM16">
        <v>0</v>
      </c>
      <c r="EN16">
        <v>0</v>
      </c>
      <c r="EO16">
        <v>0</v>
      </c>
      <c r="EP16">
        <v>0</v>
      </c>
      <c r="EQ16">
        <v>0</v>
      </c>
      <c r="ER16">
        <v>0</v>
      </c>
      <c r="ES16">
        <v>0</v>
      </c>
      <c r="ET16">
        <v>0</v>
      </c>
      <c r="EU16">
        <v>0</v>
      </c>
      <c r="EV16">
        <v>0</v>
      </c>
      <c r="EW16">
        <v>0</v>
      </c>
      <c r="EX16">
        <v>0</v>
      </c>
      <c r="EY16">
        <v>0</v>
      </c>
      <c r="EZ16">
        <v>0</v>
      </c>
      <c r="FA16">
        <v>0</v>
      </c>
      <c r="FB16">
        <v>0</v>
      </c>
      <c r="FC16">
        <v>0</v>
      </c>
      <c r="FD16">
        <v>0</v>
      </c>
      <c r="FE16">
        <v>0</v>
      </c>
      <c r="FF16">
        <v>0</v>
      </c>
      <c r="FG16">
        <v>0</v>
      </c>
      <c r="FH16">
        <v>0</v>
      </c>
      <c r="FI16">
        <v>0</v>
      </c>
      <c r="FJ16">
        <v>0</v>
      </c>
      <c r="FK16">
        <v>0</v>
      </c>
      <c r="FL16">
        <v>0</v>
      </c>
      <c r="FM16">
        <v>0</v>
      </c>
      <c r="FN16">
        <v>0</v>
      </c>
      <c r="FO16">
        <v>0</v>
      </c>
      <c r="FP16">
        <v>0</v>
      </c>
      <c r="FQ16">
        <v>0</v>
      </c>
      <c r="FR16">
        <v>0</v>
      </c>
      <c r="FS16">
        <v>0</v>
      </c>
      <c r="FT16">
        <v>0</v>
      </c>
      <c r="FU16">
        <v>0</v>
      </c>
      <c r="FV16">
        <v>0</v>
      </c>
      <c r="FW16">
        <v>0</v>
      </c>
      <c r="FX16">
        <v>0</v>
      </c>
      <c r="FY16">
        <v>0</v>
      </c>
      <c r="FZ16">
        <v>0</v>
      </c>
      <c r="GA16">
        <v>0</v>
      </c>
      <c r="GB16">
        <v>0</v>
      </c>
      <c r="GC16">
        <v>0</v>
      </c>
      <c r="GD16">
        <v>0</v>
      </c>
      <c r="GE16">
        <v>0</v>
      </c>
      <c r="GF16">
        <v>0</v>
      </c>
      <c r="GG16">
        <v>0</v>
      </c>
      <c r="GH16">
        <v>0</v>
      </c>
      <c r="GI16">
        <v>0</v>
      </c>
      <c r="GJ16">
        <v>0</v>
      </c>
      <c r="GK16">
        <v>0</v>
      </c>
    </row>
    <row r="17" spans="3:193" x14ac:dyDescent="0.25">
      <c r="C17" t="s">
        <v>45</v>
      </c>
      <c r="D17" t="s">
        <v>45</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c r="AR17">
        <v>0</v>
      </c>
      <c r="AS17">
        <v>0</v>
      </c>
      <c r="AT17">
        <v>0</v>
      </c>
      <c r="AU17">
        <v>0</v>
      </c>
      <c r="AV17">
        <v>0</v>
      </c>
      <c r="AW17">
        <v>0</v>
      </c>
      <c r="AX17">
        <v>0</v>
      </c>
      <c r="AY17">
        <v>0</v>
      </c>
      <c r="AZ17">
        <v>0</v>
      </c>
      <c r="BA17">
        <v>0</v>
      </c>
      <c r="BB17">
        <v>0</v>
      </c>
      <c r="BC17">
        <v>0</v>
      </c>
      <c r="BD17">
        <v>0</v>
      </c>
      <c r="BE17">
        <v>0</v>
      </c>
      <c r="BF17">
        <v>0</v>
      </c>
      <c r="BG17">
        <v>0</v>
      </c>
      <c r="BH17">
        <v>0</v>
      </c>
      <c r="BI17">
        <v>0</v>
      </c>
      <c r="BJ17">
        <v>0</v>
      </c>
      <c r="BK17">
        <v>0</v>
      </c>
      <c r="BL17">
        <v>0</v>
      </c>
      <c r="BM17">
        <v>0</v>
      </c>
      <c r="BN17">
        <v>0</v>
      </c>
      <c r="BO17">
        <v>0</v>
      </c>
      <c r="BP17">
        <v>0</v>
      </c>
      <c r="BQ17">
        <v>0</v>
      </c>
      <c r="BR17">
        <v>0</v>
      </c>
      <c r="BS17">
        <v>0</v>
      </c>
      <c r="BT17">
        <v>0</v>
      </c>
      <c r="BU17">
        <v>0</v>
      </c>
      <c r="BV17">
        <v>0</v>
      </c>
      <c r="BW17">
        <v>0</v>
      </c>
      <c r="BX17">
        <v>0</v>
      </c>
      <c r="BY17">
        <v>0</v>
      </c>
      <c r="BZ17">
        <v>0</v>
      </c>
      <c r="CA17">
        <v>0</v>
      </c>
      <c r="CB17">
        <v>0</v>
      </c>
      <c r="CC17">
        <v>0</v>
      </c>
      <c r="CD17">
        <v>0</v>
      </c>
      <c r="CE17">
        <v>0</v>
      </c>
      <c r="CF17">
        <v>0</v>
      </c>
      <c r="CG17">
        <v>0</v>
      </c>
      <c r="CH17">
        <v>0</v>
      </c>
      <c r="CI17">
        <v>0</v>
      </c>
      <c r="CJ17">
        <v>0</v>
      </c>
      <c r="CK17">
        <v>0</v>
      </c>
      <c r="CL17">
        <v>0</v>
      </c>
      <c r="CM17">
        <v>0</v>
      </c>
      <c r="CN17">
        <v>0</v>
      </c>
      <c r="CO17">
        <v>0</v>
      </c>
      <c r="CP17">
        <v>0</v>
      </c>
      <c r="CQ17">
        <v>0</v>
      </c>
      <c r="CR17">
        <v>0</v>
      </c>
      <c r="CS17">
        <v>0</v>
      </c>
      <c r="CT17">
        <v>0</v>
      </c>
      <c r="CU17">
        <v>0</v>
      </c>
      <c r="CV17">
        <v>0</v>
      </c>
      <c r="CW17">
        <v>0</v>
      </c>
      <c r="CX17">
        <v>0</v>
      </c>
      <c r="CY17">
        <v>0</v>
      </c>
      <c r="CZ17">
        <v>0</v>
      </c>
      <c r="DA17">
        <v>0</v>
      </c>
      <c r="DB17">
        <v>0</v>
      </c>
      <c r="DC17">
        <v>0</v>
      </c>
      <c r="DD17">
        <v>0</v>
      </c>
      <c r="DE17">
        <v>0</v>
      </c>
      <c r="DF17">
        <v>0</v>
      </c>
      <c r="DG17">
        <v>0</v>
      </c>
      <c r="DH17">
        <v>0</v>
      </c>
      <c r="DI17">
        <v>0</v>
      </c>
      <c r="DJ17">
        <v>0</v>
      </c>
      <c r="DK17">
        <v>0</v>
      </c>
      <c r="DL17">
        <v>0</v>
      </c>
      <c r="DM17">
        <v>0</v>
      </c>
      <c r="DN17">
        <v>0</v>
      </c>
      <c r="DO17">
        <v>0</v>
      </c>
      <c r="DP17">
        <v>0</v>
      </c>
      <c r="DQ17">
        <v>0</v>
      </c>
      <c r="DR17">
        <v>0</v>
      </c>
      <c r="DS17">
        <v>0</v>
      </c>
      <c r="DT17">
        <v>0</v>
      </c>
      <c r="DU17">
        <v>0</v>
      </c>
      <c r="DV17">
        <v>0</v>
      </c>
      <c r="DW17">
        <v>0</v>
      </c>
      <c r="DX17">
        <v>0</v>
      </c>
      <c r="DY17">
        <v>0</v>
      </c>
      <c r="DZ17">
        <v>0</v>
      </c>
      <c r="EA17">
        <v>0</v>
      </c>
      <c r="EB17">
        <v>0</v>
      </c>
      <c r="EC17">
        <v>0</v>
      </c>
      <c r="ED17">
        <v>0</v>
      </c>
      <c r="EE17">
        <v>0</v>
      </c>
      <c r="EF17">
        <v>0</v>
      </c>
      <c r="EG17">
        <v>0</v>
      </c>
      <c r="EH17">
        <v>0</v>
      </c>
      <c r="EI17">
        <v>0</v>
      </c>
      <c r="EJ17">
        <v>0</v>
      </c>
      <c r="EK17">
        <v>0</v>
      </c>
      <c r="EL17">
        <v>0</v>
      </c>
      <c r="EM17">
        <v>0</v>
      </c>
      <c r="EN17">
        <v>0</v>
      </c>
      <c r="EO17">
        <v>0</v>
      </c>
      <c r="EP17">
        <v>0</v>
      </c>
      <c r="EQ17">
        <v>0</v>
      </c>
      <c r="ER17">
        <v>0</v>
      </c>
      <c r="ES17">
        <v>0</v>
      </c>
      <c r="ET17">
        <v>0</v>
      </c>
      <c r="EU17">
        <v>0</v>
      </c>
      <c r="EV17">
        <v>0</v>
      </c>
      <c r="EW17">
        <v>0</v>
      </c>
      <c r="EX17">
        <v>0</v>
      </c>
      <c r="EY17">
        <v>0</v>
      </c>
      <c r="EZ17">
        <v>0</v>
      </c>
      <c r="FA17">
        <v>0</v>
      </c>
      <c r="FB17">
        <v>0</v>
      </c>
      <c r="FC17">
        <v>0</v>
      </c>
      <c r="FD17">
        <v>0</v>
      </c>
      <c r="FE17">
        <v>0</v>
      </c>
      <c r="FF17">
        <v>0</v>
      </c>
      <c r="FG17">
        <v>0</v>
      </c>
      <c r="FH17">
        <v>0</v>
      </c>
      <c r="FI17">
        <v>0</v>
      </c>
      <c r="FJ17">
        <v>0</v>
      </c>
      <c r="FK17">
        <v>0</v>
      </c>
      <c r="FL17">
        <v>0</v>
      </c>
      <c r="FM17">
        <v>0</v>
      </c>
      <c r="FN17">
        <v>0</v>
      </c>
      <c r="FO17">
        <v>0</v>
      </c>
      <c r="FP17">
        <v>0</v>
      </c>
      <c r="FQ17">
        <v>0</v>
      </c>
      <c r="FR17">
        <v>0</v>
      </c>
      <c r="FS17">
        <v>0</v>
      </c>
      <c r="FT17">
        <v>0</v>
      </c>
      <c r="FU17">
        <v>0</v>
      </c>
      <c r="FV17">
        <v>0</v>
      </c>
      <c r="FW17">
        <v>0</v>
      </c>
      <c r="FX17">
        <v>0</v>
      </c>
      <c r="FY17">
        <v>0</v>
      </c>
      <c r="FZ17">
        <v>0</v>
      </c>
      <c r="GA17">
        <v>0</v>
      </c>
      <c r="GB17">
        <v>0</v>
      </c>
      <c r="GC17">
        <v>0</v>
      </c>
      <c r="GD17">
        <v>0</v>
      </c>
      <c r="GE17">
        <v>0</v>
      </c>
      <c r="GF17">
        <v>0</v>
      </c>
      <c r="GG17">
        <v>0</v>
      </c>
      <c r="GH17">
        <v>0</v>
      </c>
      <c r="GI17">
        <v>0</v>
      </c>
      <c r="GJ17">
        <v>0</v>
      </c>
      <c r="GK17">
        <v>0</v>
      </c>
    </row>
    <row r="18" spans="3:193" x14ac:dyDescent="0.25">
      <c r="C18" t="s">
        <v>46</v>
      </c>
      <c r="D18" t="s">
        <v>46</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c r="AR18">
        <v>0</v>
      </c>
      <c r="AS18">
        <v>0</v>
      </c>
      <c r="AT18">
        <v>0</v>
      </c>
      <c r="AU18">
        <v>0</v>
      </c>
      <c r="AV18">
        <v>0</v>
      </c>
      <c r="AW18">
        <v>0</v>
      </c>
      <c r="AX18">
        <v>0</v>
      </c>
      <c r="AY18">
        <v>0</v>
      </c>
      <c r="AZ18">
        <v>0</v>
      </c>
      <c r="BA18">
        <v>0</v>
      </c>
      <c r="BB18">
        <v>0</v>
      </c>
      <c r="BC18">
        <v>0</v>
      </c>
      <c r="BD18">
        <v>0</v>
      </c>
      <c r="BE18">
        <v>0</v>
      </c>
      <c r="BF18">
        <v>0</v>
      </c>
      <c r="BG18">
        <v>0</v>
      </c>
      <c r="BH18">
        <v>0</v>
      </c>
      <c r="BI18">
        <v>0</v>
      </c>
      <c r="BJ18">
        <v>0</v>
      </c>
      <c r="BK18">
        <v>0</v>
      </c>
      <c r="BL18">
        <v>0</v>
      </c>
      <c r="BM18">
        <v>0</v>
      </c>
      <c r="BN18">
        <v>0</v>
      </c>
      <c r="BO18">
        <v>0</v>
      </c>
      <c r="BP18">
        <v>0</v>
      </c>
      <c r="BQ18">
        <v>0</v>
      </c>
      <c r="BR18">
        <v>0</v>
      </c>
      <c r="BS18">
        <v>0</v>
      </c>
      <c r="BT18">
        <v>0</v>
      </c>
      <c r="BU18">
        <v>0</v>
      </c>
      <c r="BV18">
        <v>0</v>
      </c>
      <c r="BW18">
        <v>0</v>
      </c>
      <c r="BX18">
        <v>0</v>
      </c>
      <c r="BY18">
        <v>0</v>
      </c>
      <c r="BZ18">
        <v>0</v>
      </c>
      <c r="CA18">
        <v>0</v>
      </c>
      <c r="CB18">
        <v>0</v>
      </c>
      <c r="CC18">
        <v>0</v>
      </c>
      <c r="CD18">
        <v>0</v>
      </c>
      <c r="CE18">
        <v>0</v>
      </c>
      <c r="CF18">
        <v>0</v>
      </c>
      <c r="CG18">
        <v>0</v>
      </c>
      <c r="CH18">
        <v>0</v>
      </c>
      <c r="CI18">
        <v>0</v>
      </c>
      <c r="CJ18">
        <v>0</v>
      </c>
      <c r="CK18">
        <v>0</v>
      </c>
      <c r="CL18">
        <v>0</v>
      </c>
      <c r="CM18">
        <v>0</v>
      </c>
      <c r="CN18">
        <v>0</v>
      </c>
      <c r="CO18">
        <v>0</v>
      </c>
      <c r="CP18">
        <v>0</v>
      </c>
      <c r="CQ18">
        <v>0</v>
      </c>
      <c r="CR18">
        <v>0</v>
      </c>
      <c r="CS18">
        <v>0</v>
      </c>
      <c r="CT18">
        <v>0</v>
      </c>
      <c r="CU18">
        <v>0</v>
      </c>
      <c r="CV18">
        <v>0</v>
      </c>
      <c r="CW18">
        <v>0</v>
      </c>
      <c r="CX18">
        <v>0</v>
      </c>
      <c r="CY18">
        <v>0</v>
      </c>
      <c r="CZ18">
        <v>0</v>
      </c>
      <c r="DA18">
        <v>0</v>
      </c>
      <c r="DB18">
        <v>0</v>
      </c>
      <c r="DC18">
        <v>0</v>
      </c>
      <c r="DD18">
        <v>0</v>
      </c>
      <c r="DE18">
        <v>0</v>
      </c>
      <c r="DF18">
        <v>0</v>
      </c>
      <c r="DG18">
        <v>0</v>
      </c>
      <c r="DH18">
        <v>0</v>
      </c>
      <c r="DI18">
        <v>0</v>
      </c>
      <c r="DJ18">
        <v>0</v>
      </c>
      <c r="DK18">
        <v>0</v>
      </c>
      <c r="DL18">
        <v>0</v>
      </c>
      <c r="DM18">
        <v>0</v>
      </c>
      <c r="DN18">
        <v>0</v>
      </c>
      <c r="DO18">
        <v>0</v>
      </c>
      <c r="DP18">
        <v>0</v>
      </c>
      <c r="DQ18">
        <v>0</v>
      </c>
      <c r="DR18">
        <v>0</v>
      </c>
      <c r="DS18">
        <v>0</v>
      </c>
      <c r="DT18">
        <v>0</v>
      </c>
      <c r="DU18">
        <v>0</v>
      </c>
      <c r="DV18">
        <v>0</v>
      </c>
      <c r="DW18">
        <v>0</v>
      </c>
      <c r="DX18">
        <v>0</v>
      </c>
      <c r="DY18">
        <v>0</v>
      </c>
      <c r="DZ18">
        <v>0</v>
      </c>
      <c r="EA18">
        <v>0</v>
      </c>
      <c r="EB18">
        <v>0</v>
      </c>
      <c r="EC18">
        <v>0</v>
      </c>
      <c r="ED18">
        <v>0</v>
      </c>
      <c r="EE18">
        <v>0</v>
      </c>
      <c r="EF18">
        <v>0</v>
      </c>
      <c r="EG18">
        <v>0</v>
      </c>
      <c r="EH18">
        <v>0</v>
      </c>
      <c r="EI18">
        <v>0</v>
      </c>
      <c r="EJ18">
        <v>0</v>
      </c>
      <c r="EK18">
        <v>0</v>
      </c>
      <c r="EL18">
        <v>0</v>
      </c>
      <c r="EM18">
        <v>0</v>
      </c>
      <c r="EN18">
        <v>0</v>
      </c>
      <c r="EO18">
        <v>0</v>
      </c>
      <c r="EP18">
        <v>0</v>
      </c>
      <c r="EQ18">
        <v>0</v>
      </c>
      <c r="ER18">
        <v>0</v>
      </c>
      <c r="ES18">
        <v>0</v>
      </c>
      <c r="ET18">
        <v>0</v>
      </c>
      <c r="EU18">
        <v>0</v>
      </c>
      <c r="EV18">
        <v>0</v>
      </c>
      <c r="EW18">
        <v>0</v>
      </c>
      <c r="EX18">
        <v>0</v>
      </c>
      <c r="EY18">
        <v>0</v>
      </c>
      <c r="EZ18">
        <v>0</v>
      </c>
      <c r="FA18">
        <v>0</v>
      </c>
      <c r="FB18">
        <v>0</v>
      </c>
      <c r="FC18">
        <v>0</v>
      </c>
      <c r="FD18">
        <v>0</v>
      </c>
      <c r="FE18">
        <v>0</v>
      </c>
      <c r="FF18">
        <v>0</v>
      </c>
      <c r="FG18">
        <v>0</v>
      </c>
      <c r="FH18">
        <v>0</v>
      </c>
      <c r="FI18">
        <v>0</v>
      </c>
      <c r="FJ18">
        <v>0</v>
      </c>
      <c r="FK18">
        <v>0</v>
      </c>
      <c r="FL18">
        <v>0</v>
      </c>
      <c r="FM18">
        <v>0</v>
      </c>
      <c r="FN18">
        <v>0</v>
      </c>
      <c r="FO18">
        <v>0</v>
      </c>
      <c r="FP18">
        <v>0</v>
      </c>
      <c r="FQ18">
        <v>0</v>
      </c>
      <c r="FR18">
        <v>0</v>
      </c>
      <c r="FS18">
        <v>0</v>
      </c>
      <c r="FT18">
        <v>0</v>
      </c>
      <c r="FU18">
        <v>0</v>
      </c>
      <c r="FV18">
        <v>0</v>
      </c>
      <c r="FW18">
        <v>0</v>
      </c>
      <c r="FX18">
        <v>0</v>
      </c>
      <c r="FY18">
        <v>0</v>
      </c>
      <c r="FZ18">
        <v>0</v>
      </c>
      <c r="GA18">
        <v>0</v>
      </c>
      <c r="GB18">
        <v>0</v>
      </c>
      <c r="GC18">
        <v>0</v>
      </c>
      <c r="GD18">
        <v>0</v>
      </c>
      <c r="GE18">
        <v>0</v>
      </c>
      <c r="GF18">
        <v>0</v>
      </c>
      <c r="GG18">
        <v>0</v>
      </c>
      <c r="GH18">
        <v>0</v>
      </c>
      <c r="GI18">
        <v>0</v>
      </c>
      <c r="GJ18">
        <v>0</v>
      </c>
      <c r="GK18">
        <v>0</v>
      </c>
    </row>
    <row r="19" spans="3:193" x14ac:dyDescent="0.25">
      <c r="C19" t="s">
        <v>241</v>
      </c>
      <c r="D19" t="s">
        <v>241</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c r="AR19">
        <v>0</v>
      </c>
      <c r="AS19">
        <v>0</v>
      </c>
      <c r="AT19">
        <v>0</v>
      </c>
      <c r="AU19">
        <v>0</v>
      </c>
      <c r="AV19">
        <v>0</v>
      </c>
      <c r="AW19">
        <v>0</v>
      </c>
      <c r="AX19">
        <v>0</v>
      </c>
      <c r="AY19">
        <v>0</v>
      </c>
      <c r="AZ19">
        <v>0</v>
      </c>
      <c r="BA19">
        <v>0</v>
      </c>
      <c r="BB19">
        <v>0</v>
      </c>
      <c r="BC19">
        <v>0</v>
      </c>
      <c r="BD19">
        <v>0</v>
      </c>
      <c r="BE19">
        <v>0</v>
      </c>
      <c r="BF19">
        <v>0</v>
      </c>
      <c r="BG19">
        <v>0</v>
      </c>
      <c r="BH19">
        <v>0</v>
      </c>
      <c r="BI19">
        <v>0</v>
      </c>
      <c r="BJ19">
        <v>0</v>
      </c>
      <c r="BK19">
        <v>0</v>
      </c>
      <c r="BL19">
        <v>0</v>
      </c>
      <c r="BM19">
        <v>0</v>
      </c>
      <c r="BN19">
        <v>0</v>
      </c>
      <c r="BO19">
        <v>0</v>
      </c>
      <c r="BP19">
        <v>0</v>
      </c>
      <c r="BQ19">
        <v>0</v>
      </c>
      <c r="BR19">
        <v>0</v>
      </c>
      <c r="BS19">
        <v>0</v>
      </c>
      <c r="BT19">
        <v>0</v>
      </c>
      <c r="BU19">
        <v>0</v>
      </c>
      <c r="BV19">
        <v>0</v>
      </c>
      <c r="BW19">
        <v>0</v>
      </c>
      <c r="BX19">
        <v>0</v>
      </c>
      <c r="BY19">
        <v>0</v>
      </c>
      <c r="BZ19">
        <v>0</v>
      </c>
      <c r="CA19">
        <v>0</v>
      </c>
      <c r="CB19">
        <v>0</v>
      </c>
      <c r="CC19">
        <v>0</v>
      </c>
      <c r="CD19">
        <v>0</v>
      </c>
      <c r="CE19">
        <v>0</v>
      </c>
      <c r="CF19">
        <v>0</v>
      </c>
      <c r="CG19">
        <v>0</v>
      </c>
      <c r="CH19">
        <v>0</v>
      </c>
      <c r="CI19">
        <v>0</v>
      </c>
      <c r="CJ19">
        <v>0</v>
      </c>
      <c r="CK19">
        <v>0</v>
      </c>
      <c r="CL19">
        <v>0</v>
      </c>
      <c r="CM19">
        <v>0</v>
      </c>
      <c r="CN19">
        <v>0</v>
      </c>
      <c r="CO19">
        <v>0</v>
      </c>
      <c r="CP19">
        <v>0</v>
      </c>
      <c r="CQ19">
        <v>0</v>
      </c>
      <c r="CR19">
        <v>0</v>
      </c>
      <c r="CS19">
        <v>0</v>
      </c>
      <c r="CT19">
        <v>0</v>
      </c>
      <c r="CU19">
        <v>0</v>
      </c>
      <c r="CV19">
        <v>0</v>
      </c>
      <c r="CW19">
        <v>0</v>
      </c>
      <c r="CX19">
        <v>0</v>
      </c>
      <c r="CY19">
        <v>0</v>
      </c>
      <c r="CZ19">
        <v>0</v>
      </c>
      <c r="DA19">
        <v>0</v>
      </c>
      <c r="DB19">
        <v>0</v>
      </c>
      <c r="DC19">
        <v>0</v>
      </c>
      <c r="DD19">
        <v>0</v>
      </c>
      <c r="DE19">
        <v>0</v>
      </c>
      <c r="DF19">
        <v>0</v>
      </c>
      <c r="DG19">
        <v>0</v>
      </c>
      <c r="DH19">
        <v>0</v>
      </c>
      <c r="DI19">
        <v>0</v>
      </c>
      <c r="DJ19">
        <v>0</v>
      </c>
      <c r="DK19">
        <v>0</v>
      </c>
      <c r="DL19">
        <v>0</v>
      </c>
      <c r="DM19">
        <v>0</v>
      </c>
      <c r="DN19">
        <v>0</v>
      </c>
      <c r="DO19">
        <v>0</v>
      </c>
      <c r="DP19">
        <v>0</v>
      </c>
      <c r="DQ19">
        <v>0</v>
      </c>
      <c r="DR19">
        <v>0</v>
      </c>
      <c r="DS19">
        <v>0</v>
      </c>
      <c r="DT19">
        <v>0</v>
      </c>
      <c r="DU19">
        <v>0</v>
      </c>
      <c r="DV19">
        <v>0</v>
      </c>
      <c r="DW19">
        <v>0</v>
      </c>
      <c r="DX19">
        <v>0</v>
      </c>
      <c r="DY19">
        <v>0</v>
      </c>
      <c r="DZ19">
        <v>0</v>
      </c>
      <c r="EA19">
        <v>0</v>
      </c>
      <c r="EB19">
        <v>0</v>
      </c>
      <c r="EC19">
        <v>0</v>
      </c>
      <c r="ED19">
        <v>0</v>
      </c>
      <c r="EE19">
        <v>0</v>
      </c>
      <c r="EF19">
        <v>0</v>
      </c>
      <c r="EG19">
        <v>0</v>
      </c>
      <c r="EH19">
        <v>0</v>
      </c>
      <c r="EI19">
        <v>0</v>
      </c>
      <c r="EJ19">
        <v>0</v>
      </c>
      <c r="EK19">
        <v>0</v>
      </c>
      <c r="EL19">
        <v>0</v>
      </c>
      <c r="EM19">
        <v>0</v>
      </c>
      <c r="EN19">
        <v>0</v>
      </c>
      <c r="EO19">
        <v>0</v>
      </c>
      <c r="EP19">
        <v>0</v>
      </c>
      <c r="EQ19">
        <v>0</v>
      </c>
      <c r="ER19">
        <v>0</v>
      </c>
      <c r="ES19">
        <v>0</v>
      </c>
      <c r="ET19">
        <v>0</v>
      </c>
      <c r="EU19">
        <v>0</v>
      </c>
      <c r="EV19">
        <v>0</v>
      </c>
      <c r="EW19">
        <v>0</v>
      </c>
      <c r="EX19">
        <v>0</v>
      </c>
      <c r="EY19">
        <v>0</v>
      </c>
      <c r="EZ19">
        <v>0</v>
      </c>
      <c r="FA19">
        <v>0</v>
      </c>
      <c r="FB19">
        <v>0</v>
      </c>
      <c r="FC19">
        <v>0</v>
      </c>
      <c r="FD19">
        <v>0</v>
      </c>
      <c r="FE19">
        <v>0</v>
      </c>
      <c r="FF19">
        <v>0</v>
      </c>
      <c r="FG19">
        <v>0</v>
      </c>
      <c r="FH19">
        <v>0</v>
      </c>
      <c r="FI19">
        <v>0</v>
      </c>
      <c r="FJ19">
        <v>0</v>
      </c>
      <c r="FK19">
        <v>0</v>
      </c>
      <c r="FL19">
        <v>0</v>
      </c>
      <c r="FM19">
        <v>0</v>
      </c>
      <c r="FN19">
        <v>0</v>
      </c>
      <c r="FO19">
        <v>0</v>
      </c>
      <c r="FP19">
        <v>0</v>
      </c>
      <c r="FQ19">
        <v>0</v>
      </c>
      <c r="FR19">
        <v>0</v>
      </c>
      <c r="FS19">
        <v>0</v>
      </c>
      <c r="FT19">
        <v>0</v>
      </c>
      <c r="FU19">
        <v>0</v>
      </c>
      <c r="FV19">
        <v>0</v>
      </c>
      <c r="FW19">
        <v>0</v>
      </c>
      <c r="FX19">
        <v>0</v>
      </c>
      <c r="FY19">
        <v>0</v>
      </c>
      <c r="FZ19">
        <v>0</v>
      </c>
      <c r="GA19">
        <v>0</v>
      </c>
      <c r="GB19">
        <v>0</v>
      </c>
      <c r="GC19">
        <v>0</v>
      </c>
      <c r="GD19">
        <v>0</v>
      </c>
      <c r="GE19">
        <v>0</v>
      </c>
      <c r="GF19">
        <v>0</v>
      </c>
      <c r="GG19">
        <v>0</v>
      </c>
      <c r="GH19">
        <v>0</v>
      </c>
      <c r="GI19">
        <v>0</v>
      </c>
      <c r="GJ19">
        <v>0</v>
      </c>
      <c r="GK19">
        <v>0</v>
      </c>
    </row>
    <row r="20" spans="3:193" x14ac:dyDescent="0.25">
      <c r="C20" t="s">
        <v>47</v>
      </c>
      <c r="D20" t="s">
        <v>47</v>
      </c>
      <c r="E20">
        <v>0</v>
      </c>
      <c r="F20">
        <v>0</v>
      </c>
      <c r="G20">
        <v>0</v>
      </c>
      <c r="H20">
        <v>0</v>
      </c>
      <c r="I20">
        <v>0</v>
      </c>
      <c r="J20">
        <v>0</v>
      </c>
      <c r="K20">
        <v>0</v>
      </c>
      <c r="L20">
        <v>0</v>
      </c>
      <c r="M20">
        <v>0</v>
      </c>
      <c r="N20">
        <v>0</v>
      </c>
      <c r="O20">
        <v>0</v>
      </c>
      <c r="P20">
        <v>0</v>
      </c>
      <c r="Q20">
        <v>0</v>
      </c>
      <c r="R20">
        <v>0</v>
      </c>
      <c r="S20">
        <v>0</v>
      </c>
      <c r="T20">
        <v>0</v>
      </c>
      <c r="U20">
        <v>0</v>
      </c>
      <c r="V20">
        <v>0</v>
      </c>
      <c r="W20">
        <v>0</v>
      </c>
      <c r="X20">
        <v>0</v>
      </c>
      <c r="Y20">
        <v>0</v>
      </c>
      <c r="Z20">
        <v>0</v>
      </c>
      <c r="AA20">
        <v>0</v>
      </c>
      <c r="AB20">
        <v>0</v>
      </c>
      <c r="AC20">
        <v>0</v>
      </c>
      <c r="AD20">
        <v>0</v>
      </c>
      <c r="AE20">
        <v>0</v>
      </c>
      <c r="AF20">
        <v>0</v>
      </c>
      <c r="AG20">
        <v>0</v>
      </c>
      <c r="AH20">
        <v>0</v>
      </c>
      <c r="AI20">
        <v>0</v>
      </c>
      <c r="AJ20">
        <v>0</v>
      </c>
      <c r="AK20">
        <v>0</v>
      </c>
      <c r="AL20">
        <v>0</v>
      </c>
      <c r="AM20">
        <v>0</v>
      </c>
      <c r="AN20">
        <v>0</v>
      </c>
      <c r="AO20">
        <v>0</v>
      </c>
      <c r="AP20">
        <v>0</v>
      </c>
      <c r="AQ20">
        <v>0</v>
      </c>
      <c r="AR20">
        <v>0</v>
      </c>
      <c r="AS20">
        <v>0</v>
      </c>
      <c r="AT20">
        <v>0</v>
      </c>
      <c r="AU20">
        <v>0</v>
      </c>
      <c r="AV20">
        <v>0</v>
      </c>
      <c r="AW20">
        <v>0</v>
      </c>
      <c r="AX20">
        <v>0</v>
      </c>
      <c r="AY20">
        <v>0</v>
      </c>
      <c r="AZ20">
        <v>0</v>
      </c>
      <c r="BA20">
        <v>0</v>
      </c>
      <c r="BB20">
        <v>0</v>
      </c>
      <c r="BC20">
        <v>0</v>
      </c>
      <c r="BD20">
        <v>0</v>
      </c>
      <c r="BE20">
        <v>0</v>
      </c>
      <c r="BF20">
        <v>0</v>
      </c>
      <c r="BG20">
        <v>0</v>
      </c>
      <c r="BH20">
        <v>0</v>
      </c>
      <c r="BI20">
        <v>0</v>
      </c>
      <c r="BJ20">
        <v>0</v>
      </c>
      <c r="BK20">
        <v>0</v>
      </c>
      <c r="BL20">
        <v>0</v>
      </c>
      <c r="BM20">
        <v>0</v>
      </c>
      <c r="BN20">
        <v>0</v>
      </c>
      <c r="BO20">
        <v>0</v>
      </c>
      <c r="BP20">
        <v>0</v>
      </c>
      <c r="BQ20">
        <v>0</v>
      </c>
      <c r="BR20">
        <v>0</v>
      </c>
      <c r="BS20">
        <v>0</v>
      </c>
      <c r="BT20">
        <v>0</v>
      </c>
      <c r="BU20">
        <v>0</v>
      </c>
      <c r="BV20">
        <v>0</v>
      </c>
      <c r="BW20">
        <v>0</v>
      </c>
      <c r="BX20">
        <v>0</v>
      </c>
      <c r="BY20">
        <v>0</v>
      </c>
      <c r="BZ20">
        <v>0</v>
      </c>
      <c r="CA20">
        <v>0</v>
      </c>
      <c r="CB20">
        <v>0</v>
      </c>
      <c r="CC20">
        <v>0</v>
      </c>
      <c r="CD20">
        <v>0</v>
      </c>
      <c r="CE20">
        <v>0</v>
      </c>
      <c r="CF20">
        <v>0</v>
      </c>
      <c r="CG20">
        <v>0</v>
      </c>
      <c r="CH20">
        <v>0</v>
      </c>
      <c r="CI20">
        <v>0</v>
      </c>
      <c r="CJ20">
        <v>0</v>
      </c>
      <c r="CK20">
        <v>0</v>
      </c>
      <c r="CL20">
        <v>0</v>
      </c>
      <c r="CM20">
        <v>0</v>
      </c>
      <c r="CN20">
        <v>0</v>
      </c>
      <c r="CO20">
        <v>0</v>
      </c>
      <c r="CP20">
        <v>0</v>
      </c>
      <c r="CQ20">
        <v>0</v>
      </c>
      <c r="CR20">
        <v>0</v>
      </c>
      <c r="CS20">
        <v>0</v>
      </c>
      <c r="CT20">
        <v>0</v>
      </c>
      <c r="CU20">
        <v>0</v>
      </c>
      <c r="CV20">
        <v>0</v>
      </c>
      <c r="CW20">
        <v>0</v>
      </c>
      <c r="CX20">
        <v>0</v>
      </c>
      <c r="CY20">
        <v>0</v>
      </c>
      <c r="CZ20">
        <v>0</v>
      </c>
      <c r="DA20">
        <v>0</v>
      </c>
      <c r="DB20">
        <v>0</v>
      </c>
      <c r="DC20">
        <v>0</v>
      </c>
      <c r="DD20">
        <v>0</v>
      </c>
      <c r="DE20">
        <v>0</v>
      </c>
      <c r="DF20">
        <v>0</v>
      </c>
      <c r="DG20">
        <v>0</v>
      </c>
      <c r="DH20">
        <v>0</v>
      </c>
      <c r="DI20">
        <v>0</v>
      </c>
      <c r="DJ20">
        <v>0</v>
      </c>
      <c r="DK20">
        <v>0</v>
      </c>
      <c r="DL20">
        <v>0</v>
      </c>
      <c r="DM20">
        <v>0</v>
      </c>
      <c r="DN20">
        <v>0</v>
      </c>
      <c r="DO20">
        <v>0</v>
      </c>
      <c r="DP20">
        <v>0</v>
      </c>
      <c r="DQ20">
        <v>0</v>
      </c>
      <c r="DR20">
        <v>0</v>
      </c>
      <c r="DS20">
        <v>0</v>
      </c>
      <c r="DT20">
        <v>0</v>
      </c>
      <c r="DU20">
        <v>0</v>
      </c>
      <c r="DV20">
        <v>0</v>
      </c>
      <c r="DW20">
        <v>0</v>
      </c>
      <c r="DX20">
        <v>0</v>
      </c>
      <c r="DY20">
        <v>0</v>
      </c>
      <c r="DZ20">
        <v>0</v>
      </c>
      <c r="EA20">
        <v>0</v>
      </c>
      <c r="EB20">
        <v>0</v>
      </c>
      <c r="EC20">
        <v>0</v>
      </c>
      <c r="ED20">
        <v>0</v>
      </c>
      <c r="EE20">
        <v>0</v>
      </c>
      <c r="EF20">
        <v>0</v>
      </c>
      <c r="EG20">
        <v>0</v>
      </c>
      <c r="EH20">
        <v>0</v>
      </c>
      <c r="EI20">
        <v>0</v>
      </c>
      <c r="EJ20">
        <v>0</v>
      </c>
      <c r="EK20">
        <v>0</v>
      </c>
      <c r="EL20">
        <v>0</v>
      </c>
      <c r="EM20">
        <v>0</v>
      </c>
      <c r="EN20">
        <v>0</v>
      </c>
      <c r="EO20">
        <v>0</v>
      </c>
      <c r="EP20">
        <v>0</v>
      </c>
      <c r="EQ20">
        <v>0</v>
      </c>
      <c r="ER20">
        <v>0</v>
      </c>
      <c r="ES20">
        <v>0</v>
      </c>
      <c r="ET20">
        <v>0</v>
      </c>
      <c r="EU20">
        <v>0</v>
      </c>
      <c r="EV20">
        <v>0</v>
      </c>
      <c r="EW20">
        <v>0</v>
      </c>
      <c r="EX20">
        <v>0</v>
      </c>
      <c r="EY20">
        <v>0</v>
      </c>
      <c r="EZ20">
        <v>0</v>
      </c>
      <c r="FA20">
        <v>0</v>
      </c>
      <c r="FB20">
        <v>0</v>
      </c>
      <c r="FC20">
        <v>0</v>
      </c>
      <c r="FD20">
        <v>0</v>
      </c>
      <c r="FE20">
        <v>0</v>
      </c>
      <c r="FF20">
        <v>0</v>
      </c>
      <c r="FG20">
        <v>0</v>
      </c>
      <c r="FH20">
        <v>0</v>
      </c>
      <c r="FI20">
        <v>0</v>
      </c>
      <c r="FJ20">
        <v>0</v>
      </c>
      <c r="FK20">
        <v>0</v>
      </c>
      <c r="FL20">
        <v>0</v>
      </c>
      <c r="FM20">
        <v>0</v>
      </c>
      <c r="FN20">
        <v>0</v>
      </c>
      <c r="FO20">
        <v>0</v>
      </c>
      <c r="FP20">
        <v>0</v>
      </c>
      <c r="FQ20">
        <v>0</v>
      </c>
      <c r="FR20">
        <v>0</v>
      </c>
      <c r="FS20">
        <v>0</v>
      </c>
      <c r="FT20">
        <v>0</v>
      </c>
      <c r="FU20">
        <v>0</v>
      </c>
      <c r="FV20">
        <v>0</v>
      </c>
      <c r="FW20">
        <v>0</v>
      </c>
      <c r="FX20">
        <v>0</v>
      </c>
      <c r="FY20">
        <v>0</v>
      </c>
      <c r="FZ20">
        <v>0</v>
      </c>
      <c r="GA20">
        <v>0</v>
      </c>
      <c r="GB20">
        <v>0</v>
      </c>
      <c r="GC20">
        <v>0</v>
      </c>
      <c r="GD20">
        <v>0</v>
      </c>
      <c r="GE20">
        <v>0</v>
      </c>
      <c r="GF20">
        <v>0</v>
      </c>
      <c r="GG20">
        <v>0</v>
      </c>
      <c r="GH20">
        <v>0</v>
      </c>
      <c r="GI20">
        <v>0</v>
      </c>
      <c r="GJ20">
        <v>0</v>
      </c>
      <c r="GK20">
        <v>0</v>
      </c>
    </row>
    <row r="21" spans="3:193" x14ac:dyDescent="0.25">
      <c r="C21" t="s">
        <v>48</v>
      </c>
      <c r="D21" t="s">
        <v>48</v>
      </c>
      <c r="E21">
        <v>0</v>
      </c>
      <c r="F21">
        <v>0</v>
      </c>
      <c r="G21">
        <v>0</v>
      </c>
      <c r="H21">
        <v>0</v>
      </c>
      <c r="I21">
        <v>0</v>
      </c>
      <c r="J21">
        <v>0</v>
      </c>
      <c r="K21">
        <v>0</v>
      </c>
      <c r="L21">
        <v>0</v>
      </c>
      <c r="M21">
        <v>0</v>
      </c>
      <c r="N21">
        <v>0</v>
      </c>
      <c r="O21">
        <v>0</v>
      </c>
      <c r="P21">
        <v>0</v>
      </c>
      <c r="Q21">
        <v>0</v>
      </c>
      <c r="R21">
        <v>0</v>
      </c>
      <c r="S21">
        <v>0</v>
      </c>
      <c r="T21">
        <v>0</v>
      </c>
      <c r="U21">
        <v>0</v>
      </c>
      <c r="V21">
        <v>0</v>
      </c>
      <c r="W21">
        <v>0</v>
      </c>
      <c r="X21">
        <v>0</v>
      </c>
      <c r="Y21">
        <v>0</v>
      </c>
      <c r="Z21">
        <v>0</v>
      </c>
      <c r="AA21">
        <v>0</v>
      </c>
      <c r="AB21">
        <v>0</v>
      </c>
      <c r="AC21">
        <v>0</v>
      </c>
      <c r="AD21">
        <v>0</v>
      </c>
      <c r="AE21">
        <v>0</v>
      </c>
      <c r="AF21">
        <v>0</v>
      </c>
      <c r="AG21">
        <v>0</v>
      </c>
      <c r="AH21">
        <v>0</v>
      </c>
      <c r="AI21">
        <v>0</v>
      </c>
      <c r="AJ21">
        <v>0</v>
      </c>
      <c r="AK21">
        <v>0</v>
      </c>
      <c r="AL21">
        <v>0</v>
      </c>
      <c r="AM21">
        <v>0</v>
      </c>
      <c r="AN21">
        <v>0</v>
      </c>
      <c r="AO21">
        <v>0</v>
      </c>
      <c r="AP21">
        <v>0</v>
      </c>
      <c r="AQ21">
        <v>0</v>
      </c>
      <c r="AR21">
        <v>0</v>
      </c>
      <c r="AS21">
        <v>0</v>
      </c>
      <c r="AT21">
        <v>0</v>
      </c>
      <c r="AU21">
        <v>0</v>
      </c>
      <c r="AV21">
        <v>0</v>
      </c>
      <c r="AW21">
        <v>0</v>
      </c>
      <c r="AX21">
        <v>0</v>
      </c>
      <c r="AY21">
        <v>0</v>
      </c>
      <c r="AZ21">
        <v>0</v>
      </c>
      <c r="BA21">
        <v>0</v>
      </c>
      <c r="BB21">
        <v>0</v>
      </c>
      <c r="BC21">
        <v>0</v>
      </c>
      <c r="BD21">
        <v>0</v>
      </c>
      <c r="BE21">
        <v>0</v>
      </c>
      <c r="BF21">
        <v>0</v>
      </c>
      <c r="BG21">
        <v>0</v>
      </c>
      <c r="BH21">
        <v>0</v>
      </c>
      <c r="BI21">
        <v>0</v>
      </c>
      <c r="BJ21">
        <v>0</v>
      </c>
      <c r="BK21">
        <v>0</v>
      </c>
      <c r="BL21">
        <v>0</v>
      </c>
      <c r="BM21">
        <v>0</v>
      </c>
      <c r="BN21">
        <v>0</v>
      </c>
      <c r="BO21">
        <v>0</v>
      </c>
      <c r="BP21">
        <v>0</v>
      </c>
      <c r="BQ21">
        <v>0</v>
      </c>
      <c r="BR21">
        <v>0</v>
      </c>
      <c r="BS21">
        <v>0</v>
      </c>
      <c r="BT21">
        <v>0</v>
      </c>
      <c r="BU21">
        <v>0</v>
      </c>
      <c r="BV21">
        <v>0</v>
      </c>
      <c r="BW21">
        <v>0</v>
      </c>
      <c r="BX21">
        <v>0</v>
      </c>
      <c r="BY21">
        <v>0</v>
      </c>
      <c r="BZ21">
        <v>0</v>
      </c>
      <c r="CA21">
        <v>0</v>
      </c>
      <c r="CB21">
        <v>0</v>
      </c>
      <c r="CC21">
        <v>0</v>
      </c>
      <c r="CD21">
        <v>0</v>
      </c>
      <c r="CE21">
        <v>0</v>
      </c>
      <c r="CF21">
        <v>0</v>
      </c>
      <c r="CG21">
        <v>0</v>
      </c>
      <c r="CH21">
        <v>0</v>
      </c>
      <c r="CI21">
        <v>0</v>
      </c>
      <c r="CJ21">
        <v>0</v>
      </c>
      <c r="CK21">
        <v>0</v>
      </c>
      <c r="CL21">
        <v>0</v>
      </c>
      <c r="CM21">
        <v>0</v>
      </c>
      <c r="CN21">
        <v>0</v>
      </c>
      <c r="CO21">
        <v>0</v>
      </c>
      <c r="CP21">
        <v>0</v>
      </c>
      <c r="CQ21">
        <v>0</v>
      </c>
      <c r="CR21">
        <v>0</v>
      </c>
      <c r="CS21">
        <v>0</v>
      </c>
      <c r="CT21">
        <v>0</v>
      </c>
      <c r="CU21">
        <v>0</v>
      </c>
      <c r="CV21">
        <v>0</v>
      </c>
      <c r="CW21">
        <v>0</v>
      </c>
      <c r="CX21">
        <v>0</v>
      </c>
      <c r="CY21">
        <v>0</v>
      </c>
      <c r="CZ21">
        <v>0</v>
      </c>
      <c r="DA21">
        <v>0</v>
      </c>
      <c r="DB21">
        <v>0</v>
      </c>
      <c r="DC21">
        <v>0</v>
      </c>
      <c r="DD21">
        <v>0</v>
      </c>
      <c r="DE21">
        <v>0</v>
      </c>
      <c r="DF21">
        <v>0</v>
      </c>
      <c r="DG21">
        <v>0</v>
      </c>
      <c r="DH21">
        <v>0</v>
      </c>
      <c r="DI21">
        <v>0</v>
      </c>
      <c r="DJ21">
        <v>0</v>
      </c>
      <c r="DK21">
        <v>0</v>
      </c>
      <c r="DL21">
        <v>0</v>
      </c>
      <c r="DM21">
        <v>0</v>
      </c>
      <c r="DN21">
        <v>0</v>
      </c>
      <c r="DO21">
        <v>0</v>
      </c>
      <c r="DP21">
        <v>0</v>
      </c>
      <c r="DQ21">
        <v>0</v>
      </c>
      <c r="DR21">
        <v>0</v>
      </c>
      <c r="DS21">
        <v>0</v>
      </c>
      <c r="DT21">
        <v>0</v>
      </c>
      <c r="DU21">
        <v>0</v>
      </c>
      <c r="DV21">
        <v>0</v>
      </c>
      <c r="DW21">
        <v>0</v>
      </c>
      <c r="DX21">
        <v>0</v>
      </c>
      <c r="DY21">
        <v>0</v>
      </c>
      <c r="DZ21">
        <v>0</v>
      </c>
      <c r="EA21">
        <v>0</v>
      </c>
      <c r="EB21">
        <v>0</v>
      </c>
      <c r="EC21">
        <v>0</v>
      </c>
      <c r="ED21">
        <v>0</v>
      </c>
      <c r="EE21">
        <v>0</v>
      </c>
      <c r="EF21">
        <v>0</v>
      </c>
      <c r="EG21">
        <v>0</v>
      </c>
      <c r="EH21">
        <v>0</v>
      </c>
      <c r="EI21">
        <v>0</v>
      </c>
      <c r="EJ21">
        <v>0</v>
      </c>
      <c r="EK21">
        <v>0</v>
      </c>
      <c r="EL21">
        <v>0</v>
      </c>
      <c r="EM21">
        <v>0</v>
      </c>
      <c r="EN21">
        <v>0</v>
      </c>
      <c r="EO21">
        <v>0</v>
      </c>
      <c r="EP21">
        <v>0</v>
      </c>
      <c r="EQ21">
        <v>0</v>
      </c>
      <c r="ER21">
        <v>0</v>
      </c>
      <c r="ES21">
        <v>0</v>
      </c>
      <c r="ET21">
        <v>0</v>
      </c>
      <c r="EU21">
        <v>0</v>
      </c>
      <c r="EV21">
        <v>0</v>
      </c>
      <c r="EW21">
        <v>0</v>
      </c>
      <c r="EX21">
        <v>0</v>
      </c>
      <c r="EY21">
        <v>0</v>
      </c>
      <c r="EZ21">
        <v>0</v>
      </c>
      <c r="FA21">
        <v>0</v>
      </c>
      <c r="FB21">
        <v>0</v>
      </c>
      <c r="FC21">
        <v>0</v>
      </c>
      <c r="FD21">
        <v>0</v>
      </c>
      <c r="FE21">
        <v>0</v>
      </c>
      <c r="FF21">
        <v>0</v>
      </c>
      <c r="FG21">
        <v>0</v>
      </c>
      <c r="FH21">
        <v>0</v>
      </c>
      <c r="FI21">
        <v>0</v>
      </c>
      <c r="FJ21">
        <v>0</v>
      </c>
      <c r="FK21">
        <v>0</v>
      </c>
      <c r="FL21">
        <v>0</v>
      </c>
      <c r="FM21">
        <v>0</v>
      </c>
      <c r="FN21">
        <v>0</v>
      </c>
      <c r="FO21">
        <v>0</v>
      </c>
      <c r="FP21">
        <v>0</v>
      </c>
      <c r="FQ21">
        <v>0</v>
      </c>
      <c r="FR21">
        <v>0</v>
      </c>
      <c r="FS21">
        <v>0</v>
      </c>
      <c r="FT21">
        <v>0</v>
      </c>
      <c r="FU21">
        <v>0</v>
      </c>
      <c r="FV21">
        <v>0</v>
      </c>
      <c r="FW21">
        <v>0</v>
      </c>
      <c r="FX21">
        <v>0</v>
      </c>
      <c r="FY21">
        <v>0</v>
      </c>
      <c r="FZ21">
        <v>0</v>
      </c>
      <c r="GA21">
        <v>0</v>
      </c>
      <c r="GB21">
        <v>0</v>
      </c>
      <c r="GC21">
        <v>0</v>
      </c>
      <c r="GD21">
        <v>0</v>
      </c>
      <c r="GE21">
        <v>0</v>
      </c>
      <c r="GF21">
        <v>0</v>
      </c>
      <c r="GG21">
        <v>0</v>
      </c>
      <c r="GH21">
        <v>0</v>
      </c>
      <c r="GI21">
        <v>0</v>
      </c>
      <c r="GJ21">
        <v>0</v>
      </c>
      <c r="GK21">
        <v>0</v>
      </c>
    </row>
    <row r="22" spans="3:193" x14ac:dyDescent="0.25">
      <c r="C22" t="s">
        <v>49</v>
      </c>
      <c r="D22" t="s">
        <v>49</v>
      </c>
      <c r="E22">
        <v>0</v>
      </c>
      <c r="F22">
        <v>0</v>
      </c>
      <c r="G22">
        <v>0</v>
      </c>
      <c r="H22">
        <v>0</v>
      </c>
      <c r="I22">
        <v>0</v>
      </c>
      <c r="J22">
        <v>0</v>
      </c>
      <c r="K22">
        <v>0</v>
      </c>
      <c r="L22">
        <v>0</v>
      </c>
      <c r="M22">
        <v>0</v>
      </c>
      <c r="N22">
        <v>0</v>
      </c>
      <c r="O22">
        <v>0</v>
      </c>
      <c r="P22">
        <v>0</v>
      </c>
      <c r="Q22">
        <v>0</v>
      </c>
      <c r="R22">
        <v>0</v>
      </c>
      <c r="S22">
        <v>0</v>
      </c>
      <c r="T22">
        <v>0</v>
      </c>
      <c r="U22">
        <v>0</v>
      </c>
      <c r="V22">
        <v>0</v>
      </c>
      <c r="W22">
        <v>0</v>
      </c>
      <c r="X22">
        <v>0</v>
      </c>
      <c r="Y22">
        <v>0</v>
      </c>
      <c r="Z22">
        <v>0</v>
      </c>
      <c r="AA22">
        <v>0</v>
      </c>
      <c r="AB22">
        <v>0</v>
      </c>
      <c r="AC22">
        <v>0</v>
      </c>
      <c r="AD22">
        <v>0</v>
      </c>
      <c r="AE22">
        <v>0</v>
      </c>
      <c r="AF22">
        <v>0</v>
      </c>
      <c r="AG22">
        <v>0</v>
      </c>
      <c r="AH22">
        <v>0</v>
      </c>
      <c r="AI22">
        <v>0</v>
      </c>
      <c r="AJ22">
        <v>0</v>
      </c>
      <c r="AK22">
        <v>0</v>
      </c>
      <c r="AL22">
        <v>0</v>
      </c>
      <c r="AM22">
        <v>0</v>
      </c>
      <c r="AN22">
        <v>0</v>
      </c>
      <c r="AO22">
        <v>0</v>
      </c>
      <c r="AP22">
        <v>0</v>
      </c>
      <c r="AQ22">
        <v>0</v>
      </c>
      <c r="AR22">
        <v>0</v>
      </c>
      <c r="AS22">
        <v>0</v>
      </c>
      <c r="AT22">
        <v>0</v>
      </c>
      <c r="AU22">
        <v>0</v>
      </c>
      <c r="AV22">
        <v>0</v>
      </c>
      <c r="AW22">
        <v>0</v>
      </c>
      <c r="AX22">
        <v>0</v>
      </c>
      <c r="AY22">
        <v>0</v>
      </c>
      <c r="AZ22">
        <v>0</v>
      </c>
      <c r="BA22">
        <v>0</v>
      </c>
      <c r="BB22">
        <v>0</v>
      </c>
      <c r="BC22">
        <v>0</v>
      </c>
      <c r="BD22">
        <v>0</v>
      </c>
      <c r="BE22">
        <v>0</v>
      </c>
      <c r="BF22">
        <v>0</v>
      </c>
      <c r="BG22">
        <v>0</v>
      </c>
      <c r="BH22">
        <v>0</v>
      </c>
      <c r="BI22">
        <v>0</v>
      </c>
      <c r="BJ22">
        <v>0</v>
      </c>
      <c r="BK22">
        <v>0</v>
      </c>
      <c r="BL22">
        <v>0</v>
      </c>
      <c r="BM22">
        <v>0</v>
      </c>
      <c r="BN22">
        <v>0</v>
      </c>
      <c r="BO22">
        <v>0</v>
      </c>
      <c r="BP22">
        <v>0</v>
      </c>
      <c r="BQ22">
        <v>0</v>
      </c>
      <c r="BR22">
        <v>0</v>
      </c>
      <c r="BS22">
        <v>0</v>
      </c>
      <c r="BT22">
        <v>0</v>
      </c>
      <c r="BU22">
        <v>0</v>
      </c>
      <c r="BV22">
        <v>0</v>
      </c>
      <c r="BW22">
        <v>0</v>
      </c>
      <c r="BX22">
        <v>0</v>
      </c>
      <c r="BY22">
        <v>0</v>
      </c>
      <c r="BZ22">
        <v>0</v>
      </c>
      <c r="CA22">
        <v>0</v>
      </c>
      <c r="CB22">
        <v>0</v>
      </c>
      <c r="CC22">
        <v>0</v>
      </c>
      <c r="CD22">
        <v>0</v>
      </c>
      <c r="CE22">
        <v>0</v>
      </c>
      <c r="CF22">
        <v>0</v>
      </c>
      <c r="CG22">
        <v>0</v>
      </c>
      <c r="CH22">
        <v>0</v>
      </c>
      <c r="CI22">
        <v>0</v>
      </c>
      <c r="CJ22">
        <v>0</v>
      </c>
      <c r="CK22">
        <v>0</v>
      </c>
      <c r="CL22">
        <v>0</v>
      </c>
      <c r="CM22">
        <v>0</v>
      </c>
      <c r="CN22">
        <v>0</v>
      </c>
      <c r="CO22">
        <v>0</v>
      </c>
      <c r="CP22">
        <v>0</v>
      </c>
      <c r="CQ22">
        <v>0</v>
      </c>
      <c r="CR22">
        <v>0</v>
      </c>
      <c r="CS22">
        <v>0</v>
      </c>
      <c r="CT22">
        <v>0</v>
      </c>
      <c r="CU22">
        <v>0</v>
      </c>
      <c r="CV22">
        <v>0</v>
      </c>
      <c r="CW22">
        <v>0</v>
      </c>
      <c r="CX22">
        <v>0</v>
      </c>
      <c r="CY22">
        <v>0</v>
      </c>
      <c r="CZ22">
        <v>0</v>
      </c>
      <c r="DA22">
        <v>0</v>
      </c>
      <c r="DB22">
        <v>0</v>
      </c>
      <c r="DC22">
        <v>0</v>
      </c>
      <c r="DD22">
        <v>0</v>
      </c>
      <c r="DE22">
        <v>0</v>
      </c>
      <c r="DF22">
        <v>0</v>
      </c>
      <c r="DG22">
        <v>0</v>
      </c>
      <c r="DH22">
        <v>0</v>
      </c>
      <c r="DI22">
        <v>0</v>
      </c>
      <c r="DJ22">
        <v>0</v>
      </c>
      <c r="DK22">
        <v>0</v>
      </c>
      <c r="DL22">
        <v>0</v>
      </c>
      <c r="DM22">
        <v>0</v>
      </c>
      <c r="DN22">
        <v>0</v>
      </c>
      <c r="DO22">
        <v>0</v>
      </c>
      <c r="DP22">
        <v>0</v>
      </c>
      <c r="DQ22">
        <v>0</v>
      </c>
      <c r="DR22">
        <v>0</v>
      </c>
      <c r="DS22">
        <v>0</v>
      </c>
      <c r="DT22">
        <v>0</v>
      </c>
      <c r="DU22">
        <v>0</v>
      </c>
      <c r="DV22">
        <v>0</v>
      </c>
      <c r="DW22">
        <v>0</v>
      </c>
      <c r="DX22">
        <v>0</v>
      </c>
      <c r="DY22">
        <v>0</v>
      </c>
      <c r="DZ22">
        <v>0</v>
      </c>
      <c r="EA22">
        <v>0</v>
      </c>
      <c r="EB22">
        <v>0</v>
      </c>
      <c r="EC22">
        <v>0</v>
      </c>
      <c r="ED22">
        <v>0</v>
      </c>
      <c r="EE22">
        <v>0</v>
      </c>
      <c r="EF22">
        <v>0</v>
      </c>
      <c r="EG22">
        <v>0</v>
      </c>
      <c r="EH22">
        <v>0</v>
      </c>
      <c r="EI22">
        <v>0</v>
      </c>
      <c r="EJ22">
        <v>0</v>
      </c>
      <c r="EK22">
        <v>0</v>
      </c>
      <c r="EL22">
        <v>0</v>
      </c>
      <c r="EM22">
        <v>0</v>
      </c>
      <c r="EN22">
        <v>0</v>
      </c>
      <c r="EO22">
        <v>0</v>
      </c>
      <c r="EP22">
        <v>0</v>
      </c>
      <c r="EQ22">
        <v>0</v>
      </c>
      <c r="ER22">
        <v>0</v>
      </c>
      <c r="ES22">
        <v>0</v>
      </c>
      <c r="ET22">
        <v>0</v>
      </c>
      <c r="EU22">
        <v>0</v>
      </c>
      <c r="EV22">
        <v>0</v>
      </c>
      <c r="EW22">
        <v>0</v>
      </c>
      <c r="EX22">
        <v>0</v>
      </c>
      <c r="EY22">
        <v>0</v>
      </c>
      <c r="EZ22">
        <v>0</v>
      </c>
      <c r="FA22">
        <v>0</v>
      </c>
      <c r="FB22">
        <v>0</v>
      </c>
      <c r="FC22">
        <v>0</v>
      </c>
      <c r="FD22">
        <v>0</v>
      </c>
      <c r="FE22">
        <v>0</v>
      </c>
      <c r="FF22">
        <v>0</v>
      </c>
      <c r="FG22">
        <v>0</v>
      </c>
      <c r="FH22">
        <v>0</v>
      </c>
      <c r="FI22">
        <v>0</v>
      </c>
      <c r="FJ22">
        <v>0</v>
      </c>
      <c r="FK22">
        <v>0</v>
      </c>
      <c r="FL22">
        <v>0</v>
      </c>
      <c r="FM22">
        <v>0</v>
      </c>
      <c r="FN22">
        <v>0</v>
      </c>
      <c r="FO22">
        <v>0</v>
      </c>
      <c r="FP22">
        <v>0</v>
      </c>
      <c r="FQ22">
        <v>0</v>
      </c>
      <c r="FR22">
        <v>0</v>
      </c>
      <c r="FS22">
        <v>0</v>
      </c>
      <c r="FT22">
        <v>0</v>
      </c>
      <c r="FU22">
        <v>0</v>
      </c>
      <c r="FV22">
        <v>0</v>
      </c>
      <c r="FW22">
        <v>0</v>
      </c>
      <c r="FX22">
        <v>0</v>
      </c>
      <c r="FY22">
        <v>0</v>
      </c>
      <c r="FZ22">
        <v>0</v>
      </c>
      <c r="GA22">
        <v>0</v>
      </c>
      <c r="GB22">
        <v>0</v>
      </c>
      <c r="GC22">
        <v>0</v>
      </c>
      <c r="GD22">
        <v>0</v>
      </c>
      <c r="GE22">
        <v>0</v>
      </c>
      <c r="GF22">
        <v>0</v>
      </c>
      <c r="GG22">
        <v>0</v>
      </c>
      <c r="GH22">
        <v>0</v>
      </c>
      <c r="GI22">
        <v>0</v>
      </c>
      <c r="GJ22">
        <v>0</v>
      </c>
      <c r="GK22">
        <v>0</v>
      </c>
    </row>
    <row r="23" spans="3:193" x14ac:dyDescent="0.25">
      <c r="C23" t="s">
        <v>50</v>
      </c>
      <c r="D23" t="s">
        <v>50</v>
      </c>
      <c r="E23">
        <v>0</v>
      </c>
      <c r="F23">
        <v>0</v>
      </c>
      <c r="G23">
        <v>0</v>
      </c>
      <c r="H23">
        <v>0</v>
      </c>
      <c r="I23">
        <v>0</v>
      </c>
      <c r="J23">
        <v>0</v>
      </c>
      <c r="K23">
        <v>0</v>
      </c>
      <c r="L23">
        <v>0</v>
      </c>
      <c r="M23">
        <v>0</v>
      </c>
      <c r="N23">
        <v>0</v>
      </c>
      <c r="O23">
        <v>0</v>
      </c>
      <c r="P23">
        <v>0</v>
      </c>
      <c r="Q23">
        <v>0</v>
      </c>
      <c r="R23">
        <v>0</v>
      </c>
      <c r="S23">
        <v>0</v>
      </c>
      <c r="T23">
        <v>0</v>
      </c>
      <c r="U23">
        <v>0</v>
      </c>
      <c r="V23">
        <v>0</v>
      </c>
      <c r="W23">
        <v>0</v>
      </c>
      <c r="X23">
        <v>0</v>
      </c>
      <c r="Y23">
        <v>0</v>
      </c>
      <c r="Z23">
        <v>0</v>
      </c>
      <c r="AA23">
        <v>0</v>
      </c>
      <c r="AB23">
        <v>0</v>
      </c>
      <c r="AC23">
        <v>0</v>
      </c>
      <c r="AD23">
        <v>0</v>
      </c>
      <c r="AE23">
        <v>0</v>
      </c>
      <c r="AF23">
        <v>0</v>
      </c>
      <c r="AG23">
        <v>0</v>
      </c>
      <c r="AH23">
        <v>0</v>
      </c>
      <c r="AI23">
        <v>0</v>
      </c>
      <c r="AJ23">
        <v>0</v>
      </c>
      <c r="AK23">
        <v>0</v>
      </c>
      <c r="AL23">
        <v>0</v>
      </c>
      <c r="AM23">
        <v>0</v>
      </c>
      <c r="AN23">
        <v>0</v>
      </c>
      <c r="AO23">
        <v>0</v>
      </c>
      <c r="AP23">
        <v>0</v>
      </c>
      <c r="AQ23">
        <v>0</v>
      </c>
      <c r="AR23">
        <v>0</v>
      </c>
      <c r="AS23">
        <v>0</v>
      </c>
      <c r="AT23">
        <v>0</v>
      </c>
      <c r="AU23">
        <v>0</v>
      </c>
      <c r="AV23">
        <v>0</v>
      </c>
      <c r="AW23">
        <v>0</v>
      </c>
      <c r="AX23">
        <v>0</v>
      </c>
      <c r="AY23">
        <v>0</v>
      </c>
      <c r="AZ23">
        <v>0</v>
      </c>
      <c r="BA23">
        <v>0</v>
      </c>
      <c r="BB23">
        <v>0</v>
      </c>
      <c r="BC23">
        <v>0</v>
      </c>
      <c r="BD23">
        <v>0</v>
      </c>
      <c r="BE23">
        <v>0</v>
      </c>
      <c r="BF23">
        <v>0</v>
      </c>
      <c r="BG23">
        <v>0</v>
      </c>
      <c r="BH23">
        <v>0</v>
      </c>
      <c r="BI23">
        <v>0</v>
      </c>
      <c r="BJ23">
        <v>0</v>
      </c>
      <c r="BK23">
        <v>0</v>
      </c>
      <c r="BL23">
        <v>0</v>
      </c>
      <c r="BM23">
        <v>0</v>
      </c>
      <c r="BN23">
        <v>0</v>
      </c>
      <c r="BO23">
        <v>0</v>
      </c>
      <c r="BP23">
        <v>0</v>
      </c>
      <c r="BQ23">
        <v>0</v>
      </c>
      <c r="BR23">
        <v>0</v>
      </c>
      <c r="BS23">
        <v>0</v>
      </c>
      <c r="BT23">
        <v>0</v>
      </c>
      <c r="BU23">
        <v>0</v>
      </c>
      <c r="BV23">
        <v>0</v>
      </c>
      <c r="BW23">
        <v>0</v>
      </c>
      <c r="BX23">
        <v>0</v>
      </c>
      <c r="BY23">
        <v>0</v>
      </c>
      <c r="BZ23">
        <v>0</v>
      </c>
      <c r="CA23">
        <v>0</v>
      </c>
      <c r="CB23">
        <v>0</v>
      </c>
      <c r="CC23">
        <v>0</v>
      </c>
      <c r="CD23">
        <v>0</v>
      </c>
      <c r="CE23">
        <v>0</v>
      </c>
      <c r="CF23">
        <v>0</v>
      </c>
      <c r="CG23">
        <v>0</v>
      </c>
      <c r="CH23">
        <v>0</v>
      </c>
      <c r="CI23">
        <v>0</v>
      </c>
      <c r="CJ23">
        <v>0</v>
      </c>
      <c r="CK23">
        <v>0</v>
      </c>
      <c r="CL23">
        <v>0</v>
      </c>
      <c r="CM23">
        <v>0</v>
      </c>
      <c r="CN23">
        <v>0</v>
      </c>
      <c r="CO23">
        <v>0</v>
      </c>
      <c r="CP23">
        <v>0</v>
      </c>
      <c r="CQ23">
        <v>0</v>
      </c>
      <c r="CR23">
        <v>0</v>
      </c>
      <c r="CS23">
        <v>0</v>
      </c>
      <c r="CT23">
        <v>0</v>
      </c>
      <c r="CU23">
        <v>0</v>
      </c>
      <c r="CV23">
        <v>0</v>
      </c>
      <c r="CW23">
        <v>0</v>
      </c>
      <c r="CX23">
        <v>0</v>
      </c>
      <c r="CY23">
        <v>0</v>
      </c>
      <c r="CZ23">
        <v>0</v>
      </c>
      <c r="DA23">
        <v>0</v>
      </c>
      <c r="DB23">
        <v>0</v>
      </c>
      <c r="DC23">
        <v>0</v>
      </c>
      <c r="DD23">
        <v>0</v>
      </c>
      <c r="DE23">
        <v>0</v>
      </c>
      <c r="DF23">
        <v>0</v>
      </c>
      <c r="DG23">
        <v>0</v>
      </c>
      <c r="DH23">
        <v>0</v>
      </c>
      <c r="DI23">
        <v>0</v>
      </c>
      <c r="DJ23">
        <v>0</v>
      </c>
      <c r="DK23">
        <v>0</v>
      </c>
      <c r="DL23">
        <v>0</v>
      </c>
      <c r="DM23">
        <v>0</v>
      </c>
      <c r="DN23">
        <v>0</v>
      </c>
      <c r="DO23">
        <v>0</v>
      </c>
      <c r="DP23">
        <v>0</v>
      </c>
      <c r="DQ23">
        <v>0</v>
      </c>
      <c r="DR23">
        <v>0</v>
      </c>
      <c r="DS23">
        <v>0</v>
      </c>
      <c r="DT23">
        <v>0</v>
      </c>
      <c r="DU23">
        <v>0</v>
      </c>
      <c r="DV23">
        <v>0</v>
      </c>
      <c r="DW23">
        <v>0</v>
      </c>
      <c r="DX23">
        <v>0</v>
      </c>
      <c r="DY23">
        <v>0</v>
      </c>
      <c r="DZ23">
        <v>0</v>
      </c>
      <c r="EA23">
        <v>0</v>
      </c>
      <c r="EB23">
        <v>0</v>
      </c>
      <c r="EC23">
        <v>0</v>
      </c>
      <c r="ED23">
        <v>0</v>
      </c>
      <c r="EE23">
        <v>0</v>
      </c>
      <c r="EF23">
        <v>0</v>
      </c>
      <c r="EG23">
        <v>0</v>
      </c>
      <c r="EH23">
        <v>0</v>
      </c>
      <c r="EI23">
        <v>0</v>
      </c>
      <c r="EJ23">
        <v>0</v>
      </c>
      <c r="EK23">
        <v>0</v>
      </c>
      <c r="EL23">
        <v>0</v>
      </c>
      <c r="EM23">
        <v>0</v>
      </c>
      <c r="EN23">
        <v>0</v>
      </c>
      <c r="EO23">
        <v>0</v>
      </c>
      <c r="EP23">
        <v>0</v>
      </c>
      <c r="EQ23">
        <v>0</v>
      </c>
      <c r="ER23">
        <v>0</v>
      </c>
      <c r="ES23">
        <v>0</v>
      </c>
      <c r="ET23">
        <v>0</v>
      </c>
      <c r="EU23">
        <v>0</v>
      </c>
      <c r="EV23">
        <v>0</v>
      </c>
      <c r="EW23">
        <v>0</v>
      </c>
      <c r="EX23">
        <v>0</v>
      </c>
      <c r="EY23">
        <v>0</v>
      </c>
      <c r="EZ23">
        <v>0</v>
      </c>
      <c r="FA23">
        <v>0</v>
      </c>
      <c r="FB23">
        <v>0</v>
      </c>
      <c r="FC23">
        <v>0</v>
      </c>
      <c r="FD23">
        <v>0</v>
      </c>
      <c r="FE23">
        <v>0</v>
      </c>
      <c r="FF23">
        <v>0</v>
      </c>
      <c r="FG23">
        <v>0</v>
      </c>
      <c r="FH23">
        <v>0</v>
      </c>
      <c r="FI23">
        <v>0</v>
      </c>
      <c r="FJ23">
        <v>0</v>
      </c>
      <c r="FK23">
        <v>0</v>
      </c>
      <c r="FL23">
        <v>0</v>
      </c>
      <c r="FM23">
        <v>0</v>
      </c>
      <c r="FN23">
        <v>0</v>
      </c>
      <c r="FO23">
        <v>0</v>
      </c>
      <c r="FP23">
        <v>0</v>
      </c>
      <c r="FQ23">
        <v>0</v>
      </c>
      <c r="FR23">
        <v>0</v>
      </c>
      <c r="FS23">
        <v>0</v>
      </c>
      <c r="FT23">
        <v>0</v>
      </c>
      <c r="FU23">
        <v>0</v>
      </c>
      <c r="FV23">
        <v>0</v>
      </c>
      <c r="FW23">
        <v>0</v>
      </c>
      <c r="FX23">
        <v>0</v>
      </c>
      <c r="FY23">
        <v>0</v>
      </c>
      <c r="FZ23">
        <v>0</v>
      </c>
      <c r="GA23">
        <v>0</v>
      </c>
      <c r="GB23">
        <v>0</v>
      </c>
      <c r="GC23">
        <v>0</v>
      </c>
      <c r="GD23">
        <v>0</v>
      </c>
      <c r="GE23">
        <v>0</v>
      </c>
      <c r="GF23">
        <v>0</v>
      </c>
      <c r="GG23">
        <v>0</v>
      </c>
      <c r="GH23">
        <v>0</v>
      </c>
      <c r="GI23">
        <v>0</v>
      </c>
      <c r="GJ23">
        <v>0</v>
      </c>
      <c r="GK23">
        <v>0</v>
      </c>
    </row>
    <row r="24" spans="3:193" x14ac:dyDescent="0.25">
      <c r="C24" t="s">
        <v>51</v>
      </c>
      <c r="D24" t="s">
        <v>51</v>
      </c>
      <c r="E24">
        <v>0</v>
      </c>
      <c r="F24">
        <v>0</v>
      </c>
      <c r="G24">
        <v>0</v>
      </c>
      <c r="H24">
        <v>0</v>
      </c>
      <c r="I24">
        <v>0</v>
      </c>
      <c r="J24">
        <v>0</v>
      </c>
      <c r="K24">
        <v>0</v>
      </c>
      <c r="L24">
        <v>0</v>
      </c>
      <c r="M24">
        <v>0</v>
      </c>
      <c r="N24">
        <v>0</v>
      </c>
      <c r="O24">
        <v>0</v>
      </c>
      <c r="P24">
        <v>0</v>
      </c>
      <c r="Q24">
        <v>0</v>
      </c>
      <c r="R24">
        <v>0</v>
      </c>
      <c r="S24">
        <v>0</v>
      </c>
      <c r="T24">
        <v>0</v>
      </c>
      <c r="U24">
        <v>0</v>
      </c>
      <c r="V24">
        <v>0</v>
      </c>
      <c r="W24">
        <v>0</v>
      </c>
      <c r="X24">
        <v>0</v>
      </c>
      <c r="Y24">
        <v>0</v>
      </c>
      <c r="Z24">
        <v>0</v>
      </c>
      <c r="AA24">
        <v>0</v>
      </c>
      <c r="AB24">
        <v>0</v>
      </c>
      <c r="AC24">
        <v>0</v>
      </c>
      <c r="AD24">
        <v>0</v>
      </c>
      <c r="AE24">
        <v>0</v>
      </c>
      <c r="AF24">
        <v>0</v>
      </c>
      <c r="AG24">
        <v>0</v>
      </c>
      <c r="AH24">
        <v>0</v>
      </c>
      <c r="AI24">
        <v>0</v>
      </c>
      <c r="AJ24">
        <v>0</v>
      </c>
      <c r="AK24">
        <v>0</v>
      </c>
      <c r="AL24">
        <v>0</v>
      </c>
      <c r="AM24">
        <v>0</v>
      </c>
      <c r="AN24">
        <v>0</v>
      </c>
      <c r="AO24">
        <v>0</v>
      </c>
      <c r="AP24">
        <v>0</v>
      </c>
      <c r="AQ24">
        <v>0</v>
      </c>
      <c r="AR24">
        <v>0</v>
      </c>
      <c r="AS24">
        <v>0</v>
      </c>
      <c r="AT24">
        <v>0</v>
      </c>
      <c r="AU24">
        <v>0</v>
      </c>
      <c r="AV24">
        <v>0</v>
      </c>
      <c r="AW24">
        <v>0</v>
      </c>
      <c r="AX24">
        <v>0</v>
      </c>
      <c r="AY24">
        <v>0</v>
      </c>
      <c r="AZ24">
        <v>0</v>
      </c>
      <c r="BA24">
        <v>0</v>
      </c>
      <c r="BB24">
        <v>0</v>
      </c>
      <c r="BC24">
        <v>0</v>
      </c>
      <c r="BD24">
        <v>0</v>
      </c>
      <c r="BE24">
        <v>0</v>
      </c>
      <c r="BF24">
        <v>0</v>
      </c>
      <c r="BG24">
        <v>0</v>
      </c>
      <c r="BH24">
        <v>0</v>
      </c>
      <c r="BI24">
        <v>0</v>
      </c>
      <c r="BJ24">
        <v>0</v>
      </c>
      <c r="BK24">
        <v>0</v>
      </c>
      <c r="BL24">
        <v>0</v>
      </c>
      <c r="BM24">
        <v>0</v>
      </c>
      <c r="BN24">
        <v>0</v>
      </c>
      <c r="BO24">
        <v>0</v>
      </c>
      <c r="BP24">
        <v>0</v>
      </c>
      <c r="BQ24">
        <v>0</v>
      </c>
      <c r="BR24">
        <v>0</v>
      </c>
      <c r="BS24">
        <v>0</v>
      </c>
      <c r="BT24">
        <v>0</v>
      </c>
      <c r="BU24">
        <v>0</v>
      </c>
      <c r="BV24">
        <v>0</v>
      </c>
      <c r="BW24">
        <v>0</v>
      </c>
      <c r="BX24">
        <v>0</v>
      </c>
      <c r="BY24">
        <v>0</v>
      </c>
      <c r="BZ24">
        <v>0</v>
      </c>
      <c r="CA24">
        <v>0</v>
      </c>
      <c r="CB24">
        <v>0</v>
      </c>
      <c r="CC24">
        <v>0</v>
      </c>
      <c r="CD24">
        <v>0</v>
      </c>
      <c r="CE24">
        <v>0</v>
      </c>
      <c r="CF24">
        <v>0</v>
      </c>
      <c r="CG24">
        <v>0</v>
      </c>
      <c r="CH24">
        <v>0</v>
      </c>
      <c r="CI24">
        <v>0</v>
      </c>
      <c r="CJ24">
        <v>0</v>
      </c>
      <c r="CK24">
        <v>0</v>
      </c>
      <c r="CL24">
        <v>0</v>
      </c>
      <c r="CM24">
        <v>0</v>
      </c>
      <c r="CN24">
        <v>0</v>
      </c>
      <c r="CO24">
        <v>0</v>
      </c>
      <c r="CP24">
        <v>0</v>
      </c>
      <c r="CQ24">
        <v>0</v>
      </c>
      <c r="CR24">
        <v>0</v>
      </c>
      <c r="CS24">
        <v>0</v>
      </c>
      <c r="CT24">
        <v>0</v>
      </c>
      <c r="CU24">
        <v>0</v>
      </c>
      <c r="CV24">
        <v>0</v>
      </c>
      <c r="CW24">
        <v>0</v>
      </c>
      <c r="CX24">
        <v>0</v>
      </c>
      <c r="CY24">
        <v>0</v>
      </c>
      <c r="CZ24">
        <v>0</v>
      </c>
      <c r="DA24">
        <v>0</v>
      </c>
      <c r="DB24">
        <v>0</v>
      </c>
      <c r="DC24">
        <v>0</v>
      </c>
      <c r="DD24">
        <v>0</v>
      </c>
      <c r="DE24">
        <v>0</v>
      </c>
      <c r="DF24">
        <v>0</v>
      </c>
      <c r="DG24">
        <v>0</v>
      </c>
      <c r="DH24">
        <v>0</v>
      </c>
      <c r="DI24">
        <v>0</v>
      </c>
      <c r="DJ24">
        <v>0</v>
      </c>
      <c r="DK24">
        <v>0</v>
      </c>
      <c r="DL24">
        <v>0</v>
      </c>
      <c r="DM24">
        <v>0</v>
      </c>
      <c r="DN24">
        <v>0</v>
      </c>
      <c r="DO24">
        <v>0</v>
      </c>
      <c r="DP24">
        <v>0</v>
      </c>
      <c r="DQ24">
        <v>0</v>
      </c>
      <c r="DR24">
        <v>0</v>
      </c>
      <c r="DS24">
        <v>0</v>
      </c>
      <c r="DT24">
        <v>0</v>
      </c>
      <c r="DU24">
        <v>0</v>
      </c>
      <c r="DV24">
        <v>0</v>
      </c>
      <c r="DW24">
        <v>0</v>
      </c>
      <c r="DX24">
        <v>0</v>
      </c>
      <c r="DY24">
        <v>0</v>
      </c>
      <c r="DZ24">
        <v>0</v>
      </c>
      <c r="EA24">
        <v>0</v>
      </c>
      <c r="EB24">
        <v>0</v>
      </c>
      <c r="EC24">
        <v>0</v>
      </c>
      <c r="ED24">
        <v>0</v>
      </c>
      <c r="EE24">
        <v>0</v>
      </c>
      <c r="EF24">
        <v>0</v>
      </c>
      <c r="EG24">
        <v>0</v>
      </c>
      <c r="EH24">
        <v>0</v>
      </c>
      <c r="EI24">
        <v>0</v>
      </c>
      <c r="EJ24">
        <v>0</v>
      </c>
      <c r="EK24">
        <v>0</v>
      </c>
      <c r="EL24">
        <v>0</v>
      </c>
      <c r="EM24">
        <v>0</v>
      </c>
      <c r="EN24">
        <v>0</v>
      </c>
      <c r="EO24">
        <v>0</v>
      </c>
      <c r="EP24">
        <v>0</v>
      </c>
      <c r="EQ24">
        <v>0</v>
      </c>
      <c r="ER24">
        <v>0</v>
      </c>
      <c r="ES24">
        <v>0</v>
      </c>
      <c r="ET24">
        <v>0</v>
      </c>
      <c r="EU24">
        <v>0</v>
      </c>
      <c r="EV24">
        <v>0</v>
      </c>
      <c r="EW24">
        <v>0</v>
      </c>
      <c r="EX24">
        <v>0</v>
      </c>
      <c r="EY24">
        <v>0</v>
      </c>
      <c r="EZ24">
        <v>0</v>
      </c>
      <c r="FA24">
        <v>0</v>
      </c>
      <c r="FB24">
        <v>0</v>
      </c>
      <c r="FC24">
        <v>0</v>
      </c>
      <c r="FD24">
        <v>0</v>
      </c>
      <c r="FE24">
        <v>0</v>
      </c>
      <c r="FF24">
        <v>0</v>
      </c>
      <c r="FG24">
        <v>0</v>
      </c>
      <c r="FH24">
        <v>0</v>
      </c>
      <c r="FI24">
        <v>0</v>
      </c>
      <c r="FJ24">
        <v>0</v>
      </c>
      <c r="FK24">
        <v>0</v>
      </c>
      <c r="FL24">
        <v>0</v>
      </c>
      <c r="FM24">
        <v>0</v>
      </c>
      <c r="FN24">
        <v>0</v>
      </c>
      <c r="FO24">
        <v>0</v>
      </c>
      <c r="FP24">
        <v>0</v>
      </c>
      <c r="FQ24">
        <v>0</v>
      </c>
      <c r="FR24">
        <v>0</v>
      </c>
      <c r="FS24">
        <v>0</v>
      </c>
      <c r="FT24">
        <v>0</v>
      </c>
      <c r="FU24">
        <v>0</v>
      </c>
      <c r="FV24">
        <v>0</v>
      </c>
      <c r="FW24">
        <v>0</v>
      </c>
      <c r="FX24">
        <v>0</v>
      </c>
      <c r="FY24">
        <v>0</v>
      </c>
      <c r="FZ24">
        <v>0</v>
      </c>
      <c r="GA24">
        <v>0</v>
      </c>
      <c r="GB24">
        <v>0</v>
      </c>
      <c r="GC24">
        <v>0</v>
      </c>
      <c r="GD24">
        <v>0</v>
      </c>
      <c r="GE24">
        <v>0</v>
      </c>
      <c r="GF24">
        <v>0</v>
      </c>
      <c r="GG24">
        <v>0</v>
      </c>
      <c r="GH24">
        <v>0</v>
      </c>
      <c r="GI24">
        <v>0</v>
      </c>
      <c r="GJ24">
        <v>0</v>
      </c>
      <c r="GK24">
        <v>0</v>
      </c>
    </row>
    <row r="25" spans="3:193" x14ac:dyDescent="0.25">
      <c r="C25" t="s">
        <v>242</v>
      </c>
      <c r="D25" t="s">
        <v>242</v>
      </c>
      <c r="E25">
        <v>0</v>
      </c>
      <c r="F25">
        <v>0</v>
      </c>
      <c r="G25">
        <v>0</v>
      </c>
      <c r="H25">
        <v>0</v>
      </c>
      <c r="I25">
        <v>0</v>
      </c>
      <c r="J25">
        <v>0</v>
      </c>
      <c r="K25">
        <v>0</v>
      </c>
      <c r="L25">
        <v>0</v>
      </c>
      <c r="M25">
        <v>0</v>
      </c>
      <c r="N25">
        <v>0</v>
      </c>
      <c r="O25">
        <v>0</v>
      </c>
      <c r="P25">
        <v>0</v>
      </c>
      <c r="Q25">
        <v>0</v>
      </c>
      <c r="R25">
        <v>0</v>
      </c>
      <c r="S25">
        <v>0</v>
      </c>
      <c r="T25">
        <v>0</v>
      </c>
      <c r="U25">
        <v>0</v>
      </c>
      <c r="V25">
        <v>0</v>
      </c>
      <c r="W25">
        <v>0</v>
      </c>
      <c r="X25">
        <v>0</v>
      </c>
      <c r="Y25">
        <v>0</v>
      </c>
      <c r="Z25">
        <v>0</v>
      </c>
      <c r="AA25">
        <v>0</v>
      </c>
      <c r="AB25">
        <v>0</v>
      </c>
      <c r="AC25">
        <v>0</v>
      </c>
      <c r="AD25">
        <v>0</v>
      </c>
      <c r="AE25">
        <v>0</v>
      </c>
      <c r="AF25">
        <v>0</v>
      </c>
      <c r="AG25">
        <v>0</v>
      </c>
      <c r="AH25">
        <v>0</v>
      </c>
      <c r="AI25">
        <v>0</v>
      </c>
      <c r="AJ25">
        <v>0</v>
      </c>
      <c r="AK25">
        <v>0</v>
      </c>
      <c r="AL25">
        <v>0</v>
      </c>
      <c r="AM25">
        <v>0</v>
      </c>
      <c r="AN25">
        <v>0</v>
      </c>
      <c r="AO25">
        <v>0</v>
      </c>
      <c r="AP25">
        <v>0</v>
      </c>
      <c r="AQ25">
        <v>0</v>
      </c>
      <c r="AR25">
        <v>0</v>
      </c>
      <c r="AS25">
        <v>0</v>
      </c>
      <c r="AT25">
        <v>0</v>
      </c>
      <c r="AU25">
        <v>0</v>
      </c>
      <c r="AV25">
        <v>0</v>
      </c>
      <c r="AW25">
        <v>0</v>
      </c>
      <c r="AX25">
        <v>0</v>
      </c>
      <c r="AY25">
        <v>0</v>
      </c>
      <c r="AZ25">
        <v>0</v>
      </c>
      <c r="BA25">
        <v>0</v>
      </c>
      <c r="BB25">
        <v>0</v>
      </c>
      <c r="BC25">
        <v>0</v>
      </c>
      <c r="BD25">
        <v>0</v>
      </c>
      <c r="BE25">
        <v>0</v>
      </c>
      <c r="BF25">
        <v>0</v>
      </c>
      <c r="BG25">
        <v>0</v>
      </c>
      <c r="BH25">
        <v>0</v>
      </c>
      <c r="BI25">
        <v>0</v>
      </c>
      <c r="BJ25">
        <v>0</v>
      </c>
      <c r="BK25">
        <v>0</v>
      </c>
      <c r="BL25">
        <v>0</v>
      </c>
      <c r="BM25">
        <v>0</v>
      </c>
      <c r="BN25">
        <v>0</v>
      </c>
      <c r="BO25">
        <v>0</v>
      </c>
      <c r="BP25">
        <v>0</v>
      </c>
      <c r="BQ25">
        <v>0</v>
      </c>
      <c r="BR25">
        <v>0</v>
      </c>
      <c r="BS25">
        <v>0</v>
      </c>
      <c r="BT25">
        <v>0</v>
      </c>
      <c r="BU25">
        <v>0</v>
      </c>
      <c r="BV25">
        <v>0</v>
      </c>
      <c r="BW25">
        <v>0</v>
      </c>
      <c r="BX25">
        <v>0</v>
      </c>
      <c r="BY25">
        <v>0</v>
      </c>
      <c r="BZ25">
        <v>0</v>
      </c>
      <c r="CA25">
        <v>0</v>
      </c>
      <c r="CB25">
        <v>0</v>
      </c>
      <c r="CC25">
        <v>0</v>
      </c>
      <c r="CD25">
        <v>0</v>
      </c>
      <c r="CE25">
        <v>0</v>
      </c>
      <c r="CF25">
        <v>0</v>
      </c>
      <c r="CG25">
        <v>0</v>
      </c>
      <c r="CH25">
        <v>0</v>
      </c>
      <c r="CI25">
        <v>0</v>
      </c>
      <c r="CJ25">
        <v>0</v>
      </c>
      <c r="CK25">
        <v>0</v>
      </c>
      <c r="CL25">
        <v>0</v>
      </c>
      <c r="CM25">
        <v>0</v>
      </c>
      <c r="CN25">
        <v>0</v>
      </c>
      <c r="CO25">
        <v>0</v>
      </c>
      <c r="CP25">
        <v>0</v>
      </c>
      <c r="CQ25">
        <v>0</v>
      </c>
      <c r="CR25">
        <v>0</v>
      </c>
      <c r="CS25">
        <v>0</v>
      </c>
      <c r="CT25">
        <v>0</v>
      </c>
      <c r="CU25">
        <v>0</v>
      </c>
      <c r="CV25">
        <v>0</v>
      </c>
      <c r="CW25">
        <v>0</v>
      </c>
      <c r="CX25">
        <v>0</v>
      </c>
      <c r="CY25">
        <v>0</v>
      </c>
      <c r="CZ25">
        <v>0</v>
      </c>
      <c r="DA25">
        <v>0</v>
      </c>
      <c r="DB25">
        <v>0</v>
      </c>
      <c r="DC25">
        <v>0</v>
      </c>
      <c r="DD25">
        <v>0</v>
      </c>
      <c r="DE25">
        <v>0</v>
      </c>
      <c r="DF25">
        <v>0</v>
      </c>
      <c r="DG25">
        <v>0</v>
      </c>
      <c r="DH25">
        <v>0</v>
      </c>
      <c r="DI25">
        <v>0</v>
      </c>
      <c r="DJ25">
        <v>0</v>
      </c>
      <c r="DK25">
        <v>0</v>
      </c>
      <c r="DL25">
        <v>0</v>
      </c>
      <c r="DM25">
        <v>0</v>
      </c>
      <c r="DN25">
        <v>0</v>
      </c>
      <c r="DO25">
        <v>0</v>
      </c>
      <c r="DP25">
        <v>0</v>
      </c>
      <c r="DQ25">
        <v>0</v>
      </c>
      <c r="DR25">
        <v>0</v>
      </c>
      <c r="DS25">
        <v>0</v>
      </c>
      <c r="DT25">
        <v>0</v>
      </c>
      <c r="DU25">
        <v>0</v>
      </c>
      <c r="DV25">
        <v>0</v>
      </c>
      <c r="DW25">
        <v>0</v>
      </c>
      <c r="DX25">
        <v>0</v>
      </c>
      <c r="DY25">
        <v>0</v>
      </c>
      <c r="DZ25">
        <v>0</v>
      </c>
      <c r="EA25">
        <v>0</v>
      </c>
      <c r="EB25">
        <v>0</v>
      </c>
      <c r="EC25">
        <v>0</v>
      </c>
      <c r="ED25">
        <v>0</v>
      </c>
      <c r="EE25">
        <v>0</v>
      </c>
      <c r="EF25">
        <v>0</v>
      </c>
      <c r="EG25">
        <v>0</v>
      </c>
      <c r="EH25">
        <v>0</v>
      </c>
      <c r="EI25">
        <v>0</v>
      </c>
      <c r="EJ25">
        <v>0</v>
      </c>
      <c r="EK25">
        <v>0</v>
      </c>
      <c r="EL25">
        <v>0</v>
      </c>
      <c r="EM25">
        <v>0</v>
      </c>
      <c r="EN25">
        <v>0</v>
      </c>
      <c r="EO25">
        <v>0</v>
      </c>
      <c r="EP25">
        <v>0</v>
      </c>
      <c r="EQ25">
        <v>0</v>
      </c>
      <c r="ER25">
        <v>0</v>
      </c>
      <c r="ES25">
        <v>0</v>
      </c>
      <c r="ET25">
        <v>0</v>
      </c>
      <c r="EU25">
        <v>0</v>
      </c>
      <c r="EV25">
        <v>0</v>
      </c>
      <c r="EW25">
        <v>0</v>
      </c>
      <c r="EX25">
        <v>0</v>
      </c>
      <c r="EY25">
        <v>0</v>
      </c>
      <c r="EZ25">
        <v>0</v>
      </c>
      <c r="FA25">
        <v>0</v>
      </c>
      <c r="FB25">
        <v>0</v>
      </c>
      <c r="FC25">
        <v>0</v>
      </c>
      <c r="FD25">
        <v>0</v>
      </c>
      <c r="FE25">
        <v>0</v>
      </c>
      <c r="FF25">
        <v>0</v>
      </c>
      <c r="FG25">
        <v>0</v>
      </c>
      <c r="FH25">
        <v>0</v>
      </c>
      <c r="FI25">
        <v>0</v>
      </c>
      <c r="FJ25">
        <v>0</v>
      </c>
      <c r="FK25">
        <v>0</v>
      </c>
      <c r="FL25">
        <v>0</v>
      </c>
      <c r="FM25">
        <v>0</v>
      </c>
      <c r="FN25">
        <v>0</v>
      </c>
      <c r="FO25">
        <v>0</v>
      </c>
      <c r="FP25">
        <v>0</v>
      </c>
      <c r="FQ25">
        <v>0</v>
      </c>
      <c r="FR25">
        <v>0</v>
      </c>
      <c r="FS25">
        <v>0</v>
      </c>
      <c r="FT25">
        <v>0</v>
      </c>
      <c r="FU25">
        <v>0</v>
      </c>
      <c r="FV25">
        <v>0</v>
      </c>
      <c r="FW25">
        <v>0</v>
      </c>
      <c r="FX25">
        <v>0</v>
      </c>
      <c r="FY25">
        <v>0</v>
      </c>
      <c r="FZ25">
        <v>0</v>
      </c>
      <c r="GA25">
        <v>0</v>
      </c>
      <c r="GB25">
        <v>0</v>
      </c>
      <c r="GC25">
        <v>0</v>
      </c>
      <c r="GD25">
        <v>0</v>
      </c>
      <c r="GE25">
        <v>0</v>
      </c>
      <c r="GF25">
        <v>0</v>
      </c>
      <c r="GG25">
        <v>0</v>
      </c>
      <c r="GH25">
        <v>0</v>
      </c>
      <c r="GI25">
        <v>0</v>
      </c>
      <c r="GJ25">
        <v>0</v>
      </c>
      <c r="GK25">
        <v>0</v>
      </c>
    </row>
    <row r="26" spans="3:193" x14ac:dyDescent="0.25">
      <c r="C26" t="s">
        <v>52</v>
      </c>
      <c r="D26" t="s">
        <v>52</v>
      </c>
      <c r="E26">
        <v>0</v>
      </c>
      <c r="F26">
        <v>0</v>
      </c>
      <c r="G26">
        <v>0</v>
      </c>
      <c r="H26">
        <v>0</v>
      </c>
      <c r="I26">
        <v>0</v>
      </c>
      <c r="J26">
        <v>0</v>
      </c>
      <c r="K26">
        <v>0</v>
      </c>
      <c r="L26">
        <v>0</v>
      </c>
      <c r="M26">
        <v>0</v>
      </c>
      <c r="N26">
        <v>0</v>
      </c>
      <c r="O26">
        <v>0</v>
      </c>
      <c r="P26">
        <v>0</v>
      </c>
      <c r="Q26">
        <v>0</v>
      </c>
      <c r="R26">
        <v>0</v>
      </c>
      <c r="S26">
        <v>0</v>
      </c>
      <c r="T26">
        <v>0</v>
      </c>
      <c r="U26">
        <v>0</v>
      </c>
      <c r="V26">
        <v>0</v>
      </c>
      <c r="W26">
        <v>0</v>
      </c>
      <c r="X26">
        <v>0</v>
      </c>
      <c r="Y26">
        <v>0</v>
      </c>
      <c r="Z26">
        <v>0</v>
      </c>
      <c r="AA26">
        <v>0</v>
      </c>
      <c r="AB26">
        <v>0</v>
      </c>
      <c r="AC26">
        <v>0</v>
      </c>
      <c r="AD26">
        <v>0</v>
      </c>
      <c r="AE26">
        <v>0</v>
      </c>
      <c r="AF26">
        <v>0</v>
      </c>
      <c r="AG26">
        <v>0</v>
      </c>
      <c r="AH26">
        <v>0</v>
      </c>
      <c r="AI26">
        <v>0</v>
      </c>
      <c r="AJ26">
        <v>0</v>
      </c>
      <c r="AK26">
        <v>0</v>
      </c>
      <c r="AL26">
        <v>0</v>
      </c>
      <c r="AM26">
        <v>0</v>
      </c>
      <c r="AN26">
        <v>0</v>
      </c>
      <c r="AO26">
        <v>0</v>
      </c>
      <c r="AP26">
        <v>0</v>
      </c>
      <c r="AQ26">
        <v>0</v>
      </c>
      <c r="AR26">
        <v>0</v>
      </c>
      <c r="AS26">
        <v>0</v>
      </c>
      <c r="AT26">
        <v>0</v>
      </c>
      <c r="AU26">
        <v>0</v>
      </c>
      <c r="AV26">
        <v>0</v>
      </c>
      <c r="AW26">
        <v>0</v>
      </c>
      <c r="AX26">
        <v>0</v>
      </c>
      <c r="AY26">
        <v>0</v>
      </c>
      <c r="AZ26">
        <v>0</v>
      </c>
      <c r="BA26">
        <v>0</v>
      </c>
      <c r="BB26">
        <v>0</v>
      </c>
      <c r="BC26">
        <v>0</v>
      </c>
      <c r="BD26">
        <v>0</v>
      </c>
      <c r="BE26">
        <v>0</v>
      </c>
      <c r="BF26">
        <v>0</v>
      </c>
      <c r="BG26">
        <v>0</v>
      </c>
      <c r="BH26">
        <v>0</v>
      </c>
      <c r="BI26">
        <v>0</v>
      </c>
      <c r="BJ26">
        <v>0</v>
      </c>
      <c r="BK26">
        <v>0</v>
      </c>
      <c r="BL26">
        <v>0</v>
      </c>
      <c r="BM26">
        <v>0</v>
      </c>
      <c r="BN26">
        <v>0</v>
      </c>
      <c r="BO26">
        <v>0</v>
      </c>
      <c r="BP26">
        <v>0</v>
      </c>
      <c r="BQ26">
        <v>0</v>
      </c>
      <c r="BR26">
        <v>0</v>
      </c>
      <c r="BS26">
        <v>0</v>
      </c>
      <c r="BT26">
        <v>0</v>
      </c>
      <c r="BU26">
        <v>0</v>
      </c>
      <c r="BV26">
        <v>0</v>
      </c>
      <c r="BW26">
        <v>0</v>
      </c>
      <c r="BX26">
        <v>0</v>
      </c>
      <c r="BY26">
        <v>0</v>
      </c>
      <c r="BZ26">
        <v>0</v>
      </c>
      <c r="CA26">
        <v>0</v>
      </c>
      <c r="CB26">
        <v>0</v>
      </c>
      <c r="CC26">
        <v>0</v>
      </c>
      <c r="CD26">
        <v>0</v>
      </c>
      <c r="CE26">
        <v>0</v>
      </c>
      <c r="CF26">
        <v>0</v>
      </c>
      <c r="CG26">
        <v>0</v>
      </c>
      <c r="CH26">
        <v>0</v>
      </c>
      <c r="CI26">
        <v>0</v>
      </c>
      <c r="CJ26">
        <v>0</v>
      </c>
      <c r="CK26">
        <v>0</v>
      </c>
      <c r="CL26">
        <v>0</v>
      </c>
      <c r="CM26">
        <v>0</v>
      </c>
      <c r="CN26">
        <v>0</v>
      </c>
      <c r="CO26">
        <v>0</v>
      </c>
      <c r="CP26">
        <v>0</v>
      </c>
      <c r="CQ26">
        <v>0</v>
      </c>
      <c r="CR26">
        <v>0</v>
      </c>
      <c r="CS26">
        <v>0</v>
      </c>
      <c r="CT26">
        <v>0</v>
      </c>
      <c r="CU26">
        <v>0</v>
      </c>
      <c r="CV26">
        <v>0</v>
      </c>
      <c r="CW26">
        <v>0</v>
      </c>
      <c r="CX26">
        <v>0</v>
      </c>
      <c r="CY26">
        <v>0</v>
      </c>
      <c r="CZ26">
        <v>0</v>
      </c>
      <c r="DA26">
        <v>0</v>
      </c>
      <c r="DB26">
        <v>0</v>
      </c>
      <c r="DC26">
        <v>0</v>
      </c>
      <c r="DD26">
        <v>0</v>
      </c>
      <c r="DE26">
        <v>0</v>
      </c>
      <c r="DF26">
        <v>0</v>
      </c>
      <c r="DG26">
        <v>0</v>
      </c>
      <c r="DH26">
        <v>0</v>
      </c>
      <c r="DI26">
        <v>0</v>
      </c>
      <c r="DJ26">
        <v>0</v>
      </c>
      <c r="DK26">
        <v>0</v>
      </c>
      <c r="DL26">
        <v>0</v>
      </c>
      <c r="DM26">
        <v>0</v>
      </c>
      <c r="DN26">
        <v>0</v>
      </c>
      <c r="DO26">
        <v>0</v>
      </c>
      <c r="DP26">
        <v>0</v>
      </c>
      <c r="DQ26">
        <v>0</v>
      </c>
      <c r="DR26">
        <v>0</v>
      </c>
      <c r="DS26">
        <v>0</v>
      </c>
      <c r="DT26">
        <v>0</v>
      </c>
      <c r="DU26">
        <v>0</v>
      </c>
      <c r="DV26">
        <v>0</v>
      </c>
      <c r="DW26">
        <v>0</v>
      </c>
      <c r="DX26">
        <v>0</v>
      </c>
      <c r="DY26">
        <v>0</v>
      </c>
      <c r="DZ26">
        <v>0</v>
      </c>
      <c r="EA26">
        <v>0</v>
      </c>
      <c r="EB26">
        <v>0</v>
      </c>
      <c r="EC26">
        <v>0</v>
      </c>
      <c r="ED26">
        <v>0</v>
      </c>
      <c r="EE26">
        <v>0</v>
      </c>
      <c r="EF26">
        <v>0</v>
      </c>
      <c r="EG26">
        <v>0</v>
      </c>
      <c r="EH26">
        <v>0</v>
      </c>
      <c r="EI26">
        <v>0</v>
      </c>
      <c r="EJ26">
        <v>0</v>
      </c>
      <c r="EK26">
        <v>0</v>
      </c>
      <c r="EL26">
        <v>0</v>
      </c>
      <c r="EM26">
        <v>0</v>
      </c>
      <c r="EN26">
        <v>0</v>
      </c>
      <c r="EO26">
        <v>0</v>
      </c>
      <c r="EP26">
        <v>0</v>
      </c>
      <c r="EQ26">
        <v>0</v>
      </c>
      <c r="ER26">
        <v>0</v>
      </c>
      <c r="ES26">
        <v>0</v>
      </c>
      <c r="ET26">
        <v>0</v>
      </c>
      <c r="EU26">
        <v>0</v>
      </c>
      <c r="EV26">
        <v>0</v>
      </c>
      <c r="EW26">
        <v>0</v>
      </c>
      <c r="EX26">
        <v>0</v>
      </c>
      <c r="EY26">
        <v>0</v>
      </c>
      <c r="EZ26">
        <v>0</v>
      </c>
      <c r="FA26">
        <v>0</v>
      </c>
      <c r="FB26">
        <v>0</v>
      </c>
      <c r="FC26">
        <v>0</v>
      </c>
      <c r="FD26">
        <v>0</v>
      </c>
      <c r="FE26">
        <v>0</v>
      </c>
      <c r="FF26">
        <v>0</v>
      </c>
      <c r="FG26">
        <v>0</v>
      </c>
      <c r="FH26">
        <v>0</v>
      </c>
      <c r="FI26">
        <v>0</v>
      </c>
      <c r="FJ26">
        <v>0</v>
      </c>
      <c r="FK26">
        <v>0</v>
      </c>
      <c r="FL26">
        <v>0</v>
      </c>
      <c r="FM26">
        <v>0</v>
      </c>
      <c r="FN26">
        <v>0</v>
      </c>
      <c r="FO26">
        <v>0</v>
      </c>
      <c r="FP26">
        <v>0</v>
      </c>
      <c r="FQ26">
        <v>0</v>
      </c>
      <c r="FR26">
        <v>0</v>
      </c>
      <c r="FS26">
        <v>0</v>
      </c>
      <c r="FT26">
        <v>0</v>
      </c>
      <c r="FU26">
        <v>0</v>
      </c>
      <c r="FV26">
        <v>0</v>
      </c>
      <c r="FW26">
        <v>0</v>
      </c>
      <c r="FX26">
        <v>0</v>
      </c>
      <c r="FY26">
        <v>0</v>
      </c>
      <c r="FZ26">
        <v>0</v>
      </c>
      <c r="GA26">
        <v>0</v>
      </c>
      <c r="GB26">
        <v>0</v>
      </c>
      <c r="GC26">
        <v>0</v>
      </c>
      <c r="GD26">
        <v>0</v>
      </c>
      <c r="GE26">
        <v>0</v>
      </c>
      <c r="GF26">
        <v>0</v>
      </c>
      <c r="GG26">
        <v>0</v>
      </c>
      <c r="GH26">
        <v>0</v>
      </c>
      <c r="GI26">
        <v>0</v>
      </c>
      <c r="GJ26">
        <v>0</v>
      </c>
      <c r="GK26">
        <v>0</v>
      </c>
    </row>
    <row r="27" spans="3:193" x14ac:dyDescent="0.25">
      <c r="C27" t="s">
        <v>53</v>
      </c>
      <c r="D27" t="s">
        <v>53</v>
      </c>
      <c r="E27">
        <v>0</v>
      </c>
      <c r="F27">
        <v>0</v>
      </c>
      <c r="G27">
        <v>0</v>
      </c>
      <c r="H27">
        <v>0</v>
      </c>
      <c r="I27">
        <v>0</v>
      </c>
      <c r="J27">
        <v>0</v>
      </c>
      <c r="K27">
        <v>0</v>
      </c>
      <c r="L27">
        <v>0</v>
      </c>
      <c r="M27">
        <v>0</v>
      </c>
      <c r="N27">
        <v>0</v>
      </c>
      <c r="O27">
        <v>0</v>
      </c>
      <c r="P27">
        <v>0</v>
      </c>
      <c r="Q27">
        <v>0</v>
      </c>
      <c r="R27">
        <v>0</v>
      </c>
      <c r="S27">
        <v>0</v>
      </c>
      <c r="T27">
        <v>0</v>
      </c>
      <c r="U27">
        <v>0</v>
      </c>
      <c r="V27">
        <v>0</v>
      </c>
      <c r="W27">
        <v>0</v>
      </c>
      <c r="X27">
        <v>0</v>
      </c>
      <c r="Y27">
        <v>0</v>
      </c>
      <c r="Z27">
        <v>0</v>
      </c>
      <c r="AA27">
        <v>0</v>
      </c>
      <c r="AB27">
        <v>0</v>
      </c>
      <c r="AC27">
        <v>0</v>
      </c>
      <c r="AD27">
        <v>0</v>
      </c>
      <c r="AE27">
        <v>0</v>
      </c>
      <c r="AF27">
        <v>0</v>
      </c>
      <c r="AG27">
        <v>0</v>
      </c>
      <c r="AH27">
        <v>0</v>
      </c>
      <c r="AI27">
        <v>0</v>
      </c>
      <c r="AJ27">
        <v>0</v>
      </c>
      <c r="AK27">
        <v>0</v>
      </c>
      <c r="AL27">
        <v>0</v>
      </c>
      <c r="AM27">
        <v>0</v>
      </c>
      <c r="AN27">
        <v>0</v>
      </c>
      <c r="AO27">
        <v>0</v>
      </c>
      <c r="AP27">
        <v>0</v>
      </c>
      <c r="AQ27">
        <v>0</v>
      </c>
      <c r="AR27">
        <v>0</v>
      </c>
      <c r="AS27">
        <v>0</v>
      </c>
      <c r="AT27">
        <v>0</v>
      </c>
      <c r="AU27">
        <v>0</v>
      </c>
      <c r="AV27">
        <v>0</v>
      </c>
      <c r="AW27">
        <v>0</v>
      </c>
      <c r="AX27">
        <v>0</v>
      </c>
      <c r="AY27">
        <v>0</v>
      </c>
      <c r="AZ27">
        <v>0</v>
      </c>
      <c r="BA27">
        <v>0</v>
      </c>
      <c r="BB27">
        <v>0</v>
      </c>
      <c r="BC27">
        <v>0</v>
      </c>
      <c r="BD27">
        <v>0</v>
      </c>
      <c r="BE27">
        <v>0</v>
      </c>
      <c r="BF27">
        <v>0</v>
      </c>
      <c r="BG27">
        <v>0</v>
      </c>
      <c r="BH27">
        <v>0</v>
      </c>
      <c r="BI27">
        <v>0</v>
      </c>
      <c r="BJ27">
        <v>0</v>
      </c>
      <c r="BK27">
        <v>0</v>
      </c>
      <c r="BL27">
        <v>0</v>
      </c>
      <c r="BM27">
        <v>0</v>
      </c>
      <c r="BN27">
        <v>0</v>
      </c>
      <c r="BO27">
        <v>0</v>
      </c>
      <c r="BP27">
        <v>0</v>
      </c>
      <c r="BQ27">
        <v>0</v>
      </c>
      <c r="BR27">
        <v>0</v>
      </c>
      <c r="BS27">
        <v>0</v>
      </c>
      <c r="BT27">
        <v>0</v>
      </c>
      <c r="BU27">
        <v>0</v>
      </c>
      <c r="BV27">
        <v>0</v>
      </c>
      <c r="BW27">
        <v>0</v>
      </c>
      <c r="BX27">
        <v>0</v>
      </c>
      <c r="BY27">
        <v>0</v>
      </c>
      <c r="BZ27">
        <v>0</v>
      </c>
      <c r="CA27">
        <v>0</v>
      </c>
      <c r="CB27">
        <v>0</v>
      </c>
      <c r="CC27">
        <v>0</v>
      </c>
      <c r="CD27">
        <v>0</v>
      </c>
      <c r="CE27">
        <v>0</v>
      </c>
      <c r="CF27">
        <v>0</v>
      </c>
      <c r="CG27">
        <v>0</v>
      </c>
      <c r="CH27">
        <v>0</v>
      </c>
      <c r="CI27">
        <v>0</v>
      </c>
      <c r="CJ27">
        <v>0</v>
      </c>
      <c r="CK27">
        <v>0</v>
      </c>
      <c r="CL27">
        <v>0</v>
      </c>
      <c r="CM27">
        <v>0</v>
      </c>
      <c r="CN27">
        <v>0</v>
      </c>
      <c r="CO27">
        <v>0</v>
      </c>
      <c r="CP27">
        <v>0</v>
      </c>
      <c r="CQ27">
        <v>0</v>
      </c>
      <c r="CR27">
        <v>0</v>
      </c>
      <c r="CS27">
        <v>0</v>
      </c>
      <c r="CT27">
        <v>0</v>
      </c>
      <c r="CU27">
        <v>0</v>
      </c>
      <c r="CV27">
        <v>0</v>
      </c>
      <c r="CW27">
        <v>0</v>
      </c>
      <c r="CX27">
        <v>0</v>
      </c>
      <c r="CY27">
        <v>0</v>
      </c>
      <c r="CZ27">
        <v>0</v>
      </c>
      <c r="DA27">
        <v>0</v>
      </c>
      <c r="DB27">
        <v>0</v>
      </c>
      <c r="DC27">
        <v>0</v>
      </c>
      <c r="DD27">
        <v>0</v>
      </c>
      <c r="DE27">
        <v>0</v>
      </c>
      <c r="DF27">
        <v>0</v>
      </c>
      <c r="DG27">
        <v>0</v>
      </c>
      <c r="DH27">
        <v>0</v>
      </c>
      <c r="DI27">
        <v>0</v>
      </c>
      <c r="DJ27">
        <v>0</v>
      </c>
      <c r="DK27">
        <v>0</v>
      </c>
      <c r="DL27">
        <v>0</v>
      </c>
      <c r="DM27">
        <v>0</v>
      </c>
      <c r="DN27">
        <v>0</v>
      </c>
      <c r="DO27">
        <v>0</v>
      </c>
      <c r="DP27">
        <v>0</v>
      </c>
      <c r="DQ27">
        <v>0</v>
      </c>
      <c r="DR27">
        <v>0</v>
      </c>
      <c r="DS27">
        <v>0</v>
      </c>
      <c r="DT27">
        <v>0</v>
      </c>
      <c r="DU27">
        <v>0</v>
      </c>
      <c r="DV27">
        <v>0</v>
      </c>
      <c r="DW27">
        <v>0</v>
      </c>
      <c r="DX27">
        <v>0</v>
      </c>
      <c r="DY27">
        <v>0</v>
      </c>
      <c r="DZ27">
        <v>0</v>
      </c>
      <c r="EA27">
        <v>0</v>
      </c>
      <c r="EB27">
        <v>0</v>
      </c>
      <c r="EC27">
        <v>0</v>
      </c>
      <c r="ED27">
        <v>0</v>
      </c>
      <c r="EE27">
        <v>0</v>
      </c>
      <c r="EF27">
        <v>0</v>
      </c>
      <c r="EG27">
        <v>0</v>
      </c>
      <c r="EH27">
        <v>0</v>
      </c>
      <c r="EI27">
        <v>0</v>
      </c>
      <c r="EJ27">
        <v>0</v>
      </c>
      <c r="EK27">
        <v>0</v>
      </c>
      <c r="EL27">
        <v>0</v>
      </c>
      <c r="EM27">
        <v>0</v>
      </c>
      <c r="EN27">
        <v>0</v>
      </c>
      <c r="EO27">
        <v>0</v>
      </c>
      <c r="EP27">
        <v>0</v>
      </c>
      <c r="EQ27">
        <v>0</v>
      </c>
      <c r="ER27">
        <v>0</v>
      </c>
      <c r="ES27">
        <v>0</v>
      </c>
      <c r="ET27">
        <v>0</v>
      </c>
      <c r="EU27">
        <v>0</v>
      </c>
      <c r="EV27">
        <v>0</v>
      </c>
      <c r="EW27">
        <v>0</v>
      </c>
      <c r="EX27">
        <v>0</v>
      </c>
      <c r="EY27">
        <v>0</v>
      </c>
      <c r="EZ27">
        <v>0</v>
      </c>
      <c r="FA27">
        <v>0</v>
      </c>
      <c r="FB27">
        <v>0</v>
      </c>
      <c r="FC27">
        <v>0</v>
      </c>
      <c r="FD27">
        <v>0</v>
      </c>
      <c r="FE27">
        <v>0</v>
      </c>
      <c r="FF27">
        <v>0</v>
      </c>
      <c r="FG27">
        <v>0</v>
      </c>
      <c r="FH27">
        <v>0</v>
      </c>
      <c r="FI27">
        <v>0</v>
      </c>
      <c r="FJ27">
        <v>0</v>
      </c>
      <c r="FK27">
        <v>0</v>
      </c>
      <c r="FL27">
        <v>0</v>
      </c>
      <c r="FM27">
        <v>0</v>
      </c>
      <c r="FN27">
        <v>0</v>
      </c>
      <c r="FO27">
        <v>0</v>
      </c>
      <c r="FP27">
        <v>0</v>
      </c>
      <c r="FQ27">
        <v>0</v>
      </c>
      <c r="FR27">
        <v>0</v>
      </c>
      <c r="FS27">
        <v>0</v>
      </c>
      <c r="FT27">
        <v>0</v>
      </c>
      <c r="FU27">
        <v>0</v>
      </c>
      <c r="FV27">
        <v>0</v>
      </c>
      <c r="FW27">
        <v>0</v>
      </c>
      <c r="FX27">
        <v>0</v>
      </c>
      <c r="FY27">
        <v>0</v>
      </c>
      <c r="FZ27">
        <v>0</v>
      </c>
      <c r="GA27">
        <v>0</v>
      </c>
      <c r="GB27">
        <v>0</v>
      </c>
      <c r="GC27">
        <v>0</v>
      </c>
      <c r="GD27">
        <v>0</v>
      </c>
      <c r="GE27">
        <v>0</v>
      </c>
      <c r="GF27">
        <v>0</v>
      </c>
      <c r="GG27">
        <v>0</v>
      </c>
      <c r="GH27">
        <v>0</v>
      </c>
      <c r="GI27">
        <v>0</v>
      </c>
      <c r="GJ27">
        <v>0</v>
      </c>
      <c r="GK27">
        <v>0</v>
      </c>
    </row>
    <row r="28" spans="3:193" x14ac:dyDescent="0.25">
      <c r="C28" t="s">
        <v>54</v>
      </c>
      <c r="D28" t="s">
        <v>54</v>
      </c>
      <c r="E28">
        <v>0</v>
      </c>
      <c r="F28">
        <v>0</v>
      </c>
      <c r="G28">
        <v>0</v>
      </c>
      <c r="H28">
        <v>0</v>
      </c>
      <c r="I28">
        <v>0</v>
      </c>
      <c r="J28">
        <v>0</v>
      </c>
      <c r="K28">
        <v>0</v>
      </c>
      <c r="L28">
        <v>0</v>
      </c>
      <c r="M28">
        <v>0</v>
      </c>
      <c r="N28">
        <v>0</v>
      </c>
      <c r="O28">
        <v>0</v>
      </c>
      <c r="P28">
        <v>0</v>
      </c>
      <c r="Q28">
        <v>0</v>
      </c>
      <c r="R28">
        <v>0</v>
      </c>
      <c r="S28">
        <v>0</v>
      </c>
      <c r="T28">
        <v>0</v>
      </c>
      <c r="U28">
        <v>0</v>
      </c>
      <c r="V28">
        <v>0</v>
      </c>
      <c r="W28">
        <v>0</v>
      </c>
      <c r="X28">
        <v>0</v>
      </c>
      <c r="Y28">
        <v>0</v>
      </c>
      <c r="Z28">
        <v>0</v>
      </c>
      <c r="AA28">
        <v>0</v>
      </c>
      <c r="AB28">
        <v>0</v>
      </c>
      <c r="AC28">
        <v>0</v>
      </c>
      <c r="AD28">
        <v>0</v>
      </c>
      <c r="AE28">
        <v>0</v>
      </c>
      <c r="AF28">
        <v>0</v>
      </c>
      <c r="AG28">
        <v>0</v>
      </c>
      <c r="AH28">
        <v>0</v>
      </c>
      <c r="AI28">
        <v>0</v>
      </c>
      <c r="AJ28">
        <v>0</v>
      </c>
      <c r="AK28">
        <v>0</v>
      </c>
      <c r="AL28">
        <v>0</v>
      </c>
      <c r="AM28">
        <v>0</v>
      </c>
      <c r="AN28">
        <v>0</v>
      </c>
      <c r="AO28">
        <v>0</v>
      </c>
      <c r="AP28">
        <v>0</v>
      </c>
      <c r="AQ28">
        <v>0</v>
      </c>
      <c r="AR28">
        <v>0</v>
      </c>
      <c r="AS28">
        <v>0</v>
      </c>
      <c r="AT28">
        <v>0</v>
      </c>
      <c r="AU28">
        <v>0</v>
      </c>
      <c r="AV28">
        <v>0</v>
      </c>
      <c r="AW28">
        <v>0</v>
      </c>
      <c r="AX28">
        <v>0</v>
      </c>
      <c r="AY28">
        <v>0</v>
      </c>
      <c r="AZ28">
        <v>0</v>
      </c>
      <c r="BA28">
        <v>0</v>
      </c>
      <c r="BB28">
        <v>0</v>
      </c>
      <c r="BC28">
        <v>0</v>
      </c>
      <c r="BD28">
        <v>0</v>
      </c>
      <c r="BE28">
        <v>0</v>
      </c>
      <c r="BF28">
        <v>0</v>
      </c>
      <c r="BG28">
        <v>0</v>
      </c>
      <c r="BH28">
        <v>0</v>
      </c>
      <c r="BI28">
        <v>0</v>
      </c>
      <c r="BJ28">
        <v>0</v>
      </c>
      <c r="BK28">
        <v>0</v>
      </c>
      <c r="BL28">
        <v>0</v>
      </c>
      <c r="BM28">
        <v>0</v>
      </c>
      <c r="BN28">
        <v>0</v>
      </c>
      <c r="BO28">
        <v>0</v>
      </c>
      <c r="BP28">
        <v>0</v>
      </c>
      <c r="BQ28">
        <v>0</v>
      </c>
      <c r="BR28">
        <v>0</v>
      </c>
      <c r="BS28">
        <v>0</v>
      </c>
      <c r="BT28">
        <v>0</v>
      </c>
      <c r="BU28">
        <v>0</v>
      </c>
      <c r="BV28">
        <v>0</v>
      </c>
      <c r="BW28">
        <v>0</v>
      </c>
      <c r="BX28">
        <v>0</v>
      </c>
      <c r="BY28">
        <v>0</v>
      </c>
      <c r="BZ28">
        <v>0</v>
      </c>
      <c r="CA28">
        <v>0</v>
      </c>
      <c r="CB28">
        <v>0</v>
      </c>
      <c r="CC28">
        <v>0</v>
      </c>
      <c r="CD28">
        <v>0</v>
      </c>
      <c r="CE28">
        <v>0</v>
      </c>
      <c r="CF28">
        <v>0</v>
      </c>
      <c r="CG28">
        <v>0</v>
      </c>
      <c r="CH28">
        <v>0</v>
      </c>
      <c r="CI28">
        <v>0</v>
      </c>
      <c r="CJ28">
        <v>0</v>
      </c>
      <c r="CK28">
        <v>0</v>
      </c>
      <c r="CL28">
        <v>0</v>
      </c>
      <c r="CM28">
        <v>0</v>
      </c>
      <c r="CN28">
        <v>0</v>
      </c>
      <c r="CO28">
        <v>0</v>
      </c>
      <c r="CP28">
        <v>0</v>
      </c>
      <c r="CQ28">
        <v>0</v>
      </c>
      <c r="CR28">
        <v>0</v>
      </c>
      <c r="CS28">
        <v>0</v>
      </c>
      <c r="CT28">
        <v>0</v>
      </c>
      <c r="CU28">
        <v>0</v>
      </c>
      <c r="CV28">
        <v>0</v>
      </c>
      <c r="CW28">
        <v>0</v>
      </c>
      <c r="CX28">
        <v>0</v>
      </c>
      <c r="CY28">
        <v>0</v>
      </c>
      <c r="CZ28">
        <v>0</v>
      </c>
      <c r="DA28">
        <v>0</v>
      </c>
      <c r="DB28">
        <v>0</v>
      </c>
      <c r="DC28">
        <v>0</v>
      </c>
      <c r="DD28">
        <v>0</v>
      </c>
      <c r="DE28">
        <v>0</v>
      </c>
      <c r="DF28">
        <v>0</v>
      </c>
      <c r="DG28">
        <v>0</v>
      </c>
      <c r="DH28">
        <v>0</v>
      </c>
      <c r="DI28">
        <v>0</v>
      </c>
      <c r="DJ28">
        <v>0</v>
      </c>
      <c r="DK28">
        <v>0</v>
      </c>
      <c r="DL28">
        <v>0</v>
      </c>
      <c r="DM28">
        <v>0</v>
      </c>
      <c r="DN28">
        <v>0</v>
      </c>
      <c r="DO28">
        <v>0</v>
      </c>
      <c r="DP28">
        <v>0</v>
      </c>
      <c r="DQ28">
        <v>0</v>
      </c>
      <c r="DR28">
        <v>0</v>
      </c>
      <c r="DS28">
        <v>0</v>
      </c>
      <c r="DT28">
        <v>0</v>
      </c>
      <c r="DU28">
        <v>0</v>
      </c>
      <c r="DV28">
        <v>0</v>
      </c>
      <c r="DW28">
        <v>0</v>
      </c>
      <c r="DX28">
        <v>0</v>
      </c>
      <c r="DY28">
        <v>0</v>
      </c>
      <c r="DZ28">
        <v>0</v>
      </c>
      <c r="EA28">
        <v>0</v>
      </c>
      <c r="EB28">
        <v>0</v>
      </c>
      <c r="EC28">
        <v>0</v>
      </c>
      <c r="ED28">
        <v>0</v>
      </c>
      <c r="EE28">
        <v>0</v>
      </c>
      <c r="EF28">
        <v>0</v>
      </c>
      <c r="EG28">
        <v>0</v>
      </c>
      <c r="EH28">
        <v>0</v>
      </c>
      <c r="EI28">
        <v>0</v>
      </c>
      <c r="EJ28">
        <v>0</v>
      </c>
      <c r="EK28">
        <v>0</v>
      </c>
      <c r="EL28">
        <v>0</v>
      </c>
      <c r="EM28">
        <v>0</v>
      </c>
      <c r="EN28">
        <v>0</v>
      </c>
      <c r="EO28">
        <v>0</v>
      </c>
      <c r="EP28">
        <v>0</v>
      </c>
      <c r="EQ28">
        <v>0</v>
      </c>
      <c r="ER28">
        <v>0</v>
      </c>
      <c r="ES28">
        <v>0</v>
      </c>
      <c r="ET28">
        <v>0</v>
      </c>
      <c r="EU28">
        <v>0</v>
      </c>
      <c r="EV28">
        <v>0</v>
      </c>
      <c r="EW28">
        <v>0</v>
      </c>
      <c r="EX28">
        <v>0</v>
      </c>
      <c r="EY28">
        <v>0</v>
      </c>
      <c r="EZ28">
        <v>0</v>
      </c>
      <c r="FA28">
        <v>0</v>
      </c>
      <c r="FB28">
        <v>0</v>
      </c>
      <c r="FC28">
        <v>0</v>
      </c>
      <c r="FD28">
        <v>0</v>
      </c>
      <c r="FE28">
        <v>0</v>
      </c>
      <c r="FF28">
        <v>0</v>
      </c>
      <c r="FG28">
        <v>0</v>
      </c>
      <c r="FH28">
        <v>0</v>
      </c>
      <c r="FI28">
        <v>0</v>
      </c>
      <c r="FJ28">
        <v>0</v>
      </c>
      <c r="FK28">
        <v>0</v>
      </c>
      <c r="FL28">
        <v>0</v>
      </c>
      <c r="FM28">
        <v>0</v>
      </c>
      <c r="FN28">
        <v>0</v>
      </c>
      <c r="FO28">
        <v>0</v>
      </c>
      <c r="FP28">
        <v>0</v>
      </c>
      <c r="FQ28">
        <v>0</v>
      </c>
      <c r="FR28">
        <v>0</v>
      </c>
      <c r="FS28">
        <v>0</v>
      </c>
      <c r="FT28">
        <v>0</v>
      </c>
      <c r="FU28">
        <v>0</v>
      </c>
      <c r="FV28">
        <v>0</v>
      </c>
      <c r="FW28">
        <v>0</v>
      </c>
      <c r="FX28">
        <v>0</v>
      </c>
      <c r="FY28">
        <v>0</v>
      </c>
      <c r="FZ28">
        <v>0</v>
      </c>
      <c r="GA28">
        <v>0</v>
      </c>
      <c r="GB28">
        <v>0</v>
      </c>
      <c r="GC28">
        <v>0</v>
      </c>
      <c r="GD28">
        <v>0</v>
      </c>
      <c r="GE28">
        <v>0</v>
      </c>
      <c r="GF28">
        <v>0</v>
      </c>
      <c r="GG28">
        <v>0</v>
      </c>
      <c r="GH28">
        <v>0</v>
      </c>
      <c r="GI28">
        <v>0</v>
      </c>
      <c r="GJ28">
        <v>0</v>
      </c>
      <c r="GK28">
        <v>0</v>
      </c>
    </row>
    <row r="29" spans="3:193" x14ac:dyDescent="0.25">
      <c r="C29" t="s">
        <v>55</v>
      </c>
      <c r="D29" t="s">
        <v>55</v>
      </c>
      <c r="E29">
        <v>0</v>
      </c>
      <c r="F29">
        <v>0</v>
      </c>
      <c r="G29">
        <v>0</v>
      </c>
      <c r="H29">
        <v>0</v>
      </c>
      <c r="I29">
        <v>0</v>
      </c>
      <c r="J29">
        <v>0</v>
      </c>
      <c r="K29">
        <v>0</v>
      </c>
      <c r="L29">
        <v>0</v>
      </c>
      <c r="M29">
        <v>0</v>
      </c>
      <c r="N29">
        <v>0</v>
      </c>
      <c r="O29">
        <v>0</v>
      </c>
      <c r="P29">
        <v>0</v>
      </c>
      <c r="Q29">
        <v>0</v>
      </c>
      <c r="R29">
        <v>0</v>
      </c>
      <c r="S29">
        <v>0</v>
      </c>
      <c r="T29">
        <v>0</v>
      </c>
      <c r="U29">
        <v>0</v>
      </c>
      <c r="V29">
        <v>0</v>
      </c>
      <c r="W29">
        <v>0</v>
      </c>
      <c r="X29">
        <v>0</v>
      </c>
      <c r="Y29">
        <v>0</v>
      </c>
      <c r="Z29">
        <v>0</v>
      </c>
      <c r="AA29">
        <v>0</v>
      </c>
      <c r="AB29">
        <v>0</v>
      </c>
      <c r="AC29">
        <v>0</v>
      </c>
      <c r="AD29">
        <v>0</v>
      </c>
      <c r="AE29">
        <v>0</v>
      </c>
      <c r="AF29">
        <v>0</v>
      </c>
      <c r="AG29">
        <v>0</v>
      </c>
      <c r="AH29">
        <v>0</v>
      </c>
      <c r="AI29">
        <v>0</v>
      </c>
      <c r="AJ29">
        <v>0</v>
      </c>
      <c r="AK29">
        <v>0</v>
      </c>
      <c r="AL29">
        <v>0</v>
      </c>
      <c r="AM29">
        <v>0</v>
      </c>
      <c r="AN29">
        <v>0</v>
      </c>
      <c r="AO29">
        <v>0</v>
      </c>
      <c r="AP29">
        <v>0</v>
      </c>
      <c r="AQ29">
        <v>0</v>
      </c>
      <c r="AR29">
        <v>0</v>
      </c>
      <c r="AS29">
        <v>0</v>
      </c>
      <c r="AT29">
        <v>0</v>
      </c>
      <c r="AU29">
        <v>0</v>
      </c>
      <c r="AV29">
        <v>0</v>
      </c>
      <c r="AW29">
        <v>0</v>
      </c>
      <c r="AX29">
        <v>0</v>
      </c>
      <c r="AY29">
        <v>0</v>
      </c>
      <c r="AZ29">
        <v>0</v>
      </c>
      <c r="BA29">
        <v>0</v>
      </c>
      <c r="BB29">
        <v>0</v>
      </c>
      <c r="BC29">
        <v>0</v>
      </c>
      <c r="BD29">
        <v>0</v>
      </c>
      <c r="BE29">
        <v>0</v>
      </c>
      <c r="BF29">
        <v>0</v>
      </c>
      <c r="BG29">
        <v>0</v>
      </c>
      <c r="BH29">
        <v>0</v>
      </c>
      <c r="BI29">
        <v>0</v>
      </c>
      <c r="BJ29">
        <v>0</v>
      </c>
      <c r="BK29">
        <v>0</v>
      </c>
      <c r="BL29">
        <v>0</v>
      </c>
      <c r="BM29">
        <v>0</v>
      </c>
      <c r="BN29">
        <v>0</v>
      </c>
      <c r="BO29">
        <v>0</v>
      </c>
      <c r="BP29">
        <v>0</v>
      </c>
      <c r="BQ29">
        <v>0</v>
      </c>
      <c r="BR29">
        <v>0</v>
      </c>
      <c r="BS29">
        <v>0</v>
      </c>
      <c r="BT29">
        <v>0</v>
      </c>
      <c r="BU29">
        <v>0</v>
      </c>
      <c r="BV29">
        <v>0</v>
      </c>
      <c r="BW29">
        <v>0</v>
      </c>
      <c r="BX29">
        <v>0</v>
      </c>
      <c r="BY29">
        <v>0</v>
      </c>
      <c r="BZ29">
        <v>0</v>
      </c>
      <c r="CA29">
        <v>0</v>
      </c>
      <c r="CB29">
        <v>0</v>
      </c>
      <c r="CC29">
        <v>0</v>
      </c>
      <c r="CD29">
        <v>0</v>
      </c>
      <c r="CE29">
        <v>0</v>
      </c>
      <c r="CF29">
        <v>0</v>
      </c>
      <c r="CG29">
        <v>0</v>
      </c>
      <c r="CH29">
        <v>0</v>
      </c>
      <c r="CI29">
        <v>0</v>
      </c>
      <c r="CJ29">
        <v>0</v>
      </c>
      <c r="CK29">
        <v>0</v>
      </c>
      <c r="CL29">
        <v>0</v>
      </c>
      <c r="CM29">
        <v>0</v>
      </c>
      <c r="CN29">
        <v>0</v>
      </c>
      <c r="CO29">
        <v>0</v>
      </c>
      <c r="CP29">
        <v>0</v>
      </c>
      <c r="CQ29">
        <v>0</v>
      </c>
      <c r="CR29">
        <v>0</v>
      </c>
      <c r="CS29">
        <v>0</v>
      </c>
      <c r="CT29">
        <v>0</v>
      </c>
      <c r="CU29">
        <v>0</v>
      </c>
      <c r="CV29">
        <v>0</v>
      </c>
      <c r="CW29">
        <v>0</v>
      </c>
      <c r="CX29">
        <v>0</v>
      </c>
      <c r="CY29">
        <v>0</v>
      </c>
      <c r="CZ29">
        <v>0</v>
      </c>
      <c r="DA29">
        <v>0</v>
      </c>
      <c r="DB29">
        <v>0</v>
      </c>
      <c r="DC29">
        <v>0</v>
      </c>
      <c r="DD29">
        <v>0</v>
      </c>
      <c r="DE29">
        <v>0</v>
      </c>
      <c r="DF29">
        <v>0</v>
      </c>
      <c r="DG29">
        <v>0</v>
      </c>
      <c r="DH29">
        <v>0</v>
      </c>
      <c r="DI29">
        <v>0</v>
      </c>
      <c r="DJ29">
        <v>0</v>
      </c>
      <c r="DK29">
        <v>0</v>
      </c>
      <c r="DL29">
        <v>0</v>
      </c>
      <c r="DM29">
        <v>0</v>
      </c>
      <c r="DN29">
        <v>0</v>
      </c>
      <c r="DO29">
        <v>0</v>
      </c>
      <c r="DP29">
        <v>0</v>
      </c>
      <c r="DQ29">
        <v>0</v>
      </c>
      <c r="DR29">
        <v>0</v>
      </c>
      <c r="DS29">
        <v>0</v>
      </c>
      <c r="DT29">
        <v>0</v>
      </c>
      <c r="DU29">
        <v>0</v>
      </c>
      <c r="DV29">
        <v>0</v>
      </c>
      <c r="DW29">
        <v>0</v>
      </c>
      <c r="DX29">
        <v>0</v>
      </c>
      <c r="DY29">
        <v>0</v>
      </c>
      <c r="DZ29">
        <v>0</v>
      </c>
      <c r="EA29">
        <v>0</v>
      </c>
      <c r="EB29">
        <v>0</v>
      </c>
      <c r="EC29">
        <v>0</v>
      </c>
      <c r="ED29">
        <v>0</v>
      </c>
      <c r="EE29">
        <v>0</v>
      </c>
      <c r="EF29">
        <v>0</v>
      </c>
      <c r="EG29">
        <v>0</v>
      </c>
      <c r="EH29">
        <v>0</v>
      </c>
      <c r="EI29">
        <v>0</v>
      </c>
      <c r="EJ29">
        <v>0</v>
      </c>
      <c r="EK29">
        <v>0</v>
      </c>
      <c r="EL29">
        <v>0</v>
      </c>
      <c r="EM29">
        <v>0</v>
      </c>
      <c r="EN29">
        <v>0</v>
      </c>
      <c r="EO29">
        <v>0</v>
      </c>
      <c r="EP29">
        <v>0</v>
      </c>
      <c r="EQ29">
        <v>0</v>
      </c>
      <c r="ER29">
        <v>0</v>
      </c>
      <c r="ES29">
        <v>0</v>
      </c>
      <c r="ET29">
        <v>0</v>
      </c>
      <c r="EU29">
        <v>0</v>
      </c>
      <c r="EV29">
        <v>0</v>
      </c>
      <c r="EW29">
        <v>0</v>
      </c>
      <c r="EX29">
        <v>0</v>
      </c>
      <c r="EY29">
        <v>0</v>
      </c>
      <c r="EZ29">
        <v>0</v>
      </c>
      <c r="FA29">
        <v>0</v>
      </c>
      <c r="FB29">
        <v>0</v>
      </c>
      <c r="FC29">
        <v>0</v>
      </c>
      <c r="FD29">
        <v>0</v>
      </c>
      <c r="FE29">
        <v>0</v>
      </c>
      <c r="FF29">
        <v>0</v>
      </c>
      <c r="FG29">
        <v>0</v>
      </c>
      <c r="FH29">
        <v>0</v>
      </c>
      <c r="FI29">
        <v>0</v>
      </c>
      <c r="FJ29">
        <v>0</v>
      </c>
      <c r="FK29">
        <v>0</v>
      </c>
      <c r="FL29">
        <v>0</v>
      </c>
      <c r="FM29">
        <v>0</v>
      </c>
      <c r="FN29">
        <v>0</v>
      </c>
      <c r="FO29">
        <v>0</v>
      </c>
      <c r="FP29">
        <v>0</v>
      </c>
      <c r="FQ29">
        <v>0</v>
      </c>
      <c r="FR29">
        <v>0</v>
      </c>
      <c r="FS29">
        <v>0</v>
      </c>
      <c r="FT29">
        <v>0</v>
      </c>
      <c r="FU29">
        <v>0</v>
      </c>
      <c r="FV29">
        <v>0</v>
      </c>
      <c r="FW29">
        <v>0</v>
      </c>
      <c r="FX29">
        <v>0</v>
      </c>
      <c r="FY29">
        <v>0</v>
      </c>
      <c r="FZ29">
        <v>0</v>
      </c>
      <c r="GA29">
        <v>0</v>
      </c>
      <c r="GB29">
        <v>0</v>
      </c>
      <c r="GC29">
        <v>0</v>
      </c>
      <c r="GD29">
        <v>0</v>
      </c>
      <c r="GE29">
        <v>0</v>
      </c>
      <c r="GF29">
        <v>0</v>
      </c>
      <c r="GG29">
        <v>0</v>
      </c>
      <c r="GH29">
        <v>0</v>
      </c>
      <c r="GI29">
        <v>0</v>
      </c>
      <c r="GJ29">
        <v>0</v>
      </c>
      <c r="GK29">
        <v>0</v>
      </c>
    </row>
    <row r="30" spans="3:193" x14ac:dyDescent="0.25">
      <c r="D30" t="s">
        <v>56</v>
      </c>
      <c r="E30">
        <v>11499.533969726799</v>
      </c>
      <c r="F30">
        <v>44.590778733639603</v>
      </c>
      <c r="G30">
        <v>-180.16482042532101</v>
      </c>
      <c r="H30">
        <v>-15.9257763913247</v>
      </c>
      <c r="I30">
        <v>493.83239428021301</v>
      </c>
      <c r="J30">
        <v>8255.9697479002807</v>
      </c>
      <c r="K30">
        <v>2901.2316456293001</v>
      </c>
      <c r="L30">
        <v>12472.611909065199</v>
      </c>
      <c r="M30">
        <v>44.590778733639603</v>
      </c>
      <c r="N30">
        <v>-194.829398832034</v>
      </c>
      <c r="O30">
        <v>-34.444121032399799</v>
      </c>
      <c r="P30">
        <v>534.02805427976602</v>
      </c>
      <c r="Q30">
        <v>8927.9672855200697</v>
      </c>
      <c r="R30">
        <v>3195.2993103961098</v>
      </c>
      <c r="S30">
        <v>13442.2145700487</v>
      </c>
      <c r="T30">
        <v>44.590778733639603</v>
      </c>
      <c r="U30">
        <v>-209.44160374443601</v>
      </c>
      <c r="V30">
        <v>-52.896328728328299</v>
      </c>
      <c r="W30">
        <v>574.08015835074798</v>
      </c>
      <c r="X30">
        <v>9597.5648319340798</v>
      </c>
      <c r="Y30">
        <v>3488.3167335030298</v>
      </c>
      <c r="Z30">
        <v>8625.6656875771296</v>
      </c>
      <c r="AA30">
        <v>44.590778733639603</v>
      </c>
      <c r="AB30">
        <v>-15.751688811151899</v>
      </c>
      <c r="AC30">
        <v>-15.9257763913247</v>
      </c>
      <c r="AD30">
        <v>472.382304497728</v>
      </c>
      <c r="AE30">
        <v>7721.3813236402602</v>
      </c>
      <c r="AF30">
        <v>418.988745907973</v>
      </c>
      <c r="AG30">
        <v>9364.8241155777305</v>
      </c>
      <c r="AH30">
        <v>44.590778733639603</v>
      </c>
      <c r="AI30">
        <v>-17.033803016710799</v>
      </c>
      <c r="AJ30">
        <v>-34.444121032399799</v>
      </c>
      <c r="AK30">
        <v>510.83202695684503</v>
      </c>
      <c r="AL30">
        <v>8349.8658499830799</v>
      </c>
      <c r="AM30">
        <v>511.013383953274</v>
      </c>
      <c r="AN30">
        <v>10101.3426920497</v>
      </c>
      <c r="AO30">
        <v>44.590778733639603</v>
      </c>
      <c r="AP30">
        <v>-18.311338242964101</v>
      </c>
      <c r="AQ30">
        <v>-52.896328728328299</v>
      </c>
      <c r="AR30">
        <v>549.14442897860795</v>
      </c>
      <c r="AS30">
        <v>8976.1057887318093</v>
      </c>
      <c r="AT30">
        <v>602.70936257698395</v>
      </c>
      <c r="AU30">
        <v>14315.793472762</v>
      </c>
      <c r="AV30">
        <v>44.590778733639603</v>
      </c>
      <c r="AW30">
        <v>-15.751688811151899</v>
      </c>
      <c r="AX30">
        <v>-15.9257763913247</v>
      </c>
      <c r="AY30">
        <v>309.96507737790603</v>
      </c>
      <c r="AZ30">
        <v>7725.0838561239598</v>
      </c>
      <c r="BA30">
        <v>6267.8312257289699</v>
      </c>
      <c r="BB30">
        <v>15518.101836766</v>
      </c>
      <c r="BC30">
        <v>44.590778733639603</v>
      </c>
      <c r="BD30">
        <v>-17.033803016710799</v>
      </c>
      <c r="BE30">
        <v>-34.444121032399799</v>
      </c>
      <c r="BF30">
        <v>335.19479297843401</v>
      </c>
      <c r="BG30">
        <v>8353.8697513898605</v>
      </c>
      <c r="BH30">
        <v>6835.9244377131999</v>
      </c>
      <c r="BI30">
        <v>16716.1162423272</v>
      </c>
      <c r="BJ30">
        <v>44.590778733639603</v>
      </c>
      <c r="BK30">
        <v>-18.311338242964101</v>
      </c>
      <c r="BL30">
        <v>-52.896328728328299</v>
      </c>
      <c r="BM30">
        <v>360.334402451816</v>
      </c>
      <c r="BN30">
        <v>8980.4099827441005</v>
      </c>
      <c r="BO30">
        <v>7401.9887453688998</v>
      </c>
      <c r="BP30">
        <v>8466.2643826323092</v>
      </c>
      <c r="BQ30">
        <v>44.590778733639603</v>
      </c>
      <c r="BR30">
        <v>-15.751688811151899</v>
      </c>
      <c r="BS30">
        <v>-15.9257763913247</v>
      </c>
      <c r="BT30">
        <v>309.96507737790603</v>
      </c>
      <c r="BU30">
        <v>7725.0838561239598</v>
      </c>
      <c r="BV30">
        <v>418.30213559928899</v>
      </c>
      <c r="BW30">
        <v>9192.4482858118208</v>
      </c>
      <c r="BX30">
        <v>44.590778733639603</v>
      </c>
      <c r="BY30">
        <v>-17.033803016710799</v>
      </c>
      <c r="BZ30">
        <v>-34.444121032399799</v>
      </c>
      <c r="CA30">
        <v>335.19479297843401</v>
      </c>
      <c r="CB30">
        <v>8353.8697513898605</v>
      </c>
      <c r="CC30">
        <v>510.27088675899898</v>
      </c>
      <c r="CD30">
        <v>9916.0386750514008</v>
      </c>
      <c r="CE30">
        <v>44.590778733639603</v>
      </c>
      <c r="CF30">
        <v>-18.311338242964101</v>
      </c>
      <c r="CG30">
        <v>-52.896328728328299</v>
      </c>
      <c r="CH30">
        <v>360.334402451816</v>
      </c>
      <c r="CI30">
        <v>8980.4099827441005</v>
      </c>
      <c r="CJ30">
        <v>601.91117809313903</v>
      </c>
      <c r="CK30">
        <v>8401.1411385742504</v>
      </c>
      <c r="CL30">
        <v>44.590778733639603</v>
      </c>
      <c r="CM30">
        <v>-25.279010144959798</v>
      </c>
      <c r="CN30">
        <v>-15.9257763913247</v>
      </c>
      <c r="CO30">
        <v>168.932634762856</v>
      </c>
      <c r="CP30">
        <v>8038.6867895661999</v>
      </c>
      <c r="CQ30">
        <v>190.13572204784299</v>
      </c>
      <c r="CR30">
        <v>9122.0243125862398</v>
      </c>
      <c r="CS30">
        <v>44.590778733639603</v>
      </c>
      <c r="CT30">
        <v>-27.336603993968101</v>
      </c>
      <c r="CU30">
        <v>-34.444121032399799</v>
      </c>
      <c r="CV30">
        <v>182.68296549936801</v>
      </c>
      <c r="CW30">
        <v>8692.9985049960105</v>
      </c>
      <c r="CX30">
        <v>263.53278838359898</v>
      </c>
      <c r="CY30">
        <v>9840.3329038338998</v>
      </c>
      <c r="CZ30">
        <v>44.590778733639603</v>
      </c>
      <c r="DA30">
        <v>-29.386849293515699</v>
      </c>
      <c r="DB30">
        <v>-52.896328728328299</v>
      </c>
      <c r="DC30">
        <v>196.38418791181999</v>
      </c>
      <c r="DD30">
        <v>9344.9733928707101</v>
      </c>
      <c r="DE30">
        <v>336.66772233958301</v>
      </c>
      <c r="DF30">
        <v>9935.3489594045204</v>
      </c>
      <c r="DG30">
        <v>44.590778733639603</v>
      </c>
      <c r="DH30">
        <v>-180.49984578024299</v>
      </c>
      <c r="DI30">
        <v>-15.9257763913247</v>
      </c>
      <c r="DJ30">
        <v>526.65529653717704</v>
      </c>
      <c r="DK30">
        <v>8915.3190508405005</v>
      </c>
      <c r="DL30">
        <v>645.20945546478299</v>
      </c>
      <c r="DM30">
        <v>10781.1095141818</v>
      </c>
      <c r="DN30">
        <v>44.590778733639603</v>
      </c>
      <c r="DO30">
        <v>-195.19169369258901</v>
      </c>
      <c r="DP30">
        <v>-34.444121032399799</v>
      </c>
      <c r="DQ30">
        <v>569.52258811578497</v>
      </c>
      <c r="DR30">
        <v>9640.9845549786696</v>
      </c>
      <c r="DS30">
        <v>755.64740707866201</v>
      </c>
      <c r="DT30">
        <v>11623.849495549101</v>
      </c>
      <c r="DU30">
        <v>44.590778733639603</v>
      </c>
      <c r="DV30">
        <v>-209.83107071953299</v>
      </c>
      <c r="DW30">
        <v>-52.896328728328299</v>
      </c>
      <c r="DX30">
        <v>612.23678222446904</v>
      </c>
      <c r="DY30">
        <v>10364.0583966021</v>
      </c>
      <c r="DZ30">
        <v>865.69093743677604</v>
      </c>
      <c r="EA30">
        <v>8634.0853836653096</v>
      </c>
      <c r="EB30">
        <v>44.590778733639603</v>
      </c>
      <c r="EC30">
        <v>-27.8324455131375</v>
      </c>
      <c r="ED30">
        <v>-15.9257763913247</v>
      </c>
      <c r="EE30">
        <v>325.35835983621001</v>
      </c>
      <c r="EF30">
        <v>8108.7219059885801</v>
      </c>
      <c r="EG30">
        <v>199.17256101133401</v>
      </c>
      <c r="EH30">
        <v>9373.9291357661004</v>
      </c>
      <c r="EI30">
        <v>44.590778733639603</v>
      </c>
      <c r="EJ30">
        <v>-30.097877124671999</v>
      </c>
      <c r="EK30">
        <v>-34.444121032399799</v>
      </c>
      <c r="EL30">
        <v>351.84101703218101</v>
      </c>
      <c r="EM30">
        <v>8768.7341541504393</v>
      </c>
      <c r="EN30">
        <v>273.30518400690897</v>
      </c>
      <c r="EO30">
        <v>10111.130588752299</v>
      </c>
      <c r="EP30">
        <v>44.590778733639603</v>
      </c>
      <c r="EQ30">
        <v>-32.3552179090224</v>
      </c>
      <c r="ER30">
        <v>-52.896328728328299</v>
      </c>
      <c r="ES30">
        <v>378.22909330959402</v>
      </c>
      <c r="ET30">
        <v>9426.3892157117298</v>
      </c>
      <c r="EU30">
        <v>347.17304763464199</v>
      </c>
      <c r="EV30">
        <v>7320.5135952337896</v>
      </c>
      <c r="EW30">
        <v>44.590778733639603</v>
      </c>
      <c r="EX30">
        <v>0</v>
      </c>
      <c r="EY30">
        <v>-15.9257763913247</v>
      </c>
      <c r="EZ30">
        <v>0</v>
      </c>
      <c r="FA30">
        <v>7238.2873278319003</v>
      </c>
      <c r="FB30">
        <v>53.561265059570502</v>
      </c>
      <c r="FC30">
        <v>7953.4387133924802</v>
      </c>
      <c r="FD30">
        <v>44.590778733639603</v>
      </c>
      <c r="FE30">
        <v>0</v>
      </c>
      <c r="FF30">
        <v>-34.444121032399799</v>
      </c>
      <c r="FG30">
        <v>0</v>
      </c>
      <c r="FH30">
        <v>7827.4502498647298</v>
      </c>
      <c r="FI30">
        <v>115.841805826513</v>
      </c>
      <c r="FJ30">
        <v>8584.1033847006092</v>
      </c>
      <c r="FK30">
        <v>44.590778733639603</v>
      </c>
      <c r="FL30">
        <v>0</v>
      </c>
      <c r="FM30">
        <v>-52.896328728328299</v>
      </c>
      <c r="FN30">
        <v>0</v>
      </c>
      <c r="FO30">
        <v>8414.5090186045909</v>
      </c>
      <c r="FP30">
        <v>177.899916090716</v>
      </c>
      <c r="FQ30">
        <v>26934.1370555055</v>
      </c>
      <c r="FR30">
        <v>44.590778733639603</v>
      </c>
      <c r="FS30">
        <v>-227.511091304638</v>
      </c>
      <c r="FT30">
        <v>-15.9257763913247</v>
      </c>
      <c r="FU30">
        <v>304.07874257314103</v>
      </c>
      <c r="FV30">
        <v>14469.6362212192</v>
      </c>
      <c r="FW30">
        <v>12359.268180675601</v>
      </c>
      <c r="FX30">
        <v>29163.519897174701</v>
      </c>
      <c r="FY30">
        <v>44.590778733639603</v>
      </c>
      <c r="FZ30">
        <v>-246.029435945713</v>
      </c>
      <c r="GA30">
        <v>-34.444121032399799</v>
      </c>
      <c r="GB30">
        <v>328.82933789886198</v>
      </c>
      <c r="GC30">
        <v>15647.3973089928</v>
      </c>
      <c r="GD30">
        <v>13423.1760285275</v>
      </c>
      <c r="GE30">
        <v>31384.940657266499</v>
      </c>
      <c r="GF30">
        <v>44.590778733639603</v>
      </c>
      <c r="GG30">
        <v>-264.48164364164199</v>
      </c>
      <c r="GH30">
        <v>-52.896328728328299</v>
      </c>
      <c r="GI30">
        <v>353.491538241277</v>
      </c>
      <c r="GJ30">
        <v>16820.952107167301</v>
      </c>
      <c r="GK30">
        <v>14483.284205494299</v>
      </c>
    </row>
    <row r="31" spans="3:193" x14ac:dyDescent="0.25">
      <c r="D31" t="s">
        <v>57</v>
      </c>
      <c r="E31">
        <v>10737.089700242101</v>
      </c>
      <c r="F31">
        <v>71.449581675729704</v>
      </c>
      <c r="G31">
        <v>-179.37218731958399</v>
      </c>
      <c r="H31">
        <v>-16.1398548134949</v>
      </c>
      <c r="I31">
        <v>468.29062687944798</v>
      </c>
      <c r="J31">
        <v>7688.0084986064203</v>
      </c>
      <c r="K31">
        <v>2704.8530352135999</v>
      </c>
      <c r="L31">
        <v>11641.7699863214</v>
      </c>
      <c r="M31">
        <v>71.449581675729704</v>
      </c>
      <c r="N31">
        <v>-193.97224907815499</v>
      </c>
      <c r="O31">
        <v>-34.9071278524425</v>
      </c>
      <c r="P31">
        <v>506.40730581149597</v>
      </c>
      <c r="Q31">
        <v>8313.7766322139305</v>
      </c>
      <c r="R31">
        <v>2979.0158435508602</v>
      </c>
      <c r="S31">
        <v>12543.219271378999</v>
      </c>
      <c r="T31">
        <v>71.449581675729704</v>
      </c>
      <c r="U31">
        <v>-208.520167759017</v>
      </c>
      <c r="V31">
        <v>-53.607374916250997</v>
      </c>
      <c r="W31">
        <v>544.38785374735801</v>
      </c>
      <c r="X31">
        <v>8937.3098796299691</v>
      </c>
      <c r="Y31">
        <v>3252.1994990012099</v>
      </c>
      <c r="Z31">
        <v>8068.2856697335401</v>
      </c>
      <c r="AA31">
        <v>71.449581675729704</v>
      </c>
      <c r="AB31">
        <v>-15.963427102859001</v>
      </c>
      <c r="AC31">
        <v>-16.1398548134949</v>
      </c>
      <c r="AD31">
        <v>448.11458577016202</v>
      </c>
      <c r="AE31">
        <v>7190.19655470815</v>
      </c>
      <c r="AF31">
        <v>390.62822949585501</v>
      </c>
      <c r="AG31">
        <v>8755.7377207714308</v>
      </c>
      <c r="AH31">
        <v>71.449581675729704</v>
      </c>
      <c r="AI31">
        <v>-17.262775820533601</v>
      </c>
      <c r="AJ31">
        <v>-34.9071278524425</v>
      </c>
      <c r="AK31">
        <v>484.58902879796602</v>
      </c>
      <c r="AL31">
        <v>7775.4451114867197</v>
      </c>
      <c r="AM31">
        <v>476.42390248399897</v>
      </c>
      <c r="AN31">
        <v>9440.7345859127709</v>
      </c>
      <c r="AO31">
        <v>71.449581675729704</v>
      </c>
      <c r="AP31">
        <v>-18.557484007073601</v>
      </c>
      <c r="AQ31">
        <v>-53.607374916250997</v>
      </c>
      <c r="AR31">
        <v>520.93320595781302</v>
      </c>
      <c r="AS31">
        <v>8358.6034948482193</v>
      </c>
      <c r="AT31">
        <v>561.91316235432703</v>
      </c>
      <c r="AU31">
        <v>13379.827430339699</v>
      </c>
      <c r="AV31">
        <v>71.449581675729704</v>
      </c>
      <c r="AW31">
        <v>-15.963427102859001</v>
      </c>
      <c r="AX31">
        <v>-16.1398548134949</v>
      </c>
      <c r="AY31">
        <v>291.55440406249699</v>
      </c>
      <c r="AZ31">
        <v>7193.6443751423503</v>
      </c>
      <c r="BA31">
        <v>5855.2823513754802</v>
      </c>
      <c r="BB31">
        <v>14499.614275845501</v>
      </c>
      <c r="BC31">
        <v>71.449581675729704</v>
      </c>
      <c r="BD31">
        <v>-17.262775820533601</v>
      </c>
      <c r="BE31">
        <v>-34.9071278524425</v>
      </c>
      <c r="BF31">
        <v>315.28557648618897</v>
      </c>
      <c r="BG31">
        <v>7779.1735684678897</v>
      </c>
      <c r="BH31">
        <v>6385.8754528887002</v>
      </c>
      <c r="BI31">
        <v>15615.4018826174</v>
      </c>
      <c r="BJ31">
        <v>71.449581675729704</v>
      </c>
      <c r="BK31">
        <v>-18.557484007073601</v>
      </c>
      <c r="BL31">
        <v>-53.607374916250997</v>
      </c>
      <c r="BM31">
        <v>338.93199472265297</v>
      </c>
      <c r="BN31">
        <v>8362.6115861029793</v>
      </c>
      <c r="BO31">
        <v>6914.5735790393901</v>
      </c>
      <c r="BP31">
        <v>7914.5331734400897</v>
      </c>
      <c r="BQ31">
        <v>71.449581675729704</v>
      </c>
      <c r="BR31">
        <v>-15.963427102859001</v>
      </c>
      <c r="BS31">
        <v>-16.1398548134949</v>
      </c>
      <c r="BT31">
        <v>291.55440406249699</v>
      </c>
      <c r="BU31">
        <v>7193.6443751423503</v>
      </c>
      <c r="BV31">
        <v>389.98809447587098</v>
      </c>
      <c r="BW31">
        <v>8589.4704864075902</v>
      </c>
      <c r="BX31">
        <v>71.449581675729704</v>
      </c>
      <c r="BY31">
        <v>-17.262775820533601</v>
      </c>
      <c r="BZ31">
        <v>-34.9071278524425</v>
      </c>
      <c r="CA31">
        <v>315.28557648618897</v>
      </c>
      <c r="CB31">
        <v>7779.1735684678897</v>
      </c>
      <c r="CC31">
        <v>475.73166345075998</v>
      </c>
      <c r="CD31">
        <v>9261.9973089716295</v>
      </c>
      <c r="CE31">
        <v>71.449581675729704</v>
      </c>
      <c r="CF31">
        <v>-18.557484007073601</v>
      </c>
      <c r="CG31">
        <v>-53.607374916250997</v>
      </c>
      <c r="CH31">
        <v>338.93199472265297</v>
      </c>
      <c r="CI31">
        <v>8362.6115861029793</v>
      </c>
      <c r="CJ31">
        <v>561.16900539359494</v>
      </c>
      <c r="CK31">
        <v>7855.4670582013696</v>
      </c>
      <c r="CL31">
        <v>71.449581675729704</v>
      </c>
      <c r="CM31">
        <v>-25.618817164277701</v>
      </c>
      <c r="CN31">
        <v>-16.1398548134949</v>
      </c>
      <c r="CO31">
        <v>162.837030156596</v>
      </c>
      <c r="CP31">
        <v>7485.6733058569998</v>
      </c>
      <c r="CQ31">
        <v>177.26581248981401</v>
      </c>
      <c r="CR31">
        <v>8525.5966641145606</v>
      </c>
      <c r="CS31">
        <v>71.449581675729704</v>
      </c>
      <c r="CT31">
        <v>-27.7040697241607</v>
      </c>
      <c r="CU31">
        <v>-34.9071278524425</v>
      </c>
      <c r="CV31">
        <v>176.09120702980701</v>
      </c>
      <c r="CW31">
        <v>8094.9722958686198</v>
      </c>
      <c r="CX31">
        <v>245.694777117001</v>
      </c>
      <c r="CY31">
        <v>9193.3329500066193</v>
      </c>
      <c r="CZ31">
        <v>71.449581675729704</v>
      </c>
      <c r="DA31">
        <v>-29.781874953472698</v>
      </c>
      <c r="DB31">
        <v>-53.607374916250997</v>
      </c>
      <c r="DC31">
        <v>189.29804755704299</v>
      </c>
      <c r="DD31">
        <v>8702.0952180587701</v>
      </c>
      <c r="DE31">
        <v>313.879352584804</v>
      </c>
      <c r="DF31">
        <v>9278.0004060542797</v>
      </c>
      <c r="DG31">
        <v>71.449581675729704</v>
      </c>
      <c r="DH31">
        <v>-180.15676047499801</v>
      </c>
      <c r="DI31">
        <v>-16.1398548134949</v>
      </c>
      <c r="DJ31">
        <v>499.31241104638002</v>
      </c>
      <c r="DK31">
        <v>8301.9985202927091</v>
      </c>
      <c r="DL31">
        <v>601.53650832795995</v>
      </c>
      <c r="DM31">
        <v>10063.9176100485</v>
      </c>
      <c r="DN31">
        <v>71.449581675729704</v>
      </c>
      <c r="DO31">
        <v>-194.82068283924201</v>
      </c>
      <c r="DP31">
        <v>-34.9071278524425</v>
      </c>
      <c r="DQ31">
        <v>539.95411892224797</v>
      </c>
      <c r="DR31">
        <v>8977.7425858979295</v>
      </c>
      <c r="DS31">
        <v>704.49913424429894</v>
      </c>
      <c r="DT31">
        <v>10847.0279668856</v>
      </c>
      <c r="DU31">
        <v>71.449581675729704</v>
      </c>
      <c r="DV31">
        <v>-209.432234052186</v>
      </c>
      <c r="DW31">
        <v>-53.607374916250997</v>
      </c>
      <c r="DX31">
        <v>580.45067784141702</v>
      </c>
      <c r="DY31">
        <v>9651.0732798402696</v>
      </c>
      <c r="DZ31">
        <v>807.09403649665001</v>
      </c>
      <c r="EA31">
        <v>8069.71792980191</v>
      </c>
      <c r="EB31">
        <v>71.449581675729704</v>
      </c>
      <c r="EC31">
        <v>-28.206576473800599</v>
      </c>
      <c r="ED31">
        <v>-16.1398548134949</v>
      </c>
      <c r="EE31">
        <v>306.03338773272799</v>
      </c>
      <c r="EF31">
        <v>7550.8904259164801</v>
      </c>
      <c r="EG31">
        <v>185.69096576427199</v>
      </c>
      <c r="EH31">
        <v>8757.2865601477006</v>
      </c>
      <c r="EI31">
        <v>71.449581675729704</v>
      </c>
      <c r="EJ31">
        <v>-30.5024606053891</v>
      </c>
      <c r="EK31">
        <v>-34.9071278524425</v>
      </c>
      <c r="EL31">
        <v>330.94308208306597</v>
      </c>
      <c r="EM31">
        <v>8165.4977861654897</v>
      </c>
      <c r="EN31">
        <v>254.80569868123999</v>
      </c>
      <c r="EO31">
        <v>9442.3995882422496</v>
      </c>
      <c r="EP31">
        <v>71.449581675729704</v>
      </c>
      <c r="EQ31">
        <v>-32.790145150793201</v>
      </c>
      <c r="ER31">
        <v>-53.607374916250997</v>
      </c>
      <c r="ES31">
        <v>355.76381323929598</v>
      </c>
      <c r="ET31">
        <v>8777.9101201279009</v>
      </c>
      <c r="EU31">
        <v>323.67359326636199</v>
      </c>
      <c r="EV31">
        <v>6845.5820673586604</v>
      </c>
      <c r="EW31">
        <v>71.449581675729704</v>
      </c>
      <c r="EX31">
        <v>0</v>
      </c>
      <c r="EY31">
        <v>-16.1398548134949</v>
      </c>
      <c r="EZ31">
        <v>0</v>
      </c>
      <c r="FA31">
        <v>6740.3365311361104</v>
      </c>
      <c r="FB31">
        <v>49.935809360315602</v>
      </c>
      <c r="FC31">
        <v>7433.5117321567404</v>
      </c>
      <c r="FD31">
        <v>71.449581675729704</v>
      </c>
      <c r="FE31">
        <v>0</v>
      </c>
      <c r="FF31">
        <v>-34.9071278524425</v>
      </c>
      <c r="FG31">
        <v>0</v>
      </c>
      <c r="FH31">
        <v>7288.9685743681202</v>
      </c>
      <c r="FI31">
        <v>108.000703965334</v>
      </c>
      <c r="FJ31">
        <v>8019.3416481519698</v>
      </c>
      <c r="FK31">
        <v>71.449581675729704</v>
      </c>
      <c r="FL31">
        <v>0</v>
      </c>
      <c r="FM31">
        <v>-53.607374916250997</v>
      </c>
      <c r="FN31">
        <v>0</v>
      </c>
      <c r="FO31">
        <v>7835.64121744573</v>
      </c>
      <c r="FP31">
        <v>165.858223946762</v>
      </c>
      <c r="FQ31">
        <v>25136.6830884474</v>
      </c>
      <c r="FR31">
        <v>71.449581675729704</v>
      </c>
      <c r="FS31">
        <v>-230.56935447849901</v>
      </c>
      <c r="FT31">
        <v>-16.1398548134949</v>
      </c>
      <c r="FU31">
        <v>293.10665428187201</v>
      </c>
      <c r="FV31">
        <v>13474.2119505426</v>
      </c>
      <c r="FW31">
        <v>11544.6241112392</v>
      </c>
      <c r="FX31">
        <v>27213.423301473598</v>
      </c>
      <c r="FY31">
        <v>71.449581675729704</v>
      </c>
      <c r="FZ31">
        <v>-249.336627517446</v>
      </c>
      <c r="GA31">
        <v>-34.9071278524425</v>
      </c>
      <c r="GB31">
        <v>316.96417265365301</v>
      </c>
      <c r="GC31">
        <v>14570.950132563499</v>
      </c>
      <c r="GD31">
        <v>12538.303169950599</v>
      </c>
      <c r="GE31">
        <v>29282.746585167599</v>
      </c>
      <c r="GF31">
        <v>71.449581675729704</v>
      </c>
      <c r="GG31">
        <v>-268.03687458125501</v>
      </c>
      <c r="GH31">
        <v>-53.607374916250997</v>
      </c>
      <c r="GI31">
        <v>340.73648560267702</v>
      </c>
      <c r="GJ31">
        <v>15663.7713925058</v>
      </c>
      <c r="GK31">
        <v>13528.433374881</v>
      </c>
    </row>
    <row r="32" spans="3:193" x14ac:dyDescent="0.25">
      <c r="D32" t="s">
        <v>58</v>
      </c>
      <c r="E32">
        <v>6952.5259785815697</v>
      </c>
      <c r="F32">
        <v>-300.24532976351799</v>
      </c>
      <c r="G32">
        <v>-23.981985594392999</v>
      </c>
      <c r="H32">
        <v>6.0572372460422796</v>
      </c>
      <c r="I32">
        <v>361.69405009495102</v>
      </c>
      <c r="J32">
        <v>4087.5160162306001</v>
      </c>
      <c r="K32">
        <v>2821.4859903678898</v>
      </c>
      <c r="L32">
        <v>7605.74693846218</v>
      </c>
      <c r="M32">
        <v>-300.24532976351799</v>
      </c>
      <c r="N32">
        <v>-25.934007677657501</v>
      </c>
      <c r="O32">
        <v>13.1005363693472</v>
      </c>
      <c r="P32">
        <v>391.13426347477298</v>
      </c>
      <c r="Q32">
        <v>4420.2208082493698</v>
      </c>
      <c r="R32">
        <v>3107.4706678098601</v>
      </c>
      <c r="S32">
        <v>8256.6349663432102</v>
      </c>
      <c r="T32">
        <v>-300.24532976351799</v>
      </c>
      <c r="U32">
        <v>-27.879058253481801</v>
      </c>
      <c r="V32">
        <v>20.118680852926101</v>
      </c>
      <c r="W32">
        <v>420.46933323538002</v>
      </c>
      <c r="X32">
        <v>4751.73736886807</v>
      </c>
      <c r="Y32">
        <v>3392.4339714038301</v>
      </c>
      <c r="Z32">
        <v>4286.8490166477904</v>
      </c>
      <c r="AA32">
        <v>-300.24532976351799</v>
      </c>
      <c r="AB32">
        <v>5.99102447570161</v>
      </c>
      <c r="AC32">
        <v>6.0572372460422796</v>
      </c>
      <c r="AD32">
        <v>344.73177723811602</v>
      </c>
      <c r="AE32">
        <v>3822.84223314049</v>
      </c>
      <c r="AF32">
        <v>407.47207431095501</v>
      </c>
      <c r="AG32">
        <v>4723.0962703244804</v>
      </c>
      <c r="AH32">
        <v>-300.24532976351799</v>
      </c>
      <c r="AI32">
        <v>6.4786660027935898</v>
      </c>
      <c r="AJ32">
        <v>13.1005363693472</v>
      </c>
      <c r="AK32">
        <v>372.79134050168398</v>
      </c>
      <c r="AL32">
        <v>4134.0038102565704</v>
      </c>
      <c r="AM32">
        <v>496.96724695759599</v>
      </c>
      <c r="AN32">
        <v>5157.7854980951797</v>
      </c>
      <c r="AO32">
        <v>-300.24532976351799</v>
      </c>
      <c r="AP32">
        <v>6.9645659530031203</v>
      </c>
      <c r="AQ32">
        <v>20.118680852926101</v>
      </c>
      <c r="AR32">
        <v>400.75069103931003</v>
      </c>
      <c r="AS32">
        <v>4444.0540960258204</v>
      </c>
      <c r="AT32">
        <v>586.14279398764097</v>
      </c>
      <c r="AU32">
        <v>9619.9188932630004</v>
      </c>
      <c r="AV32">
        <v>-300.24532976351799</v>
      </c>
      <c r="AW32">
        <v>5.99102447570161</v>
      </c>
      <c r="AX32">
        <v>6.0572372460422796</v>
      </c>
      <c r="AY32">
        <v>245.113762780939</v>
      </c>
      <c r="AZ32">
        <v>3824.67535042287</v>
      </c>
      <c r="BA32">
        <v>5838.32684810097</v>
      </c>
      <c r="BB32">
        <v>10490.253229919999</v>
      </c>
      <c r="BC32">
        <v>-300.24532976351799</v>
      </c>
      <c r="BD32">
        <v>6.4786660027935898</v>
      </c>
      <c r="BE32">
        <v>13.1005363693472</v>
      </c>
      <c r="BF32">
        <v>265.06488300729501</v>
      </c>
      <c r="BG32">
        <v>4135.9861347596197</v>
      </c>
      <c r="BH32">
        <v>6369.8683395444696</v>
      </c>
      <c r="BI32">
        <v>11357.479229660399</v>
      </c>
      <c r="BJ32">
        <v>-300.24532976351799</v>
      </c>
      <c r="BK32">
        <v>6.9645659530031097</v>
      </c>
      <c r="BL32">
        <v>20.118680852926101</v>
      </c>
      <c r="BM32">
        <v>284.94474923284201</v>
      </c>
      <c r="BN32">
        <v>4446.1850948665897</v>
      </c>
      <c r="BO32">
        <v>6899.5114685185299</v>
      </c>
      <c r="BP32">
        <v>4188.3963819037699</v>
      </c>
      <c r="BQ32">
        <v>-300.24532976351799</v>
      </c>
      <c r="BR32">
        <v>5.99102447570161</v>
      </c>
      <c r="BS32">
        <v>6.0572372460422796</v>
      </c>
      <c r="BT32">
        <v>245.113762780939</v>
      </c>
      <c r="BU32">
        <v>3824.67535042287</v>
      </c>
      <c r="BV32">
        <v>406.80433674173503</v>
      </c>
      <c r="BW32">
        <v>4616.6300490315298</v>
      </c>
      <c r="BX32">
        <v>-300.24532976351799</v>
      </c>
      <c r="BY32">
        <v>6.4786660027935898</v>
      </c>
      <c r="BZ32">
        <v>13.1005363693472</v>
      </c>
      <c r="CA32">
        <v>265.06488300729501</v>
      </c>
      <c r="CB32">
        <v>4135.9861347596197</v>
      </c>
      <c r="CC32">
        <v>496.24515865599801</v>
      </c>
      <c r="CD32">
        <v>5043.3343102052604</v>
      </c>
      <c r="CE32">
        <v>-300.24532976351799</v>
      </c>
      <c r="CF32">
        <v>6.9645659530031097</v>
      </c>
      <c r="CG32">
        <v>20.118680852926101</v>
      </c>
      <c r="CH32">
        <v>284.94474923284201</v>
      </c>
      <c r="CI32">
        <v>4446.1850948665897</v>
      </c>
      <c r="CJ32">
        <v>585.36654906342403</v>
      </c>
      <c r="CK32">
        <v>3983.9172800030601</v>
      </c>
      <c r="CL32">
        <v>-300.24532976351799</v>
      </c>
      <c r="CM32">
        <v>9.6146622953052105</v>
      </c>
      <c r="CN32">
        <v>6.0572372460422796</v>
      </c>
      <c r="CO32">
        <v>103.64160810486</v>
      </c>
      <c r="CP32">
        <v>3979.9396079630701</v>
      </c>
      <c r="CQ32">
        <v>184.90949415730299</v>
      </c>
      <c r="CR32">
        <v>4395.5072993016902</v>
      </c>
      <c r="CS32">
        <v>-300.24532976351799</v>
      </c>
      <c r="CT32">
        <v>10.3972510867835</v>
      </c>
      <c r="CU32">
        <v>13.1005363693472</v>
      </c>
      <c r="CV32">
        <v>112.077552950604</v>
      </c>
      <c r="CW32">
        <v>4303.8881807042499</v>
      </c>
      <c r="CX32">
        <v>256.28910795422701</v>
      </c>
      <c r="CY32">
        <v>4805.6273542456902</v>
      </c>
      <c r="CZ32">
        <v>-300.24532976351799</v>
      </c>
      <c r="DA32">
        <v>11.1770449182923</v>
      </c>
      <c r="DB32">
        <v>20.118680852926101</v>
      </c>
      <c r="DC32">
        <v>120.48336942189999</v>
      </c>
      <c r="DD32">
        <v>4626.6797942570702</v>
      </c>
      <c r="DE32">
        <v>327.41379455902</v>
      </c>
      <c r="DF32">
        <v>5122.71934446667</v>
      </c>
      <c r="DG32">
        <v>-300.24532976351799</v>
      </c>
      <c r="DH32">
        <v>-11.046995376637399</v>
      </c>
      <c r="DI32">
        <v>6.0572372460422796</v>
      </c>
      <c r="DJ32">
        <v>386.52104859297401</v>
      </c>
      <c r="DK32">
        <v>4413.9586896359897</v>
      </c>
      <c r="DL32">
        <v>627.47469413181204</v>
      </c>
      <c r="DM32">
        <v>5627.0025550588498</v>
      </c>
      <c r="DN32">
        <v>-300.24532976351799</v>
      </c>
      <c r="DO32">
        <v>-11.946169418921899</v>
      </c>
      <c r="DP32">
        <v>13.1005363693472</v>
      </c>
      <c r="DQ32">
        <v>417.982064176123</v>
      </c>
      <c r="DR32">
        <v>4773.23439693195</v>
      </c>
      <c r="DS32">
        <v>734.87705676387202</v>
      </c>
      <c r="DT32">
        <v>6129.4847541846302</v>
      </c>
      <c r="DU32">
        <v>-300.24532976351799</v>
      </c>
      <c r="DV32">
        <v>-12.842132125340999</v>
      </c>
      <c r="DW32">
        <v>20.118680852926101</v>
      </c>
      <c r="DX32">
        <v>449.33071898933201</v>
      </c>
      <c r="DY32">
        <v>5131.2269767018397</v>
      </c>
      <c r="DZ32">
        <v>841.89583952938801</v>
      </c>
      <c r="EA32">
        <v>4181.9959988423898</v>
      </c>
      <c r="EB32">
        <v>-300.24532976351799</v>
      </c>
      <c r="EC32">
        <v>10.585840304932001</v>
      </c>
      <c r="ED32">
        <v>6.0572372460422796</v>
      </c>
      <c r="EE32">
        <v>257.286441770529</v>
      </c>
      <c r="EF32">
        <v>4014.6138702019598</v>
      </c>
      <c r="EG32">
        <v>193.69793908244699</v>
      </c>
      <c r="EH32">
        <v>4609.7087045581802</v>
      </c>
      <c r="EI32">
        <v>-300.24532976351799</v>
      </c>
      <c r="EJ32">
        <v>11.447478469286899</v>
      </c>
      <c r="EK32">
        <v>13.1005363693472</v>
      </c>
      <c r="EL32">
        <v>278.22836144952601</v>
      </c>
      <c r="EM32">
        <v>4341.3847666137499</v>
      </c>
      <c r="EN32">
        <v>265.79289141979098</v>
      </c>
      <c r="EO32">
        <v>5035.8938648964104</v>
      </c>
      <c r="EP32">
        <v>-300.24532976351799</v>
      </c>
      <c r="EQ32">
        <v>12.306039354483399</v>
      </c>
      <c r="ER32">
        <v>20.118680852926101</v>
      </c>
      <c r="ES32">
        <v>299.09548855823999</v>
      </c>
      <c r="ET32">
        <v>4666.9886241097802</v>
      </c>
      <c r="EU32">
        <v>337.63036178450102</v>
      </c>
      <c r="EV32">
        <v>3341.5641937373998</v>
      </c>
      <c r="EW32">
        <v>-300.24532976351799</v>
      </c>
      <c r="EX32">
        <v>0</v>
      </c>
      <c r="EY32">
        <v>6.0572372460422796</v>
      </c>
      <c r="EZ32">
        <v>0</v>
      </c>
      <c r="FA32">
        <v>3583.66325047601</v>
      </c>
      <c r="FB32">
        <v>52.089035778864798</v>
      </c>
      <c r="FC32">
        <v>3700.86965950278</v>
      </c>
      <c r="FD32">
        <v>-300.24532976351799</v>
      </c>
      <c r="FE32">
        <v>0</v>
      </c>
      <c r="FF32">
        <v>13.1005363693472</v>
      </c>
      <c r="FG32">
        <v>0</v>
      </c>
      <c r="FH32">
        <v>3875.3567708635901</v>
      </c>
      <c r="FI32">
        <v>112.65768203335899</v>
      </c>
      <c r="FJ32">
        <v>4058.8918914618498</v>
      </c>
      <c r="FK32">
        <v>-300.24532976351799</v>
      </c>
      <c r="FL32">
        <v>0</v>
      </c>
      <c r="FM32">
        <v>20.118680852926101</v>
      </c>
      <c r="FN32">
        <v>0</v>
      </c>
      <c r="FO32">
        <v>4166.0085286783597</v>
      </c>
      <c r="FP32">
        <v>173.01001169408701</v>
      </c>
      <c r="FQ32">
        <v>18680.546690180101</v>
      </c>
      <c r="FR32">
        <v>-300.24532976351799</v>
      </c>
      <c r="FS32">
        <v>86.531960657746794</v>
      </c>
      <c r="FT32">
        <v>6.0572372460422796</v>
      </c>
      <c r="FU32">
        <v>186.554894588748</v>
      </c>
      <c r="FV32">
        <v>7163.8912943335199</v>
      </c>
      <c r="FW32">
        <v>11537.7566331175</v>
      </c>
      <c r="FX32">
        <v>20288.373987051302</v>
      </c>
      <c r="FY32">
        <v>-300.24532976351799</v>
      </c>
      <c r="FZ32">
        <v>93.575259781051798</v>
      </c>
      <c r="GA32">
        <v>13.1005363693472</v>
      </c>
      <c r="GB32">
        <v>201.73959531108801</v>
      </c>
      <c r="GC32">
        <v>7746.9987252676501</v>
      </c>
      <c r="GD32">
        <v>12533.2052000856</v>
      </c>
      <c r="GE32">
        <v>21890.459043576499</v>
      </c>
      <c r="GF32">
        <v>-300.24532976351799</v>
      </c>
      <c r="GG32">
        <v>100.593404264631</v>
      </c>
      <c r="GH32">
        <v>20.118680852926101</v>
      </c>
      <c r="GI32">
        <v>216.87006495942001</v>
      </c>
      <c r="GJ32">
        <v>8328.0236296627209</v>
      </c>
      <c r="GK32">
        <v>13525.0985936003</v>
      </c>
    </row>
    <row r="33" spans="3:193" x14ac:dyDescent="0.25">
      <c r="D33" t="s">
        <v>59</v>
      </c>
      <c r="E33">
        <v>6505.3259992173698</v>
      </c>
      <c r="F33">
        <v>-273.38652674615798</v>
      </c>
      <c r="G33">
        <v>-23.1893524758163</v>
      </c>
      <c r="H33">
        <v>5.84562169816689</v>
      </c>
      <c r="I33">
        <v>336.152282531769</v>
      </c>
      <c r="J33">
        <v>3834.79659436368</v>
      </c>
      <c r="K33">
        <v>2625.1073798457301</v>
      </c>
      <c r="L33">
        <v>7115.8113881347599</v>
      </c>
      <c r="M33">
        <v>-273.38652674615798</v>
      </c>
      <c r="N33">
        <v>-25.0768579098944</v>
      </c>
      <c r="O33">
        <v>12.642856230919101</v>
      </c>
      <c r="P33">
        <v>363.513514830867</v>
      </c>
      <c r="Q33">
        <v>4146.9312008816496</v>
      </c>
      <c r="R33">
        <v>2891.1872008473701</v>
      </c>
      <c r="S33">
        <v>7724.1164720917304</v>
      </c>
      <c r="T33">
        <v>-273.38652674615798</v>
      </c>
      <c r="U33">
        <v>-26.957622253136499</v>
      </c>
      <c r="V33">
        <v>19.415814926054299</v>
      </c>
      <c r="W33">
        <v>390.777028443181</v>
      </c>
      <c r="X33">
        <v>4457.9510409477798</v>
      </c>
      <c r="Y33">
        <v>3156.3167367740102</v>
      </c>
      <c r="Z33">
        <v>4024.3032674410802</v>
      </c>
      <c r="AA33">
        <v>-273.38652674615798</v>
      </c>
      <c r="AB33">
        <v>5.7817221361591304</v>
      </c>
      <c r="AC33">
        <v>5.84562169816689</v>
      </c>
      <c r="AD33">
        <v>320.464058356517</v>
      </c>
      <c r="AE33">
        <v>3586.48683411293</v>
      </c>
      <c r="AF33">
        <v>379.11155788346298</v>
      </c>
      <c r="AG33">
        <v>4432.8449456324897</v>
      </c>
      <c r="AH33">
        <v>-273.38652674615798</v>
      </c>
      <c r="AI33">
        <v>6.25232742631162</v>
      </c>
      <c r="AJ33">
        <v>12.642856230919101</v>
      </c>
      <c r="AK33">
        <v>346.54834217623397</v>
      </c>
      <c r="AL33">
        <v>3878.4101810756101</v>
      </c>
      <c r="AM33">
        <v>462.37776546957002</v>
      </c>
      <c r="AN33">
        <v>4839.9275464017801</v>
      </c>
      <c r="AO33">
        <v>-273.38652674615798</v>
      </c>
      <c r="AP33">
        <v>6.7212519832849802</v>
      </c>
      <c r="AQ33">
        <v>19.415814926054299</v>
      </c>
      <c r="AR33">
        <v>372.53946783945099</v>
      </c>
      <c r="AS33">
        <v>4169.2909446562799</v>
      </c>
      <c r="AT33">
        <v>545.346593742869</v>
      </c>
      <c r="AU33">
        <v>8978.9284947247706</v>
      </c>
      <c r="AV33">
        <v>-273.38652674615798</v>
      </c>
      <c r="AW33">
        <v>5.7817221361591304</v>
      </c>
      <c r="AX33">
        <v>5.84562169816689</v>
      </c>
      <c r="AY33">
        <v>226.70308934438299</v>
      </c>
      <c r="AZ33">
        <v>3588.20661499786</v>
      </c>
      <c r="BA33">
        <v>5425.77797329436</v>
      </c>
      <c r="BB33">
        <v>9790.7536216485696</v>
      </c>
      <c r="BC33">
        <v>-273.38652674615798</v>
      </c>
      <c r="BD33">
        <v>6.25232742631162</v>
      </c>
      <c r="BE33">
        <v>12.642856230919101</v>
      </c>
      <c r="BF33">
        <v>245.15566638404201</v>
      </c>
      <c r="BG33">
        <v>3880.26994412559</v>
      </c>
      <c r="BH33">
        <v>5919.8193542278696</v>
      </c>
      <c r="BI33">
        <v>10599.679373119099</v>
      </c>
      <c r="BJ33">
        <v>-273.38652674615798</v>
      </c>
      <c r="BK33">
        <v>6.72125198328499</v>
      </c>
      <c r="BL33">
        <v>19.415814926054299</v>
      </c>
      <c r="BM33">
        <v>263.54234136284498</v>
      </c>
      <c r="BN33">
        <v>4171.2901899350099</v>
      </c>
      <c r="BO33">
        <v>6412.0963016580399</v>
      </c>
      <c r="BP33">
        <v>3931.6408170333798</v>
      </c>
      <c r="BQ33">
        <v>-273.38652674615798</v>
      </c>
      <c r="BR33">
        <v>5.7817221361591304</v>
      </c>
      <c r="BS33">
        <v>5.84562169816689</v>
      </c>
      <c r="BT33">
        <v>226.70308934438299</v>
      </c>
      <c r="BU33">
        <v>3588.20661499786</v>
      </c>
      <c r="BV33">
        <v>378.49029560296901</v>
      </c>
      <c r="BW33">
        <v>4332.6402027497397</v>
      </c>
      <c r="BX33">
        <v>-273.38652674615798</v>
      </c>
      <c r="BY33">
        <v>6.25232742631162</v>
      </c>
      <c r="BZ33">
        <v>12.642856230919101</v>
      </c>
      <c r="CA33">
        <v>245.15566638404201</v>
      </c>
      <c r="CB33">
        <v>3880.26994412559</v>
      </c>
      <c r="CC33">
        <v>461.70593532903598</v>
      </c>
      <c r="CD33">
        <v>4732.2074478028298</v>
      </c>
      <c r="CE33">
        <v>-273.38652674615798</v>
      </c>
      <c r="CF33">
        <v>6.72125198328499</v>
      </c>
      <c r="CG33">
        <v>19.415814926054299</v>
      </c>
      <c r="CH33">
        <v>263.54234136284498</v>
      </c>
      <c r="CI33">
        <v>4171.2901899350099</v>
      </c>
      <c r="CJ33">
        <v>544.62437634179503</v>
      </c>
      <c r="CK33">
        <v>3745.1947752776</v>
      </c>
      <c r="CL33">
        <v>-273.38652674615798</v>
      </c>
      <c r="CM33">
        <v>9.2787646002648998</v>
      </c>
      <c r="CN33">
        <v>5.84562169816689</v>
      </c>
      <c r="CO33">
        <v>97.546003464365796</v>
      </c>
      <c r="CP33">
        <v>3733.8713276686599</v>
      </c>
      <c r="CQ33">
        <v>172.03958459229699</v>
      </c>
      <c r="CR33">
        <v>4131.0183203859397</v>
      </c>
      <c r="CS33">
        <v>-273.38652674615798</v>
      </c>
      <c r="CT33">
        <v>10.0340128816818</v>
      </c>
      <c r="CU33">
        <v>12.642856230919101</v>
      </c>
      <c r="CV33">
        <v>105.48579444402399</v>
      </c>
      <c r="CW33">
        <v>4037.79108689751</v>
      </c>
      <c r="CX33">
        <v>238.45109667796001</v>
      </c>
      <c r="CY33">
        <v>4515.4639242617404</v>
      </c>
      <c r="CZ33">
        <v>-273.38652674615798</v>
      </c>
      <c r="DA33">
        <v>10.786563847808001</v>
      </c>
      <c r="DB33">
        <v>19.415814926054299</v>
      </c>
      <c r="DC33">
        <v>113.397229027325</v>
      </c>
      <c r="DD33">
        <v>4340.6254184148202</v>
      </c>
      <c r="DE33">
        <v>304.62542479188801</v>
      </c>
      <c r="DF33">
        <v>4805.7952552631004</v>
      </c>
      <c r="DG33">
        <v>-273.38652674615798</v>
      </c>
      <c r="DH33">
        <v>-10.7000007360529</v>
      </c>
      <c r="DI33">
        <v>5.84562169816689</v>
      </c>
      <c r="DJ33">
        <v>359.17816292813001</v>
      </c>
      <c r="DK33">
        <v>4141.0562511477001</v>
      </c>
      <c r="DL33">
        <v>583.80174697131497</v>
      </c>
      <c r="DM33">
        <v>5277.9467464167601</v>
      </c>
      <c r="DN33">
        <v>-273.38652674615798</v>
      </c>
      <c r="DO33">
        <v>-11.5709310285224</v>
      </c>
      <c r="DP33">
        <v>12.642856230919101</v>
      </c>
      <c r="DQ33">
        <v>388.41359479437301</v>
      </c>
      <c r="DR33">
        <v>4478.1189692643702</v>
      </c>
      <c r="DS33">
        <v>683.72878390178198</v>
      </c>
      <c r="DT33">
        <v>5748.4119822448802</v>
      </c>
      <c r="DU33">
        <v>-273.38652674615798</v>
      </c>
      <c r="DV33">
        <v>-12.4387508556615</v>
      </c>
      <c r="DW33">
        <v>19.415814926054299</v>
      </c>
      <c r="DX33">
        <v>417.54461440395102</v>
      </c>
      <c r="DY33">
        <v>4813.9778919592</v>
      </c>
      <c r="DZ33">
        <v>783.29893855749697</v>
      </c>
      <c r="EA33">
        <v>3927.2547013379499</v>
      </c>
      <c r="EB33">
        <v>-273.38652674615798</v>
      </c>
      <c r="EC33">
        <v>10.2160135497866</v>
      </c>
      <c r="ED33">
        <v>5.84562169816689</v>
      </c>
      <c r="EE33">
        <v>237.96146953988301</v>
      </c>
      <c r="EF33">
        <v>3766.4017794681899</v>
      </c>
      <c r="EG33">
        <v>180.21634382807699</v>
      </c>
      <c r="EH33">
        <v>4327.8970776372398</v>
      </c>
      <c r="EI33">
        <v>-273.38652674615798</v>
      </c>
      <c r="EJ33">
        <v>11.0475495363972</v>
      </c>
      <c r="EK33">
        <v>12.642856230919101</v>
      </c>
      <c r="EL33">
        <v>257.33042636289701</v>
      </c>
      <c r="EM33">
        <v>4072.9693661690899</v>
      </c>
      <c r="EN33">
        <v>247.29340608409399</v>
      </c>
      <c r="EO33">
        <v>4727.1085883068899</v>
      </c>
      <c r="EP33">
        <v>-273.38652674615798</v>
      </c>
      <c r="EQ33">
        <v>11.8761157516269</v>
      </c>
      <c r="ER33">
        <v>19.415814926054299</v>
      </c>
      <c r="ES33">
        <v>276.630208340114</v>
      </c>
      <c r="ET33">
        <v>4378.4420686317699</v>
      </c>
      <c r="EU33">
        <v>314.13090740348298</v>
      </c>
      <c r="EV33">
        <v>3143.0182787417398</v>
      </c>
      <c r="EW33">
        <v>-273.38652674615798</v>
      </c>
      <c r="EX33">
        <v>0</v>
      </c>
      <c r="EY33">
        <v>5.84562169816689</v>
      </c>
      <c r="EZ33">
        <v>0</v>
      </c>
      <c r="FA33">
        <v>3362.09560371209</v>
      </c>
      <c r="FB33">
        <v>48.463580077644501</v>
      </c>
      <c r="FC33">
        <v>3479.8274578529699</v>
      </c>
      <c r="FD33">
        <v>-273.38652674615798</v>
      </c>
      <c r="FE33">
        <v>0</v>
      </c>
      <c r="FF33">
        <v>12.642856230919101</v>
      </c>
      <c r="FG33">
        <v>0</v>
      </c>
      <c r="FH33">
        <v>3635.7545482002802</v>
      </c>
      <c r="FI33">
        <v>104.816580167929</v>
      </c>
      <c r="FJ33">
        <v>3815.43374703881</v>
      </c>
      <c r="FK33">
        <v>-273.38652674615798</v>
      </c>
      <c r="FL33">
        <v>0</v>
      </c>
      <c r="FM33">
        <v>19.415814926054299</v>
      </c>
      <c r="FN33">
        <v>0</v>
      </c>
      <c r="FO33">
        <v>3908.4361393153099</v>
      </c>
      <c r="FP33">
        <v>160.96831954360499</v>
      </c>
      <c r="FQ33">
        <v>17435.631735203599</v>
      </c>
      <c r="FR33">
        <v>-273.38652674615798</v>
      </c>
      <c r="FS33">
        <v>83.508881402384205</v>
      </c>
      <c r="FT33">
        <v>5.84562169816689</v>
      </c>
      <c r="FU33">
        <v>175.58280623585799</v>
      </c>
      <c r="FV33">
        <v>6720.9683898035901</v>
      </c>
      <c r="FW33">
        <v>10723.1125628097</v>
      </c>
      <c r="FX33">
        <v>18935.793172398899</v>
      </c>
      <c r="FY33">
        <v>-273.38652674615798</v>
      </c>
      <c r="FZ33">
        <v>90.306115935136305</v>
      </c>
      <c r="GA33">
        <v>12.642856230919101</v>
      </c>
      <c r="GB33">
        <v>189.87442999924201</v>
      </c>
      <c r="GC33">
        <v>7268.0239564155199</v>
      </c>
      <c r="GD33">
        <v>11648.3323405643</v>
      </c>
      <c r="GE33">
        <v>20430.596890175701</v>
      </c>
      <c r="GF33">
        <v>-273.38652674615798</v>
      </c>
      <c r="GG33">
        <v>97.079074630271506</v>
      </c>
      <c r="GH33">
        <v>19.415814926054299</v>
      </c>
      <c r="GI33">
        <v>204.11501224918601</v>
      </c>
      <c r="GJ33">
        <v>7813.1257531466799</v>
      </c>
      <c r="GK33">
        <v>12570.2477619697</v>
      </c>
    </row>
    <row r="34" spans="3:193" x14ac:dyDescent="0.25">
      <c r="D34" t="s">
        <v>60</v>
      </c>
      <c r="E34">
        <v>4547.0079911452203</v>
      </c>
      <c r="F34">
        <v>344.83610849715802</v>
      </c>
      <c r="G34">
        <v>-156.18283483092799</v>
      </c>
      <c r="H34">
        <v>-21.983013637366899</v>
      </c>
      <c r="I34">
        <v>132.13834418526201</v>
      </c>
      <c r="J34">
        <v>4168.4537316696797</v>
      </c>
      <c r="K34">
        <v>79.745655261412907</v>
      </c>
      <c r="L34">
        <v>4866.8649706029701</v>
      </c>
      <c r="M34">
        <v>344.83610849715802</v>
      </c>
      <c r="N34">
        <v>-168.895391154376</v>
      </c>
      <c r="O34">
        <v>-47.544657401747102</v>
      </c>
      <c r="P34">
        <v>142.89379080499299</v>
      </c>
      <c r="Q34">
        <v>4507.7464772706999</v>
      </c>
      <c r="R34">
        <v>87.828642586244598</v>
      </c>
      <c r="S34">
        <v>5185.5796037055197</v>
      </c>
      <c r="T34">
        <v>344.83610849715802</v>
      </c>
      <c r="U34">
        <v>-181.56254549095399</v>
      </c>
      <c r="V34">
        <v>-73.015009581254503</v>
      </c>
      <c r="W34">
        <v>153.61082511536799</v>
      </c>
      <c r="X34">
        <v>4845.8274630659998</v>
      </c>
      <c r="Y34">
        <v>95.882762099201898</v>
      </c>
      <c r="Z34">
        <v>4338.81667092934</v>
      </c>
      <c r="AA34">
        <v>344.83610849715802</v>
      </c>
      <c r="AB34">
        <v>-21.742713286853501</v>
      </c>
      <c r="AC34">
        <v>-21.983013637366899</v>
      </c>
      <c r="AD34">
        <v>127.65052725961201</v>
      </c>
      <c r="AE34">
        <v>3898.5390904997798</v>
      </c>
      <c r="AF34">
        <v>11.5166715970181</v>
      </c>
      <c r="AG34">
        <v>4641.7278452532501</v>
      </c>
      <c r="AH34">
        <v>344.83610849715802</v>
      </c>
      <c r="AI34">
        <v>-23.512469019504401</v>
      </c>
      <c r="AJ34">
        <v>-47.544657401747102</v>
      </c>
      <c r="AK34">
        <v>138.04068645516199</v>
      </c>
      <c r="AL34">
        <v>4215.8620397265004</v>
      </c>
      <c r="AM34">
        <v>14.046136995678101</v>
      </c>
      <c r="AN34">
        <v>4943.5571939545698</v>
      </c>
      <c r="AO34">
        <v>344.83610849715802</v>
      </c>
      <c r="AP34">
        <v>-25.2759041959672</v>
      </c>
      <c r="AQ34">
        <v>-73.015009581254503</v>
      </c>
      <c r="AR34">
        <v>148.393737939299</v>
      </c>
      <c r="AS34">
        <v>4532.0516927059898</v>
      </c>
      <c r="AT34">
        <v>16.5665685893429</v>
      </c>
      <c r="AU34">
        <v>4695.874579499</v>
      </c>
      <c r="AV34">
        <v>344.83610849715802</v>
      </c>
      <c r="AW34">
        <v>-21.742713286853501</v>
      </c>
      <c r="AX34">
        <v>-21.983013637366899</v>
      </c>
      <c r="AY34">
        <v>64.8513145969671</v>
      </c>
      <c r="AZ34">
        <v>3900.4085057010798</v>
      </c>
      <c r="BA34">
        <v>429.50437762800698</v>
      </c>
      <c r="BB34">
        <v>5027.8486068460097</v>
      </c>
      <c r="BC34">
        <v>344.83610849715802</v>
      </c>
      <c r="BD34">
        <v>-23.512469019504401</v>
      </c>
      <c r="BE34">
        <v>-47.544657401747102</v>
      </c>
      <c r="BF34">
        <v>70.129909971138801</v>
      </c>
      <c r="BG34">
        <v>4217.8836166302399</v>
      </c>
      <c r="BH34">
        <v>466.05609816872402</v>
      </c>
      <c r="BI34">
        <v>5358.6370126667898</v>
      </c>
      <c r="BJ34">
        <v>344.83610849715802</v>
      </c>
      <c r="BK34">
        <v>-25.2759041959672</v>
      </c>
      <c r="BL34">
        <v>-73.015009581254503</v>
      </c>
      <c r="BM34">
        <v>75.389653218974203</v>
      </c>
      <c r="BN34">
        <v>4534.2248878775099</v>
      </c>
      <c r="BO34">
        <v>502.47727685036801</v>
      </c>
      <c r="BP34">
        <v>4277.8680007285402</v>
      </c>
      <c r="BQ34">
        <v>344.83610849715802</v>
      </c>
      <c r="BR34">
        <v>-21.742713286853501</v>
      </c>
      <c r="BS34">
        <v>-21.983013637366899</v>
      </c>
      <c r="BT34">
        <v>64.8513145969671</v>
      </c>
      <c r="BU34">
        <v>3900.4085057010798</v>
      </c>
      <c r="BV34">
        <v>11.4977988575532</v>
      </c>
      <c r="BW34">
        <v>4575.8182367802901</v>
      </c>
      <c r="BX34">
        <v>344.83610849715802</v>
      </c>
      <c r="BY34">
        <v>-23.512469019504401</v>
      </c>
      <c r="BZ34">
        <v>-47.544657401747102</v>
      </c>
      <c r="CA34">
        <v>70.129909971138801</v>
      </c>
      <c r="CB34">
        <v>4217.8836166302399</v>
      </c>
      <c r="CC34">
        <v>14.025728103000899</v>
      </c>
      <c r="CD34">
        <v>4872.7043648461404</v>
      </c>
      <c r="CE34">
        <v>344.83610849715802</v>
      </c>
      <c r="CF34">
        <v>-25.2759041959672</v>
      </c>
      <c r="CG34">
        <v>-73.015009581254503</v>
      </c>
      <c r="CH34">
        <v>75.389653218974203</v>
      </c>
      <c r="CI34">
        <v>4534.2248878775099</v>
      </c>
      <c r="CJ34">
        <v>16.544629029715001</v>
      </c>
      <c r="CK34">
        <v>4417.2238585711902</v>
      </c>
      <c r="CL34">
        <v>344.83610849715802</v>
      </c>
      <c r="CM34">
        <v>-34.893672440265</v>
      </c>
      <c r="CN34">
        <v>-21.983013637366899</v>
      </c>
      <c r="CO34">
        <v>65.291026657996198</v>
      </c>
      <c r="CP34">
        <v>4058.7471816031298</v>
      </c>
      <c r="CQ34">
        <v>5.2262278905406898</v>
      </c>
      <c r="CR34">
        <v>4726.5170132845496</v>
      </c>
      <c r="CS34">
        <v>344.83610849715802</v>
      </c>
      <c r="CT34">
        <v>-37.733855080751702</v>
      </c>
      <c r="CU34">
        <v>-47.544657401747102</v>
      </c>
      <c r="CV34">
        <v>70.605412548763297</v>
      </c>
      <c r="CW34">
        <v>4389.1103242917598</v>
      </c>
      <c r="CX34">
        <v>7.2436804293711798</v>
      </c>
      <c r="CY34">
        <v>5034.7055495882196</v>
      </c>
      <c r="CZ34">
        <v>344.83610849715802</v>
      </c>
      <c r="DA34">
        <v>-40.563894211807998</v>
      </c>
      <c r="DB34">
        <v>-73.015009581254503</v>
      </c>
      <c r="DC34">
        <v>75.900818489920596</v>
      </c>
      <c r="DD34">
        <v>4718.2935986136399</v>
      </c>
      <c r="DE34">
        <v>9.253927780563</v>
      </c>
      <c r="DF34">
        <v>4812.6296149378604</v>
      </c>
      <c r="DG34">
        <v>344.83610849715802</v>
      </c>
      <c r="DH34">
        <v>-169.45285040360599</v>
      </c>
      <c r="DI34">
        <v>-21.983013637366899</v>
      </c>
      <c r="DJ34">
        <v>140.134247944203</v>
      </c>
      <c r="DK34">
        <v>4501.3603612044999</v>
      </c>
      <c r="DL34">
        <v>17.7347613329711</v>
      </c>
      <c r="DM34">
        <v>5154.1069591229198</v>
      </c>
      <c r="DN34">
        <v>344.83610849715802</v>
      </c>
      <c r="DO34">
        <v>-183.245524273667</v>
      </c>
      <c r="DP34">
        <v>-47.544657401747102</v>
      </c>
      <c r="DQ34">
        <v>151.54052393966199</v>
      </c>
      <c r="DR34">
        <v>4867.7501580467297</v>
      </c>
      <c r="DS34">
        <v>20.7703503147901</v>
      </c>
      <c r="DT34">
        <v>5494.3647413644703</v>
      </c>
      <c r="DU34">
        <v>344.83610849715802</v>
      </c>
      <c r="DV34">
        <v>-196.98893859419201</v>
      </c>
      <c r="DW34">
        <v>-73.015009581254503</v>
      </c>
      <c r="DX34">
        <v>162.906063235136</v>
      </c>
      <c r="DY34">
        <v>5232.8314199002298</v>
      </c>
      <c r="DZ34">
        <v>23.7950979073883</v>
      </c>
      <c r="EA34">
        <v>4452.0893848229098</v>
      </c>
      <c r="EB34">
        <v>344.83610849715802</v>
      </c>
      <c r="EC34">
        <v>-38.418285818069499</v>
      </c>
      <c r="ED34">
        <v>-21.983013637366899</v>
      </c>
      <c r="EE34">
        <v>68.071918065680904</v>
      </c>
      <c r="EF34">
        <v>4094.1080357866199</v>
      </c>
      <c r="EG34">
        <v>5.4746219288868199</v>
      </c>
      <c r="EH34">
        <v>4764.2204312079202</v>
      </c>
      <c r="EI34">
        <v>344.83610849715802</v>
      </c>
      <c r="EJ34">
        <v>-41.545355593958902</v>
      </c>
      <c r="EK34">
        <v>-47.544657401747102</v>
      </c>
      <c r="EL34">
        <v>73.612655582654895</v>
      </c>
      <c r="EM34">
        <v>4427.3493875367003</v>
      </c>
      <c r="EN34">
        <v>7.5122925871175799</v>
      </c>
      <c r="EO34">
        <v>5075.23672385584</v>
      </c>
      <c r="EP34">
        <v>344.83610849715802</v>
      </c>
      <c r="EQ34">
        <v>-44.661257263505803</v>
      </c>
      <c r="ER34">
        <v>-73.015009581254503</v>
      </c>
      <c r="ES34">
        <v>79.133604751354</v>
      </c>
      <c r="ET34">
        <v>4759.4005916019496</v>
      </c>
      <c r="EU34">
        <v>9.5426858501403693</v>
      </c>
      <c r="EV34">
        <v>3978.9494014963898</v>
      </c>
      <c r="EW34">
        <v>344.83610849715802</v>
      </c>
      <c r="EX34">
        <v>0</v>
      </c>
      <c r="EY34">
        <v>-21.983013637366899</v>
      </c>
      <c r="EZ34">
        <v>0</v>
      </c>
      <c r="FA34">
        <v>3654.6240773559002</v>
      </c>
      <c r="FB34">
        <v>1.47222928070578</v>
      </c>
      <c r="FC34">
        <v>4252.5690538897097</v>
      </c>
      <c r="FD34">
        <v>344.83610849715802</v>
      </c>
      <c r="FE34">
        <v>0</v>
      </c>
      <c r="FF34">
        <v>-47.544657401747102</v>
      </c>
      <c r="FG34">
        <v>0</v>
      </c>
      <c r="FH34">
        <v>3952.0934790011402</v>
      </c>
      <c r="FI34">
        <v>3.18412379315436</v>
      </c>
      <c r="FJ34">
        <v>4525.2114932387603</v>
      </c>
      <c r="FK34">
        <v>344.83610849715802</v>
      </c>
      <c r="FL34">
        <v>0</v>
      </c>
      <c r="FM34">
        <v>-73.015009581254503</v>
      </c>
      <c r="FN34">
        <v>0</v>
      </c>
      <c r="FO34">
        <v>4248.5004899262303</v>
      </c>
      <c r="FP34">
        <v>4.8899043966299098</v>
      </c>
      <c r="FQ34">
        <v>8253.5903653254609</v>
      </c>
      <c r="FR34">
        <v>344.83610849715802</v>
      </c>
      <c r="FS34">
        <v>-314.04305196238499</v>
      </c>
      <c r="FT34">
        <v>-21.983013637366899</v>
      </c>
      <c r="FU34">
        <v>117.523847984393</v>
      </c>
      <c r="FV34">
        <v>7305.7449268856299</v>
      </c>
      <c r="FW34">
        <v>821.51154755802497</v>
      </c>
      <c r="FX34">
        <v>8875.1459101234705</v>
      </c>
      <c r="FY34">
        <v>344.83610849715802</v>
      </c>
      <c r="FZ34">
        <v>-339.60469572676499</v>
      </c>
      <c r="GA34">
        <v>-47.544657401747102</v>
      </c>
      <c r="GB34">
        <v>127.089742587774</v>
      </c>
      <c r="GC34">
        <v>7900.3985837251603</v>
      </c>
      <c r="GD34">
        <v>889.97082844188401</v>
      </c>
      <c r="GE34">
        <v>9494.4816136900499</v>
      </c>
      <c r="GF34">
        <v>344.83610849715802</v>
      </c>
      <c r="GG34">
        <v>-365.075047906272</v>
      </c>
      <c r="GH34">
        <v>-73.015009581254503</v>
      </c>
      <c r="GI34">
        <v>136.62147328185699</v>
      </c>
      <c r="GJ34">
        <v>8492.9284775045508</v>
      </c>
      <c r="GK34">
        <v>958.18561189401396</v>
      </c>
    </row>
    <row r="35" spans="3:193" x14ac:dyDescent="0.25">
      <c r="D35" t="s">
        <v>61</v>
      </c>
      <c r="E35">
        <v>4231.7637010247499</v>
      </c>
      <c r="F35">
        <v>344.83610842188801</v>
      </c>
      <c r="G35">
        <v>-156.18283484376801</v>
      </c>
      <c r="H35">
        <v>-21.985476511661801</v>
      </c>
      <c r="I35">
        <v>132.13834434767901</v>
      </c>
      <c r="J35">
        <v>3853.2119042427498</v>
      </c>
      <c r="K35">
        <v>79.745655367867499</v>
      </c>
      <c r="L35">
        <v>4525.9585981866603</v>
      </c>
      <c r="M35">
        <v>344.83610842188801</v>
      </c>
      <c r="N35">
        <v>-168.895391168261</v>
      </c>
      <c r="O35">
        <v>-47.549984083361601</v>
      </c>
      <c r="P35">
        <v>142.89379098062901</v>
      </c>
      <c r="Q35">
        <v>4166.84543133227</v>
      </c>
      <c r="R35">
        <v>87.828642703489393</v>
      </c>
      <c r="S35">
        <v>4819.1027992872696</v>
      </c>
      <c r="T35">
        <v>344.83610842188801</v>
      </c>
      <c r="U35">
        <v>-181.56254550588</v>
      </c>
      <c r="V35">
        <v>-73.0231898423053</v>
      </c>
      <c r="W35">
        <v>153.61082530417701</v>
      </c>
      <c r="X35">
        <v>4479.3588386821903</v>
      </c>
      <c r="Y35">
        <v>95.882762227198299</v>
      </c>
      <c r="Z35">
        <v>4043.9824022924599</v>
      </c>
      <c r="AA35">
        <v>344.83610842188801</v>
      </c>
      <c r="AB35">
        <v>-21.745149239018101</v>
      </c>
      <c r="AC35">
        <v>-21.985476511661801</v>
      </c>
      <c r="AD35">
        <v>127.65052741364499</v>
      </c>
      <c r="AE35">
        <v>3603.70972059522</v>
      </c>
      <c r="AF35">
        <v>11.516671612392001</v>
      </c>
      <c r="AG35">
        <v>4322.8927751389501</v>
      </c>
      <c r="AH35">
        <v>344.83610842188801</v>
      </c>
      <c r="AI35">
        <v>-23.5151032468452</v>
      </c>
      <c r="AJ35">
        <v>-47.549984083361601</v>
      </c>
      <c r="AK35">
        <v>138.04068662173199</v>
      </c>
      <c r="AL35">
        <v>3897.0349304111101</v>
      </c>
      <c r="AM35">
        <v>14.0461370144287</v>
      </c>
      <c r="AN35">
        <v>4600.8070395109798</v>
      </c>
      <c r="AO35">
        <v>344.83610842188801</v>
      </c>
      <c r="AP35">
        <v>-25.278735990358602</v>
      </c>
      <c r="AQ35">
        <v>-73.0231898423053</v>
      </c>
      <c r="AR35">
        <v>148.39373811836199</v>
      </c>
      <c r="AS35">
        <v>4189.3125501919403</v>
      </c>
      <c r="AT35">
        <v>16.566568611458099</v>
      </c>
      <c r="AU35">
        <v>4400.8989356149305</v>
      </c>
      <c r="AV35">
        <v>344.83610842188801</v>
      </c>
      <c r="AW35">
        <v>-21.745149239018101</v>
      </c>
      <c r="AX35">
        <v>-21.985476511661801</v>
      </c>
      <c r="AY35">
        <v>64.851314718114395</v>
      </c>
      <c r="AZ35">
        <v>3605.4377601444899</v>
      </c>
      <c r="BA35">
        <v>429.50437808111201</v>
      </c>
      <c r="BB35">
        <v>4708.8606541969602</v>
      </c>
      <c r="BC35">
        <v>344.83610842188801</v>
      </c>
      <c r="BD35">
        <v>-23.5151032468452</v>
      </c>
      <c r="BE35">
        <v>-47.549984083361601</v>
      </c>
      <c r="BF35">
        <v>70.129910102146894</v>
      </c>
      <c r="BG35">
        <v>3898.9036243423002</v>
      </c>
      <c r="BH35">
        <v>466.056098660835</v>
      </c>
      <c r="BI35">
        <v>5015.7225094983496</v>
      </c>
      <c r="BJ35">
        <v>344.83610842188801</v>
      </c>
      <c r="BK35">
        <v>-25.278735990358602</v>
      </c>
      <c r="BL35">
        <v>-73.0231898423053</v>
      </c>
      <c r="BM35">
        <v>75.389653359807895</v>
      </c>
      <c r="BN35">
        <v>4191.3213961679703</v>
      </c>
      <c r="BO35">
        <v>502.477277381345</v>
      </c>
      <c r="BP35">
        <v>3982.89235640672</v>
      </c>
      <c r="BQ35">
        <v>344.83610842188801</v>
      </c>
      <c r="BR35">
        <v>-21.745149239018101</v>
      </c>
      <c r="BS35">
        <v>-21.985476511661801</v>
      </c>
      <c r="BT35">
        <v>64.851314718114395</v>
      </c>
      <c r="BU35">
        <v>3605.4377601444899</v>
      </c>
      <c r="BV35">
        <v>11.4977988729019</v>
      </c>
      <c r="BW35">
        <v>4256.8302836578496</v>
      </c>
      <c r="BX35">
        <v>344.83610842188801</v>
      </c>
      <c r="BY35">
        <v>-23.5151032468452</v>
      </c>
      <c r="BZ35">
        <v>-47.549984083361601</v>
      </c>
      <c r="CA35">
        <v>70.129910102146894</v>
      </c>
      <c r="CB35">
        <v>3898.9036243423002</v>
      </c>
      <c r="CC35">
        <v>14.0257281217242</v>
      </c>
      <c r="CD35">
        <v>4529.7898611687997</v>
      </c>
      <c r="CE35">
        <v>344.83610842188801</v>
      </c>
      <c r="CF35">
        <v>-25.278735990358602</v>
      </c>
      <c r="CG35">
        <v>-73.0231898423053</v>
      </c>
      <c r="CH35">
        <v>75.389653359807895</v>
      </c>
      <c r="CI35">
        <v>4191.3213961679703</v>
      </c>
      <c r="CJ35">
        <v>16.544629051800801</v>
      </c>
      <c r="CK35">
        <v>4110.27228292377</v>
      </c>
      <c r="CL35">
        <v>344.83610842188801</v>
      </c>
      <c r="CM35">
        <v>-34.897581764542601</v>
      </c>
      <c r="CN35">
        <v>-21.985476511661801</v>
      </c>
      <c r="CO35">
        <v>65.291026692230005</v>
      </c>
      <c r="CP35">
        <v>3751.8019781883399</v>
      </c>
      <c r="CQ35">
        <v>5.2262278975173198</v>
      </c>
      <c r="CR35">
        <v>4394.57834372862</v>
      </c>
      <c r="CS35">
        <v>344.83610842188801</v>
      </c>
      <c r="CT35">
        <v>-37.7380826058425</v>
      </c>
      <c r="CU35">
        <v>-47.549984083361601</v>
      </c>
      <c r="CV35">
        <v>70.605412585783498</v>
      </c>
      <c r="CW35">
        <v>4057.1812089711102</v>
      </c>
      <c r="CX35">
        <v>7.2436804390409604</v>
      </c>
      <c r="CY35">
        <v>4677.8690257448798</v>
      </c>
      <c r="CZ35">
        <v>344.83610842188801</v>
      </c>
      <c r="DA35">
        <v>-40.568438801280699</v>
      </c>
      <c r="DB35">
        <v>-73.0231898423053</v>
      </c>
      <c r="DC35">
        <v>75.900818529717299</v>
      </c>
      <c r="DD35">
        <v>4361.46979964395</v>
      </c>
      <c r="DE35">
        <v>9.2539277929163006</v>
      </c>
      <c r="DF35">
        <v>4472.2051507911801</v>
      </c>
      <c r="DG35">
        <v>344.83610842188801</v>
      </c>
      <c r="DH35">
        <v>-169.45675973894501</v>
      </c>
      <c r="DI35">
        <v>-21.985476511661801</v>
      </c>
      <c r="DJ35">
        <v>140.13424811825001</v>
      </c>
      <c r="DK35">
        <v>4160.94226914501</v>
      </c>
      <c r="DL35">
        <v>17.734761356645599</v>
      </c>
      <c r="DM35">
        <v>4785.97086363175</v>
      </c>
      <c r="DN35">
        <v>344.83610842188801</v>
      </c>
      <c r="DO35">
        <v>-183.24975181072</v>
      </c>
      <c r="DP35">
        <v>-47.549984083361601</v>
      </c>
      <c r="DQ35">
        <v>151.54052412787499</v>
      </c>
      <c r="DR35">
        <v>4499.6236166335502</v>
      </c>
      <c r="DS35">
        <v>20.770350342516899</v>
      </c>
      <c r="DT35">
        <v>5098.61598464075</v>
      </c>
      <c r="DU35">
        <v>344.83610842188801</v>
      </c>
      <c r="DV35">
        <v>-196.99348319652401</v>
      </c>
      <c r="DW35">
        <v>-73.0231898423053</v>
      </c>
      <c r="DX35">
        <v>162.906063437466</v>
      </c>
      <c r="DY35">
        <v>4837.0953878810697</v>
      </c>
      <c r="DZ35">
        <v>23.795097939152999</v>
      </c>
      <c r="EA35">
        <v>4142.4632284639702</v>
      </c>
      <c r="EB35">
        <v>344.83610842188801</v>
      </c>
      <c r="EC35">
        <v>-38.422590023587198</v>
      </c>
      <c r="ED35">
        <v>-21.985476511661801</v>
      </c>
      <c r="EE35">
        <v>68.071918192844507</v>
      </c>
      <c r="EF35">
        <v>3784.4886464482902</v>
      </c>
      <c r="EG35">
        <v>5.4746219361950397</v>
      </c>
      <c r="EH35">
        <v>4429.3894825104599</v>
      </c>
      <c r="EI35">
        <v>344.83610842188801</v>
      </c>
      <c r="EJ35">
        <v>-41.550010141786203</v>
      </c>
      <c r="EK35">
        <v>-47.549984083361601</v>
      </c>
      <c r="EL35">
        <v>73.612655720169101</v>
      </c>
      <c r="EM35">
        <v>4092.5284199963999</v>
      </c>
      <c r="EN35">
        <v>7.5122925971459402</v>
      </c>
      <c r="EO35">
        <v>4715.2909999353597</v>
      </c>
      <c r="EP35">
        <v>344.83610842188801</v>
      </c>
      <c r="EQ35">
        <v>-44.666260902420198</v>
      </c>
      <c r="ER35">
        <v>-73.0231898423053</v>
      </c>
      <c r="ES35">
        <v>79.133604899181805</v>
      </c>
      <c r="ET35">
        <v>4399.4680514961301</v>
      </c>
      <c r="EU35">
        <v>9.54268586287915</v>
      </c>
      <c r="EV35">
        <v>3702.5637886169202</v>
      </c>
      <c r="EW35">
        <v>344.83610842188801</v>
      </c>
      <c r="EX35">
        <v>0</v>
      </c>
      <c r="EY35">
        <v>-21.985476511661801</v>
      </c>
      <c r="EZ35">
        <v>0</v>
      </c>
      <c r="FA35">
        <v>3378.2409274240199</v>
      </c>
      <c r="FB35">
        <v>1.4722292826711001</v>
      </c>
      <c r="FC35">
        <v>3953.6842743037701</v>
      </c>
      <c r="FD35">
        <v>344.83610842188801</v>
      </c>
      <c r="FE35">
        <v>0</v>
      </c>
      <c r="FF35">
        <v>-47.549984083361601</v>
      </c>
      <c r="FG35">
        <v>0</v>
      </c>
      <c r="FH35">
        <v>3653.2140261678401</v>
      </c>
      <c r="FI35">
        <v>3.1841237974049301</v>
      </c>
      <c r="FJ35">
        <v>4203.9079011131598</v>
      </c>
      <c r="FK35">
        <v>344.83610842188801</v>
      </c>
      <c r="FL35">
        <v>0</v>
      </c>
      <c r="FM35">
        <v>-73.0231898423053</v>
      </c>
      <c r="FN35">
        <v>0</v>
      </c>
      <c r="FO35">
        <v>3927.2050781304201</v>
      </c>
      <c r="FP35">
        <v>4.88990440315757</v>
      </c>
      <c r="FQ35">
        <v>7701.0513532438099</v>
      </c>
      <c r="FR35">
        <v>344.83610842188801</v>
      </c>
      <c r="FS35">
        <v>-314.07823588088303</v>
      </c>
      <c r="FT35">
        <v>-21.985476511661801</v>
      </c>
      <c r="FU35">
        <v>117.523848046014</v>
      </c>
      <c r="FV35">
        <v>6753.2435607390098</v>
      </c>
      <c r="FW35">
        <v>821.51154842944197</v>
      </c>
      <c r="FX35">
        <v>8277.6301290747106</v>
      </c>
      <c r="FY35">
        <v>344.83610842188801</v>
      </c>
      <c r="FZ35">
        <v>-339.64274345258298</v>
      </c>
      <c r="GA35">
        <v>-47.549984083361601</v>
      </c>
      <c r="GB35">
        <v>127.08974265441</v>
      </c>
      <c r="GC35">
        <v>7302.9261761480002</v>
      </c>
      <c r="GD35">
        <v>889.97082938635504</v>
      </c>
      <c r="GE35">
        <v>8852.1496949919292</v>
      </c>
      <c r="GF35">
        <v>344.83610842188801</v>
      </c>
      <c r="GG35">
        <v>-365.11594921152698</v>
      </c>
      <c r="GH35">
        <v>-73.0231898423053</v>
      </c>
      <c r="GI35">
        <v>136.62147335349101</v>
      </c>
      <c r="GJ35">
        <v>7850.6456393590997</v>
      </c>
      <c r="GK35">
        <v>958.18561291127901</v>
      </c>
    </row>
    <row r="36" spans="3:193" x14ac:dyDescent="0.25">
      <c r="C36" t="s">
        <v>62</v>
      </c>
      <c r="D36" t="s">
        <v>62</v>
      </c>
      <c r="E36">
        <v>0</v>
      </c>
      <c r="F36">
        <v>0</v>
      </c>
      <c r="G36">
        <v>0</v>
      </c>
      <c r="H36">
        <v>0</v>
      </c>
      <c r="I36">
        <v>0</v>
      </c>
      <c r="J36">
        <v>0</v>
      </c>
      <c r="K36">
        <v>0</v>
      </c>
      <c r="L36">
        <v>0</v>
      </c>
      <c r="M36">
        <v>0</v>
      </c>
      <c r="N36">
        <v>0</v>
      </c>
      <c r="O36">
        <v>0</v>
      </c>
      <c r="P36">
        <v>0</v>
      </c>
      <c r="Q36">
        <v>0</v>
      </c>
      <c r="R36">
        <v>0</v>
      </c>
      <c r="S36">
        <v>0</v>
      </c>
      <c r="T36">
        <v>0</v>
      </c>
      <c r="U36">
        <v>0</v>
      </c>
      <c r="V36">
        <v>0</v>
      </c>
      <c r="W36">
        <v>0</v>
      </c>
      <c r="X36">
        <v>0</v>
      </c>
      <c r="Y36">
        <v>0</v>
      </c>
      <c r="Z36">
        <v>0</v>
      </c>
      <c r="AA36">
        <v>0</v>
      </c>
      <c r="AB36">
        <v>0</v>
      </c>
      <c r="AC36">
        <v>0</v>
      </c>
      <c r="AD36">
        <v>0</v>
      </c>
      <c r="AE36">
        <v>0</v>
      </c>
      <c r="AF36">
        <v>0</v>
      </c>
      <c r="AG36">
        <v>0</v>
      </c>
      <c r="AH36">
        <v>0</v>
      </c>
      <c r="AI36">
        <v>0</v>
      </c>
      <c r="AJ36">
        <v>0</v>
      </c>
      <c r="AK36">
        <v>0</v>
      </c>
      <c r="AL36">
        <v>0</v>
      </c>
      <c r="AM36">
        <v>0</v>
      </c>
      <c r="AN36">
        <v>0</v>
      </c>
      <c r="AO36">
        <v>0</v>
      </c>
      <c r="AP36">
        <v>0</v>
      </c>
      <c r="AQ36">
        <v>0</v>
      </c>
      <c r="AR36">
        <v>0</v>
      </c>
      <c r="AS36">
        <v>0</v>
      </c>
      <c r="AT36">
        <v>0</v>
      </c>
      <c r="AU36">
        <v>0</v>
      </c>
      <c r="AV36">
        <v>0</v>
      </c>
      <c r="AW36">
        <v>0</v>
      </c>
      <c r="AX36">
        <v>0</v>
      </c>
      <c r="AY36">
        <v>0</v>
      </c>
      <c r="AZ36">
        <v>0</v>
      </c>
      <c r="BA36">
        <v>0</v>
      </c>
      <c r="BB36">
        <v>0</v>
      </c>
      <c r="BC36">
        <v>0</v>
      </c>
      <c r="BD36">
        <v>0</v>
      </c>
      <c r="BE36">
        <v>0</v>
      </c>
      <c r="BF36">
        <v>0</v>
      </c>
      <c r="BG36">
        <v>0</v>
      </c>
      <c r="BH36">
        <v>0</v>
      </c>
      <c r="BI36">
        <v>0</v>
      </c>
      <c r="BJ36">
        <v>0</v>
      </c>
      <c r="BK36">
        <v>0</v>
      </c>
      <c r="BL36">
        <v>0</v>
      </c>
      <c r="BM36">
        <v>0</v>
      </c>
      <c r="BN36">
        <v>0</v>
      </c>
      <c r="BO36">
        <v>0</v>
      </c>
      <c r="BP36">
        <v>0</v>
      </c>
      <c r="BQ36">
        <v>0</v>
      </c>
      <c r="BR36">
        <v>0</v>
      </c>
      <c r="BS36">
        <v>0</v>
      </c>
      <c r="BT36">
        <v>0</v>
      </c>
      <c r="BU36">
        <v>0</v>
      </c>
      <c r="BV36">
        <v>0</v>
      </c>
      <c r="BW36">
        <v>0</v>
      </c>
      <c r="BX36">
        <v>0</v>
      </c>
      <c r="BY36">
        <v>0</v>
      </c>
      <c r="BZ36">
        <v>0</v>
      </c>
      <c r="CA36">
        <v>0</v>
      </c>
      <c r="CB36">
        <v>0</v>
      </c>
      <c r="CC36">
        <v>0</v>
      </c>
      <c r="CD36">
        <v>0</v>
      </c>
      <c r="CE36">
        <v>0</v>
      </c>
      <c r="CF36">
        <v>0</v>
      </c>
      <c r="CG36">
        <v>0</v>
      </c>
      <c r="CH36">
        <v>0</v>
      </c>
      <c r="CI36">
        <v>0</v>
      </c>
      <c r="CJ36">
        <v>0</v>
      </c>
      <c r="CK36">
        <v>0</v>
      </c>
      <c r="CL36">
        <v>0</v>
      </c>
      <c r="CM36">
        <v>0</v>
      </c>
      <c r="CN36">
        <v>0</v>
      </c>
      <c r="CO36">
        <v>0</v>
      </c>
      <c r="CP36">
        <v>0</v>
      </c>
      <c r="CQ36">
        <v>0</v>
      </c>
      <c r="CR36">
        <v>0</v>
      </c>
      <c r="CS36">
        <v>0</v>
      </c>
      <c r="CT36">
        <v>0</v>
      </c>
      <c r="CU36">
        <v>0</v>
      </c>
      <c r="CV36">
        <v>0</v>
      </c>
      <c r="CW36">
        <v>0</v>
      </c>
      <c r="CX36">
        <v>0</v>
      </c>
      <c r="CY36">
        <v>0</v>
      </c>
      <c r="CZ36">
        <v>0</v>
      </c>
      <c r="DA36">
        <v>0</v>
      </c>
      <c r="DB36">
        <v>0</v>
      </c>
      <c r="DC36">
        <v>0</v>
      </c>
      <c r="DD36">
        <v>0</v>
      </c>
      <c r="DE36">
        <v>0</v>
      </c>
      <c r="DF36">
        <v>0</v>
      </c>
      <c r="DG36">
        <v>0</v>
      </c>
      <c r="DH36">
        <v>0</v>
      </c>
      <c r="DI36">
        <v>0</v>
      </c>
      <c r="DJ36">
        <v>0</v>
      </c>
      <c r="DK36">
        <v>0</v>
      </c>
      <c r="DL36">
        <v>0</v>
      </c>
      <c r="DM36">
        <v>0</v>
      </c>
      <c r="DN36">
        <v>0</v>
      </c>
      <c r="DO36">
        <v>0</v>
      </c>
      <c r="DP36">
        <v>0</v>
      </c>
      <c r="DQ36">
        <v>0</v>
      </c>
      <c r="DR36">
        <v>0</v>
      </c>
      <c r="DS36">
        <v>0</v>
      </c>
      <c r="DT36">
        <v>0</v>
      </c>
      <c r="DU36">
        <v>0</v>
      </c>
      <c r="DV36">
        <v>0</v>
      </c>
      <c r="DW36">
        <v>0</v>
      </c>
      <c r="DX36">
        <v>0</v>
      </c>
      <c r="DY36">
        <v>0</v>
      </c>
      <c r="DZ36">
        <v>0</v>
      </c>
      <c r="EA36">
        <v>0</v>
      </c>
      <c r="EB36">
        <v>0</v>
      </c>
      <c r="EC36">
        <v>0</v>
      </c>
      <c r="ED36">
        <v>0</v>
      </c>
      <c r="EE36">
        <v>0</v>
      </c>
      <c r="EF36">
        <v>0</v>
      </c>
      <c r="EG36">
        <v>0</v>
      </c>
      <c r="EH36">
        <v>0</v>
      </c>
      <c r="EI36">
        <v>0</v>
      </c>
      <c r="EJ36">
        <v>0</v>
      </c>
      <c r="EK36">
        <v>0</v>
      </c>
      <c r="EL36">
        <v>0</v>
      </c>
      <c r="EM36">
        <v>0</v>
      </c>
      <c r="EN36">
        <v>0</v>
      </c>
      <c r="EO36">
        <v>0</v>
      </c>
      <c r="EP36">
        <v>0</v>
      </c>
      <c r="EQ36">
        <v>0</v>
      </c>
      <c r="ER36">
        <v>0</v>
      </c>
      <c r="ES36">
        <v>0</v>
      </c>
      <c r="ET36">
        <v>0</v>
      </c>
      <c r="EU36">
        <v>0</v>
      </c>
      <c r="EV36">
        <v>0</v>
      </c>
      <c r="EW36">
        <v>0</v>
      </c>
      <c r="EX36">
        <v>0</v>
      </c>
      <c r="EY36">
        <v>0</v>
      </c>
      <c r="EZ36">
        <v>0</v>
      </c>
      <c r="FA36">
        <v>0</v>
      </c>
      <c r="FB36">
        <v>0</v>
      </c>
      <c r="FC36">
        <v>0</v>
      </c>
      <c r="FD36">
        <v>0</v>
      </c>
      <c r="FE36">
        <v>0</v>
      </c>
      <c r="FF36">
        <v>0</v>
      </c>
      <c r="FG36">
        <v>0</v>
      </c>
      <c r="FH36">
        <v>0</v>
      </c>
      <c r="FI36">
        <v>0</v>
      </c>
      <c r="FJ36">
        <v>0</v>
      </c>
      <c r="FK36">
        <v>0</v>
      </c>
      <c r="FL36">
        <v>0</v>
      </c>
      <c r="FM36">
        <v>0</v>
      </c>
      <c r="FN36">
        <v>0</v>
      </c>
      <c r="FO36">
        <v>0</v>
      </c>
      <c r="FP36">
        <v>0</v>
      </c>
      <c r="FQ36">
        <v>0</v>
      </c>
      <c r="FR36">
        <v>0</v>
      </c>
      <c r="FS36">
        <v>0</v>
      </c>
      <c r="FT36">
        <v>0</v>
      </c>
      <c r="FU36">
        <v>0</v>
      </c>
      <c r="FV36">
        <v>0</v>
      </c>
      <c r="FW36">
        <v>0</v>
      </c>
      <c r="FX36">
        <v>0</v>
      </c>
      <c r="FY36">
        <v>0</v>
      </c>
      <c r="FZ36">
        <v>0</v>
      </c>
      <c r="GA36">
        <v>0</v>
      </c>
      <c r="GB36">
        <v>0</v>
      </c>
      <c r="GC36">
        <v>0</v>
      </c>
      <c r="GD36">
        <v>0</v>
      </c>
      <c r="GE36">
        <v>0</v>
      </c>
      <c r="GF36">
        <v>0</v>
      </c>
      <c r="GG36">
        <v>0</v>
      </c>
      <c r="GH36">
        <v>0</v>
      </c>
      <c r="GI36">
        <v>0</v>
      </c>
      <c r="GJ36">
        <v>0</v>
      </c>
      <c r="GK36">
        <v>0</v>
      </c>
    </row>
    <row r="37" spans="3:193" x14ac:dyDescent="0.25">
      <c r="C37" t="s">
        <v>63</v>
      </c>
      <c r="D37" t="s">
        <v>63</v>
      </c>
      <c r="E37">
        <v>0</v>
      </c>
      <c r="F37">
        <v>0</v>
      </c>
      <c r="G37">
        <v>0</v>
      </c>
      <c r="H37">
        <v>0</v>
      </c>
      <c r="I37">
        <v>0</v>
      </c>
      <c r="J37">
        <v>0</v>
      </c>
      <c r="K37">
        <v>0</v>
      </c>
      <c r="L37">
        <v>0</v>
      </c>
      <c r="M37">
        <v>0</v>
      </c>
      <c r="N37">
        <v>0</v>
      </c>
      <c r="O37">
        <v>0</v>
      </c>
      <c r="P37">
        <v>0</v>
      </c>
      <c r="Q37">
        <v>0</v>
      </c>
      <c r="R37">
        <v>0</v>
      </c>
      <c r="S37">
        <v>0</v>
      </c>
      <c r="T37">
        <v>0</v>
      </c>
      <c r="U37">
        <v>0</v>
      </c>
      <c r="V37">
        <v>0</v>
      </c>
      <c r="W37">
        <v>0</v>
      </c>
      <c r="X37">
        <v>0</v>
      </c>
      <c r="Y37">
        <v>0</v>
      </c>
      <c r="Z37">
        <v>0</v>
      </c>
      <c r="AA37">
        <v>0</v>
      </c>
      <c r="AB37">
        <v>0</v>
      </c>
      <c r="AC37">
        <v>0</v>
      </c>
      <c r="AD37">
        <v>0</v>
      </c>
      <c r="AE37">
        <v>0</v>
      </c>
      <c r="AF37">
        <v>0</v>
      </c>
      <c r="AG37">
        <v>0</v>
      </c>
      <c r="AH37">
        <v>0</v>
      </c>
      <c r="AI37">
        <v>0</v>
      </c>
      <c r="AJ37">
        <v>0</v>
      </c>
      <c r="AK37">
        <v>0</v>
      </c>
      <c r="AL37">
        <v>0</v>
      </c>
      <c r="AM37">
        <v>0</v>
      </c>
      <c r="AN37">
        <v>0</v>
      </c>
      <c r="AO37">
        <v>0</v>
      </c>
      <c r="AP37">
        <v>0</v>
      </c>
      <c r="AQ37">
        <v>0</v>
      </c>
      <c r="AR37">
        <v>0</v>
      </c>
      <c r="AS37">
        <v>0</v>
      </c>
      <c r="AT37">
        <v>0</v>
      </c>
      <c r="AU37">
        <v>0</v>
      </c>
      <c r="AV37">
        <v>0</v>
      </c>
      <c r="AW37">
        <v>0</v>
      </c>
      <c r="AX37">
        <v>0</v>
      </c>
      <c r="AY37">
        <v>0</v>
      </c>
      <c r="AZ37">
        <v>0</v>
      </c>
      <c r="BA37">
        <v>0</v>
      </c>
      <c r="BB37">
        <v>0</v>
      </c>
      <c r="BC37">
        <v>0</v>
      </c>
      <c r="BD37">
        <v>0</v>
      </c>
      <c r="BE37">
        <v>0</v>
      </c>
      <c r="BF37">
        <v>0</v>
      </c>
      <c r="BG37">
        <v>0</v>
      </c>
      <c r="BH37">
        <v>0</v>
      </c>
      <c r="BI37">
        <v>0</v>
      </c>
      <c r="BJ37">
        <v>0</v>
      </c>
      <c r="BK37">
        <v>0</v>
      </c>
      <c r="BL37">
        <v>0</v>
      </c>
      <c r="BM37">
        <v>0</v>
      </c>
      <c r="BN37">
        <v>0</v>
      </c>
      <c r="BO37">
        <v>0</v>
      </c>
      <c r="BP37">
        <v>0</v>
      </c>
      <c r="BQ37">
        <v>0</v>
      </c>
      <c r="BR37">
        <v>0</v>
      </c>
      <c r="BS37">
        <v>0</v>
      </c>
      <c r="BT37">
        <v>0</v>
      </c>
      <c r="BU37">
        <v>0</v>
      </c>
      <c r="BV37">
        <v>0</v>
      </c>
      <c r="BW37">
        <v>0</v>
      </c>
      <c r="BX37">
        <v>0</v>
      </c>
      <c r="BY37">
        <v>0</v>
      </c>
      <c r="BZ37">
        <v>0</v>
      </c>
      <c r="CA37">
        <v>0</v>
      </c>
      <c r="CB37">
        <v>0</v>
      </c>
      <c r="CC37">
        <v>0</v>
      </c>
      <c r="CD37">
        <v>0</v>
      </c>
      <c r="CE37">
        <v>0</v>
      </c>
      <c r="CF37">
        <v>0</v>
      </c>
      <c r="CG37">
        <v>0</v>
      </c>
      <c r="CH37">
        <v>0</v>
      </c>
      <c r="CI37">
        <v>0</v>
      </c>
      <c r="CJ37">
        <v>0</v>
      </c>
      <c r="CK37">
        <v>0</v>
      </c>
      <c r="CL37">
        <v>0</v>
      </c>
      <c r="CM37">
        <v>0</v>
      </c>
      <c r="CN37">
        <v>0</v>
      </c>
      <c r="CO37">
        <v>0</v>
      </c>
      <c r="CP37">
        <v>0</v>
      </c>
      <c r="CQ37">
        <v>0</v>
      </c>
      <c r="CR37">
        <v>0</v>
      </c>
      <c r="CS37">
        <v>0</v>
      </c>
      <c r="CT37">
        <v>0</v>
      </c>
      <c r="CU37">
        <v>0</v>
      </c>
      <c r="CV37">
        <v>0</v>
      </c>
      <c r="CW37">
        <v>0</v>
      </c>
      <c r="CX37">
        <v>0</v>
      </c>
      <c r="CY37">
        <v>0</v>
      </c>
      <c r="CZ37">
        <v>0</v>
      </c>
      <c r="DA37">
        <v>0</v>
      </c>
      <c r="DB37">
        <v>0</v>
      </c>
      <c r="DC37">
        <v>0</v>
      </c>
      <c r="DD37">
        <v>0</v>
      </c>
      <c r="DE37">
        <v>0</v>
      </c>
      <c r="DF37">
        <v>0</v>
      </c>
      <c r="DG37">
        <v>0</v>
      </c>
      <c r="DH37">
        <v>0</v>
      </c>
      <c r="DI37">
        <v>0</v>
      </c>
      <c r="DJ37">
        <v>0</v>
      </c>
      <c r="DK37">
        <v>0</v>
      </c>
      <c r="DL37">
        <v>0</v>
      </c>
      <c r="DM37">
        <v>0</v>
      </c>
      <c r="DN37">
        <v>0</v>
      </c>
      <c r="DO37">
        <v>0</v>
      </c>
      <c r="DP37">
        <v>0</v>
      </c>
      <c r="DQ37">
        <v>0</v>
      </c>
      <c r="DR37">
        <v>0</v>
      </c>
      <c r="DS37">
        <v>0</v>
      </c>
      <c r="DT37">
        <v>0</v>
      </c>
      <c r="DU37">
        <v>0</v>
      </c>
      <c r="DV37">
        <v>0</v>
      </c>
      <c r="DW37">
        <v>0</v>
      </c>
      <c r="DX37">
        <v>0</v>
      </c>
      <c r="DY37">
        <v>0</v>
      </c>
      <c r="DZ37">
        <v>0</v>
      </c>
      <c r="EA37">
        <v>0</v>
      </c>
      <c r="EB37">
        <v>0</v>
      </c>
      <c r="EC37">
        <v>0</v>
      </c>
      <c r="ED37">
        <v>0</v>
      </c>
      <c r="EE37">
        <v>0</v>
      </c>
      <c r="EF37">
        <v>0</v>
      </c>
      <c r="EG37">
        <v>0</v>
      </c>
      <c r="EH37">
        <v>0</v>
      </c>
      <c r="EI37">
        <v>0</v>
      </c>
      <c r="EJ37">
        <v>0</v>
      </c>
      <c r="EK37">
        <v>0</v>
      </c>
      <c r="EL37">
        <v>0</v>
      </c>
      <c r="EM37">
        <v>0</v>
      </c>
      <c r="EN37">
        <v>0</v>
      </c>
      <c r="EO37">
        <v>0</v>
      </c>
      <c r="EP37">
        <v>0</v>
      </c>
      <c r="EQ37">
        <v>0</v>
      </c>
      <c r="ER37">
        <v>0</v>
      </c>
      <c r="ES37">
        <v>0</v>
      </c>
      <c r="ET37">
        <v>0</v>
      </c>
      <c r="EU37">
        <v>0</v>
      </c>
      <c r="EV37">
        <v>0</v>
      </c>
      <c r="EW37">
        <v>0</v>
      </c>
      <c r="EX37">
        <v>0</v>
      </c>
      <c r="EY37">
        <v>0</v>
      </c>
      <c r="EZ37">
        <v>0</v>
      </c>
      <c r="FA37">
        <v>0</v>
      </c>
      <c r="FB37">
        <v>0</v>
      </c>
      <c r="FC37">
        <v>0</v>
      </c>
      <c r="FD37">
        <v>0</v>
      </c>
      <c r="FE37">
        <v>0</v>
      </c>
      <c r="FF37">
        <v>0</v>
      </c>
      <c r="FG37">
        <v>0</v>
      </c>
      <c r="FH37">
        <v>0</v>
      </c>
      <c r="FI37">
        <v>0</v>
      </c>
      <c r="FJ37">
        <v>0</v>
      </c>
      <c r="FK37">
        <v>0</v>
      </c>
      <c r="FL37">
        <v>0</v>
      </c>
      <c r="FM37">
        <v>0</v>
      </c>
      <c r="FN37">
        <v>0</v>
      </c>
      <c r="FO37">
        <v>0</v>
      </c>
      <c r="FP37">
        <v>0</v>
      </c>
      <c r="FQ37">
        <v>0</v>
      </c>
      <c r="FR37">
        <v>0</v>
      </c>
      <c r="FS37">
        <v>0</v>
      </c>
      <c r="FT37">
        <v>0</v>
      </c>
      <c r="FU37">
        <v>0</v>
      </c>
      <c r="FV37">
        <v>0</v>
      </c>
      <c r="FW37">
        <v>0</v>
      </c>
      <c r="FX37">
        <v>0</v>
      </c>
      <c r="FY37">
        <v>0</v>
      </c>
      <c r="FZ37">
        <v>0</v>
      </c>
      <c r="GA37">
        <v>0</v>
      </c>
      <c r="GB37">
        <v>0</v>
      </c>
      <c r="GC37">
        <v>0</v>
      </c>
      <c r="GD37">
        <v>0</v>
      </c>
      <c r="GE37">
        <v>0</v>
      </c>
      <c r="GF37">
        <v>0</v>
      </c>
      <c r="GG37">
        <v>0</v>
      </c>
      <c r="GH37">
        <v>0</v>
      </c>
      <c r="GI37">
        <v>0</v>
      </c>
      <c r="GJ37">
        <v>0</v>
      </c>
      <c r="GK37">
        <v>0</v>
      </c>
    </row>
    <row r="38" spans="3:193" x14ac:dyDescent="0.25">
      <c r="D38" t="s">
        <v>64</v>
      </c>
      <c r="E38">
        <v>0</v>
      </c>
      <c r="F38">
        <v>0</v>
      </c>
      <c r="G38">
        <v>0</v>
      </c>
      <c r="H38">
        <v>0</v>
      </c>
      <c r="I38">
        <v>0</v>
      </c>
      <c r="J38">
        <v>0</v>
      </c>
      <c r="K38">
        <v>0</v>
      </c>
      <c r="L38">
        <v>0</v>
      </c>
      <c r="M38">
        <v>0</v>
      </c>
      <c r="N38">
        <v>0</v>
      </c>
      <c r="O38">
        <v>0</v>
      </c>
      <c r="P38">
        <v>0</v>
      </c>
      <c r="Q38">
        <v>0</v>
      </c>
      <c r="R38">
        <v>0</v>
      </c>
      <c r="S38">
        <v>0</v>
      </c>
      <c r="T38">
        <v>0</v>
      </c>
      <c r="U38">
        <v>0</v>
      </c>
      <c r="V38">
        <v>0</v>
      </c>
      <c r="W38">
        <v>0</v>
      </c>
      <c r="X38">
        <v>0</v>
      </c>
      <c r="Y38">
        <v>0</v>
      </c>
      <c r="Z38">
        <v>0</v>
      </c>
      <c r="AA38">
        <v>0</v>
      </c>
      <c r="AB38">
        <v>0</v>
      </c>
      <c r="AC38">
        <v>0</v>
      </c>
      <c r="AD38">
        <v>0</v>
      </c>
      <c r="AE38">
        <v>0</v>
      </c>
      <c r="AF38">
        <v>0</v>
      </c>
      <c r="AG38">
        <v>0</v>
      </c>
      <c r="AH38">
        <v>0</v>
      </c>
      <c r="AI38">
        <v>0</v>
      </c>
      <c r="AJ38">
        <v>0</v>
      </c>
      <c r="AK38">
        <v>0</v>
      </c>
      <c r="AL38">
        <v>0</v>
      </c>
      <c r="AM38">
        <v>0</v>
      </c>
      <c r="AN38">
        <v>0</v>
      </c>
      <c r="AO38">
        <v>0</v>
      </c>
      <c r="AP38">
        <v>0</v>
      </c>
      <c r="AQ38">
        <v>0</v>
      </c>
      <c r="AR38">
        <v>0</v>
      </c>
      <c r="AS38">
        <v>0</v>
      </c>
      <c r="AT38">
        <v>0</v>
      </c>
      <c r="AU38">
        <v>0</v>
      </c>
      <c r="AV38">
        <v>0</v>
      </c>
      <c r="AW38">
        <v>0</v>
      </c>
      <c r="AX38">
        <v>0</v>
      </c>
      <c r="AY38">
        <v>0</v>
      </c>
      <c r="AZ38">
        <v>0</v>
      </c>
      <c r="BA38">
        <v>0</v>
      </c>
      <c r="BB38">
        <v>0</v>
      </c>
      <c r="BC38">
        <v>0</v>
      </c>
      <c r="BD38">
        <v>0</v>
      </c>
      <c r="BE38">
        <v>0</v>
      </c>
      <c r="BF38">
        <v>0</v>
      </c>
      <c r="BG38">
        <v>0</v>
      </c>
      <c r="BH38">
        <v>0</v>
      </c>
      <c r="BI38">
        <v>0</v>
      </c>
      <c r="BJ38">
        <v>0</v>
      </c>
      <c r="BK38">
        <v>0</v>
      </c>
      <c r="BL38">
        <v>0</v>
      </c>
      <c r="BM38">
        <v>0</v>
      </c>
      <c r="BN38">
        <v>0</v>
      </c>
      <c r="BO38">
        <v>0</v>
      </c>
      <c r="BP38">
        <v>0</v>
      </c>
      <c r="BQ38">
        <v>0</v>
      </c>
      <c r="BR38">
        <v>0</v>
      </c>
      <c r="BS38">
        <v>0</v>
      </c>
      <c r="BT38">
        <v>0</v>
      </c>
      <c r="BU38">
        <v>0</v>
      </c>
      <c r="BV38">
        <v>0</v>
      </c>
      <c r="BW38">
        <v>0</v>
      </c>
      <c r="BX38">
        <v>0</v>
      </c>
      <c r="BY38">
        <v>0</v>
      </c>
      <c r="BZ38">
        <v>0</v>
      </c>
      <c r="CA38">
        <v>0</v>
      </c>
      <c r="CB38">
        <v>0</v>
      </c>
      <c r="CC38">
        <v>0</v>
      </c>
      <c r="CD38">
        <v>0</v>
      </c>
      <c r="CE38">
        <v>0</v>
      </c>
      <c r="CF38">
        <v>0</v>
      </c>
      <c r="CG38">
        <v>0</v>
      </c>
      <c r="CH38">
        <v>0</v>
      </c>
      <c r="CI38">
        <v>0</v>
      </c>
      <c r="CJ38">
        <v>0</v>
      </c>
      <c r="CK38">
        <v>0</v>
      </c>
      <c r="CL38">
        <v>0</v>
      </c>
      <c r="CM38">
        <v>0</v>
      </c>
      <c r="CN38">
        <v>0</v>
      </c>
      <c r="CO38">
        <v>0</v>
      </c>
      <c r="CP38">
        <v>0</v>
      </c>
      <c r="CQ38">
        <v>0</v>
      </c>
      <c r="CR38">
        <v>0</v>
      </c>
      <c r="CS38">
        <v>0</v>
      </c>
      <c r="CT38">
        <v>0</v>
      </c>
      <c r="CU38">
        <v>0</v>
      </c>
      <c r="CV38">
        <v>0</v>
      </c>
      <c r="CW38">
        <v>0</v>
      </c>
      <c r="CX38">
        <v>0</v>
      </c>
      <c r="CY38">
        <v>0</v>
      </c>
      <c r="CZ38">
        <v>0</v>
      </c>
      <c r="DA38">
        <v>0</v>
      </c>
      <c r="DB38">
        <v>0</v>
      </c>
      <c r="DC38">
        <v>0</v>
      </c>
      <c r="DD38">
        <v>0</v>
      </c>
      <c r="DE38">
        <v>0</v>
      </c>
      <c r="DF38">
        <v>0</v>
      </c>
      <c r="DG38">
        <v>0</v>
      </c>
      <c r="DH38">
        <v>0</v>
      </c>
      <c r="DI38">
        <v>0</v>
      </c>
      <c r="DJ38">
        <v>0</v>
      </c>
      <c r="DK38">
        <v>0</v>
      </c>
      <c r="DL38">
        <v>0</v>
      </c>
      <c r="DM38">
        <v>0</v>
      </c>
      <c r="DN38">
        <v>0</v>
      </c>
      <c r="DO38">
        <v>0</v>
      </c>
      <c r="DP38">
        <v>0</v>
      </c>
      <c r="DQ38">
        <v>0</v>
      </c>
      <c r="DR38">
        <v>0</v>
      </c>
      <c r="DS38">
        <v>0</v>
      </c>
      <c r="DT38">
        <v>0</v>
      </c>
      <c r="DU38">
        <v>0</v>
      </c>
      <c r="DV38">
        <v>0</v>
      </c>
      <c r="DW38">
        <v>0</v>
      </c>
      <c r="DX38">
        <v>0</v>
      </c>
      <c r="DY38">
        <v>0</v>
      </c>
      <c r="DZ38">
        <v>0</v>
      </c>
      <c r="EA38">
        <v>0</v>
      </c>
      <c r="EB38">
        <v>0</v>
      </c>
      <c r="EC38">
        <v>0</v>
      </c>
      <c r="ED38">
        <v>0</v>
      </c>
      <c r="EE38">
        <v>0</v>
      </c>
      <c r="EF38">
        <v>0</v>
      </c>
      <c r="EG38">
        <v>0</v>
      </c>
      <c r="EH38">
        <v>0</v>
      </c>
      <c r="EI38">
        <v>0</v>
      </c>
      <c r="EJ38">
        <v>0</v>
      </c>
      <c r="EK38">
        <v>0</v>
      </c>
      <c r="EL38">
        <v>0</v>
      </c>
      <c r="EM38">
        <v>0</v>
      </c>
      <c r="EN38">
        <v>0</v>
      </c>
      <c r="EO38">
        <v>0</v>
      </c>
      <c r="EP38">
        <v>0</v>
      </c>
      <c r="EQ38">
        <v>0</v>
      </c>
      <c r="ER38">
        <v>0</v>
      </c>
      <c r="ES38">
        <v>0</v>
      </c>
      <c r="ET38">
        <v>0</v>
      </c>
      <c r="EU38">
        <v>0</v>
      </c>
      <c r="EV38">
        <v>0</v>
      </c>
      <c r="EW38">
        <v>0</v>
      </c>
      <c r="EX38">
        <v>0</v>
      </c>
      <c r="EY38">
        <v>0</v>
      </c>
      <c r="EZ38">
        <v>0</v>
      </c>
      <c r="FA38">
        <v>0</v>
      </c>
      <c r="FB38">
        <v>0</v>
      </c>
      <c r="FC38">
        <v>0</v>
      </c>
      <c r="FD38">
        <v>0</v>
      </c>
      <c r="FE38">
        <v>0</v>
      </c>
      <c r="FF38">
        <v>0</v>
      </c>
      <c r="FG38">
        <v>0</v>
      </c>
      <c r="FH38">
        <v>0</v>
      </c>
      <c r="FI38">
        <v>0</v>
      </c>
      <c r="FJ38">
        <v>0</v>
      </c>
      <c r="FK38">
        <v>0</v>
      </c>
      <c r="FL38">
        <v>0</v>
      </c>
      <c r="FM38">
        <v>0</v>
      </c>
      <c r="FN38">
        <v>0</v>
      </c>
      <c r="FO38">
        <v>0</v>
      </c>
      <c r="FP38">
        <v>0</v>
      </c>
      <c r="FQ38">
        <v>0</v>
      </c>
      <c r="FR38">
        <v>0</v>
      </c>
      <c r="FS38">
        <v>0</v>
      </c>
      <c r="FT38">
        <v>0</v>
      </c>
      <c r="FU38">
        <v>0</v>
      </c>
      <c r="FV38">
        <v>0</v>
      </c>
      <c r="FW38">
        <v>0</v>
      </c>
      <c r="FX38">
        <v>0</v>
      </c>
      <c r="FY38">
        <v>0</v>
      </c>
      <c r="FZ38">
        <v>0</v>
      </c>
      <c r="GA38">
        <v>0</v>
      </c>
      <c r="GB38">
        <v>0</v>
      </c>
      <c r="GC38">
        <v>0</v>
      </c>
      <c r="GD38">
        <v>0</v>
      </c>
      <c r="GE38">
        <v>0</v>
      </c>
      <c r="GF38">
        <v>0</v>
      </c>
      <c r="GG38">
        <v>0</v>
      </c>
      <c r="GH38">
        <v>0</v>
      </c>
      <c r="GI38">
        <v>0</v>
      </c>
      <c r="GJ38">
        <v>0</v>
      </c>
      <c r="GK38">
        <v>0</v>
      </c>
    </row>
    <row r="39" spans="3:193" x14ac:dyDescent="0.25">
      <c r="D39" t="s">
        <v>65</v>
      </c>
      <c r="E39">
        <v>-0.207434635226174</v>
      </c>
      <c r="F39">
        <v>-2.8407461033954502</v>
      </c>
      <c r="G39">
        <v>0.30109500772443598</v>
      </c>
      <c r="H39">
        <v>0.21254866442909501</v>
      </c>
      <c r="I39">
        <v>3.46606959888636E-2</v>
      </c>
      <c r="J39">
        <v>1.2003323541179201</v>
      </c>
      <c r="K39">
        <v>0.884674745908966</v>
      </c>
      <c r="L39">
        <v>0.24834500963449799</v>
      </c>
      <c r="M39">
        <v>-2.8407461033954502</v>
      </c>
      <c r="N39">
        <v>0.32560274091130798</v>
      </c>
      <c r="O39">
        <v>0.45969827423036802</v>
      </c>
      <c r="P39">
        <v>3.7481915429817603E-2</v>
      </c>
      <c r="Q39">
        <v>1.2980338248019301</v>
      </c>
      <c r="R39">
        <v>0.96827435765652003</v>
      </c>
      <c r="S39">
        <v>0.702496870049236</v>
      </c>
      <c r="T39">
        <v>-2.8407461033954502</v>
      </c>
      <c r="U39">
        <v>0.35002294647965598</v>
      </c>
      <c r="V39">
        <v>0.70596520685377995</v>
      </c>
      <c r="W39">
        <v>4.0293059087053898E-2</v>
      </c>
      <c r="X39">
        <v>1.3953863616620801</v>
      </c>
      <c r="Y39">
        <v>1.05157539936212</v>
      </c>
      <c r="Z39">
        <v>-1.1680103855328801</v>
      </c>
      <c r="AA39">
        <v>-2.8407461033954502</v>
      </c>
      <c r="AB39">
        <v>0.21022525602813499</v>
      </c>
      <c r="AC39">
        <v>0.21254866442909501</v>
      </c>
      <c r="AD39">
        <v>3.3223080689799199E-2</v>
      </c>
      <c r="AE39">
        <v>1.1226087430376499</v>
      </c>
      <c r="AF39">
        <v>9.4129973677888196E-2</v>
      </c>
      <c r="AG39">
        <v>-0.79041713895298604</v>
      </c>
      <c r="AH39">
        <v>-2.8407461033954502</v>
      </c>
      <c r="AI39">
        <v>0.227336614076937</v>
      </c>
      <c r="AJ39">
        <v>0.45969827423036802</v>
      </c>
      <c r="AK39">
        <v>3.5927284931992098E-2</v>
      </c>
      <c r="AL39">
        <v>1.2139838732849</v>
      </c>
      <c r="AM39">
        <v>0.11338291791826099</v>
      </c>
      <c r="AN39">
        <v>-0.41417243968230799</v>
      </c>
      <c r="AO39">
        <v>-2.8407461033954502</v>
      </c>
      <c r="AP39">
        <v>0.244386860132707</v>
      </c>
      <c r="AQ39">
        <v>0.70596520685377995</v>
      </c>
      <c r="AR39">
        <v>3.86218313018915E-2</v>
      </c>
      <c r="AS39">
        <v>1.3050326637812699</v>
      </c>
      <c r="AT39">
        <v>0.132567101643491</v>
      </c>
      <c r="AU39">
        <v>-0.996603807337477</v>
      </c>
      <c r="AV39">
        <v>-2.8407461033954502</v>
      </c>
      <c r="AW39">
        <v>0.21022525602813499</v>
      </c>
      <c r="AX39">
        <v>0.21254866442909501</v>
      </c>
      <c r="AY39">
        <v>2.07742970744117E-2</v>
      </c>
      <c r="AZ39">
        <v>1.1231470528508001</v>
      </c>
      <c r="BA39">
        <v>0.27744702567552998</v>
      </c>
      <c r="BB39">
        <v>-0.60505886253237695</v>
      </c>
      <c r="BC39">
        <v>-2.8407461033954502</v>
      </c>
      <c r="BD39">
        <v>0.227336614076937</v>
      </c>
      <c r="BE39">
        <v>0.45969827423036802</v>
      </c>
      <c r="BF39">
        <v>2.2465228231631301E-2</v>
      </c>
      <c r="BG39">
        <v>1.2145659990130799</v>
      </c>
      <c r="BH39">
        <v>0.31162112531106001</v>
      </c>
      <c r="BI39">
        <v>-0.21491229253015401</v>
      </c>
      <c r="BJ39">
        <v>-2.8407461033954502</v>
      </c>
      <c r="BK39">
        <v>0.244386860132707</v>
      </c>
      <c r="BL39">
        <v>0.70596520685377995</v>
      </c>
      <c r="BM39">
        <v>2.4150120349003601E-2</v>
      </c>
      <c r="BN39">
        <v>1.3056584489390599</v>
      </c>
      <c r="BO39">
        <v>0.34567317459074898</v>
      </c>
      <c r="BP39">
        <v>-1.15536389847545</v>
      </c>
      <c r="BQ39">
        <v>-2.8407461033954502</v>
      </c>
      <c r="BR39">
        <v>0.21022525602813499</v>
      </c>
      <c r="BS39">
        <v>0.21254866442909501</v>
      </c>
      <c r="BT39">
        <v>2.07742970744117E-2</v>
      </c>
      <c r="BU39">
        <v>1.1231470528508001</v>
      </c>
      <c r="BV39">
        <v>0.11868693453755901</v>
      </c>
      <c r="BW39">
        <v>-0.77674128666995002</v>
      </c>
      <c r="BX39">
        <v>-2.8407461033954502</v>
      </c>
      <c r="BY39">
        <v>0.227336614076937</v>
      </c>
      <c r="BZ39">
        <v>0.45969827423036802</v>
      </c>
      <c r="CA39">
        <v>2.2465228231631301E-2</v>
      </c>
      <c r="CB39">
        <v>1.2145659990130799</v>
      </c>
      <c r="CC39">
        <v>0.139938701173486</v>
      </c>
      <c r="CD39">
        <v>-0.39947089847804501</v>
      </c>
      <c r="CE39">
        <v>-2.8407461033954502</v>
      </c>
      <c r="CF39">
        <v>0.244386860132707</v>
      </c>
      <c r="CG39">
        <v>0.70596520685377995</v>
      </c>
      <c r="CH39">
        <v>2.4150120349003601E-2</v>
      </c>
      <c r="CI39">
        <v>1.3056584489390599</v>
      </c>
      <c r="CJ39">
        <v>0.161114568642857</v>
      </c>
      <c r="CK39">
        <v>-1.0659995717067501</v>
      </c>
      <c r="CL39">
        <v>-2.8407461033954502</v>
      </c>
      <c r="CM39">
        <v>0.33737883242713501</v>
      </c>
      <c r="CN39">
        <v>0.21254866442909501</v>
      </c>
      <c r="CO39">
        <v>1.29466836848622E-2</v>
      </c>
      <c r="CP39">
        <v>1.1687416660642</v>
      </c>
      <c r="CQ39">
        <v>4.3130685083408102E-2</v>
      </c>
      <c r="CR39">
        <v>-0.68010311935031398</v>
      </c>
      <c r="CS39">
        <v>-2.8407461033954502</v>
      </c>
      <c r="CT39">
        <v>0.36483990018283202</v>
      </c>
      <c r="CU39">
        <v>0.45969827423036802</v>
      </c>
      <c r="CV39">
        <v>1.40004835196766E-2</v>
      </c>
      <c r="CW39">
        <v>1.26387180167407</v>
      </c>
      <c r="CX39">
        <v>5.8232524438184198E-2</v>
      </c>
      <c r="CY39">
        <v>-0.295584868609436</v>
      </c>
      <c r="CZ39">
        <v>-2.8407461033954502</v>
      </c>
      <c r="DA39">
        <v>0.39220289269654401</v>
      </c>
      <c r="DB39">
        <v>0.70596520685377995</v>
      </c>
      <c r="DC39">
        <v>1.5050519783652299E-2</v>
      </c>
      <c r="DD39">
        <v>1.35866218679963</v>
      </c>
      <c r="DE39">
        <v>7.3280428652407595E-2</v>
      </c>
      <c r="DF39">
        <v>-0.57470632835322399</v>
      </c>
      <c r="DG39">
        <v>-2.8407461033954502</v>
      </c>
      <c r="DH39">
        <v>0.59678695990877795</v>
      </c>
      <c r="DI39">
        <v>0.21254866442909501</v>
      </c>
      <c r="DJ39">
        <v>3.6921761486574403E-2</v>
      </c>
      <c r="DK39">
        <v>1.2961949026920001</v>
      </c>
      <c r="DL39">
        <v>0.123587486525781</v>
      </c>
      <c r="DM39">
        <v>-0.148820891072663</v>
      </c>
      <c r="DN39">
        <v>-2.8407461033954502</v>
      </c>
      <c r="DO39">
        <v>0.64536264269205101</v>
      </c>
      <c r="DP39">
        <v>0.45969827423036802</v>
      </c>
      <c r="DQ39">
        <v>3.9927021142458399E-2</v>
      </c>
      <c r="DR39">
        <v>1.4016991389576201</v>
      </c>
      <c r="DS39">
        <v>0.14523813530028501</v>
      </c>
      <c r="DT39">
        <v>0.27554352678903898</v>
      </c>
      <c r="DU39">
        <v>-2.8407461033954502</v>
      </c>
      <c r="DV39">
        <v>0.69376484089395396</v>
      </c>
      <c r="DW39">
        <v>0.70596520685377995</v>
      </c>
      <c r="DX39">
        <v>4.2921547728142703E-2</v>
      </c>
      <c r="DY39">
        <v>1.50682657437945</v>
      </c>
      <c r="DZ39">
        <v>0.16681146032916599</v>
      </c>
      <c r="EA39">
        <v>-1.0110265036108299</v>
      </c>
      <c r="EB39">
        <v>-2.8407461033954502</v>
      </c>
      <c r="EC39">
        <v>0.37145750236927</v>
      </c>
      <c r="ED39">
        <v>0.21254866442909501</v>
      </c>
      <c r="EE39">
        <v>2.1805976596002599E-2</v>
      </c>
      <c r="EF39">
        <v>1.1789240454494401</v>
      </c>
      <c r="EG39">
        <v>4.4983410940809099E-2</v>
      </c>
      <c r="EH39">
        <v>-0.62065549920007701</v>
      </c>
      <c r="EI39">
        <v>-2.8407461033954502</v>
      </c>
      <c r="EJ39">
        <v>0.40169241535281502</v>
      </c>
      <c r="EK39">
        <v>0.45969827423036802</v>
      </c>
      <c r="EL39">
        <v>2.3580881667770299E-2</v>
      </c>
      <c r="EM39">
        <v>1.2748829793813701</v>
      </c>
      <c r="EN39">
        <v>6.0236053563048099E-2</v>
      </c>
      <c r="EO39">
        <v>-0.23167867694793101</v>
      </c>
      <c r="EP39">
        <v>-2.8407461033954502</v>
      </c>
      <c r="EQ39">
        <v>0.431819346504276</v>
      </c>
      <c r="ER39">
        <v>0.70596520685377995</v>
      </c>
      <c r="ES39">
        <v>2.53494477928531E-2</v>
      </c>
      <c r="ET39">
        <v>1.3704992028349701</v>
      </c>
      <c r="EU39">
        <v>7.5434222461636197E-2</v>
      </c>
      <c r="EV39">
        <v>-1.56510680519653</v>
      </c>
      <c r="EW39">
        <v>-2.8407461033954502</v>
      </c>
      <c r="EX39">
        <v>0</v>
      </c>
      <c r="EY39">
        <v>0.21254866442909501</v>
      </c>
      <c r="EZ39">
        <v>0</v>
      </c>
      <c r="FA39">
        <v>1.05237188765233</v>
      </c>
      <c r="FB39">
        <v>1.07187461174934E-2</v>
      </c>
      <c r="FC39">
        <v>-1.2198353602171701</v>
      </c>
      <c r="FD39">
        <v>-2.8407461033954502</v>
      </c>
      <c r="FE39">
        <v>0</v>
      </c>
      <c r="FF39">
        <v>0.45969827423036802</v>
      </c>
      <c r="FG39">
        <v>0</v>
      </c>
      <c r="FH39">
        <v>1.13803006455426</v>
      </c>
      <c r="FI39">
        <v>2.31824043936486E-2</v>
      </c>
      <c r="FJ39">
        <v>-0.87579702754130495</v>
      </c>
      <c r="FK39">
        <v>-2.8407461033954502</v>
      </c>
      <c r="FL39">
        <v>0</v>
      </c>
      <c r="FM39">
        <v>0.70596520685377995</v>
      </c>
      <c r="FN39">
        <v>0</v>
      </c>
      <c r="FO39">
        <v>1.22338231939583</v>
      </c>
      <c r="FP39">
        <v>3.5601549604531699E-2</v>
      </c>
      <c r="FQ39">
        <v>3.1788384592027201</v>
      </c>
      <c r="FR39">
        <v>-2.8407461033954502</v>
      </c>
      <c r="FS39">
        <v>3.0364094918442102</v>
      </c>
      <c r="FT39">
        <v>0.21254866442909501</v>
      </c>
      <c r="FU39">
        <v>2.3304030632751899E-2</v>
      </c>
      <c r="FV39">
        <v>2.10373499891555</v>
      </c>
      <c r="FW39">
        <v>0.64358737677655697</v>
      </c>
      <c r="FX39">
        <v>3.9102449838424902</v>
      </c>
      <c r="FY39">
        <v>-2.8407461033954502</v>
      </c>
      <c r="FZ39">
        <v>3.2835591016454901</v>
      </c>
      <c r="GA39">
        <v>0.45969827423036802</v>
      </c>
      <c r="GB39">
        <v>2.5200870335417801E-2</v>
      </c>
      <c r="GC39">
        <v>2.2749692430133299</v>
      </c>
      <c r="GD39">
        <v>0.70756359801333302</v>
      </c>
      <c r="GE39">
        <v>4.63903934232283</v>
      </c>
      <c r="GF39">
        <v>-2.8407461033954502</v>
      </c>
      <c r="GG39">
        <v>3.5298260342689001</v>
      </c>
      <c r="GH39">
        <v>0.70596520685377995</v>
      </c>
      <c r="GI39">
        <v>2.7090935610574102E-2</v>
      </c>
      <c r="GJ39">
        <v>2.4455919362393299</v>
      </c>
      <c r="GK39">
        <v>0.77131133274569297</v>
      </c>
    </row>
    <row r="40" spans="3:193" x14ac:dyDescent="0.25">
      <c r="D40" t="s">
        <v>66</v>
      </c>
      <c r="E40">
        <v>5566.0132067173699</v>
      </c>
      <c r="F40">
        <v>-284.18511314971698</v>
      </c>
      <c r="G40">
        <v>164.1573270268</v>
      </c>
      <c r="H40">
        <v>20.7624282538155</v>
      </c>
      <c r="I40">
        <v>1.57641359076708</v>
      </c>
      <c r="J40">
        <v>5638.4279232728704</v>
      </c>
      <c r="K40">
        <v>25.274227722831402</v>
      </c>
      <c r="L40">
        <v>6065.1491153447196</v>
      </c>
      <c r="M40">
        <v>-284.18511314971698</v>
      </c>
      <c r="N40">
        <v>177.51896992433001</v>
      </c>
      <c r="O40">
        <v>44.904786688484599</v>
      </c>
      <c r="P40">
        <v>1.7047263248992901</v>
      </c>
      <c r="Q40">
        <v>6097.3697309811296</v>
      </c>
      <c r="R40">
        <v>27.8360145755892</v>
      </c>
      <c r="S40">
        <v>6562.5023957269595</v>
      </c>
      <c r="T40">
        <v>-284.18511314971698</v>
      </c>
      <c r="U40">
        <v>190.83289266865501</v>
      </c>
      <c r="V40">
        <v>68.960922414458494</v>
      </c>
      <c r="W40">
        <v>1.83258079926673</v>
      </c>
      <c r="X40">
        <v>6554.6724608047098</v>
      </c>
      <c r="Y40">
        <v>30.388652189586999</v>
      </c>
      <c r="Z40">
        <v>5035.5998543547003</v>
      </c>
      <c r="AA40">
        <v>-284.18511314971698</v>
      </c>
      <c r="AB40">
        <v>20.535470345804999</v>
      </c>
      <c r="AC40">
        <v>20.7624282538155</v>
      </c>
      <c r="AD40">
        <v>1.5071214845693399</v>
      </c>
      <c r="AE40">
        <v>5273.3298922907798</v>
      </c>
      <c r="AF40">
        <v>3.6500551294494499</v>
      </c>
      <c r="AG40">
        <v>5491.5625831385696</v>
      </c>
      <c r="AH40">
        <v>-284.18511314971698</v>
      </c>
      <c r="AI40">
        <v>22.206962118138001</v>
      </c>
      <c r="AJ40">
        <v>44.904786688484599</v>
      </c>
      <c r="AK40">
        <v>1.6297941635459099</v>
      </c>
      <c r="AL40">
        <v>5702.5544184074697</v>
      </c>
      <c r="AM40">
        <v>4.4517349106528501</v>
      </c>
      <c r="AN40">
        <v>5945.8968736053603</v>
      </c>
      <c r="AO40">
        <v>-284.18511314971698</v>
      </c>
      <c r="AP40">
        <v>23.872484276998399</v>
      </c>
      <c r="AQ40">
        <v>68.960922414458494</v>
      </c>
      <c r="AR40">
        <v>1.7520287258118601</v>
      </c>
      <c r="AS40">
        <v>6130.2459997880296</v>
      </c>
      <c r="AT40">
        <v>5.2505515497805204</v>
      </c>
      <c r="AU40">
        <v>5092.3732470906398</v>
      </c>
      <c r="AV40">
        <v>-284.18511314971698</v>
      </c>
      <c r="AW40">
        <v>20.535470345804999</v>
      </c>
      <c r="AX40">
        <v>20.7624282538155</v>
      </c>
      <c r="AY40">
        <v>1.0013073733984501</v>
      </c>
      <c r="AZ40">
        <v>5275.8585428527804</v>
      </c>
      <c r="BA40">
        <v>58.400611414566001</v>
      </c>
      <c r="BB40">
        <v>5552.9570659809297</v>
      </c>
      <c r="BC40">
        <v>-284.18511314971698</v>
      </c>
      <c r="BD40">
        <v>22.206962118138001</v>
      </c>
      <c r="BE40">
        <v>44.904786688484599</v>
      </c>
      <c r="BF40">
        <v>1.0828091363494801</v>
      </c>
      <c r="BG40">
        <v>5705.2888893640502</v>
      </c>
      <c r="BH40">
        <v>63.658731823627697</v>
      </c>
      <c r="BI40">
        <v>6011.8959426608899</v>
      </c>
      <c r="BJ40">
        <v>-284.18511314971698</v>
      </c>
      <c r="BK40">
        <v>23.872484276998399</v>
      </c>
      <c r="BL40">
        <v>68.960922414458494</v>
      </c>
      <c r="BM40">
        <v>1.1640198215756901</v>
      </c>
      <c r="BN40">
        <v>6133.1855560663498</v>
      </c>
      <c r="BO40">
        <v>68.898073231228494</v>
      </c>
      <c r="BP40">
        <v>5037.6167174756602</v>
      </c>
      <c r="BQ40">
        <v>-284.18511314971698</v>
      </c>
      <c r="BR40">
        <v>20.535470345804999</v>
      </c>
      <c r="BS40">
        <v>20.7624282538155</v>
      </c>
      <c r="BT40">
        <v>1.0013073733984501</v>
      </c>
      <c r="BU40">
        <v>5275.8585428527804</v>
      </c>
      <c r="BV40">
        <v>3.64408179957959</v>
      </c>
      <c r="BW40">
        <v>5493.7436095368203</v>
      </c>
      <c r="BX40">
        <v>-284.18511314971698</v>
      </c>
      <c r="BY40">
        <v>22.206962118138001</v>
      </c>
      <c r="BZ40">
        <v>44.904786688484599</v>
      </c>
      <c r="CA40">
        <v>1.0828091363494801</v>
      </c>
      <c r="CB40">
        <v>5705.2888893640502</v>
      </c>
      <c r="CC40">
        <v>4.4452753795145004</v>
      </c>
      <c r="CD40">
        <v>5948.2414769834704</v>
      </c>
      <c r="CE40">
        <v>-284.18511314971698</v>
      </c>
      <c r="CF40">
        <v>23.872484276998399</v>
      </c>
      <c r="CG40">
        <v>68.960922414458494</v>
      </c>
      <c r="CH40">
        <v>1.1640198215756901</v>
      </c>
      <c r="CI40">
        <v>6133.1855560663498</v>
      </c>
      <c r="CJ40">
        <v>5.2436075538068003</v>
      </c>
      <c r="CK40">
        <v>5261.7502311698699</v>
      </c>
      <c r="CL40">
        <v>-284.18511314971698</v>
      </c>
      <c r="CM40">
        <v>32.956235323516601</v>
      </c>
      <c r="CN40">
        <v>20.7624282538155</v>
      </c>
      <c r="CO40">
        <v>0.52612289407017299</v>
      </c>
      <c r="CP40">
        <v>5490.0341746361601</v>
      </c>
      <c r="CQ40">
        <v>1.65638321203026</v>
      </c>
      <c r="CR40">
        <v>5736.1205487642801</v>
      </c>
      <c r="CS40">
        <v>-284.18511314971698</v>
      </c>
      <c r="CT40">
        <v>35.6387195940354</v>
      </c>
      <c r="CU40">
        <v>44.904786688484599</v>
      </c>
      <c r="CV40">
        <v>0.56894685056425598</v>
      </c>
      <c r="CW40">
        <v>5936.8974214088703</v>
      </c>
      <c r="CX40">
        <v>2.2957873720483701</v>
      </c>
      <c r="CY40">
        <v>6208.7966866529996</v>
      </c>
      <c r="CZ40">
        <v>-284.18511314971698</v>
      </c>
      <c r="DA40">
        <v>38.3116235635881</v>
      </c>
      <c r="DB40">
        <v>68.960922414458494</v>
      </c>
      <c r="DC40">
        <v>0.61161786435657595</v>
      </c>
      <c r="DD40">
        <v>6382.1647280145298</v>
      </c>
      <c r="DE40">
        <v>2.9329079457807099</v>
      </c>
      <c r="DF40">
        <v>6006.9972377323602</v>
      </c>
      <c r="DG40">
        <v>-284.18511314971698</v>
      </c>
      <c r="DH40">
        <v>174.385829717147</v>
      </c>
      <c r="DI40">
        <v>20.7624282538155</v>
      </c>
      <c r="DJ40">
        <v>1.6817057806856299</v>
      </c>
      <c r="DK40">
        <v>6088.7315986023596</v>
      </c>
      <c r="DL40">
        <v>5.6207885280672096</v>
      </c>
      <c r="DM40">
        <v>6542.0271953958099</v>
      </c>
      <c r="DN40">
        <v>-284.18511314971698</v>
      </c>
      <c r="DO40">
        <v>188.58002515923999</v>
      </c>
      <c r="DP40">
        <v>44.904786688484599</v>
      </c>
      <c r="DQ40">
        <v>1.81858880934609</v>
      </c>
      <c r="DR40">
        <v>6584.3260310467404</v>
      </c>
      <c r="DS40">
        <v>6.5828768417162404</v>
      </c>
      <c r="DT40">
        <v>7075.1463317818898</v>
      </c>
      <c r="DU40">
        <v>-284.18511314971698</v>
      </c>
      <c r="DV40">
        <v>202.72352704618299</v>
      </c>
      <c r="DW40">
        <v>68.960922414458494</v>
      </c>
      <c r="DX40">
        <v>1.95498297004705</v>
      </c>
      <c r="DY40">
        <v>7078.1504833752497</v>
      </c>
      <c r="DZ40">
        <v>7.5415291256736596</v>
      </c>
      <c r="EA40">
        <v>5313.5133759866603</v>
      </c>
      <c r="EB40">
        <v>-284.18511314971698</v>
      </c>
      <c r="EC40">
        <v>36.285147982457701</v>
      </c>
      <c r="ED40">
        <v>20.7624282538155</v>
      </c>
      <c r="EE40">
        <v>1.0510336437147401</v>
      </c>
      <c r="EF40">
        <v>5537.8647709323805</v>
      </c>
      <c r="EG40">
        <v>1.73510832400615</v>
      </c>
      <c r="EH40">
        <v>5792.09697281034</v>
      </c>
      <c r="EI40">
        <v>-284.18511314971698</v>
      </c>
      <c r="EJ40">
        <v>39.238590260099599</v>
      </c>
      <c r="EK40">
        <v>44.904786688484599</v>
      </c>
      <c r="EL40">
        <v>1.1365828937845399</v>
      </c>
      <c r="EM40">
        <v>5988.6212057757102</v>
      </c>
      <c r="EN40">
        <v>2.3809203419757901</v>
      </c>
      <c r="EO40">
        <v>6268.9713425025102</v>
      </c>
      <c r="EP40">
        <v>-284.18511314971698</v>
      </c>
      <c r="EQ40">
        <v>42.181484529607097</v>
      </c>
      <c r="ER40">
        <v>68.960922414458494</v>
      </c>
      <c r="ES40">
        <v>1.22182661081838</v>
      </c>
      <c r="ET40">
        <v>6437.7677962088901</v>
      </c>
      <c r="EU40">
        <v>3.0244258884526798</v>
      </c>
      <c r="EV40">
        <v>4680.4439827626202</v>
      </c>
      <c r="EW40">
        <v>-284.18511314971698</v>
      </c>
      <c r="EX40">
        <v>0</v>
      </c>
      <c r="EY40">
        <v>20.7624282538155</v>
      </c>
      <c r="EZ40">
        <v>0</v>
      </c>
      <c r="FA40">
        <v>4943.4000646985496</v>
      </c>
      <c r="FB40">
        <v>0.46660295997146001</v>
      </c>
      <c r="FC40">
        <v>5107.4986754866804</v>
      </c>
      <c r="FD40">
        <v>-284.18511314971698</v>
      </c>
      <c r="FE40">
        <v>0</v>
      </c>
      <c r="FF40">
        <v>44.904786688484599</v>
      </c>
      <c r="FG40">
        <v>0</v>
      </c>
      <c r="FH40">
        <v>5345.7698374065803</v>
      </c>
      <c r="FI40">
        <v>1.0091645413336201</v>
      </c>
      <c r="FJ40">
        <v>5533.0281728795699</v>
      </c>
      <c r="FK40">
        <v>-284.18511314971698</v>
      </c>
      <c r="FL40">
        <v>0</v>
      </c>
      <c r="FM40">
        <v>68.960922414458494</v>
      </c>
      <c r="FN40">
        <v>0</v>
      </c>
      <c r="FO40">
        <v>5746.7025752120699</v>
      </c>
      <c r="FP40">
        <v>1.5497884027623501</v>
      </c>
      <c r="FQ40">
        <v>10030.974454659899</v>
      </c>
      <c r="FR40">
        <v>-284.18511314971698</v>
      </c>
      <c r="FS40">
        <v>296.60611791165002</v>
      </c>
      <c r="FT40">
        <v>20.7624282538155</v>
      </c>
      <c r="FU40">
        <v>0.94702120932631095</v>
      </c>
      <c r="FV40">
        <v>9882.0615143450796</v>
      </c>
      <c r="FW40">
        <v>114.782486089787</v>
      </c>
      <c r="FX40">
        <v>10893.5374416082</v>
      </c>
      <c r="FY40">
        <v>-284.18511314971698</v>
      </c>
      <c r="FZ40">
        <v>320.74847634631902</v>
      </c>
      <c r="GA40">
        <v>44.904786688484599</v>
      </c>
      <c r="GB40">
        <v>1.0241043310156599</v>
      </c>
      <c r="GC40">
        <v>10686.415358536</v>
      </c>
      <c r="GD40">
        <v>124.629828856134</v>
      </c>
      <c r="GE40">
        <v>11753.0198464602</v>
      </c>
      <c r="GF40">
        <v>-284.18511314971698</v>
      </c>
      <c r="GG40">
        <v>344.80461207229303</v>
      </c>
      <c r="GH40">
        <v>68.960922414458494</v>
      </c>
      <c r="GI40">
        <v>1.10091215584184</v>
      </c>
      <c r="GJ40">
        <v>11487.896510426201</v>
      </c>
      <c r="GK40">
        <v>134.442002541173</v>
      </c>
    </row>
    <row r="41" spans="3:193" x14ac:dyDescent="0.25">
      <c r="D41" t="s">
        <v>67</v>
      </c>
      <c r="E41">
        <v>0.49688401741555099</v>
      </c>
      <c r="F41">
        <v>-1.4599793902637499</v>
      </c>
      <c r="G41">
        <v>0.148338528196264</v>
      </c>
      <c r="H41">
        <v>0.10927614874991599</v>
      </c>
      <c r="I41">
        <v>8.7372637126086703E-3</v>
      </c>
      <c r="J41">
        <v>1.6170829475236299</v>
      </c>
      <c r="K41">
        <v>7.3428519496879494E-2</v>
      </c>
      <c r="L41">
        <v>0.77541143731476103</v>
      </c>
      <c r="M41">
        <v>-1.4599793902637499</v>
      </c>
      <c r="N41">
        <v>0.160412594444797</v>
      </c>
      <c r="O41">
        <v>0.23634143799400401</v>
      </c>
      <c r="P41">
        <v>9.4484363403791408E-3</v>
      </c>
      <c r="Q41">
        <v>1.7487059781360199</v>
      </c>
      <c r="R41">
        <v>8.0482380663308206E-2</v>
      </c>
      <c r="S41">
        <v>1.05294411642862</v>
      </c>
      <c r="T41">
        <v>-1.4599793902637499</v>
      </c>
      <c r="U41">
        <v>0.17244353902815701</v>
      </c>
      <c r="V41">
        <v>0.36295292263364898</v>
      </c>
      <c r="W41">
        <v>1.01570690659076E-2</v>
      </c>
      <c r="X41">
        <v>1.87985892649622</v>
      </c>
      <c r="Y41">
        <v>8.7511049468428304E-2</v>
      </c>
      <c r="Z41">
        <v>0.28661856854024298</v>
      </c>
      <c r="AA41">
        <v>-1.4599793902637499</v>
      </c>
      <c r="AB41">
        <v>0.10808163114279699</v>
      </c>
      <c r="AC41">
        <v>0.10927614874991599</v>
      </c>
      <c r="AD41">
        <v>8.4165143037091602E-3</v>
      </c>
      <c r="AE41">
        <v>1.5123740094810401</v>
      </c>
      <c r="AF41">
        <v>8.4496551265285606E-3</v>
      </c>
      <c r="AG41">
        <v>0.54803135887983401</v>
      </c>
      <c r="AH41">
        <v>-1.4599793902637499</v>
      </c>
      <c r="AI41">
        <v>0.11687897321255999</v>
      </c>
      <c r="AJ41">
        <v>0.23634143799400401</v>
      </c>
      <c r="AK41">
        <v>9.1015794214529301E-3</v>
      </c>
      <c r="AL41">
        <v>1.63547421955508</v>
      </c>
      <c r="AM41">
        <v>1.0214538960486901E-2</v>
      </c>
      <c r="AN41">
        <v>0.80851053211107005</v>
      </c>
      <c r="AO41">
        <v>-1.4599793902637499</v>
      </c>
      <c r="AP41">
        <v>0.125644896203502</v>
      </c>
      <c r="AQ41">
        <v>0.36295292263364898</v>
      </c>
      <c r="AR41">
        <v>9.7841978780619007E-3</v>
      </c>
      <c r="AS41">
        <v>1.75813478602171</v>
      </c>
      <c r="AT41">
        <v>1.19731196378953E-2</v>
      </c>
      <c r="AU41">
        <v>0.38911222600409201</v>
      </c>
      <c r="AV41">
        <v>-1.4599793902637499</v>
      </c>
      <c r="AW41">
        <v>0.10808163114279699</v>
      </c>
      <c r="AX41">
        <v>0.10927614874991599</v>
      </c>
      <c r="AY41">
        <v>4.63499763202075E-3</v>
      </c>
      <c r="AZ41">
        <v>1.51309921830869</v>
      </c>
      <c r="BA41">
        <v>0.113999620434411</v>
      </c>
      <c r="BB41">
        <v>0.65886752334655396</v>
      </c>
      <c r="BC41">
        <v>-1.4599793902637499</v>
      </c>
      <c r="BD41">
        <v>0.11687897321255999</v>
      </c>
      <c r="BE41">
        <v>0.23634143799400401</v>
      </c>
      <c r="BF41">
        <v>5.0122648811387199E-3</v>
      </c>
      <c r="BG41">
        <v>1.6362584570082399</v>
      </c>
      <c r="BH41">
        <v>0.12435578051436</v>
      </c>
      <c r="BI41">
        <v>0.92765940891279297</v>
      </c>
      <c r="BJ41">
        <v>-1.4599793902637499</v>
      </c>
      <c r="BK41">
        <v>0.125644896203502</v>
      </c>
      <c r="BL41">
        <v>0.36295292263364898</v>
      </c>
      <c r="BM41">
        <v>5.3881847472241201E-3</v>
      </c>
      <c r="BN41">
        <v>1.7589778412838599</v>
      </c>
      <c r="BO41">
        <v>0.134674954308308</v>
      </c>
      <c r="BP41">
        <v>0.28512982231032202</v>
      </c>
      <c r="BQ41">
        <v>-1.4599793902637499</v>
      </c>
      <c r="BR41">
        <v>0.10808163114279699</v>
      </c>
      <c r="BS41">
        <v>0.10927614874991599</v>
      </c>
      <c r="BT41">
        <v>4.63499763202075E-3</v>
      </c>
      <c r="BU41">
        <v>1.51309921830869</v>
      </c>
      <c r="BV41">
        <v>1.0017216740640799E-2</v>
      </c>
      <c r="BW41">
        <v>0.54642143563119805</v>
      </c>
      <c r="BX41">
        <v>-1.4599793902637499</v>
      </c>
      <c r="BY41">
        <v>0.11687897321255999</v>
      </c>
      <c r="BZ41">
        <v>0.23634143799400401</v>
      </c>
      <c r="CA41">
        <v>5.0122648811387199E-3</v>
      </c>
      <c r="CB41">
        <v>1.6362584570082399</v>
      </c>
      <c r="CC41">
        <v>1.1909692799003601E-2</v>
      </c>
      <c r="CD41">
        <v>0.80677986461878604</v>
      </c>
      <c r="CE41">
        <v>-1.4599793902637499</v>
      </c>
      <c r="CF41">
        <v>0.125644896203502</v>
      </c>
      <c r="CG41">
        <v>0.36295292263364898</v>
      </c>
      <c r="CH41">
        <v>5.3881847472241201E-3</v>
      </c>
      <c r="CI41">
        <v>1.7589778412838599</v>
      </c>
      <c r="CJ41">
        <v>1.37954100143009E-2</v>
      </c>
      <c r="CK41">
        <v>0.40506796092679997</v>
      </c>
      <c r="CL41">
        <v>-1.4599793902637499</v>
      </c>
      <c r="CM41">
        <v>0.17345420436494599</v>
      </c>
      <c r="CN41">
        <v>0.10927614874991599</v>
      </c>
      <c r="CO41">
        <v>3.9319272531894399E-3</v>
      </c>
      <c r="CP41">
        <v>1.57452409890395</v>
      </c>
      <c r="CQ41">
        <v>3.8609719185438698E-3</v>
      </c>
      <c r="CR41">
        <v>0.67612198087925102</v>
      </c>
      <c r="CS41">
        <v>-1.4599793902637499</v>
      </c>
      <c r="CT41">
        <v>0.18757256983651099</v>
      </c>
      <c r="CU41">
        <v>0.23634143799400401</v>
      </c>
      <c r="CV41">
        <v>4.2519678435653302E-3</v>
      </c>
      <c r="CW41">
        <v>1.70268303718683</v>
      </c>
      <c r="CX41">
        <v>5.2523582820848298E-3</v>
      </c>
      <c r="CY41">
        <v>0.94620795076044195</v>
      </c>
      <c r="CZ41">
        <v>-1.4599793902637499</v>
      </c>
      <c r="DA41">
        <v>0.20164051257425</v>
      </c>
      <c r="DB41">
        <v>0.36295292263364898</v>
      </c>
      <c r="DC41">
        <v>4.5708654318327296E-3</v>
      </c>
      <c r="DD41">
        <v>1.8303842649758399</v>
      </c>
      <c r="DE41">
        <v>6.6387754086131298E-3</v>
      </c>
      <c r="DF41">
        <v>0.71770605330343695</v>
      </c>
      <c r="DG41">
        <v>-1.4599793902637499</v>
      </c>
      <c r="DH41">
        <v>0.30125512714873698</v>
      </c>
      <c r="DI41">
        <v>0.10927614874991599</v>
      </c>
      <c r="DJ41">
        <v>9.2810578851627492E-3</v>
      </c>
      <c r="DK41">
        <v>1.74622858962308</v>
      </c>
      <c r="DL41">
        <v>1.1644520160287599E-2</v>
      </c>
      <c r="DM41">
        <v>1.0142073598446799</v>
      </c>
      <c r="DN41">
        <v>-1.4599793902637499</v>
      </c>
      <c r="DO41">
        <v>0.32577589331200701</v>
      </c>
      <c r="DP41">
        <v>0.23634143799400401</v>
      </c>
      <c r="DQ41">
        <v>1.0036492829303899E-2</v>
      </c>
      <c r="DR41">
        <v>1.88836347482496</v>
      </c>
      <c r="DS41">
        <v>1.36694511481565E-2</v>
      </c>
      <c r="DT41">
        <v>1.3096497331482799</v>
      </c>
      <c r="DU41">
        <v>-1.4599793902637499</v>
      </c>
      <c r="DV41">
        <v>0.35020908531040701</v>
      </c>
      <c r="DW41">
        <v>0.36295292263364898</v>
      </c>
      <c r="DX41">
        <v>1.07892297915017E-2</v>
      </c>
      <c r="DY41">
        <v>2.0299907354368298</v>
      </c>
      <c r="DZ41">
        <v>1.56871502396402E-2</v>
      </c>
      <c r="EA41">
        <v>0.43741038443706998</v>
      </c>
      <c r="EB41">
        <v>-1.4599793902637499</v>
      </c>
      <c r="EC41">
        <v>0.19097483106847599</v>
      </c>
      <c r="ED41">
        <v>0.10927614874991599</v>
      </c>
      <c r="EE41">
        <v>4.8651778456977801E-3</v>
      </c>
      <c r="EF41">
        <v>1.58824175969398</v>
      </c>
      <c r="EG41">
        <v>4.0318573427424002E-3</v>
      </c>
      <c r="EH41">
        <v>0.71109692723337903</v>
      </c>
      <c r="EI41">
        <v>-1.4599793902637499</v>
      </c>
      <c r="EJ41">
        <v>0.206519294062421</v>
      </c>
      <c r="EK41">
        <v>0.23634143799400401</v>
      </c>
      <c r="EL41">
        <v>5.2611806936034202E-3</v>
      </c>
      <c r="EM41">
        <v>1.7175172517621</v>
      </c>
      <c r="EN41">
        <v>5.4371529849971904E-3</v>
      </c>
      <c r="EO41">
        <v>0.98380601809113</v>
      </c>
      <c r="EP41">
        <v>-1.4599793902637499</v>
      </c>
      <c r="EQ41">
        <v>0.22200824111710299</v>
      </c>
      <c r="ER41">
        <v>0.36295292263364898</v>
      </c>
      <c r="ES41">
        <v>5.6557692456236696E-3</v>
      </c>
      <c r="ET41">
        <v>1.8463310456442601</v>
      </c>
      <c r="EU41">
        <v>6.83742971424392E-3</v>
      </c>
      <c r="EV41">
        <v>6.80440048265709E-2</v>
      </c>
      <c r="EW41">
        <v>-1.4599793902637499</v>
      </c>
      <c r="EX41">
        <v>0</v>
      </c>
      <c r="EY41">
        <v>0.10927614874991599</v>
      </c>
      <c r="EZ41">
        <v>0</v>
      </c>
      <c r="FA41">
        <v>1.4177511987722899</v>
      </c>
      <c r="FB41">
        <v>9.9604756811521298E-4</v>
      </c>
      <c r="FC41">
        <v>0.31166584230574701</v>
      </c>
      <c r="FD41">
        <v>-1.4599793902637499</v>
      </c>
      <c r="FE41">
        <v>0</v>
      </c>
      <c r="FF41">
        <v>0.23634143799400401</v>
      </c>
      <c r="FG41">
        <v>0</v>
      </c>
      <c r="FH41">
        <v>1.5331495521607299</v>
      </c>
      <c r="FI41">
        <v>2.1542424147608101E-3</v>
      </c>
      <c r="FJ41">
        <v>0.55441760179392596</v>
      </c>
      <c r="FK41">
        <v>-1.4599793902637499</v>
      </c>
      <c r="FL41">
        <v>0</v>
      </c>
      <c r="FM41">
        <v>0.36295292263364898</v>
      </c>
      <c r="FN41">
        <v>0</v>
      </c>
      <c r="FO41">
        <v>1.64813576857278</v>
      </c>
      <c r="FP41">
        <v>3.3083008512398101E-3</v>
      </c>
      <c r="FQ41">
        <v>3.2766492671000398</v>
      </c>
      <c r="FR41">
        <v>-1.4599793902637499</v>
      </c>
      <c r="FS41">
        <v>1.56108783928451</v>
      </c>
      <c r="FT41">
        <v>0.10927614874991599</v>
      </c>
      <c r="FU41">
        <v>7.0774690557409902E-3</v>
      </c>
      <c r="FV41">
        <v>2.8341433780271101</v>
      </c>
      <c r="FW41">
        <v>0.22504382224650399</v>
      </c>
      <c r="FX41">
        <v>3.7814366491828699</v>
      </c>
      <c r="FY41">
        <v>-1.4599793902637499</v>
      </c>
      <c r="FZ41">
        <v>1.6881531285286</v>
      </c>
      <c r="GA41">
        <v>0.23634143799400401</v>
      </c>
      <c r="GB41">
        <v>7.6535421184175901E-3</v>
      </c>
      <c r="GC41">
        <v>3.0648294669362999</v>
      </c>
      <c r="GD41">
        <v>0.24443846386929699</v>
      </c>
      <c r="GE41">
        <v>4.2844212191868296</v>
      </c>
      <c r="GF41">
        <v>-1.4599793902637499</v>
      </c>
      <c r="GG41">
        <v>1.81476461316825</v>
      </c>
      <c r="GH41">
        <v>0.36295292263364898</v>
      </c>
      <c r="GI41">
        <v>8.2275577772989092E-3</v>
      </c>
      <c r="GJ41">
        <v>3.29469167695652</v>
      </c>
      <c r="GK41">
        <v>0.26376383891486699</v>
      </c>
    </row>
    <row r="42" spans="3:193" x14ac:dyDescent="0.25">
      <c r="D42" t="s">
        <v>68</v>
      </c>
      <c r="E42">
        <v>277.22946259944598</v>
      </c>
      <c r="F42">
        <v>-244.042507759361</v>
      </c>
      <c r="G42">
        <v>18.556451046166899</v>
      </c>
      <c r="H42">
        <v>18.631638061962001</v>
      </c>
      <c r="I42">
        <v>19.1286456018229</v>
      </c>
      <c r="J42">
        <v>280.74632269884103</v>
      </c>
      <c r="K42">
        <v>184.208912950014</v>
      </c>
      <c r="L42">
        <v>343.49911731001703</v>
      </c>
      <c r="M42">
        <v>-244.042507759361</v>
      </c>
      <c r="N42">
        <v>20.0668598522502</v>
      </c>
      <c r="O42">
        <v>40.296333482847999</v>
      </c>
      <c r="P42">
        <v>20.685628383366701</v>
      </c>
      <c r="Q42">
        <v>303.59776756967699</v>
      </c>
      <c r="R42">
        <v>202.895035781236</v>
      </c>
      <c r="S42">
        <v>409.53209468233501</v>
      </c>
      <c r="T42">
        <v>-244.042507759361</v>
      </c>
      <c r="U42">
        <v>21.571874341169</v>
      </c>
      <c r="V42">
        <v>61.883654991516501</v>
      </c>
      <c r="W42">
        <v>22.2370505121192</v>
      </c>
      <c r="X42">
        <v>326.36760013740297</v>
      </c>
      <c r="Y42">
        <v>221.514422459489</v>
      </c>
      <c r="Z42">
        <v>100.665690458971</v>
      </c>
      <c r="AA42">
        <v>-244.042507759361</v>
      </c>
      <c r="AB42">
        <v>18.427972212011401</v>
      </c>
      <c r="AC42">
        <v>18.631638061962001</v>
      </c>
      <c r="AD42">
        <v>18.339831989502301</v>
      </c>
      <c r="AE42">
        <v>262.567509203729</v>
      </c>
      <c r="AF42">
        <v>26.741246751127399</v>
      </c>
      <c r="AG42">
        <v>152.56387534415401</v>
      </c>
      <c r="AH42">
        <v>-244.042507759361</v>
      </c>
      <c r="AI42">
        <v>19.927923438570499</v>
      </c>
      <c r="AJ42">
        <v>40.296333482847999</v>
      </c>
      <c r="AK42">
        <v>19.8326090119036</v>
      </c>
      <c r="AL42">
        <v>283.93928320868298</v>
      </c>
      <c r="AM42">
        <v>32.610233961509202</v>
      </c>
      <c r="AN42">
        <v>204.27670956903299</v>
      </c>
      <c r="AO42">
        <v>-244.042507759361</v>
      </c>
      <c r="AP42">
        <v>21.422517696463299</v>
      </c>
      <c r="AQ42">
        <v>61.883654991516501</v>
      </c>
      <c r="AR42">
        <v>21.3200546877964</v>
      </c>
      <c r="AS42">
        <v>305.23472944933502</v>
      </c>
      <c r="AT42">
        <v>38.458260503282503</v>
      </c>
      <c r="AU42">
        <v>505.30243417457899</v>
      </c>
      <c r="AV42">
        <v>-244.042507759361</v>
      </c>
      <c r="AW42">
        <v>18.427972212011401</v>
      </c>
      <c r="AX42">
        <v>18.631638061962001</v>
      </c>
      <c r="AY42">
        <v>11.3987715137383</v>
      </c>
      <c r="AZ42">
        <v>262.693414749802</v>
      </c>
      <c r="BA42">
        <v>438.19314539642698</v>
      </c>
      <c r="BB42">
        <v>590.13616796684698</v>
      </c>
      <c r="BC42">
        <v>-244.042507759361</v>
      </c>
      <c r="BD42">
        <v>19.927923438570499</v>
      </c>
      <c r="BE42">
        <v>40.296333482847999</v>
      </c>
      <c r="BF42">
        <v>12.3265784974146</v>
      </c>
      <c r="BG42">
        <v>284.075436880599</v>
      </c>
      <c r="BH42">
        <v>477.55240342677502</v>
      </c>
      <c r="BI42">
        <v>674.66692413842702</v>
      </c>
      <c r="BJ42">
        <v>-244.042507759361</v>
      </c>
      <c r="BK42">
        <v>21.422517696463299</v>
      </c>
      <c r="BL42">
        <v>61.883654991516501</v>
      </c>
      <c r="BM42">
        <v>13.2510718847207</v>
      </c>
      <c r="BN42">
        <v>305.38109464664399</v>
      </c>
      <c r="BO42">
        <v>516.77109267844298</v>
      </c>
      <c r="BP42">
        <v>93.8819857800287</v>
      </c>
      <c r="BQ42">
        <v>-244.042507759361</v>
      </c>
      <c r="BR42">
        <v>18.427972212011401</v>
      </c>
      <c r="BS42">
        <v>18.631638061962001</v>
      </c>
      <c r="BT42">
        <v>11.3987715137383</v>
      </c>
      <c r="BU42">
        <v>262.693414749802</v>
      </c>
      <c r="BV42">
        <v>26.772697001876299</v>
      </c>
      <c r="BW42">
        <v>145.22800865645999</v>
      </c>
      <c r="BX42">
        <v>-244.042507759361</v>
      </c>
      <c r="BY42">
        <v>19.927923438570499</v>
      </c>
      <c r="BZ42">
        <v>40.296333482847999</v>
      </c>
      <c r="CA42">
        <v>12.3265784974146</v>
      </c>
      <c r="CB42">
        <v>284.075436880599</v>
      </c>
      <c r="CC42">
        <v>32.644244116388897</v>
      </c>
      <c r="CD42">
        <v>196.390652879762</v>
      </c>
      <c r="CE42">
        <v>-244.042507759361</v>
      </c>
      <c r="CF42">
        <v>21.422517696463299</v>
      </c>
      <c r="CG42">
        <v>61.883654991516501</v>
      </c>
      <c r="CH42">
        <v>13.2510718847207</v>
      </c>
      <c r="CI42">
        <v>305.38109464664399</v>
      </c>
      <c r="CJ42">
        <v>38.494821419778198</v>
      </c>
      <c r="CK42">
        <v>96.875656475446306</v>
      </c>
      <c r="CL42">
        <v>-244.042507759361</v>
      </c>
      <c r="CM42">
        <v>29.574028669780901</v>
      </c>
      <c r="CN42">
        <v>18.631638061962001</v>
      </c>
      <c r="CO42">
        <v>7.2185824931620504</v>
      </c>
      <c r="CP42">
        <v>273.35756118443101</v>
      </c>
      <c r="CQ42">
        <v>12.1363538254713</v>
      </c>
      <c r="CR42">
        <v>148.46535022243501</v>
      </c>
      <c r="CS42">
        <v>-244.042507759361</v>
      </c>
      <c r="CT42">
        <v>31.981217049879302</v>
      </c>
      <c r="CU42">
        <v>40.296333482847999</v>
      </c>
      <c r="CV42">
        <v>7.8061415333031396</v>
      </c>
      <c r="CW42">
        <v>295.60759523432603</v>
      </c>
      <c r="CX42">
        <v>16.816570681439199</v>
      </c>
      <c r="CY42">
        <v>199.870795063185</v>
      </c>
      <c r="CZ42">
        <v>-244.042507759361</v>
      </c>
      <c r="DA42">
        <v>34.3798083286203</v>
      </c>
      <c r="DB42">
        <v>61.883654991516501</v>
      </c>
      <c r="DC42">
        <v>8.3916021483008798</v>
      </c>
      <c r="DD42">
        <v>317.77816487690097</v>
      </c>
      <c r="DE42">
        <v>21.480072477207301</v>
      </c>
      <c r="DF42">
        <v>184.80604313733701</v>
      </c>
      <c r="DG42">
        <v>-244.042507759361</v>
      </c>
      <c r="DH42">
        <v>45.561322032666702</v>
      </c>
      <c r="DI42">
        <v>18.631638061962001</v>
      </c>
      <c r="DJ42">
        <v>20.373609250838999</v>
      </c>
      <c r="DK42">
        <v>303.16766117595802</v>
      </c>
      <c r="DL42">
        <v>41.114320375272698</v>
      </c>
      <c r="DM42">
        <v>243.55286138006201</v>
      </c>
      <c r="DN42">
        <v>-244.042507759361</v>
      </c>
      <c r="DO42">
        <v>49.269801733000101</v>
      </c>
      <c r="DP42">
        <v>40.296333482847999</v>
      </c>
      <c r="DQ42">
        <v>22.031926282884001</v>
      </c>
      <c r="DR42">
        <v>327.84409871353603</v>
      </c>
      <c r="DS42">
        <v>48.153208927154701</v>
      </c>
      <c r="DT42">
        <v>302.08986955763299</v>
      </c>
      <c r="DU42">
        <v>-244.042507759361</v>
      </c>
      <c r="DV42">
        <v>52.965036862974998</v>
      </c>
      <c r="DW42">
        <v>61.883654991516501</v>
      </c>
      <c r="DX42">
        <v>23.684320754100298</v>
      </c>
      <c r="DY42">
        <v>352.43240611705102</v>
      </c>
      <c r="DZ42">
        <v>55.166958591351403</v>
      </c>
      <c r="EA42">
        <v>107.566981432234</v>
      </c>
      <c r="EB42">
        <v>-244.042507759361</v>
      </c>
      <c r="EC42">
        <v>32.561304292991103</v>
      </c>
      <c r="ED42">
        <v>18.631638061962001</v>
      </c>
      <c r="EE42">
        <v>11.9648498315699</v>
      </c>
      <c r="EF42">
        <v>275.73912289017397</v>
      </c>
      <c r="EG42">
        <v>12.712574114898</v>
      </c>
      <c r="EH42">
        <v>160.02689930361299</v>
      </c>
      <c r="EI42">
        <v>-244.042507759361</v>
      </c>
      <c r="EJ42">
        <v>35.211643014513598</v>
      </c>
      <c r="EK42">
        <v>40.296333482847999</v>
      </c>
      <c r="EL42">
        <v>12.9387329573954</v>
      </c>
      <c r="EM42">
        <v>298.18300498588502</v>
      </c>
      <c r="EN42">
        <v>17.439692622330899</v>
      </c>
      <c r="EO42">
        <v>212.29946032545101</v>
      </c>
      <c r="EP42">
        <v>-244.042507759361</v>
      </c>
      <c r="EQ42">
        <v>37.8525162406021</v>
      </c>
      <c r="ER42">
        <v>61.883654991516501</v>
      </c>
      <c r="ES42">
        <v>13.9091379292</v>
      </c>
      <c r="ET42">
        <v>320.546730359827</v>
      </c>
      <c r="EU42">
        <v>22.149928563665899</v>
      </c>
      <c r="EV42">
        <v>24.143360442003701</v>
      </c>
      <c r="EW42">
        <v>-244.042507759361</v>
      </c>
      <c r="EX42">
        <v>0</v>
      </c>
      <c r="EY42">
        <v>18.631638061962001</v>
      </c>
      <c r="EZ42">
        <v>0</v>
      </c>
      <c r="FA42">
        <v>246.139776668059</v>
      </c>
      <c r="FB42">
        <v>3.4144534713435002</v>
      </c>
      <c r="FC42">
        <v>69.812983581619505</v>
      </c>
      <c r="FD42">
        <v>-244.042507759361</v>
      </c>
      <c r="FE42">
        <v>0</v>
      </c>
      <c r="FF42">
        <v>40.296333482847999</v>
      </c>
      <c r="FG42">
        <v>0</v>
      </c>
      <c r="FH42">
        <v>266.17440965266798</v>
      </c>
      <c r="FI42">
        <v>7.3847482054638496</v>
      </c>
      <c r="FJ42">
        <v>115.319500924308</v>
      </c>
      <c r="FK42">
        <v>-244.042507759361</v>
      </c>
      <c r="FL42">
        <v>0</v>
      </c>
      <c r="FM42">
        <v>61.883654991516501</v>
      </c>
      <c r="FN42">
        <v>0</v>
      </c>
      <c r="FO42">
        <v>286.13749037661898</v>
      </c>
      <c r="FP42">
        <v>11.340863315533801</v>
      </c>
      <c r="FQ42">
        <v>1406.0308802424599</v>
      </c>
      <c r="FR42">
        <v>-244.042507759361</v>
      </c>
      <c r="FS42">
        <v>266.16625802802798</v>
      </c>
      <c r="FT42">
        <v>18.631638061962001</v>
      </c>
      <c r="FU42">
        <v>12.993448487691699</v>
      </c>
      <c r="FV42">
        <v>492.04361013197502</v>
      </c>
      <c r="FW42">
        <v>860.23843329216697</v>
      </c>
      <c r="FX42">
        <v>1564.1797201100201</v>
      </c>
      <c r="FY42">
        <v>-244.042507759361</v>
      </c>
      <c r="FZ42">
        <v>287.83095344891399</v>
      </c>
      <c r="GA42">
        <v>40.296333482847999</v>
      </c>
      <c r="GB42">
        <v>14.0510547599457</v>
      </c>
      <c r="GC42">
        <v>532.09367142178803</v>
      </c>
      <c r="GD42">
        <v>933.95021475588896</v>
      </c>
      <c r="GE42">
        <v>1721.76374269234</v>
      </c>
      <c r="GF42">
        <v>-244.042507759361</v>
      </c>
      <c r="GG42">
        <v>309.41827495758298</v>
      </c>
      <c r="GH42">
        <v>61.883654991516501</v>
      </c>
      <c r="GI42">
        <v>15.1048838669416</v>
      </c>
      <c r="GJ42">
        <v>572.00069677842203</v>
      </c>
      <c r="GK42">
        <v>1007.39873985724</v>
      </c>
    </row>
    <row r="43" spans="3:193" x14ac:dyDescent="0.25">
      <c r="D43" t="s">
        <v>69</v>
      </c>
      <c r="E43">
        <v>-159.90260642223399</v>
      </c>
      <c r="F43">
        <v>-492.193380155196</v>
      </c>
      <c r="G43">
        <v>81.350033914722104</v>
      </c>
      <c r="H43">
        <v>36.054975539603198</v>
      </c>
      <c r="I43">
        <v>19.229330504128999</v>
      </c>
      <c r="J43">
        <v>10.329736530148701</v>
      </c>
      <c r="K43">
        <v>185.32669724435999</v>
      </c>
      <c r="L43">
        <v>-90.151310304282205</v>
      </c>
      <c r="M43">
        <v>-492.193380155196</v>
      </c>
      <c r="N43">
        <v>87.971548303129694</v>
      </c>
      <c r="O43">
        <v>77.979365701932494</v>
      </c>
      <c r="P43">
        <v>20.7945085684186</v>
      </c>
      <c r="Q43">
        <v>11.170529038416699</v>
      </c>
      <c r="R43">
        <v>204.12611823901699</v>
      </c>
      <c r="S43">
        <v>-20.649125958180498</v>
      </c>
      <c r="T43">
        <v>-492.193380155196</v>
      </c>
      <c r="U43">
        <v>94.569414425864395</v>
      </c>
      <c r="V43">
        <v>119.754025899396</v>
      </c>
      <c r="W43">
        <v>22.354096711050001</v>
      </c>
      <c r="X43">
        <v>12.008318716298</v>
      </c>
      <c r="Y43">
        <v>222.85839844440699</v>
      </c>
      <c r="Z43">
        <v>-365.47690660047698</v>
      </c>
      <c r="AA43">
        <v>-492.193380155196</v>
      </c>
      <c r="AB43">
        <v>35.660851994813498</v>
      </c>
      <c r="AC43">
        <v>36.054975539603198</v>
      </c>
      <c r="AD43">
        <v>18.437103513854101</v>
      </c>
      <c r="AE43">
        <v>9.6608680939389302</v>
      </c>
      <c r="AF43">
        <v>26.902674412510098</v>
      </c>
      <c r="AG43">
        <v>-312.45840235749802</v>
      </c>
      <c r="AH43">
        <v>-492.193380155196</v>
      </c>
      <c r="AI43">
        <v>38.563479482763398</v>
      </c>
      <c r="AJ43">
        <v>77.979365701932494</v>
      </c>
      <c r="AK43">
        <v>19.937797985911999</v>
      </c>
      <c r="AL43">
        <v>10.4472178225154</v>
      </c>
      <c r="AM43">
        <v>32.807116804574697</v>
      </c>
      <c r="AN43">
        <v>-259.62924991538802</v>
      </c>
      <c r="AO43">
        <v>-492.193380155196</v>
      </c>
      <c r="AP43">
        <v>41.455740443970697</v>
      </c>
      <c r="AQ43">
        <v>119.754025899396</v>
      </c>
      <c r="AR43">
        <v>21.4331328348554</v>
      </c>
      <c r="AS43">
        <v>11.230759159204</v>
      </c>
      <c r="AT43">
        <v>38.6904719023821</v>
      </c>
      <c r="AU43">
        <v>13.8491908505847</v>
      </c>
      <c r="AV43">
        <v>-492.193380155196</v>
      </c>
      <c r="AW43">
        <v>35.660851994813498</v>
      </c>
      <c r="AX43">
        <v>36.054975539603198</v>
      </c>
      <c r="AY43">
        <v>11.4480966201799</v>
      </c>
      <c r="AZ43">
        <v>9.6655006430178005</v>
      </c>
      <c r="BA43">
        <v>413.21314620816702</v>
      </c>
      <c r="BB43">
        <v>97.743075118649202</v>
      </c>
      <c r="BC43">
        <v>-492.193380155196</v>
      </c>
      <c r="BD43">
        <v>38.563479482763398</v>
      </c>
      <c r="BE43">
        <v>77.979365701932494</v>
      </c>
      <c r="BF43">
        <v>12.3799184381015</v>
      </c>
      <c r="BG43">
        <v>10.4522274395424</v>
      </c>
      <c r="BH43">
        <v>450.56146421150601</v>
      </c>
      <c r="BI43">
        <v>181.33733837147099</v>
      </c>
      <c r="BJ43">
        <v>-492.193380155196</v>
      </c>
      <c r="BK43">
        <v>41.455740443970697</v>
      </c>
      <c r="BL43">
        <v>119.754025899396</v>
      </c>
      <c r="BM43">
        <v>13.3084123209591</v>
      </c>
      <c r="BN43">
        <v>11.236144497508199</v>
      </c>
      <c r="BO43">
        <v>487.77639536483298</v>
      </c>
      <c r="BP43">
        <v>-372.43009523101398</v>
      </c>
      <c r="BQ43">
        <v>-492.193380155196</v>
      </c>
      <c r="BR43">
        <v>35.660851994813498</v>
      </c>
      <c r="BS43">
        <v>36.054975539603198</v>
      </c>
      <c r="BT43">
        <v>11.4480966201799</v>
      </c>
      <c r="BU43">
        <v>9.6655006430178005</v>
      </c>
      <c r="BV43">
        <v>26.933860126568</v>
      </c>
      <c r="BW43">
        <v>-319.97754820214902</v>
      </c>
      <c r="BX43">
        <v>-492.193380155196</v>
      </c>
      <c r="BY43">
        <v>38.563479482763398</v>
      </c>
      <c r="BZ43">
        <v>77.979365701932494</v>
      </c>
      <c r="CA43">
        <v>12.3799184381015</v>
      </c>
      <c r="CB43">
        <v>10.4522274395424</v>
      </c>
      <c r="CC43">
        <v>32.840840890707199</v>
      </c>
      <c r="CD43">
        <v>-267.71233169838803</v>
      </c>
      <c r="CE43">
        <v>-492.193380155196</v>
      </c>
      <c r="CF43">
        <v>41.455740443970697</v>
      </c>
      <c r="CG43">
        <v>119.754025899396</v>
      </c>
      <c r="CH43">
        <v>13.3084123209591</v>
      </c>
      <c r="CI43">
        <v>11.236144497508199</v>
      </c>
      <c r="CJ43">
        <v>38.726725294974401</v>
      </c>
      <c r="CK43">
        <v>-369.37236866677603</v>
      </c>
      <c r="CL43">
        <v>-492.193380155196</v>
      </c>
      <c r="CM43">
        <v>57.230119904132103</v>
      </c>
      <c r="CN43">
        <v>36.054975539603198</v>
      </c>
      <c r="CO43">
        <v>7.2684312864023504</v>
      </c>
      <c r="CP43">
        <v>10.0578755882342</v>
      </c>
      <c r="CQ43">
        <v>12.2096091700486</v>
      </c>
      <c r="CR43">
        <v>-316.67093691756702</v>
      </c>
      <c r="CS43">
        <v>-492.193380155196</v>
      </c>
      <c r="CT43">
        <v>61.888385477724199</v>
      </c>
      <c r="CU43">
        <v>77.979365701932494</v>
      </c>
      <c r="CV43">
        <v>7.8600477864583604</v>
      </c>
      <c r="CW43">
        <v>10.876539880299701</v>
      </c>
      <c r="CX43">
        <v>16.918104391215198</v>
      </c>
      <c r="CY43">
        <v>-264.157724567461</v>
      </c>
      <c r="CZ43">
        <v>-492.193380155196</v>
      </c>
      <c r="DA43">
        <v>66.530014388553496</v>
      </c>
      <c r="DB43">
        <v>119.754025899396</v>
      </c>
      <c r="DC43">
        <v>8.4495513704427303</v>
      </c>
      <c r="DD43">
        <v>11.6922803713221</v>
      </c>
      <c r="DE43">
        <v>21.609783558020599</v>
      </c>
      <c r="DF43">
        <v>-255.82324485740401</v>
      </c>
      <c r="DG43">
        <v>-492.193380155196</v>
      </c>
      <c r="DH43">
        <v>127.31716693913199</v>
      </c>
      <c r="DI43">
        <v>36.054975539603198</v>
      </c>
      <c r="DJ43">
        <v>20.4803828709593</v>
      </c>
      <c r="DK43">
        <v>11.154703770664799</v>
      </c>
      <c r="DL43">
        <v>41.362906177432897</v>
      </c>
      <c r="DM43">
        <v>-193.879442565571</v>
      </c>
      <c r="DN43">
        <v>-492.193380155196</v>
      </c>
      <c r="DO43">
        <v>137.68019215510799</v>
      </c>
      <c r="DP43">
        <v>77.979365701932494</v>
      </c>
      <c r="DQ43">
        <v>22.1473907790607</v>
      </c>
      <c r="DR43">
        <v>12.0626447752537</v>
      </c>
      <c r="DS43">
        <v>48.444344178270399</v>
      </c>
      <c r="DT43">
        <v>-132.15686813906601</v>
      </c>
      <c r="DU43">
        <v>-492.193380155196</v>
      </c>
      <c r="DV43">
        <v>148.00620656674101</v>
      </c>
      <c r="DW43">
        <v>119.754025899396</v>
      </c>
      <c r="DX43">
        <v>23.808445087490199</v>
      </c>
      <c r="DY43">
        <v>12.9673431333979</v>
      </c>
      <c r="DZ43">
        <v>55.500491329104896</v>
      </c>
      <c r="EA43">
        <v>-358.176026464975</v>
      </c>
      <c r="EB43">
        <v>-492.193380155196</v>
      </c>
      <c r="EC43">
        <v>63.010940096468602</v>
      </c>
      <c r="ED43">
        <v>36.054975539603198</v>
      </c>
      <c r="EE43">
        <v>12.016624489109899</v>
      </c>
      <c r="EF43">
        <v>10.1455023992075</v>
      </c>
      <c r="EG43">
        <v>12.7893111658323</v>
      </c>
      <c r="EH43">
        <v>-304.56326453654901</v>
      </c>
      <c r="EI43">
        <v>-492.193380155196</v>
      </c>
      <c r="EJ43">
        <v>68.139737546181195</v>
      </c>
      <c r="EK43">
        <v>77.979365701932494</v>
      </c>
      <c r="EL43">
        <v>12.9947218312467</v>
      </c>
      <c r="EM43">
        <v>10.9712991061197</v>
      </c>
      <c r="EN43">
        <v>17.5449914331675</v>
      </c>
      <c r="EO43">
        <v>-251.14197675786701</v>
      </c>
      <c r="EP43">
        <v>-492.193380155196</v>
      </c>
      <c r="EQ43">
        <v>73.250217862144794</v>
      </c>
      <c r="ER43">
        <v>119.754025899396</v>
      </c>
      <c r="ES43">
        <v>13.969325968590301</v>
      </c>
      <c r="ET43">
        <v>11.794146539078801</v>
      </c>
      <c r="EU43">
        <v>22.283687128119201</v>
      </c>
      <c r="EV43">
        <v>-443.64688644310399</v>
      </c>
      <c r="EW43">
        <v>-492.193380155196</v>
      </c>
      <c r="EX43">
        <v>0</v>
      </c>
      <c r="EY43">
        <v>36.054975539603198</v>
      </c>
      <c r="EZ43">
        <v>0</v>
      </c>
      <c r="FA43">
        <v>9.0564286581880697</v>
      </c>
      <c r="FB43">
        <v>3.4350895143009899</v>
      </c>
      <c r="FC43">
        <v>-396.99105497801401</v>
      </c>
      <c r="FD43">
        <v>-492.193380155196</v>
      </c>
      <c r="FE43">
        <v>0</v>
      </c>
      <c r="FF43">
        <v>77.979365701932494</v>
      </c>
      <c r="FG43">
        <v>0</v>
      </c>
      <c r="FH43">
        <v>9.7935798280405795</v>
      </c>
      <c r="FI43">
        <v>7.4293796472091298</v>
      </c>
      <c r="FJ43">
        <v>-350.50185148244202</v>
      </c>
      <c r="FK43">
        <v>-492.193380155196</v>
      </c>
      <c r="FL43">
        <v>0</v>
      </c>
      <c r="FM43">
        <v>119.754025899396</v>
      </c>
      <c r="FN43">
        <v>0</v>
      </c>
      <c r="FO43">
        <v>10.5280983151436</v>
      </c>
      <c r="FP43">
        <v>11.409404458214</v>
      </c>
      <c r="FQ43">
        <v>903.80768336865594</v>
      </c>
      <c r="FR43">
        <v>-492.193380155196</v>
      </c>
      <c r="FS43">
        <v>515.07107913718903</v>
      </c>
      <c r="FT43">
        <v>36.054975539603198</v>
      </c>
      <c r="FU43">
        <v>13.0831763155242</v>
      </c>
      <c r="FV43">
        <v>18.104176058821501</v>
      </c>
      <c r="FW43">
        <v>813.68765647271505</v>
      </c>
      <c r="FX43">
        <v>1060.14004958587</v>
      </c>
      <c r="FY43">
        <v>-492.193380155196</v>
      </c>
      <c r="FZ43">
        <v>556.99546929951805</v>
      </c>
      <c r="GA43">
        <v>77.979365701932494</v>
      </c>
      <c r="GB43">
        <v>14.148086015624999</v>
      </c>
      <c r="GC43">
        <v>19.577771784539301</v>
      </c>
      <c r="GD43">
        <v>883.63273693944802</v>
      </c>
      <c r="GE43">
        <v>1215.91408592373</v>
      </c>
      <c r="GF43">
        <v>-492.193380155196</v>
      </c>
      <c r="GG43">
        <v>598.77012949698201</v>
      </c>
      <c r="GH43">
        <v>119.754025899396</v>
      </c>
      <c r="GI43">
        <v>15.2091924667969</v>
      </c>
      <c r="GJ43">
        <v>21.0461046683799</v>
      </c>
      <c r="GK43">
        <v>953.32801354737001</v>
      </c>
    </row>
    <row r="44" spans="3:193" x14ac:dyDescent="0.25">
      <c r="D44" t="s">
        <v>70</v>
      </c>
      <c r="E44">
        <v>0.41405077244547001</v>
      </c>
      <c r="F44">
        <v>-2.02855463680892E-2</v>
      </c>
      <c r="G44">
        <v>-5.5853617409923001E-3</v>
      </c>
      <c r="H44">
        <v>2.25476220680749E-3</v>
      </c>
      <c r="I44">
        <v>2.3758957236139199E-3</v>
      </c>
      <c r="J44">
        <v>0.345346485726785</v>
      </c>
      <c r="K44">
        <v>8.9944536897344995E-2</v>
      </c>
      <c r="L44">
        <v>0.45319904866733202</v>
      </c>
      <c r="M44">
        <v>-2.02855463680892E-2</v>
      </c>
      <c r="N44">
        <v>-6.0399842082823696E-3</v>
      </c>
      <c r="O44">
        <v>4.8765787263510699E-3</v>
      </c>
      <c r="P44">
        <v>2.5692825848383002E-3</v>
      </c>
      <c r="Q44">
        <v>0.37345608340222203</v>
      </c>
      <c r="R44">
        <v>9.8622634530292103E-2</v>
      </c>
      <c r="S44">
        <v>0.49220750961697202</v>
      </c>
      <c r="T44">
        <v>-2.02855463680892E-2</v>
      </c>
      <c r="U44">
        <v>-6.4929830239035397E-3</v>
      </c>
      <c r="V44">
        <v>7.4890316154677204E-3</v>
      </c>
      <c r="W44">
        <v>2.7619787787011799E-3</v>
      </c>
      <c r="X44">
        <v>0.40146528965738798</v>
      </c>
      <c r="Y44">
        <v>0.107269738957407</v>
      </c>
      <c r="Z44">
        <v>0.32373535463094899</v>
      </c>
      <c r="AA44">
        <v>-2.02855463680892E-2</v>
      </c>
      <c r="AB44">
        <v>2.23011498793394E-3</v>
      </c>
      <c r="AC44">
        <v>2.25476220680749E-3</v>
      </c>
      <c r="AD44">
        <v>2.2792471796095298E-3</v>
      </c>
      <c r="AE44">
        <v>0.32298469913286398</v>
      </c>
      <c r="AF44">
        <v>1.42720774918232E-2</v>
      </c>
      <c r="AG44">
        <v>0.355532375914419</v>
      </c>
      <c r="AH44">
        <v>-2.02855463680892E-2</v>
      </c>
      <c r="AI44">
        <v>2.4116359753239098E-3</v>
      </c>
      <c r="AJ44">
        <v>4.8765787263510699E-3</v>
      </c>
      <c r="AK44">
        <v>2.4647672988800701E-3</v>
      </c>
      <c r="AL44">
        <v>0.349274151387865</v>
      </c>
      <c r="AM44">
        <v>1.67907888940882E-2</v>
      </c>
      <c r="AN44">
        <v>0.387215836407591</v>
      </c>
      <c r="AO44">
        <v>-2.02855463680892E-2</v>
      </c>
      <c r="AP44">
        <v>2.5925086734732098E-3</v>
      </c>
      <c r="AQ44">
        <v>7.4890316154677204E-3</v>
      </c>
      <c r="AR44">
        <v>2.6496248462960798E-3</v>
      </c>
      <c r="AS44">
        <v>0.37546971274195501</v>
      </c>
      <c r="AT44">
        <v>1.9300504898488099E-2</v>
      </c>
      <c r="AU44">
        <v>0.37950365693985599</v>
      </c>
      <c r="AV44">
        <v>-2.02855463680892E-2</v>
      </c>
      <c r="AW44">
        <v>2.23011498793394E-3</v>
      </c>
      <c r="AX44">
        <v>2.25476220680749E-3</v>
      </c>
      <c r="AY44">
        <v>1.3966222857138E-3</v>
      </c>
      <c r="AZ44">
        <v>0.32313957573980201</v>
      </c>
      <c r="BA44">
        <v>7.0768128087688398E-2</v>
      </c>
      <c r="BB44">
        <v>0.41583995864381801</v>
      </c>
      <c r="BC44">
        <v>-2.02855463680892E-2</v>
      </c>
      <c r="BD44">
        <v>2.4116359753239098E-3</v>
      </c>
      <c r="BE44">
        <v>4.8765787263510699E-3</v>
      </c>
      <c r="BF44">
        <v>1.5103008438533E-3</v>
      </c>
      <c r="BG44">
        <v>0.34944163423025099</v>
      </c>
      <c r="BH44">
        <v>7.7885355236128606E-2</v>
      </c>
      <c r="BI44">
        <v>0.45204648784169499</v>
      </c>
      <c r="BJ44">
        <v>-2.02855463680892E-2</v>
      </c>
      <c r="BK44">
        <v>2.5925086734732098E-3</v>
      </c>
      <c r="BL44">
        <v>7.4890316154677204E-3</v>
      </c>
      <c r="BM44">
        <v>1.6235734071422901E-3</v>
      </c>
      <c r="BN44">
        <v>0.375649756797519</v>
      </c>
      <c r="BO44">
        <v>8.49771637161814E-2</v>
      </c>
      <c r="BP44">
        <v>0.32889449790787401</v>
      </c>
      <c r="BQ44">
        <v>-2.02855463680892E-2</v>
      </c>
      <c r="BR44">
        <v>2.23011498793394E-3</v>
      </c>
      <c r="BS44">
        <v>2.25476220680749E-3</v>
      </c>
      <c r="BT44">
        <v>1.3966222857138E-3</v>
      </c>
      <c r="BU44">
        <v>0.32313957573980201</v>
      </c>
      <c r="BV44">
        <v>2.0158969055706299E-2</v>
      </c>
      <c r="BW44">
        <v>0.36111144945807</v>
      </c>
      <c r="BX44">
        <v>-2.02855463680892E-2</v>
      </c>
      <c r="BY44">
        <v>2.4116359753239098E-3</v>
      </c>
      <c r="BZ44">
        <v>4.8765787263510699E-3</v>
      </c>
      <c r="CA44">
        <v>1.5103008438533E-3</v>
      </c>
      <c r="CB44">
        <v>0.34944163423025099</v>
      </c>
      <c r="CC44">
        <v>2.31568460503804E-2</v>
      </c>
      <c r="CD44">
        <v>0.393213340467015</v>
      </c>
      <c r="CE44">
        <v>-2.02855463680892E-2</v>
      </c>
      <c r="CF44">
        <v>2.5925086734732098E-3</v>
      </c>
      <c r="CG44">
        <v>7.4890316154677204E-3</v>
      </c>
      <c r="CH44">
        <v>1.6235734071422901E-3</v>
      </c>
      <c r="CI44">
        <v>0.375649756797519</v>
      </c>
      <c r="CJ44">
        <v>2.6144016341502201E-2</v>
      </c>
      <c r="CK44">
        <v>0.32875593340404002</v>
      </c>
      <c r="CL44">
        <v>-2.02855463680892E-2</v>
      </c>
      <c r="CM44">
        <v>3.5789876298531502E-3</v>
      </c>
      <c r="CN44">
        <v>2.25476220680749E-3</v>
      </c>
      <c r="CO44">
        <v>9.1788825954418395E-4</v>
      </c>
      <c r="CP44">
        <v>0.33625755876116997</v>
      </c>
      <c r="CQ44">
        <v>6.0322829147545099E-3</v>
      </c>
      <c r="CR44">
        <v>0.36096160644811098</v>
      </c>
      <c r="CS44">
        <v>-2.02855463680892E-2</v>
      </c>
      <c r="CT44">
        <v>3.87030057646911E-3</v>
      </c>
      <c r="CU44">
        <v>4.8765787263510699E-3</v>
      </c>
      <c r="CV44">
        <v>9.9260009462336205E-4</v>
      </c>
      <c r="CW44">
        <v>0.36362736005568402</v>
      </c>
      <c r="CX44">
        <v>7.8803133630721296E-3</v>
      </c>
      <c r="CY44">
        <v>0.39305225923130899</v>
      </c>
      <c r="CZ44">
        <v>-2.02855463680892E-2</v>
      </c>
      <c r="DA44">
        <v>4.1605731197042898E-3</v>
      </c>
      <c r="DB44">
        <v>7.4890316154677204E-3</v>
      </c>
      <c r="DC44">
        <v>1.06704510172011E-3</v>
      </c>
      <c r="DD44">
        <v>0.39089941205986001</v>
      </c>
      <c r="DE44">
        <v>9.7217437026457694E-3</v>
      </c>
      <c r="DF44">
        <v>0.37059286892609899</v>
      </c>
      <c r="DG44">
        <v>-2.02855463680892E-2</v>
      </c>
      <c r="DH44">
        <v>-1.2330756504004101E-3</v>
      </c>
      <c r="DI44">
        <v>2.25476220680749E-3</v>
      </c>
      <c r="DJ44">
        <v>2.5296938402411501E-3</v>
      </c>
      <c r="DK44">
        <v>0.37292700886214702</v>
      </c>
      <c r="DL44">
        <v>1.44000260353928E-2</v>
      </c>
      <c r="DM44">
        <v>0.406203873931267</v>
      </c>
      <c r="DN44">
        <v>-2.02855463680892E-2</v>
      </c>
      <c r="DO44">
        <v>-1.3334422731074199E-3</v>
      </c>
      <c r="DP44">
        <v>4.8765787263510699E-3</v>
      </c>
      <c r="DQ44">
        <v>2.7355991528189199E-3</v>
      </c>
      <c r="DR44">
        <v>0.40328153283929802</v>
      </c>
      <c r="DS44">
        <v>1.6929151853994899E-2</v>
      </c>
      <c r="DT44">
        <v>0.44168769677570202</v>
      </c>
      <c r="DU44">
        <v>-2.02855463680892E-2</v>
      </c>
      <c r="DV44">
        <v>-1.4334504435904801E-3</v>
      </c>
      <c r="DW44">
        <v>7.4890316154677204E-3</v>
      </c>
      <c r="DX44">
        <v>2.9407690892803398E-3</v>
      </c>
      <c r="DY44">
        <v>0.43352764780224601</v>
      </c>
      <c r="DZ44">
        <v>1.94492450803877E-2</v>
      </c>
      <c r="EA44">
        <v>0.332820570943197</v>
      </c>
      <c r="EB44">
        <v>-2.02855463680892E-2</v>
      </c>
      <c r="EC44">
        <v>3.9405015318585198E-3</v>
      </c>
      <c r="ED44">
        <v>2.25476220680749E-3</v>
      </c>
      <c r="EE44">
        <v>1.46598042603534E-3</v>
      </c>
      <c r="EF44">
        <v>0.339187121498496</v>
      </c>
      <c r="EG44">
        <v>6.2577516480893701E-3</v>
      </c>
      <c r="EH44">
        <v>0.36535708657766403</v>
      </c>
      <c r="EI44">
        <v>-2.02855463680892E-2</v>
      </c>
      <c r="EJ44">
        <v>4.2612400286377002E-3</v>
      </c>
      <c r="EK44">
        <v>4.8765787263510699E-3</v>
      </c>
      <c r="EL44">
        <v>1.5853044142010099E-3</v>
      </c>
      <c r="EM44">
        <v>0.36679537557395497</v>
      </c>
      <c r="EN44">
        <v>8.1241342026086693E-3</v>
      </c>
      <c r="EO44">
        <v>0.39777740037057902</v>
      </c>
      <c r="EP44">
        <v>-2.02855463680892E-2</v>
      </c>
      <c r="EQ44">
        <v>4.5808330307855298E-3</v>
      </c>
      <c r="ER44">
        <v>7.4890316154677204E-3</v>
      </c>
      <c r="ES44">
        <v>1.7042022452660899E-3</v>
      </c>
      <c r="ET44">
        <v>0.39430502874200102</v>
      </c>
      <c r="EU44">
        <v>9.9838511051475402E-3</v>
      </c>
      <c r="EV44">
        <v>0.286001024356203</v>
      </c>
      <c r="EW44">
        <v>-2.02855463680892E-2</v>
      </c>
      <c r="EX44">
        <v>0</v>
      </c>
      <c r="EY44">
        <v>2.25476220680749E-3</v>
      </c>
      <c r="EZ44">
        <v>0</v>
      </c>
      <c r="FA44">
        <v>0.302776919935204</v>
      </c>
      <c r="FB44">
        <v>1.25488858227994E-3</v>
      </c>
      <c r="FC44">
        <v>0.314726646663821</v>
      </c>
      <c r="FD44">
        <v>-2.02855463680892E-2</v>
      </c>
      <c r="FE44">
        <v>0</v>
      </c>
      <c r="FF44">
        <v>4.8765787263510699E-3</v>
      </c>
      <c r="FG44">
        <v>0</v>
      </c>
      <c r="FH44">
        <v>0.32742155295318598</v>
      </c>
      <c r="FI44">
        <v>2.7140613523728898E-3</v>
      </c>
      <c r="FJ44">
        <v>0.343349677463198</v>
      </c>
      <c r="FK44">
        <v>-2.02855463680892E-2</v>
      </c>
      <c r="FL44">
        <v>0</v>
      </c>
      <c r="FM44">
        <v>7.4890316154677204E-3</v>
      </c>
      <c r="FN44">
        <v>0</v>
      </c>
      <c r="FO44">
        <v>0.35197816942467502</v>
      </c>
      <c r="FP44">
        <v>4.1680227911440803E-3</v>
      </c>
      <c r="FQ44">
        <v>0.76815625897011197</v>
      </c>
      <c r="FR44">
        <v>-2.02855463680892E-2</v>
      </c>
      <c r="FS44">
        <v>3.2210888668678397E-2</v>
      </c>
      <c r="FT44">
        <v>2.25476220680749E-3</v>
      </c>
      <c r="FU44">
        <v>1.6521988671795299E-3</v>
      </c>
      <c r="FV44">
        <v>0.60526360577010596</v>
      </c>
      <c r="FW44">
        <v>0.14706034982542901</v>
      </c>
      <c r="FX44">
        <v>0.83612707479281601</v>
      </c>
      <c r="FY44">
        <v>-2.02855463680892E-2</v>
      </c>
      <c r="FZ44">
        <v>3.4832705188221999E-2</v>
      </c>
      <c r="GA44">
        <v>4.8765787263510699E-3</v>
      </c>
      <c r="GB44">
        <v>1.78668017032205E-3</v>
      </c>
      <c r="GC44">
        <v>0.65452924810023205</v>
      </c>
      <c r="GD44">
        <v>0.16038740897577899</v>
      </c>
      <c r="GE44">
        <v>0.90385513770186798</v>
      </c>
      <c r="GF44">
        <v>-2.02855463680892E-2</v>
      </c>
      <c r="GG44">
        <v>3.74451580773386E-2</v>
      </c>
      <c r="GH44">
        <v>7.4890316154677204E-3</v>
      </c>
      <c r="GI44">
        <v>1.9206811830962101E-3</v>
      </c>
      <c r="GJ44">
        <v>0.70361894170774897</v>
      </c>
      <c r="GK44">
        <v>0.173666871486305</v>
      </c>
    </row>
    <row r="45" spans="3:193" x14ac:dyDescent="0.25">
      <c r="D45" t="s">
        <v>71</v>
      </c>
      <c r="E45" s="2">
        <v>1.5865534561526502E-5</v>
      </c>
      <c r="F45" s="2">
        <v>-2.7012538025950699E-7</v>
      </c>
      <c r="G45" s="2">
        <v>6.6739403473372706E-8</v>
      </c>
      <c r="H45" s="2">
        <v>1.2519447662157701E-7</v>
      </c>
      <c r="I45" s="2">
        <v>7.3718059489513302E-9</v>
      </c>
      <c r="J45" s="2">
        <v>1.58302743765333E-5</v>
      </c>
      <c r="K45" s="2">
        <v>1.0607987920878401E-7</v>
      </c>
      <c r="L45" s="2">
        <v>1.73164110977459E-5</v>
      </c>
      <c r="M45" s="2">
        <v>-2.7012538025950699E-7</v>
      </c>
      <c r="N45" s="2">
        <v>7.2171680500275205E-8</v>
      </c>
      <c r="O45" s="2">
        <v>2.7076944943736302E-7</v>
      </c>
      <c r="P45" s="2">
        <v>7.9718366657264407E-9</v>
      </c>
      <c r="Q45" s="2">
        <v>1.7118785081600002E-5</v>
      </c>
      <c r="R45" s="2">
        <v>1.16838429802086E-7</v>
      </c>
      <c r="S45" s="2">
        <v>1.87621059320503E-5</v>
      </c>
      <c r="T45" s="2">
        <v>-2.7012538025950699E-7</v>
      </c>
      <c r="U45" s="2">
        <v>7.7584556537795797E-8</v>
      </c>
      <c r="V45" s="2">
        <v>4.1582451163595099E-7</v>
      </c>
      <c r="W45" s="2">
        <v>8.5697244156559199E-9</v>
      </c>
      <c r="X45" s="2">
        <v>1.8402693962719999E-5</v>
      </c>
      <c r="Y45" s="2">
        <v>1.2755855700041199E-7</v>
      </c>
      <c r="Z45" s="2">
        <v>1.48065650284126E-5</v>
      </c>
      <c r="AA45" s="2">
        <v>-2.7012538025950699E-7</v>
      </c>
      <c r="AB45" s="2">
        <v>1.2382595285541899E-7</v>
      </c>
      <c r="AC45" s="2">
        <v>1.2519447662157701E-7</v>
      </c>
      <c r="AD45" s="2">
        <v>7.0521068692135496E-9</v>
      </c>
      <c r="AE45" s="2">
        <v>1.48052365320442E-5</v>
      </c>
      <c r="AF45" s="2">
        <v>1.53813402816835E-8</v>
      </c>
      <c r="AG45" s="2">
        <v>1.6171246370076299E-5</v>
      </c>
      <c r="AH45" s="2">
        <v>-2.7012538025950699E-7</v>
      </c>
      <c r="AI45" s="2">
        <v>1.33904809483185E-7</v>
      </c>
      <c r="AJ45" s="2">
        <v>2.7076944943736302E-7</v>
      </c>
      <c r="AK45" s="2">
        <v>7.6261155678704608E-9</v>
      </c>
      <c r="AL45" s="2">
        <v>1.60103139241874E-5</v>
      </c>
      <c r="AM45" s="2">
        <v>1.8757451659989099E-8</v>
      </c>
      <c r="AN45" s="2">
        <v>1.7531053849805402E-5</v>
      </c>
      <c r="AO45" s="2">
        <v>-2.7012538025950699E-7</v>
      </c>
      <c r="AP45" s="2">
        <v>1.4394767019442401E-7</v>
      </c>
      <c r="AQ45" s="2">
        <v>4.1582451163595099E-7</v>
      </c>
      <c r="AR45" s="2">
        <v>8.1980742354607503E-9</v>
      </c>
      <c r="AS45" s="2">
        <v>1.72110874685014E-5</v>
      </c>
      <c r="AT45" s="2">
        <v>2.2121505497657902E-8</v>
      </c>
      <c r="AU45" s="2">
        <v>1.49999685195912E-5</v>
      </c>
      <c r="AV45" s="2">
        <v>-2.7012538025950699E-7</v>
      </c>
      <c r="AW45" s="2">
        <v>1.2382595285541899E-7</v>
      </c>
      <c r="AX45" s="2">
        <v>1.2519447662157701E-7</v>
      </c>
      <c r="AY45" s="2">
        <v>4.6198198232942198E-9</v>
      </c>
      <c r="AZ45" s="2">
        <v>1.4812335892494299E-5</v>
      </c>
      <c r="BA45" s="2">
        <v>2.04117758056169E-7</v>
      </c>
      <c r="BB45" s="2">
        <v>1.6380392005885701E-5</v>
      </c>
      <c r="BC45" s="2">
        <v>-2.7012538025950699E-7</v>
      </c>
      <c r="BD45" s="2">
        <v>1.33904809483185E-7</v>
      </c>
      <c r="BE45" s="2">
        <v>2.7076944943736302E-7</v>
      </c>
      <c r="BF45" s="2">
        <v>4.99585166937631E-9</v>
      </c>
      <c r="BG45" s="2">
        <v>1.6017991139557701E-5</v>
      </c>
      <c r="BH45" s="2">
        <v>2.22856135997514E-7</v>
      </c>
      <c r="BI45" s="2">
        <v>1.7755885408300499E-5</v>
      </c>
      <c r="BJ45" s="2">
        <v>-2.7012538025950699E-7</v>
      </c>
      <c r="BK45" s="2">
        <v>1.4394767019442401E-7</v>
      </c>
      <c r="BL45" s="2">
        <v>4.1582451163595099E-7</v>
      </c>
      <c r="BM45" s="2">
        <v>5.3705405445795397E-9</v>
      </c>
      <c r="BN45" s="2">
        <v>1.72193404750246E-5</v>
      </c>
      <c r="BO45" s="2">
        <v>2.4152759116049698E-7</v>
      </c>
      <c r="BP45" s="2">
        <v>1.48112446405756E-5</v>
      </c>
      <c r="BQ45" s="2">
        <v>-2.7012538025950699E-7</v>
      </c>
      <c r="BR45" s="2">
        <v>1.2382595285541899E-7</v>
      </c>
      <c r="BS45" s="2">
        <v>1.2519447662157701E-7</v>
      </c>
      <c r="BT45" s="2">
        <v>4.6198198232942198E-9</v>
      </c>
      <c r="BU45" s="2">
        <v>1.4812335892494299E-5</v>
      </c>
      <c r="BV45" s="2">
        <v>1.5393879040600499E-8</v>
      </c>
      <c r="BW45" s="2">
        <v>1.61763068809037E-5</v>
      </c>
      <c r="BX45" s="2">
        <v>-2.7012538025950699E-7</v>
      </c>
      <c r="BY45" s="2">
        <v>1.33904809483185E-7</v>
      </c>
      <c r="BZ45" s="2">
        <v>2.7076944943736302E-7</v>
      </c>
      <c r="CA45" s="2">
        <v>4.99585166937631E-9</v>
      </c>
      <c r="CB45" s="2">
        <v>1.6017991139557701E-5</v>
      </c>
      <c r="CC45" s="2">
        <v>1.87710110155621E-8</v>
      </c>
      <c r="CD45" s="2">
        <v>1.7536493898944901E-5</v>
      </c>
      <c r="CE45" s="2">
        <v>-2.7012538025950699E-7</v>
      </c>
      <c r="CF45" s="2">
        <v>1.4394767019442401E-7</v>
      </c>
      <c r="CG45" s="2">
        <v>4.1582451163595099E-7</v>
      </c>
      <c r="CH45" s="2">
        <v>5.3705405445795397E-9</v>
      </c>
      <c r="CI45" s="2">
        <v>1.72193404750246E-5</v>
      </c>
      <c r="CJ45" s="2">
        <v>2.2136081804898901E-8</v>
      </c>
      <c r="CK45" s="2">
        <v>1.5476949687384301E-5</v>
      </c>
      <c r="CL45" s="2">
        <v>-2.7012538025950699E-7</v>
      </c>
      <c r="CM45" s="2">
        <v>1.9872139146282001E-7</v>
      </c>
      <c r="CN45" s="2">
        <v>1.2519447662157701E-7</v>
      </c>
      <c r="CO45" s="2">
        <v>2.5298478527032602E-9</v>
      </c>
      <c r="CP45" s="2">
        <v>1.5413648716216598E-5</v>
      </c>
      <c r="CQ45" s="2">
        <v>6.9806354900821601E-9</v>
      </c>
      <c r="CR45" s="2">
        <v>1.6896197222220101E-5</v>
      </c>
      <c r="CS45" s="2">
        <v>-2.7012538025950699E-7</v>
      </c>
      <c r="CT45" s="2">
        <v>2.14896388442352E-7</v>
      </c>
      <c r="CU45" s="2">
        <v>2.7076944943736302E-7</v>
      </c>
      <c r="CV45" s="2">
        <v>2.7357657011791098E-9</v>
      </c>
      <c r="CW45" s="2">
        <v>1.6668248030327298E-5</v>
      </c>
      <c r="CX45" s="2">
        <v>9.6729685713969596E-9</v>
      </c>
      <c r="CY45" s="2">
        <v>1.8310376015859998E-5</v>
      </c>
      <c r="CZ45" s="2">
        <v>-2.7012538025950699E-7</v>
      </c>
      <c r="DA45" s="2">
        <v>2.3101361757552799E-7</v>
      </c>
      <c r="DB45" s="2">
        <v>4.1582451163595099E-7</v>
      </c>
      <c r="DC45" s="2">
        <v>2.9409481287675402E-9</v>
      </c>
      <c r="DD45" s="2">
        <v>1.7918366632601801E-5</v>
      </c>
      <c r="DE45" s="2">
        <v>1.23556861774214E-8</v>
      </c>
      <c r="DF45" s="2">
        <v>1.7237337563226301E-5</v>
      </c>
      <c r="DG45" s="2">
        <v>-2.7012538025950699E-7</v>
      </c>
      <c r="DH45" s="2">
        <v>2.56220663254514E-7</v>
      </c>
      <c r="DI45" s="2">
        <v>1.2519447662157701E-7</v>
      </c>
      <c r="DJ45" s="2">
        <v>7.8614621690209993E-9</v>
      </c>
      <c r="DK45" s="2">
        <v>1.7094532930553999E-5</v>
      </c>
      <c r="DL45" s="2">
        <v>2.3653410886676301E-8</v>
      </c>
      <c r="DM45" s="2">
        <v>1.87998724833051E-5</v>
      </c>
      <c r="DN45" s="2">
        <v>-2.7012538025950699E-7</v>
      </c>
      <c r="DO45" s="2">
        <v>2.7707583351941602E-7</v>
      </c>
      <c r="DP45" s="2">
        <v>2.7076944943736302E-7</v>
      </c>
      <c r="DQ45" s="2">
        <v>8.5013486246389905E-9</v>
      </c>
      <c r="DR45" s="2">
        <v>1.84859484016457E-5</v>
      </c>
      <c r="DS45" s="2">
        <v>2.7702830337481301E-8</v>
      </c>
      <c r="DT45" s="2">
        <v>2.0356826921526299E-5</v>
      </c>
      <c r="DU45" s="2">
        <v>-2.7012538025950699E-7</v>
      </c>
      <c r="DV45" s="2">
        <v>2.9785652103337201E-7</v>
      </c>
      <c r="DW45" s="2">
        <v>4.1582451163595099E-7</v>
      </c>
      <c r="DX45" s="2">
        <v>9.1389497714869194E-9</v>
      </c>
      <c r="DY45" s="2">
        <v>1.98723945317691E-5</v>
      </c>
      <c r="DZ45" s="2">
        <v>3.1737787575962099E-8</v>
      </c>
      <c r="EA45" s="2">
        <v>1.5633961120919201E-5</v>
      </c>
      <c r="EB45" s="2">
        <v>-2.7012538025950699E-7</v>
      </c>
      <c r="EC45" s="2">
        <v>2.1879425928734699E-7</v>
      </c>
      <c r="ED45" s="2">
        <v>1.2519447662157701E-7</v>
      </c>
      <c r="EE45" s="2">
        <v>4.8492462865849197E-9</v>
      </c>
      <c r="EF45" s="2">
        <v>1.55479364065562E-5</v>
      </c>
      <c r="EG45" s="2">
        <v>7.3121124270000601E-9</v>
      </c>
      <c r="EH45" s="2">
        <v>1.7065988656158998E-5</v>
      </c>
      <c r="EI45" s="2">
        <v>-2.7012538025950699E-7</v>
      </c>
      <c r="EJ45" s="2">
        <v>2.3660309434562E-7</v>
      </c>
      <c r="EK45" s="2">
        <v>2.7076944943736302E-7</v>
      </c>
      <c r="EL45" s="2">
        <v>5.2439523796790404E-9</v>
      </c>
      <c r="EM45" s="2">
        <v>1.6813466114066601E-5</v>
      </c>
      <c r="EN45" s="2">
        <v>1.0031426189226801E-8</v>
      </c>
      <c r="EO45" s="2">
        <v>1.84929018073443E-5</v>
      </c>
      <c r="EP45" s="2">
        <v>-2.7012538025950699E-7</v>
      </c>
      <c r="EQ45" s="2">
        <v>2.5434832642154099E-7</v>
      </c>
      <c r="ER45" s="2">
        <v>4.1582451163595099E-7</v>
      </c>
      <c r="ES45" s="2">
        <v>5.6372488081549704E-9</v>
      </c>
      <c r="ET45" s="2">
        <v>1.8074476072621598E-5</v>
      </c>
      <c r="EU45" s="2">
        <v>1.27410281165884E-8</v>
      </c>
      <c r="EV45" s="2">
        <v>1.3735969195047201E-5</v>
      </c>
      <c r="EW45" s="2">
        <v>-2.7012538025950699E-7</v>
      </c>
      <c r="EX45">
        <v>0</v>
      </c>
      <c r="EY45" s="2">
        <v>1.2519447662157701E-7</v>
      </c>
      <c r="EZ45">
        <v>0</v>
      </c>
      <c r="FA45" s="2">
        <v>1.3878935838506999E-5</v>
      </c>
      <c r="FB45" s="2">
        <v>1.96426017809138E-9</v>
      </c>
      <c r="FC45" s="2">
        <v>1.50135090153904E-5</v>
      </c>
      <c r="FD45" s="2">
        <v>-2.7012538025950699E-7</v>
      </c>
      <c r="FE45">
        <v>0</v>
      </c>
      <c r="FF45" s="2">
        <v>2.7076944943736302E-7</v>
      </c>
      <c r="FG45">
        <v>0</v>
      </c>
      <c r="FH45" s="2">
        <v>1.50086166625715E-5</v>
      </c>
      <c r="FI45" s="2">
        <v>4.2482836409883202E-9</v>
      </c>
      <c r="FJ45" s="2">
        <v>1.62864861935181E-5</v>
      </c>
      <c r="FK45" s="2">
        <v>-2.7012538025950699E-7</v>
      </c>
      <c r="FL45">
        <v>0</v>
      </c>
      <c r="FM45" s="2">
        <v>4.1582451163595099E-7</v>
      </c>
      <c r="FN45">
        <v>0</v>
      </c>
      <c r="FO45" s="2">
        <v>1.61342629122644E-5</v>
      </c>
      <c r="FP45" s="2">
        <v>6.5241498772320704E-9</v>
      </c>
      <c r="FQ45" s="2">
        <v>2.9797717175511299E-5</v>
      </c>
      <c r="FR45" s="2">
        <v>-2.7012538025950699E-7</v>
      </c>
      <c r="FS45" s="2">
        <v>1.78849252316538E-6</v>
      </c>
      <c r="FT45" s="2">
        <v>1.2519447662157701E-7</v>
      </c>
      <c r="FU45" s="2">
        <v>4.5537261348658698E-9</v>
      </c>
      <c r="FV45" s="2">
        <v>2.7744567689189901E-5</v>
      </c>
      <c r="FW45" s="2">
        <v>4.0503414065901498E-7</v>
      </c>
      <c r="FX45" s="2">
        <v>3.2382608575659697E-5</v>
      </c>
      <c r="FY45" s="2">
        <v>-2.7012538025950699E-7</v>
      </c>
      <c r="FZ45" s="2">
        <v>1.9340674959811701E-6</v>
      </c>
      <c r="GA45" s="2">
        <v>2.7076944943736302E-7</v>
      </c>
      <c r="GB45" s="2">
        <v>4.9243782621223904E-9</v>
      </c>
      <c r="GC45" s="2">
        <v>3.0002846454589101E-5</v>
      </c>
      <c r="GD45" s="2">
        <v>4.4012617764942901E-7</v>
      </c>
      <c r="GE45" s="2">
        <v>3.4958268220807597E-5</v>
      </c>
      <c r="GF45" s="2">
        <v>-2.7012538025950699E-7</v>
      </c>
      <c r="GG45" s="2">
        <v>2.0791225581797501E-6</v>
      </c>
      <c r="GH45" s="2">
        <v>4.1582451163595099E-7</v>
      </c>
      <c r="GI45" s="2">
        <v>5.2937066317815696E-9</v>
      </c>
      <c r="GJ45" s="2">
        <v>3.22530599386833E-5</v>
      </c>
      <c r="GK45" s="2">
        <v>4.7509288593630602E-7</v>
      </c>
    </row>
    <row r="46" spans="3:193" x14ac:dyDescent="0.25">
      <c r="D46" t="s">
        <v>72</v>
      </c>
      <c r="E46" s="2">
        <v>-4.9579497602303201E-5</v>
      </c>
      <c r="F46">
        <v>-2.5113358996009798E-4</v>
      </c>
      <c r="G46">
        <v>1.37568473880278E-4</v>
      </c>
      <c r="H46" s="2">
        <v>1.5902336725331701E-5</v>
      </c>
      <c r="I46" s="2">
        <v>4.45959604848798E-7</v>
      </c>
      <c r="J46" s="2">
        <v>3.9847246952867599E-5</v>
      </c>
      <c r="K46" s="2">
        <v>7.7900751944686699E-6</v>
      </c>
      <c r="L46" s="2">
        <v>-1.5821694390967699E-5</v>
      </c>
      <c r="M46">
        <v>-2.5113358996009798E-4</v>
      </c>
      <c r="N46">
        <v>1.4876590780076601E-4</v>
      </c>
      <c r="O46" s="2">
        <v>3.4393425940833698E-5</v>
      </c>
      <c r="P46" s="2">
        <v>4.8225864245276995E-7</v>
      </c>
      <c r="Q46" s="2">
        <v>4.3090627518798699E-5</v>
      </c>
      <c r="R46" s="2">
        <v>8.5796756662793894E-6</v>
      </c>
      <c r="S46" s="2">
        <v>1.7815545237470199E-5</v>
      </c>
      <c r="T46">
        <v>-2.5113358996009798E-4</v>
      </c>
      <c r="U46">
        <v>1.5992335088582299E-4</v>
      </c>
      <c r="V46" s="2">
        <v>5.2818475551994601E-5</v>
      </c>
      <c r="W46" s="2">
        <v>5.1842804063672796E-7</v>
      </c>
      <c r="X46" s="2">
        <v>4.6322424582708599E-5</v>
      </c>
      <c r="Y46" s="2">
        <v>9.3664561364050598E-6</v>
      </c>
      <c r="Z46">
        <v>-1.8068549722823499E-4</v>
      </c>
      <c r="AA46">
        <v>-2.5113358996009798E-4</v>
      </c>
      <c r="AB46" s="2">
        <v>1.57285053684433E-5</v>
      </c>
      <c r="AC46" s="2">
        <v>1.5902336725331701E-5</v>
      </c>
      <c r="AD46" s="2">
        <v>4.2514324152787502E-7</v>
      </c>
      <c r="AE46" s="2">
        <v>3.72670682930499E-5</v>
      </c>
      <c r="AF46" s="2">
        <v>1.1250391035101001E-6</v>
      </c>
      <c r="AG46">
        <v>-1.5759911259110299E-4</v>
      </c>
      <c r="AH46">
        <v>-2.5113358996009798E-4</v>
      </c>
      <c r="AI46" s="2">
        <v>1.7008732549595701E-5</v>
      </c>
      <c r="AJ46" s="2">
        <v>3.4393425940833698E-5</v>
      </c>
      <c r="AK46" s="2">
        <v>4.5974792397781902E-7</v>
      </c>
      <c r="AL46" s="2">
        <v>4.0300434316902799E-5</v>
      </c>
      <c r="AM46" s="2">
        <v>1.3721366376846499E-6</v>
      </c>
      <c r="AN46">
        <v>-1.3459517932767599E-4</v>
      </c>
      <c r="AO46">
        <v>-2.5113358996009798E-4</v>
      </c>
      <c r="AP46" s="2">
        <v>1.82843874908153E-5</v>
      </c>
      <c r="AQ46" s="2">
        <v>5.2818475551994601E-5</v>
      </c>
      <c r="AR46" s="2">
        <v>4.9422901827615496E-7</v>
      </c>
      <c r="AS46" s="2">
        <v>4.3322966890670498E-5</v>
      </c>
      <c r="AT46" s="2">
        <v>1.6183516806657199E-6</v>
      </c>
      <c r="AU46">
        <v>-1.6679889988982299E-4</v>
      </c>
      <c r="AV46">
        <v>-2.5113358996009798E-4</v>
      </c>
      <c r="AW46" s="2">
        <v>1.57285053684433E-5</v>
      </c>
      <c r="AX46" s="2">
        <v>1.5902336725331701E-5</v>
      </c>
      <c r="AY46" s="2">
        <v>3.0080739674875302E-7</v>
      </c>
      <c r="AZ46" s="2">
        <v>3.7284938480409302E-5</v>
      </c>
      <c r="BA46" s="2">
        <v>1.51181020993415E-5</v>
      </c>
      <c r="BB46">
        <v>-1.4258221081817001E-4</v>
      </c>
      <c r="BC46">
        <v>-2.5113358996009798E-4</v>
      </c>
      <c r="BD46" s="2">
        <v>1.7008732549595701E-5</v>
      </c>
      <c r="BE46" s="2">
        <v>3.4393425940833698E-5</v>
      </c>
      <c r="BF46" s="2">
        <v>3.2529171973992998E-7</v>
      </c>
      <c r="BG46" s="2">
        <v>4.0319759054396098E-5</v>
      </c>
      <c r="BH46" s="2">
        <v>1.6504169877362801E-5</v>
      </c>
      <c r="BI46">
        <v>-1.1845200992177201E-4</v>
      </c>
      <c r="BJ46">
        <v>-2.5113358996009798E-4</v>
      </c>
      <c r="BK46" s="2">
        <v>1.82843874908153E-5</v>
      </c>
      <c r="BL46" s="2">
        <v>5.2818475551994601E-5</v>
      </c>
      <c r="BM46" s="2">
        <v>3.4968859872042497E-7</v>
      </c>
      <c r="BN46" s="2">
        <v>4.3343740983475799E-5</v>
      </c>
      <c r="BO46" s="2">
        <v>1.7885287413319699E-5</v>
      </c>
      <c r="BP46">
        <v>-1.8079379696574199E-4</v>
      </c>
      <c r="BQ46">
        <v>-2.5113358996009798E-4</v>
      </c>
      <c r="BR46" s="2">
        <v>1.57285053684433E-5</v>
      </c>
      <c r="BS46" s="2">
        <v>1.5902336725331701E-5</v>
      </c>
      <c r="BT46" s="2">
        <v>3.0080739674875302E-7</v>
      </c>
      <c r="BU46" s="2">
        <v>3.7284938480409302E-5</v>
      </c>
      <c r="BV46" s="2">
        <v>1.12320502342269E-6</v>
      </c>
      <c r="BW46">
        <v>-1.5771622742352399E-4</v>
      </c>
      <c r="BX46">
        <v>-2.5113358996009798E-4</v>
      </c>
      <c r="BY46" s="2">
        <v>1.7008732549595701E-5</v>
      </c>
      <c r="BZ46" s="2">
        <v>3.4393425940833698E-5</v>
      </c>
      <c r="CA46" s="2">
        <v>3.2529171973992998E-7</v>
      </c>
      <c r="CB46" s="2">
        <v>4.0319759054396098E-5</v>
      </c>
      <c r="CC46" s="2">
        <v>1.37015327200874E-6</v>
      </c>
      <c r="CD46">
        <v>-1.34721077772528E-4</v>
      </c>
      <c r="CE46">
        <v>-2.5113358996009798E-4</v>
      </c>
      <c r="CF46" s="2">
        <v>1.82843874908153E-5</v>
      </c>
      <c r="CG46" s="2">
        <v>5.2818475551994601E-5</v>
      </c>
      <c r="CH46" s="2">
        <v>3.4968859872042497E-7</v>
      </c>
      <c r="CI46" s="2">
        <v>4.3343740983475799E-5</v>
      </c>
      <c r="CJ46" s="2">
        <v>1.6162195625641101E-6</v>
      </c>
      <c r="CK46">
        <v>-1.7055101865766801E-4</v>
      </c>
      <c r="CL46">
        <v>-2.5113358996009798E-4</v>
      </c>
      <c r="CM46" s="2">
        <v>2.52418043259233E-5</v>
      </c>
      <c r="CN46" s="2">
        <v>1.5902336725331701E-5</v>
      </c>
      <c r="CO46" s="2">
        <v>1.2935524427080601E-7</v>
      </c>
      <c r="CP46" s="2">
        <v>3.8798535782191403E-5</v>
      </c>
      <c r="CQ46" s="2">
        <v>5.1053922471313198E-7</v>
      </c>
      <c r="CR46">
        <v>-1.46639734602001E-4</v>
      </c>
      <c r="CS46">
        <v>-2.5113358996009798E-4</v>
      </c>
      <c r="CT46" s="2">
        <v>2.7296369794312401E-5</v>
      </c>
      <c r="CU46" s="2">
        <v>3.4393425940833698E-5</v>
      </c>
      <c r="CV46" s="2">
        <v>1.3988415950215099E-7</v>
      </c>
      <c r="CW46" s="2">
        <v>4.1956556136555803E-5</v>
      </c>
      <c r="CX46" s="2">
        <v>7.0761932689258301E-7</v>
      </c>
      <c r="CY46">
        <v>-1.2281384798939099E-4</v>
      </c>
      <c r="CZ46">
        <v>-2.5113358996009798E-4</v>
      </c>
      <c r="DA46" s="2">
        <v>2.9343597528885902E-5</v>
      </c>
      <c r="DB46" s="2">
        <v>5.2818475551994601E-5</v>
      </c>
      <c r="DC46" s="2">
        <v>1.5037547146481201E-7</v>
      </c>
      <c r="DD46" s="2">
        <v>4.5103297846797503E-5</v>
      </c>
      <c r="DE46" s="2">
        <v>9.0399557156425001E-7</v>
      </c>
      <c r="DF46" s="2">
        <v>-4.6228903388354803E-5</v>
      </c>
      <c r="DG46">
        <v>-2.5113358996009798E-4</v>
      </c>
      <c r="DH46">
        <v>1.4376379670133499E-4</v>
      </c>
      <c r="DI46" s="2">
        <v>1.5902336725331701E-5</v>
      </c>
      <c r="DJ46" s="2">
        <v>4.7650926419020601E-7</v>
      </c>
      <c r="DK46" s="2">
        <v>4.3029581106785898E-5</v>
      </c>
      <c r="DL46" s="2">
        <v>1.73246277409983E-6</v>
      </c>
      <c r="DM46" s="2">
        <v>-1.2198377392163001E-5</v>
      </c>
      <c r="DN46">
        <v>-2.5113358996009798E-4</v>
      </c>
      <c r="DO46">
        <v>1.5546550108400201E-4</v>
      </c>
      <c r="DP46" s="2">
        <v>3.4393425940833698E-5</v>
      </c>
      <c r="DQ46" s="2">
        <v>5.1529490197313E-7</v>
      </c>
      <c r="DR46" s="2">
        <v>4.6531988871291803E-5</v>
      </c>
      <c r="DS46" s="2">
        <v>2.0290017698340102E-6</v>
      </c>
      <c r="DT46" s="2">
        <v>2.1710611011185201E-5</v>
      </c>
      <c r="DU46">
        <v>-2.5113358996009798E-4</v>
      </c>
      <c r="DV46">
        <v>1.67125413665302E-4</v>
      </c>
      <c r="DW46" s="2">
        <v>5.2818475551994601E-5</v>
      </c>
      <c r="DX46" s="2">
        <v>5.5394201962111397E-7</v>
      </c>
      <c r="DY46" s="2">
        <v>5.0021888036638698E-5</v>
      </c>
      <c r="DZ46" s="2">
        <v>2.32448169772629E-6</v>
      </c>
      <c r="EA46">
        <v>-1.67452662916388E-4</v>
      </c>
      <c r="EB46">
        <v>-2.5113358996009798E-4</v>
      </c>
      <c r="EC46" s="2">
        <v>2.7791481530562002E-5</v>
      </c>
      <c r="ED46" s="2">
        <v>1.5902336725331701E-5</v>
      </c>
      <c r="EE46" s="2">
        <v>3.15745896475466E-7</v>
      </c>
      <c r="EF46" s="2">
        <v>3.9136558651057298E-5</v>
      </c>
      <c r="EG46" s="2">
        <v>5.3480424028359603E-7</v>
      </c>
      <c r="EH46">
        <v>-1.43289187114338E-4</v>
      </c>
      <c r="EI46">
        <v>-2.5113358996009798E-4</v>
      </c>
      <c r="EJ46" s="2">
        <v>3.0053578864445E-5</v>
      </c>
      <c r="EK46" s="2">
        <v>3.4393425940833698E-5</v>
      </c>
      <c r="EL46" s="2">
        <v>3.4144614386300398E-7</v>
      </c>
      <c r="EM46" s="2">
        <v>4.2322092494747998E-5</v>
      </c>
      <c r="EN46" s="2">
        <v>7.3385940186994496E-7</v>
      </c>
      <c r="EO46">
        <v>-1.19212009440153E-4</v>
      </c>
      <c r="EP46">
        <v>-2.5113358996009798E-4</v>
      </c>
      <c r="EQ46" s="2">
        <v>3.2307597279278398E-5</v>
      </c>
      <c r="ER46" s="2">
        <v>5.2818475551994601E-5</v>
      </c>
      <c r="ES46" s="2">
        <v>3.6705460465272901E-7</v>
      </c>
      <c r="ET46" s="2">
        <v>4.5496249431854199E-5</v>
      </c>
      <c r="EU46" s="2">
        <v>9.3220365216491399E-7</v>
      </c>
      <c r="EV46">
        <v>-2.0015200850173099E-4</v>
      </c>
      <c r="EW46">
        <v>-2.5113358996009798E-4</v>
      </c>
      <c r="EX46">
        <v>0</v>
      </c>
      <c r="EY46" s="2">
        <v>1.5902336725331701E-5</v>
      </c>
      <c r="EZ46">
        <v>0</v>
      </c>
      <c r="FA46" s="2">
        <v>3.4935426300621401E-5</v>
      </c>
      <c r="FB46" s="2">
        <v>1.43818432413342E-7</v>
      </c>
      <c r="FC46">
        <v>-1.7865010734034899E-4</v>
      </c>
      <c r="FD46">
        <v>-2.5113358996009798E-4</v>
      </c>
      <c r="FE46">
        <v>0</v>
      </c>
      <c r="FF46" s="2">
        <v>3.4393425940833698E-5</v>
      </c>
      <c r="FG46">
        <v>0</v>
      </c>
      <c r="FH46" s="2">
        <v>3.7779007511137097E-5</v>
      </c>
      <c r="FI46" s="2">
        <v>3.11049167777694E-7</v>
      </c>
      <c r="FJ46">
        <v>-1.5722499868311499E-4</v>
      </c>
      <c r="FK46">
        <v>-2.5113358996009798E-4</v>
      </c>
      <c r="FL46">
        <v>0</v>
      </c>
      <c r="FM46" s="2">
        <v>5.2818475551994601E-5</v>
      </c>
      <c r="FN46">
        <v>0</v>
      </c>
      <c r="FO46" s="2">
        <v>4.0612433074472398E-5</v>
      </c>
      <c r="FP46" s="2">
        <v>4.7768265051574402E-7</v>
      </c>
      <c r="FQ46" s="2">
        <v>9.1995026927005902E-5</v>
      </c>
      <c r="FR46">
        <v>-2.5113358996009798E-4</v>
      </c>
      <c r="FS46">
        <v>2.2717623893331001E-4</v>
      </c>
      <c r="FT46" s="2">
        <v>1.5902336725331701E-5</v>
      </c>
      <c r="FU46" s="2">
        <v>2.32839439687451E-7</v>
      </c>
      <c r="FV46" s="2">
        <v>6.9837364407944496E-5</v>
      </c>
      <c r="FW46" s="2">
        <v>2.9979837380830301E-5</v>
      </c>
      <c r="FX46">
        <v>1.37276337948867E-4</v>
      </c>
      <c r="FY46">
        <v>-2.5113358996009798E-4</v>
      </c>
      <c r="FZ46">
        <v>2.4566732814881197E-4</v>
      </c>
      <c r="GA46" s="2">
        <v>3.4393425940833698E-5</v>
      </c>
      <c r="GB46" s="2">
        <v>2.5179148710387202E-7</v>
      </c>
      <c r="GC46" s="2">
        <v>7.5521801045800503E-5</v>
      </c>
      <c r="GD46" s="2">
        <v>3.2575581286414699E-5</v>
      </c>
      <c r="GE46">
        <v>1.82395930002792E-4</v>
      </c>
      <c r="GF46">
        <v>-2.5113358996009798E-4</v>
      </c>
      <c r="GG46">
        <v>2.6409237775997299E-4</v>
      </c>
      <c r="GH46" s="2">
        <v>5.2818475551994601E-5</v>
      </c>
      <c r="GI46" s="2">
        <v>2.70675848636662E-7</v>
      </c>
      <c r="GJ46" s="2">
        <v>8.1185936124235505E-5</v>
      </c>
      <c r="GK46" s="2">
        <v>3.5162054678050499E-5</v>
      </c>
    </row>
    <row r="47" spans="3:193" x14ac:dyDescent="0.25">
      <c r="D47" t="s">
        <v>73</v>
      </c>
      <c r="E47" s="2">
        <v>1.3525914009478101E-5</v>
      </c>
      <c r="F47" s="2">
        <v>8.1671290259330101E-13</v>
      </c>
      <c r="G47" s="2">
        <v>6.9639945936761405E-14</v>
      </c>
      <c r="H47" s="2">
        <v>1.6083447787812099E-8</v>
      </c>
      <c r="I47" s="2">
        <v>-1.5655754951751099E-12</v>
      </c>
      <c r="J47" s="2">
        <v>1.3509832202580601E-5</v>
      </c>
      <c r="K47" s="2">
        <v>-9.6166763461837591E-13</v>
      </c>
      <c r="L47" s="2">
        <v>1.46442529785771E-5</v>
      </c>
      <c r="M47" s="2">
        <v>8.1671290259330101E-13</v>
      </c>
      <c r="N47" s="2">
        <v>7.5308313629288497E-14</v>
      </c>
      <c r="O47" s="2">
        <v>3.4785131262012201E-8</v>
      </c>
      <c r="P47" s="2">
        <v>-1.6930060587358799E-12</v>
      </c>
      <c r="Q47" s="2">
        <v>1.46094697074418E-5</v>
      </c>
      <c r="R47" s="2">
        <v>-1.05914187664247E-12</v>
      </c>
      <c r="S47" s="2">
        <v>1.57585978799292E-5</v>
      </c>
      <c r="T47" s="2">
        <v>8.1671290259330101E-13</v>
      </c>
      <c r="U47" s="2">
        <v>8.0956437151485105E-14</v>
      </c>
      <c r="V47" s="2">
        <v>5.3420023009518799E-8</v>
      </c>
      <c r="W47" s="2">
        <v>-1.81998151314107E-12</v>
      </c>
      <c r="X47" s="2">
        <v>1.57051799354999E-5</v>
      </c>
      <c r="Y47" s="2">
        <v>-1.15626799637363E-12</v>
      </c>
      <c r="Z47" s="2">
        <v>1.26670373103613E-5</v>
      </c>
      <c r="AA47" s="2">
        <v>8.1671290259330101E-13</v>
      </c>
      <c r="AB47" s="2">
        <v>1.59076366727107E-8</v>
      </c>
      <c r="AC47" s="2">
        <v>1.6083447787812099E-8</v>
      </c>
      <c r="AD47" s="2">
        <v>-1.4833284782843099E-12</v>
      </c>
      <c r="AE47" s="2">
        <v>1.2635047031398001E-5</v>
      </c>
      <c r="AF47" s="2">
        <v>-1.3888167696504001E-13</v>
      </c>
      <c r="AG47" s="2">
        <v>1.37154677109275E-5</v>
      </c>
      <c r="AH47" s="2">
        <v>8.1671290259330101E-13</v>
      </c>
      <c r="AI47" s="2">
        <v>1.7202444308861498E-8</v>
      </c>
      <c r="AJ47" s="2">
        <v>3.4785131262012201E-8</v>
      </c>
      <c r="AK47" s="2">
        <v>-1.60406451721443E-12</v>
      </c>
      <c r="AL47" s="2">
        <v>1.36634810920932E-5</v>
      </c>
      <c r="AM47" s="2">
        <v>-1.6938496894758701E-13</v>
      </c>
      <c r="AN47" s="2">
        <v>1.4760153717206E-5</v>
      </c>
      <c r="AO47" s="2">
        <v>8.1671290259330101E-13</v>
      </c>
      <c r="AP47" s="2">
        <v>1.8492627632026199E-8</v>
      </c>
      <c r="AQ47" s="2">
        <v>5.3420023009518799E-8</v>
      </c>
      <c r="AR47" s="2">
        <v>-1.7243693560055101E-12</v>
      </c>
      <c r="AS47" s="2">
        <v>1.4688242174000199E-5</v>
      </c>
      <c r="AT47" s="2">
        <v>-1.9977932060162499E-13</v>
      </c>
      <c r="AU47" s="2">
        <v>1.267309240051E-5</v>
      </c>
      <c r="AV47" s="2">
        <v>8.1671290259330101E-13</v>
      </c>
      <c r="AW47" s="2">
        <v>1.59076366727107E-8</v>
      </c>
      <c r="AX47" s="2">
        <v>1.6083447787812099E-8</v>
      </c>
      <c r="AY47" s="2">
        <v>-1.1885126455496399E-12</v>
      </c>
      <c r="AZ47" s="2">
        <v>1.2641105749405301E-5</v>
      </c>
      <c r="BA47" s="2">
        <v>-4.0615560803264099E-12</v>
      </c>
      <c r="BB47" s="2">
        <v>1.37220156572511E-5</v>
      </c>
      <c r="BC47" s="2">
        <v>8.1671290259330101E-13</v>
      </c>
      <c r="BD47" s="2">
        <v>1.7202444308861498E-8</v>
      </c>
      <c r="BE47" s="2">
        <v>3.4785131262012201E-8</v>
      </c>
      <c r="BF47" s="2">
        <v>-1.2852520469315901E-12</v>
      </c>
      <c r="BG47" s="2">
        <v>1.36700329615662E-5</v>
      </c>
      <c r="BH47" s="2">
        <v>-4.4113468237453499E-12</v>
      </c>
      <c r="BI47" s="2">
        <v>1.4767192759503899E-5</v>
      </c>
      <c r="BJ47" s="2">
        <v>8.1671290259330101E-13</v>
      </c>
      <c r="BK47" s="2">
        <v>1.84926276320261E-8</v>
      </c>
      <c r="BL47" s="2">
        <v>5.3420023009518799E-8</v>
      </c>
      <c r="BM47" s="2">
        <v>-1.3816459504514499E-12</v>
      </c>
      <c r="BN47" s="2">
        <v>1.46952854336837E-5</v>
      </c>
      <c r="BO47" s="2">
        <v>-4.7598883145092198E-12</v>
      </c>
      <c r="BP47" s="2">
        <v>1.2673096323412E-5</v>
      </c>
      <c r="BQ47" s="2">
        <v>8.1671290259330101E-13</v>
      </c>
      <c r="BR47" s="2">
        <v>1.59076366727107E-8</v>
      </c>
      <c r="BS47" s="2">
        <v>1.6083447787812099E-8</v>
      </c>
      <c r="BT47" s="2">
        <v>-1.1885126455496399E-12</v>
      </c>
      <c r="BU47" s="2">
        <v>1.2641105749405301E-5</v>
      </c>
      <c r="BV47" s="2">
        <v>-1.3865408710248901E-13</v>
      </c>
      <c r="BW47" s="2">
        <v>1.37220198994591E-5</v>
      </c>
      <c r="BX47" s="2">
        <v>8.1671290259330101E-13</v>
      </c>
      <c r="BY47" s="2">
        <v>1.7202444308861498E-8</v>
      </c>
      <c r="BZ47" s="2">
        <v>3.4785131262012201E-8</v>
      </c>
      <c r="CA47" s="2">
        <v>-1.2852520469315901E-12</v>
      </c>
      <c r="CB47" s="2">
        <v>1.36700329615662E-5</v>
      </c>
      <c r="CC47" s="2">
        <v>-1.6913885432878199E-13</v>
      </c>
      <c r="CD47" s="2">
        <v>1.47671973198774E-5</v>
      </c>
      <c r="CE47" s="2">
        <v>8.1671290259330101E-13</v>
      </c>
      <c r="CF47" s="2">
        <v>1.84926276320261E-8</v>
      </c>
      <c r="CG47" s="2">
        <v>5.3420023009518799E-8</v>
      </c>
      <c r="CH47" s="2">
        <v>-1.3816459504514499E-12</v>
      </c>
      <c r="CI47" s="2">
        <v>1.46952854336837E-5</v>
      </c>
      <c r="CJ47" s="2">
        <v>-1.9951474738641001E-13</v>
      </c>
      <c r="CK47" s="2">
        <v>1.31958897756386E-5</v>
      </c>
      <c r="CL47" s="2">
        <v>8.1671290259330101E-13</v>
      </c>
      <c r="CM47" s="2">
        <v>2.5529282202876399E-8</v>
      </c>
      <c r="CN47" s="2">
        <v>1.6083447787812099E-8</v>
      </c>
      <c r="CO47" s="2">
        <v>-3.0695416394403798E-13</v>
      </c>
      <c r="CP47" s="2">
        <v>1.31542765989132E-5</v>
      </c>
      <c r="CQ47" s="2">
        <v>-6.3024050614388295E-14</v>
      </c>
      <c r="CR47" s="2">
        <v>1.42873663070995E-5</v>
      </c>
      <c r="CS47" s="2">
        <v>8.1671290259330101E-13</v>
      </c>
      <c r="CT47" s="2">
        <v>2.7607247033343002E-8</v>
      </c>
      <c r="CU47" s="2">
        <v>3.4785131262012201E-8</v>
      </c>
      <c r="CV47" s="2">
        <v>-3.3193880519529702E-13</v>
      </c>
      <c r="CW47" s="2">
        <v>1.42249735313829E-5</v>
      </c>
      <c r="CX47" s="2">
        <v>-8.73528846381616E-14</v>
      </c>
      <c r="CY47" s="2">
        <v>1.5374944708090898E-5</v>
      </c>
      <c r="CZ47" s="2">
        <v>8.1671290259330101E-13</v>
      </c>
      <c r="DA47" s="2">
        <v>2.96777905608438E-8</v>
      </c>
      <c r="DB47" s="2">
        <v>5.3420023009518799E-8</v>
      </c>
      <c r="DC47" s="2">
        <v>-3.5683421558494401E-13</v>
      </c>
      <c r="DD47" s="2">
        <v>1.52918465462366E-5</v>
      </c>
      <c r="DE47" s="2">
        <v>-1.11594829968993E-13</v>
      </c>
      <c r="DF47" s="2">
        <v>1.46303842130774E-5</v>
      </c>
      <c r="DG47" s="2">
        <v>8.1671290259330101E-13</v>
      </c>
      <c r="DH47" s="2">
        <v>2.55293422011078E-8</v>
      </c>
      <c r="DI47" s="2">
        <v>1.6083447787812099E-8</v>
      </c>
      <c r="DJ47" s="2">
        <v>-1.6785858029499599E-12</v>
      </c>
      <c r="DK47" s="2">
        <v>1.4588772498828201E-5</v>
      </c>
      <c r="DL47" s="2">
        <v>-2.13866773377085E-13</v>
      </c>
      <c r="DM47" s="2">
        <v>1.5838621919678601E-5</v>
      </c>
      <c r="DN47" s="2">
        <v>8.1671290259330101E-13</v>
      </c>
      <c r="DO47" s="2">
        <v>2.7607311915151499E-8</v>
      </c>
      <c r="DP47" s="2">
        <v>3.4785131262012201E-8</v>
      </c>
      <c r="DQ47" s="2">
        <v>-1.8152148799342601E-12</v>
      </c>
      <c r="DR47" s="2">
        <v>1.5776230725476999E-5</v>
      </c>
      <c r="DS47" s="2">
        <v>-2.5047350343968199E-13</v>
      </c>
      <c r="DT47" s="2">
        <v>1.7042544491613401E-5</v>
      </c>
      <c r="DU47" s="2">
        <v>8.1671290259330101E-13</v>
      </c>
      <c r="DV47" s="2">
        <v>2.96778603087879E-8</v>
      </c>
      <c r="DW47" s="2">
        <v>5.3420023009518799E-8</v>
      </c>
      <c r="DX47" s="2">
        <v>-1.9513559959293299E-12</v>
      </c>
      <c r="DY47" s="2">
        <v>1.69594480298877E-5</v>
      </c>
      <c r="DZ47" s="2">
        <v>-2.8694949518062701E-13</v>
      </c>
      <c r="EA47" s="2">
        <v>1.33130710040913E-5</v>
      </c>
      <c r="EB47" s="2">
        <v>8.1671290259330101E-13</v>
      </c>
      <c r="EC47" s="2">
        <v>2.8107997576904299E-8</v>
      </c>
      <c r="ED47" s="2">
        <v>1.6083447787812099E-8</v>
      </c>
      <c r="EE47" s="2">
        <v>-1.24753578135892E-12</v>
      </c>
      <c r="EF47" s="2">
        <v>1.3268880055569E-5</v>
      </c>
      <c r="EG47" s="2">
        <v>-6.60194803531821E-14</v>
      </c>
      <c r="EH47" s="2">
        <v>1.4414085542519301E-5</v>
      </c>
      <c r="EI47" s="2">
        <v>8.1671290259330101E-13</v>
      </c>
      <c r="EJ47" s="2">
        <v>3.0395857844791798E-8</v>
      </c>
      <c r="EK47" s="2">
        <v>3.4785131262012201E-8</v>
      </c>
      <c r="EL47" s="2">
        <v>-1.3490793914695301E-12</v>
      </c>
      <c r="EM47" s="2">
        <v>1.43489051763711E-5</v>
      </c>
      <c r="EN47" s="2">
        <v>-9.0592128425461796E-14</v>
      </c>
      <c r="EO47" s="2">
        <v>1.5511167886167199E-5</v>
      </c>
      <c r="EP47" s="2">
        <v>8.1671290259330101E-13</v>
      </c>
      <c r="EQ47" s="2">
        <v>3.26755471831512E-8</v>
      </c>
      <c r="ER47" s="2">
        <v>5.3420023009518799E-8</v>
      </c>
      <c r="ES47" s="2">
        <v>-1.4502603458297501E-12</v>
      </c>
      <c r="ET47" s="2">
        <v>1.5425073064598898E-5</v>
      </c>
      <c r="EU47" s="2">
        <v>-1.1507701704034101E-13</v>
      </c>
      <c r="EV47" s="2">
        <v>1.18606101133713E-5</v>
      </c>
      <c r="EW47" s="2">
        <v>8.1671290259330101E-13</v>
      </c>
      <c r="EX47">
        <v>0</v>
      </c>
      <c r="EY47" s="2">
        <v>1.6083447787812099E-8</v>
      </c>
      <c r="EZ47">
        <v>0</v>
      </c>
      <c r="FA47" s="2">
        <v>1.1844525866624501E-5</v>
      </c>
      <c r="FB47" s="2">
        <v>-1.7753885717675099E-14</v>
      </c>
      <c r="FC47" s="2">
        <v>1.2843401090926701E-5</v>
      </c>
      <c r="FD47" s="2">
        <v>8.1671290259330101E-13</v>
      </c>
      <c r="FE47">
        <v>0</v>
      </c>
      <c r="FF47" s="2">
        <v>3.4785131262012201E-8</v>
      </c>
      <c r="FG47">
        <v>0</v>
      </c>
      <c r="FH47" s="2">
        <v>1.28086151813497E-5</v>
      </c>
      <c r="FI47" s="2">
        <v>-3.8397938877762397E-14</v>
      </c>
      <c r="FJ47" s="2">
        <v>1.38226821007051E-5</v>
      </c>
      <c r="FK47" s="2">
        <v>8.1671290259330101E-13</v>
      </c>
      <c r="FL47">
        <v>0</v>
      </c>
      <c r="FM47" s="2">
        <v>5.3420023009518799E-8</v>
      </c>
      <c r="FN47">
        <v>0</v>
      </c>
      <c r="FO47" s="2">
        <v>1.3769261319951001E-5</v>
      </c>
      <c r="FP47" s="2">
        <v>-5.8968263276563694E-14</v>
      </c>
      <c r="FQ47" s="2">
        <v>2.39235373170313E-5</v>
      </c>
      <c r="FR47" s="2">
        <v>8.1671290259330101E-13</v>
      </c>
      <c r="FS47" s="2">
        <v>2.29763539825887E-7</v>
      </c>
      <c r="FT47" s="2">
        <v>1.6083447787812099E-8</v>
      </c>
      <c r="FU47" s="2">
        <v>-5.5251749509926802E-13</v>
      </c>
      <c r="FV47" s="2">
        <v>2.36776978780438E-5</v>
      </c>
      <c r="FW47" s="2">
        <v>-7.8128216244341208E-12</v>
      </c>
      <c r="FX47" s="2">
        <v>2.5888194462326501E-5</v>
      </c>
      <c r="FY47" s="2">
        <v>8.1671290259330101E-13</v>
      </c>
      <c r="FZ47" s="2">
        <v>2.4846522330008697E-7</v>
      </c>
      <c r="GA47" s="2">
        <v>3.4785131262012201E-8</v>
      </c>
      <c r="GB47" s="2">
        <v>-5.9748984935153405E-13</v>
      </c>
      <c r="GC47" s="2">
        <v>2.5604952356489301E-5</v>
      </c>
      <c r="GD47" s="2">
        <v>-8.46794793539671E-12</v>
      </c>
      <c r="GE47" s="2">
        <v>2.78458349749599E-5</v>
      </c>
      <c r="GF47" s="2">
        <v>8.1671290259330101E-13</v>
      </c>
      <c r="GG47" s="2">
        <v>2.6710011504759398E-7</v>
      </c>
      <c r="GH47" s="2">
        <v>5.3420023009518799E-8</v>
      </c>
      <c r="GI47" s="2">
        <v>-6.4230158805289896E-13</v>
      </c>
      <c r="GJ47" s="2">
        <v>2.7525323783226001E-5</v>
      </c>
      <c r="GK47" s="2">
        <v>-9.1207345095344301E-12</v>
      </c>
    </row>
    <row r="48" spans="3:193" x14ac:dyDescent="0.25">
      <c r="D48" t="s">
        <v>74</v>
      </c>
      <c r="E48">
        <v>723.12777155286403</v>
      </c>
      <c r="F48">
        <v>-53.143339398352701</v>
      </c>
      <c r="G48">
        <v>2.5075292975924999</v>
      </c>
      <c r="H48">
        <v>1.4156378685937001</v>
      </c>
      <c r="I48">
        <v>31.6276588300294</v>
      </c>
      <c r="J48">
        <v>390.661892658471</v>
      </c>
      <c r="K48">
        <v>350.05839229652997</v>
      </c>
      <c r="L48">
        <v>794.83214556274402</v>
      </c>
      <c r="M48">
        <v>-53.143339398352701</v>
      </c>
      <c r="N48">
        <v>2.71163051948957</v>
      </c>
      <c r="O48">
        <v>3.0617284134700999</v>
      </c>
      <c r="P48">
        <v>34.202003153403801</v>
      </c>
      <c r="Q48">
        <v>422.45995368881199</v>
      </c>
      <c r="R48">
        <v>385.54016918592203</v>
      </c>
      <c r="S48">
        <v>866.28043252258999</v>
      </c>
      <c r="T48">
        <v>-53.143339398352701</v>
      </c>
      <c r="U48">
        <v>2.91500280845128</v>
      </c>
      <c r="V48">
        <v>4.7019400635433604</v>
      </c>
      <c r="W48">
        <v>36.767153389909097</v>
      </c>
      <c r="X48">
        <v>454.144450215473</v>
      </c>
      <c r="Y48">
        <v>420.89522544356601</v>
      </c>
      <c r="Z48">
        <v>395.55783614187601</v>
      </c>
      <c r="AA48">
        <v>-53.143339398352701</v>
      </c>
      <c r="AB48">
        <v>1.40016327163285</v>
      </c>
      <c r="AC48">
        <v>1.4156378685937001</v>
      </c>
      <c r="AD48">
        <v>29.964946961560099</v>
      </c>
      <c r="AE48">
        <v>365.36585451978499</v>
      </c>
      <c r="AF48">
        <v>50.554572918657797</v>
      </c>
      <c r="AG48">
        <v>440.599540990398</v>
      </c>
      <c r="AH48">
        <v>-53.143339398352701</v>
      </c>
      <c r="AI48">
        <v>1.51413004955645</v>
      </c>
      <c r="AJ48">
        <v>3.0617284134700999</v>
      </c>
      <c r="AK48">
        <v>32.403954272384802</v>
      </c>
      <c r="AL48">
        <v>395.10493570162703</v>
      </c>
      <c r="AM48">
        <v>61.658131951711397</v>
      </c>
      <c r="AN48">
        <v>485.48038260731698</v>
      </c>
      <c r="AO48">
        <v>-53.143339398352701</v>
      </c>
      <c r="AP48">
        <v>1.6276898032731899</v>
      </c>
      <c r="AQ48">
        <v>4.7019400635433604</v>
      </c>
      <c r="AR48">
        <v>34.834250842813603</v>
      </c>
      <c r="AS48">
        <v>424.73780587925</v>
      </c>
      <c r="AT48">
        <v>72.722035416789794</v>
      </c>
      <c r="AU48">
        <v>1062.5036549480101</v>
      </c>
      <c r="AV48">
        <v>-53.143339398352701</v>
      </c>
      <c r="AW48">
        <v>1.40016327163285</v>
      </c>
      <c r="AX48">
        <v>1.4156378685937001</v>
      </c>
      <c r="AY48">
        <v>24.027060874498201</v>
      </c>
      <c r="AZ48">
        <v>365.54105360503797</v>
      </c>
      <c r="BA48">
        <v>723.263078726603</v>
      </c>
      <c r="BB48">
        <v>1161.83164737378</v>
      </c>
      <c r="BC48">
        <v>-53.143339398352701</v>
      </c>
      <c r="BD48">
        <v>1.51413004955645</v>
      </c>
      <c r="BE48">
        <v>3.0617284134700999</v>
      </c>
      <c r="BF48">
        <v>25.9827518759108</v>
      </c>
      <c r="BG48">
        <v>395.29439517754003</v>
      </c>
      <c r="BH48">
        <v>789.12198125565203</v>
      </c>
      <c r="BI48">
        <v>1260.8048969694501</v>
      </c>
      <c r="BJ48">
        <v>-53.143339398352701</v>
      </c>
      <c r="BK48">
        <v>1.6276898032731899</v>
      </c>
      <c r="BL48">
        <v>4.7019400635433604</v>
      </c>
      <c r="BM48">
        <v>27.9314582666041</v>
      </c>
      <c r="BN48">
        <v>424.941474815856</v>
      </c>
      <c r="BO48">
        <v>854.74567341852605</v>
      </c>
      <c r="BP48">
        <v>389.71230373847601</v>
      </c>
      <c r="BQ48">
        <v>-53.143339398352701</v>
      </c>
      <c r="BR48">
        <v>1.40016327163285</v>
      </c>
      <c r="BS48">
        <v>1.4156378685937001</v>
      </c>
      <c r="BT48">
        <v>24.027060874498201</v>
      </c>
      <c r="BU48">
        <v>365.54105360503797</v>
      </c>
      <c r="BV48">
        <v>50.471727517066299</v>
      </c>
      <c r="BW48">
        <v>434.27820943788299</v>
      </c>
      <c r="BX48">
        <v>-53.143339398352701</v>
      </c>
      <c r="BY48">
        <v>1.51413004955645</v>
      </c>
      <c r="BZ48">
        <v>3.0617284134700999</v>
      </c>
      <c r="CA48">
        <v>25.9827518759108</v>
      </c>
      <c r="CB48">
        <v>395.29439517754003</v>
      </c>
      <c r="CC48">
        <v>61.568543319757701</v>
      </c>
      <c r="CD48">
        <v>478.68495118836398</v>
      </c>
      <c r="CE48">
        <v>-53.143339398352701</v>
      </c>
      <c r="CF48">
        <v>1.6276898032731899</v>
      </c>
      <c r="CG48">
        <v>4.7019400635433604</v>
      </c>
      <c r="CH48">
        <v>27.9314582666041</v>
      </c>
      <c r="CI48">
        <v>424.941474815856</v>
      </c>
      <c r="CJ48">
        <v>72.625727637439596</v>
      </c>
      <c r="CK48">
        <v>360.02359309829097</v>
      </c>
      <c r="CL48">
        <v>-53.143339398352701</v>
      </c>
      <c r="CM48">
        <v>2.24704423586302</v>
      </c>
      <c r="CN48">
        <v>1.4156378685937001</v>
      </c>
      <c r="CO48">
        <v>6.1824086721895704</v>
      </c>
      <c r="CP48">
        <v>380.38034193369901</v>
      </c>
      <c r="CQ48">
        <v>22.941499786298799</v>
      </c>
      <c r="CR48">
        <v>402.17297583861301</v>
      </c>
      <c r="CS48">
        <v>-53.143339398352701</v>
      </c>
      <c r="CT48">
        <v>2.4299431852937299</v>
      </c>
      <c r="CU48">
        <v>3.0617284134700999</v>
      </c>
      <c r="CV48">
        <v>6.6856279827166301</v>
      </c>
      <c r="CW48">
        <v>411.34153255620902</v>
      </c>
      <c r="CX48">
        <v>31.797483099276601</v>
      </c>
      <c r="CY48">
        <v>444.17182506914901</v>
      </c>
      <c r="CZ48">
        <v>-53.143339398352701</v>
      </c>
      <c r="DA48">
        <v>2.6121889241907601</v>
      </c>
      <c r="DB48">
        <v>4.7019400635433604</v>
      </c>
      <c r="DC48">
        <v>7.1870500814203799</v>
      </c>
      <c r="DD48">
        <v>442.192147497924</v>
      </c>
      <c r="DE48">
        <v>40.6218379004223</v>
      </c>
      <c r="DF48">
        <v>486.30260942807098</v>
      </c>
      <c r="DG48">
        <v>-53.143339398352701</v>
      </c>
      <c r="DH48">
        <v>4.4074038001409797</v>
      </c>
      <c r="DI48">
        <v>1.4156378685937001</v>
      </c>
      <c r="DJ48">
        <v>33.911416866748702</v>
      </c>
      <c r="DK48">
        <v>421.86145545667301</v>
      </c>
      <c r="DL48">
        <v>77.850034834267902</v>
      </c>
      <c r="DM48">
        <v>538.73051675337604</v>
      </c>
      <c r="DN48">
        <v>-53.143339398352701</v>
      </c>
      <c r="DO48">
        <v>4.7661459699198998</v>
      </c>
      <c r="DP48">
        <v>3.0617284134700999</v>
      </c>
      <c r="DQ48">
        <v>36.671648472181801</v>
      </c>
      <c r="DR48">
        <v>456.19901578454102</v>
      </c>
      <c r="DS48">
        <v>91.175317511615305</v>
      </c>
      <c r="DT48">
        <v>590.97118155251803</v>
      </c>
      <c r="DU48">
        <v>-53.143339398352701</v>
      </c>
      <c r="DV48">
        <v>5.1236069176638903</v>
      </c>
      <c r="DW48">
        <v>4.7019400635433604</v>
      </c>
      <c r="DX48">
        <v>39.422022107595403</v>
      </c>
      <c r="DY48">
        <v>490.41394196838201</v>
      </c>
      <c r="DZ48">
        <v>104.453009893686</v>
      </c>
      <c r="EA48">
        <v>383.69277928671403</v>
      </c>
      <c r="EB48">
        <v>-53.143339398352701</v>
      </c>
      <c r="EC48">
        <v>2.4740184011017101</v>
      </c>
      <c r="ED48">
        <v>1.4156378685937001</v>
      </c>
      <c r="EE48">
        <v>25.220277019403099</v>
      </c>
      <c r="EF48">
        <v>383.69431375888399</v>
      </c>
      <c r="EG48">
        <v>24.031871637084301</v>
      </c>
      <c r="EH48">
        <v>427.768723693536</v>
      </c>
      <c r="EI48">
        <v>-53.143339398352701</v>
      </c>
      <c r="EJ48">
        <v>2.6753919918890499</v>
      </c>
      <c r="EK48">
        <v>3.0617284134700999</v>
      </c>
      <c r="EL48">
        <v>27.273090265168399</v>
      </c>
      <c r="EM48">
        <v>414.92524627414201</v>
      </c>
      <c r="EN48">
        <v>32.976606147219101</v>
      </c>
      <c r="EO48">
        <v>471.68725401319102</v>
      </c>
      <c r="EP48">
        <v>-53.143339398352701</v>
      </c>
      <c r="EQ48">
        <v>2.8760463912807301</v>
      </c>
      <c r="ER48">
        <v>4.7019400635433604</v>
      </c>
      <c r="ES48">
        <v>29.3185720350561</v>
      </c>
      <c r="ET48">
        <v>446.04463974470298</v>
      </c>
      <c r="EU48">
        <v>41.889395176960498</v>
      </c>
      <c r="EV48">
        <v>297.24138948711601</v>
      </c>
      <c r="EW48">
        <v>-53.143339398352701</v>
      </c>
      <c r="EX48">
        <v>0</v>
      </c>
      <c r="EY48">
        <v>1.4156378685937001</v>
      </c>
      <c r="EZ48">
        <v>0</v>
      </c>
      <c r="FA48">
        <v>342.50646664685303</v>
      </c>
      <c r="FB48">
        <v>6.46262437002152</v>
      </c>
      <c r="FC48">
        <v>334.28059286373798</v>
      </c>
      <c r="FD48">
        <v>-53.143339398352701</v>
      </c>
      <c r="FE48">
        <v>0</v>
      </c>
      <c r="FF48">
        <v>3.0617284134700999</v>
      </c>
      <c r="FG48">
        <v>0</v>
      </c>
      <c r="FH48">
        <v>370.38489997857403</v>
      </c>
      <c r="FI48">
        <v>13.9773038700465</v>
      </c>
      <c r="FJ48">
        <v>371.18751337115799</v>
      </c>
      <c r="FK48">
        <v>-53.143339398352701</v>
      </c>
      <c r="FL48">
        <v>0</v>
      </c>
      <c r="FM48">
        <v>4.7019400635433604</v>
      </c>
      <c r="FN48">
        <v>0</v>
      </c>
      <c r="FO48">
        <v>398.163767476967</v>
      </c>
      <c r="FP48">
        <v>21.465145229000001</v>
      </c>
      <c r="FQ48">
        <v>2093.7405104966501</v>
      </c>
      <c r="FR48">
        <v>-53.143339398352701</v>
      </c>
      <c r="FS48">
        <v>20.2233981227672</v>
      </c>
      <c r="FT48">
        <v>1.4156378685937001</v>
      </c>
      <c r="FU48">
        <v>11.1283356099412</v>
      </c>
      <c r="FV48">
        <v>684.68461548065704</v>
      </c>
      <c r="FW48">
        <v>1429.43186281305</v>
      </c>
      <c r="FX48">
        <v>2277.0063865135899</v>
      </c>
      <c r="FY48">
        <v>-53.143339398352701</v>
      </c>
      <c r="FZ48">
        <v>21.869488667643601</v>
      </c>
      <c r="GA48">
        <v>3.0617284134700999</v>
      </c>
      <c r="GB48">
        <v>12.034130368889899</v>
      </c>
      <c r="GC48">
        <v>740.414758601176</v>
      </c>
      <c r="GD48">
        <v>1552.76961986076</v>
      </c>
      <c r="GE48">
        <v>2459.6177415447401</v>
      </c>
      <c r="GF48">
        <v>-53.143339398352701</v>
      </c>
      <c r="GG48">
        <v>23.509700317716799</v>
      </c>
      <c r="GH48">
        <v>4.7019400635433604</v>
      </c>
      <c r="GI48">
        <v>12.9366901465567</v>
      </c>
      <c r="GJ48">
        <v>795.94586549626399</v>
      </c>
      <c r="GK48">
        <v>1675.66688491902</v>
      </c>
    </row>
    <row r="49" spans="2:193" x14ac:dyDescent="0.25">
      <c r="D49" t="s">
        <v>75</v>
      </c>
      <c r="E49">
        <v>34.204935830932399</v>
      </c>
      <c r="F49">
        <v>-6.7580213843398003</v>
      </c>
      <c r="G49">
        <v>0.54374709143886901</v>
      </c>
      <c r="H49">
        <v>0.51074729102570104</v>
      </c>
      <c r="I49">
        <v>0.57462232099161403</v>
      </c>
      <c r="J49">
        <v>19.161163114947701</v>
      </c>
      <c r="K49">
        <v>20.172677396868401</v>
      </c>
      <c r="L49">
        <v>38.353760855574698</v>
      </c>
      <c r="M49">
        <v>-6.7580213843398003</v>
      </c>
      <c r="N49">
        <v>0.58800557562575395</v>
      </c>
      <c r="O49">
        <v>1.10463948989279</v>
      </c>
      <c r="P49">
        <v>0.62139390525837401</v>
      </c>
      <c r="Q49">
        <v>20.720792670815499</v>
      </c>
      <c r="R49">
        <v>22.076950598322099</v>
      </c>
      <c r="S49">
        <v>42.487768647986201</v>
      </c>
      <c r="T49">
        <v>-6.7580213843398003</v>
      </c>
      <c r="U49">
        <v>0.63210599379768495</v>
      </c>
      <c r="V49">
        <v>1.6964106451925101</v>
      </c>
      <c r="W49">
        <v>0.667998448152752</v>
      </c>
      <c r="X49">
        <v>22.274852121126699</v>
      </c>
      <c r="Y49">
        <v>23.974422824056401</v>
      </c>
      <c r="Z49">
        <v>14.866147815187199</v>
      </c>
      <c r="AA49">
        <v>-6.7580213843398003</v>
      </c>
      <c r="AB49">
        <v>0.50516421879175399</v>
      </c>
      <c r="AC49">
        <v>0.51074729102570104</v>
      </c>
      <c r="AD49">
        <v>0.549873539793165</v>
      </c>
      <c r="AE49">
        <v>17.920444421760301</v>
      </c>
      <c r="AF49">
        <v>2.1379397281560699</v>
      </c>
      <c r="AG49">
        <v>17.4408854431991</v>
      </c>
      <c r="AH49">
        <v>-6.7580213843398003</v>
      </c>
      <c r="AI49">
        <v>0.546282236600385</v>
      </c>
      <c r="AJ49">
        <v>1.10463948989279</v>
      </c>
      <c r="AK49">
        <v>0.59463068838098099</v>
      </c>
      <c r="AL49">
        <v>19.379085246787302</v>
      </c>
      <c r="AM49">
        <v>2.5742691658774199</v>
      </c>
      <c r="AN49">
        <v>20.006427579682398</v>
      </c>
      <c r="AO49">
        <v>-6.7580213843398003</v>
      </c>
      <c r="AP49">
        <v>0.58725340434541395</v>
      </c>
      <c r="AQ49">
        <v>1.6964106451925101</v>
      </c>
      <c r="AR49">
        <v>0.63922799000955399</v>
      </c>
      <c r="AS49">
        <v>20.832516640296401</v>
      </c>
      <c r="AT49">
        <v>3.0090402841783299</v>
      </c>
      <c r="AU49">
        <v>19.5349362077982</v>
      </c>
      <c r="AV49">
        <v>-6.7580213843398003</v>
      </c>
      <c r="AW49">
        <v>0.50516421879175399</v>
      </c>
      <c r="AX49">
        <v>0.51074729102570104</v>
      </c>
      <c r="AY49">
        <v>0.35763290303101802</v>
      </c>
      <c r="AZ49">
        <v>17.929037576898299</v>
      </c>
      <c r="BA49">
        <v>6.9903756023912296</v>
      </c>
      <c r="BB49">
        <v>22.489691495673799</v>
      </c>
      <c r="BC49">
        <v>-6.7580213843398003</v>
      </c>
      <c r="BD49">
        <v>0.546282236600385</v>
      </c>
      <c r="BE49">
        <v>1.10463948989279</v>
      </c>
      <c r="BF49">
        <v>0.38674255792889101</v>
      </c>
      <c r="BG49">
        <v>19.388377844785399</v>
      </c>
      <c r="BH49">
        <v>7.82167075080614</v>
      </c>
      <c r="BI49">
        <v>25.4338940860927</v>
      </c>
      <c r="BJ49">
        <v>-6.7580213843398003</v>
      </c>
      <c r="BK49">
        <v>0.58725340434541395</v>
      </c>
      <c r="BL49">
        <v>1.6964106451925101</v>
      </c>
      <c r="BM49">
        <v>0.41574824977355801</v>
      </c>
      <c r="BN49">
        <v>20.842506183144302</v>
      </c>
      <c r="BO49">
        <v>8.6499969879766994</v>
      </c>
      <c r="BP49">
        <v>15.2568689593068</v>
      </c>
      <c r="BQ49">
        <v>-6.7580213843398003</v>
      </c>
      <c r="BR49">
        <v>0.50516421879175399</v>
      </c>
      <c r="BS49">
        <v>0.51074729102570104</v>
      </c>
      <c r="BT49">
        <v>0.35763290303101802</v>
      </c>
      <c r="BU49">
        <v>17.929037576898299</v>
      </c>
      <c r="BV49">
        <v>2.7123083538998101</v>
      </c>
      <c r="BW49">
        <v>17.863409471142401</v>
      </c>
      <c r="BX49">
        <v>-6.7580213843398003</v>
      </c>
      <c r="BY49">
        <v>0.546282236600385</v>
      </c>
      <c r="BZ49">
        <v>1.10463948989279</v>
      </c>
      <c r="CA49">
        <v>0.38674255792889101</v>
      </c>
      <c r="CB49">
        <v>19.388377844785399</v>
      </c>
      <c r="CC49">
        <v>3.1953887262747198</v>
      </c>
      <c r="CD49">
        <v>20.460640909721398</v>
      </c>
      <c r="CE49">
        <v>-6.7580213843398003</v>
      </c>
      <c r="CF49">
        <v>0.58725340434541395</v>
      </c>
      <c r="CG49">
        <v>1.6964106451925101</v>
      </c>
      <c r="CH49">
        <v>0.41574824977355801</v>
      </c>
      <c r="CI49">
        <v>20.842506183144302</v>
      </c>
      <c r="CJ49">
        <v>3.6767438116054301</v>
      </c>
      <c r="CK49">
        <v>14.400148297545799</v>
      </c>
      <c r="CL49">
        <v>-6.7580213843398003</v>
      </c>
      <c r="CM49">
        <v>0.81070998575508002</v>
      </c>
      <c r="CN49">
        <v>0.51074729102570104</v>
      </c>
      <c r="CO49">
        <v>0.19994781157017</v>
      </c>
      <c r="CP49">
        <v>18.656874178109401</v>
      </c>
      <c r="CQ49">
        <v>0.97989041542527999</v>
      </c>
      <c r="CR49">
        <v>16.9369557322613</v>
      </c>
      <c r="CS49">
        <v>-6.7580213843398003</v>
      </c>
      <c r="CT49">
        <v>0.87669800785142404</v>
      </c>
      <c r="CU49">
        <v>1.10463948989279</v>
      </c>
      <c r="CV49">
        <v>0.216222633442161</v>
      </c>
      <c r="CW49">
        <v>20.1754569600485</v>
      </c>
      <c r="CX49">
        <v>1.32196002536621</v>
      </c>
      <c r="CY49">
        <v>19.464703140424199</v>
      </c>
      <c r="CZ49">
        <v>-6.7580213843398003</v>
      </c>
      <c r="DA49">
        <v>0.94245035844028102</v>
      </c>
      <c r="DB49">
        <v>1.6964106451925101</v>
      </c>
      <c r="DC49">
        <v>0.23243933095032299</v>
      </c>
      <c r="DD49">
        <v>21.688616232052102</v>
      </c>
      <c r="DE49">
        <v>1.66280795812878</v>
      </c>
      <c r="DF49">
        <v>19.128652849724499</v>
      </c>
      <c r="DG49">
        <v>-6.7580213843398003</v>
      </c>
      <c r="DH49">
        <v>1.2791747931916699</v>
      </c>
      <c r="DI49">
        <v>0.51074729102570104</v>
      </c>
      <c r="DJ49">
        <v>0.61268267542180999</v>
      </c>
      <c r="DK49">
        <v>20.691437562304699</v>
      </c>
      <c r="DL49">
        <v>2.7926319121204402</v>
      </c>
      <c r="DM49">
        <v>22.050338561942901</v>
      </c>
      <c r="DN49">
        <v>-6.7580213843398003</v>
      </c>
      <c r="DO49">
        <v>1.3832936717072699</v>
      </c>
      <c r="DP49">
        <v>1.10463948989279</v>
      </c>
      <c r="DQ49">
        <v>0.66255219551428302</v>
      </c>
      <c r="DR49">
        <v>22.375624340631799</v>
      </c>
      <c r="DS49">
        <v>3.2822502485365601</v>
      </c>
      <c r="DT49">
        <v>24.961589682332001</v>
      </c>
      <c r="DU49">
        <v>-6.7580213843398003</v>
      </c>
      <c r="DV49">
        <v>1.4870406970853201</v>
      </c>
      <c r="DW49">
        <v>1.6964106451925101</v>
      </c>
      <c r="DX49">
        <v>0.71224361017785498</v>
      </c>
      <c r="DY49">
        <v>24.0537961661792</v>
      </c>
      <c r="DZ49">
        <v>3.7701199480369101</v>
      </c>
      <c r="EA49">
        <v>14.861988271404901</v>
      </c>
      <c r="EB49">
        <v>-6.7580213843398003</v>
      </c>
      <c r="EC49">
        <v>0.89259988330609796</v>
      </c>
      <c r="ED49">
        <v>0.51074729102570104</v>
      </c>
      <c r="EE49">
        <v>0.37539343379567502</v>
      </c>
      <c r="EF49">
        <v>18.819417686688102</v>
      </c>
      <c r="EG49">
        <v>1.02185136092909</v>
      </c>
      <c r="EH49">
        <v>17.436387331899599</v>
      </c>
      <c r="EI49">
        <v>-6.7580213843398003</v>
      </c>
      <c r="EJ49">
        <v>0.96525336217985103</v>
      </c>
      <c r="EK49">
        <v>1.10463948989279</v>
      </c>
      <c r="EL49">
        <v>0.405948713290672</v>
      </c>
      <c r="EM49">
        <v>20.351230754209201</v>
      </c>
      <c r="EN49">
        <v>1.3673363966668499</v>
      </c>
      <c r="EO49">
        <v>20.0015921100354</v>
      </c>
      <c r="EP49">
        <v>-6.7580213843398003</v>
      </c>
      <c r="EQ49">
        <v>1.0376473643433399</v>
      </c>
      <c r="ER49">
        <v>1.6964106451925101</v>
      </c>
      <c r="ES49">
        <v>0.43639486678747202</v>
      </c>
      <c r="ET49">
        <v>21.8775730607749</v>
      </c>
      <c r="EU49">
        <v>1.7115875572769701</v>
      </c>
      <c r="EV49">
        <v>10.794531566481</v>
      </c>
      <c r="EW49">
        <v>-6.7580213843398003</v>
      </c>
      <c r="EX49">
        <v>0</v>
      </c>
      <c r="EY49">
        <v>0.51074729102570104</v>
      </c>
      <c r="EZ49">
        <v>0</v>
      </c>
      <c r="FA49">
        <v>16.7992384173548</v>
      </c>
      <c r="FB49">
        <v>0.24256724244024999</v>
      </c>
      <c r="FC49">
        <v>13.0378585695982</v>
      </c>
      <c r="FD49">
        <v>-6.7580213843398003</v>
      </c>
      <c r="FE49">
        <v>0</v>
      </c>
      <c r="FF49">
        <v>1.10463948989279</v>
      </c>
      <c r="FG49">
        <v>0</v>
      </c>
      <c r="FH49">
        <v>18.166618288534899</v>
      </c>
      <c r="FI49">
        <v>0.52462217551030799</v>
      </c>
      <c r="FJ49">
        <v>15.2731736905614</v>
      </c>
      <c r="FK49">
        <v>-6.7580213843398003</v>
      </c>
      <c r="FL49">
        <v>0</v>
      </c>
      <c r="FM49">
        <v>1.6964106451925101</v>
      </c>
      <c r="FN49">
        <v>0</v>
      </c>
      <c r="FO49">
        <v>19.529114660175001</v>
      </c>
      <c r="FP49">
        <v>0.80566976953368696</v>
      </c>
      <c r="FQ49">
        <v>50.888958727026797</v>
      </c>
      <c r="FR49">
        <v>-6.7580213843398003</v>
      </c>
      <c r="FS49">
        <v>7.2963898717957196</v>
      </c>
      <c r="FT49">
        <v>0.51074729102570104</v>
      </c>
      <c r="FU49">
        <v>0.359906060826306</v>
      </c>
      <c r="FV49">
        <v>33.582373520596903</v>
      </c>
      <c r="FW49">
        <v>15.897563367122</v>
      </c>
      <c r="FX49">
        <v>56.395785615304703</v>
      </c>
      <c r="FY49">
        <v>-6.7580213843398003</v>
      </c>
      <c r="FZ49">
        <v>7.8902820706628098</v>
      </c>
      <c r="GA49">
        <v>1.10463948989279</v>
      </c>
      <c r="GB49">
        <v>0.38920074019589002</v>
      </c>
      <c r="GC49">
        <v>36.315822528087303</v>
      </c>
      <c r="GD49">
        <v>17.453862170805699</v>
      </c>
      <c r="GE49">
        <v>61.882945264695898</v>
      </c>
      <c r="GF49">
        <v>-6.7580213843398003</v>
      </c>
      <c r="GG49">
        <v>8.4820532259625292</v>
      </c>
      <c r="GH49">
        <v>1.6964106451925101</v>
      </c>
      <c r="GI49">
        <v>0.41839079571058102</v>
      </c>
      <c r="GJ49">
        <v>39.039509217693798</v>
      </c>
      <c r="GK49">
        <v>19.0046027644762</v>
      </c>
    </row>
    <row r="50" spans="2:193" x14ac:dyDescent="0.25">
      <c r="C50" t="s">
        <v>76</v>
      </c>
      <c r="D50" t="s">
        <v>76</v>
      </c>
      <c r="E50">
        <v>0</v>
      </c>
      <c r="F50">
        <v>0</v>
      </c>
      <c r="G50">
        <v>0</v>
      </c>
      <c r="H50">
        <v>0</v>
      </c>
      <c r="I50">
        <v>0</v>
      </c>
      <c r="J50">
        <v>0</v>
      </c>
      <c r="K50">
        <v>0</v>
      </c>
      <c r="L50">
        <v>0</v>
      </c>
      <c r="M50">
        <v>0</v>
      </c>
      <c r="N50">
        <v>0</v>
      </c>
      <c r="O50">
        <v>0</v>
      </c>
      <c r="P50">
        <v>0</v>
      </c>
      <c r="Q50">
        <v>0</v>
      </c>
      <c r="R50">
        <v>0</v>
      </c>
      <c r="S50">
        <v>0</v>
      </c>
      <c r="T50">
        <v>0</v>
      </c>
      <c r="U50">
        <v>0</v>
      </c>
      <c r="V50">
        <v>0</v>
      </c>
      <c r="W50">
        <v>0</v>
      </c>
      <c r="X50">
        <v>0</v>
      </c>
      <c r="Y50">
        <v>0</v>
      </c>
      <c r="Z50">
        <v>0</v>
      </c>
      <c r="AA50">
        <v>0</v>
      </c>
      <c r="AB50">
        <v>0</v>
      </c>
      <c r="AC50">
        <v>0</v>
      </c>
      <c r="AD50">
        <v>0</v>
      </c>
      <c r="AE50">
        <v>0</v>
      </c>
      <c r="AF50">
        <v>0</v>
      </c>
      <c r="AG50">
        <v>0</v>
      </c>
      <c r="AH50">
        <v>0</v>
      </c>
      <c r="AI50">
        <v>0</v>
      </c>
      <c r="AJ50">
        <v>0</v>
      </c>
      <c r="AK50">
        <v>0</v>
      </c>
      <c r="AL50">
        <v>0</v>
      </c>
      <c r="AM50">
        <v>0</v>
      </c>
      <c r="AN50">
        <v>0</v>
      </c>
      <c r="AO50">
        <v>0</v>
      </c>
      <c r="AP50">
        <v>0</v>
      </c>
      <c r="AQ50">
        <v>0</v>
      </c>
      <c r="AR50">
        <v>0</v>
      </c>
      <c r="AS50">
        <v>0</v>
      </c>
      <c r="AT50">
        <v>0</v>
      </c>
      <c r="AU50">
        <v>0</v>
      </c>
      <c r="AV50">
        <v>0</v>
      </c>
      <c r="AW50">
        <v>0</v>
      </c>
      <c r="AX50">
        <v>0</v>
      </c>
      <c r="AY50">
        <v>0</v>
      </c>
      <c r="AZ50">
        <v>0</v>
      </c>
      <c r="BA50">
        <v>0</v>
      </c>
      <c r="BB50">
        <v>0</v>
      </c>
      <c r="BC50">
        <v>0</v>
      </c>
      <c r="BD50">
        <v>0</v>
      </c>
      <c r="BE50">
        <v>0</v>
      </c>
      <c r="BF50">
        <v>0</v>
      </c>
      <c r="BG50">
        <v>0</v>
      </c>
      <c r="BH50">
        <v>0</v>
      </c>
      <c r="BI50">
        <v>0</v>
      </c>
      <c r="BJ50">
        <v>0</v>
      </c>
      <c r="BK50">
        <v>0</v>
      </c>
      <c r="BL50">
        <v>0</v>
      </c>
      <c r="BM50">
        <v>0</v>
      </c>
      <c r="BN50">
        <v>0</v>
      </c>
      <c r="BO50">
        <v>0</v>
      </c>
      <c r="BP50">
        <v>0</v>
      </c>
      <c r="BQ50">
        <v>0</v>
      </c>
      <c r="BR50">
        <v>0</v>
      </c>
      <c r="BS50">
        <v>0</v>
      </c>
      <c r="BT50">
        <v>0</v>
      </c>
      <c r="BU50">
        <v>0</v>
      </c>
      <c r="BV50">
        <v>0</v>
      </c>
      <c r="BW50">
        <v>0</v>
      </c>
      <c r="BX50">
        <v>0</v>
      </c>
      <c r="BY50">
        <v>0</v>
      </c>
      <c r="BZ50">
        <v>0</v>
      </c>
      <c r="CA50">
        <v>0</v>
      </c>
      <c r="CB50">
        <v>0</v>
      </c>
      <c r="CC50">
        <v>0</v>
      </c>
      <c r="CD50">
        <v>0</v>
      </c>
      <c r="CE50">
        <v>0</v>
      </c>
      <c r="CF50">
        <v>0</v>
      </c>
      <c r="CG50">
        <v>0</v>
      </c>
      <c r="CH50">
        <v>0</v>
      </c>
      <c r="CI50">
        <v>0</v>
      </c>
      <c r="CJ50">
        <v>0</v>
      </c>
      <c r="CK50">
        <v>0</v>
      </c>
      <c r="CL50">
        <v>0</v>
      </c>
      <c r="CM50">
        <v>0</v>
      </c>
      <c r="CN50">
        <v>0</v>
      </c>
      <c r="CO50">
        <v>0</v>
      </c>
      <c r="CP50">
        <v>0</v>
      </c>
      <c r="CQ50">
        <v>0</v>
      </c>
      <c r="CR50">
        <v>0</v>
      </c>
      <c r="CS50">
        <v>0</v>
      </c>
      <c r="CT50">
        <v>0</v>
      </c>
      <c r="CU50">
        <v>0</v>
      </c>
      <c r="CV50">
        <v>0</v>
      </c>
      <c r="CW50">
        <v>0</v>
      </c>
      <c r="CX50">
        <v>0</v>
      </c>
      <c r="CY50">
        <v>0</v>
      </c>
      <c r="CZ50">
        <v>0</v>
      </c>
      <c r="DA50">
        <v>0</v>
      </c>
      <c r="DB50">
        <v>0</v>
      </c>
      <c r="DC50">
        <v>0</v>
      </c>
      <c r="DD50">
        <v>0</v>
      </c>
      <c r="DE50">
        <v>0</v>
      </c>
      <c r="DF50">
        <v>0</v>
      </c>
      <c r="DG50">
        <v>0</v>
      </c>
      <c r="DH50">
        <v>0</v>
      </c>
      <c r="DI50">
        <v>0</v>
      </c>
      <c r="DJ50">
        <v>0</v>
      </c>
      <c r="DK50">
        <v>0</v>
      </c>
      <c r="DL50">
        <v>0</v>
      </c>
      <c r="DM50">
        <v>0</v>
      </c>
      <c r="DN50">
        <v>0</v>
      </c>
      <c r="DO50">
        <v>0</v>
      </c>
      <c r="DP50">
        <v>0</v>
      </c>
      <c r="DQ50">
        <v>0</v>
      </c>
      <c r="DR50">
        <v>0</v>
      </c>
      <c r="DS50">
        <v>0</v>
      </c>
      <c r="DT50">
        <v>0</v>
      </c>
      <c r="DU50">
        <v>0</v>
      </c>
      <c r="DV50">
        <v>0</v>
      </c>
      <c r="DW50">
        <v>0</v>
      </c>
      <c r="DX50">
        <v>0</v>
      </c>
      <c r="DY50">
        <v>0</v>
      </c>
      <c r="DZ50">
        <v>0</v>
      </c>
      <c r="EA50">
        <v>0</v>
      </c>
      <c r="EB50">
        <v>0</v>
      </c>
      <c r="EC50">
        <v>0</v>
      </c>
      <c r="ED50">
        <v>0</v>
      </c>
      <c r="EE50">
        <v>0</v>
      </c>
      <c r="EF50">
        <v>0</v>
      </c>
      <c r="EG50">
        <v>0</v>
      </c>
      <c r="EH50">
        <v>0</v>
      </c>
      <c r="EI50">
        <v>0</v>
      </c>
      <c r="EJ50">
        <v>0</v>
      </c>
      <c r="EK50">
        <v>0</v>
      </c>
      <c r="EL50">
        <v>0</v>
      </c>
      <c r="EM50">
        <v>0</v>
      </c>
      <c r="EN50">
        <v>0</v>
      </c>
      <c r="EO50">
        <v>0</v>
      </c>
      <c r="EP50">
        <v>0</v>
      </c>
      <c r="EQ50">
        <v>0</v>
      </c>
      <c r="ER50">
        <v>0</v>
      </c>
      <c r="ES50">
        <v>0</v>
      </c>
      <c r="ET50">
        <v>0</v>
      </c>
      <c r="EU50">
        <v>0</v>
      </c>
      <c r="EV50">
        <v>0</v>
      </c>
      <c r="EW50">
        <v>0</v>
      </c>
      <c r="EX50">
        <v>0</v>
      </c>
      <c r="EY50">
        <v>0</v>
      </c>
      <c r="EZ50">
        <v>0</v>
      </c>
      <c r="FA50">
        <v>0</v>
      </c>
      <c r="FB50">
        <v>0</v>
      </c>
      <c r="FC50">
        <v>0</v>
      </c>
      <c r="FD50">
        <v>0</v>
      </c>
      <c r="FE50">
        <v>0</v>
      </c>
      <c r="FF50">
        <v>0</v>
      </c>
      <c r="FG50">
        <v>0</v>
      </c>
      <c r="FH50">
        <v>0</v>
      </c>
      <c r="FI50">
        <v>0</v>
      </c>
      <c r="FJ50">
        <v>0</v>
      </c>
      <c r="FK50">
        <v>0</v>
      </c>
      <c r="FL50">
        <v>0</v>
      </c>
      <c r="FM50">
        <v>0</v>
      </c>
      <c r="FN50">
        <v>0</v>
      </c>
      <c r="FO50">
        <v>0</v>
      </c>
      <c r="FP50">
        <v>0</v>
      </c>
      <c r="FQ50">
        <v>0</v>
      </c>
      <c r="FR50">
        <v>0</v>
      </c>
      <c r="FS50">
        <v>0</v>
      </c>
      <c r="FT50">
        <v>0</v>
      </c>
      <c r="FU50">
        <v>0</v>
      </c>
      <c r="FV50">
        <v>0</v>
      </c>
      <c r="FW50">
        <v>0</v>
      </c>
      <c r="FX50">
        <v>0</v>
      </c>
      <c r="FY50">
        <v>0</v>
      </c>
      <c r="FZ50">
        <v>0</v>
      </c>
      <c r="GA50">
        <v>0</v>
      </c>
      <c r="GB50">
        <v>0</v>
      </c>
      <c r="GC50">
        <v>0</v>
      </c>
      <c r="GD50">
        <v>0</v>
      </c>
      <c r="GE50">
        <v>0</v>
      </c>
      <c r="GF50">
        <v>0</v>
      </c>
      <c r="GG50">
        <v>0</v>
      </c>
      <c r="GH50">
        <v>0</v>
      </c>
      <c r="GI50">
        <v>0</v>
      </c>
      <c r="GJ50">
        <v>0</v>
      </c>
      <c r="GK50">
        <v>0</v>
      </c>
    </row>
    <row r="51" spans="2:193" x14ac:dyDescent="0.25">
      <c r="C51" t="s">
        <v>77</v>
      </c>
      <c r="D51" t="s">
        <v>77</v>
      </c>
      <c r="E51">
        <v>0</v>
      </c>
      <c r="F51">
        <v>0</v>
      </c>
      <c r="G51">
        <v>0</v>
      </c>
      <c r="H51">
        <v>0</v>
      </c>
      <c r="I51">
        <v>0</v>
      </c>
      <c r="J51">
        <v>0</v>
      </c>
      <c r="K51">
        <v>0</v>
      </c>
      <c r="L51">
        <v>0</v>
      </c>
      <c r="M51">
        <v>0</v>
      </c>
      <c r="N51">
        <v>0</v>
      </c>
      <c r="O51">
        <v>0</v>
      </c>
      <c r="P51">
        <v>0</v>
      </c>
      <c r="Q51">
        <v>0</v>
      </c>
      <c r="R51">
        <v>0</v>
      </c>
      <c r="S51">
        <v>0</v>
      </c>
      <c r="T51">
        <v>0</v>
      </c>
      <c r="U51">
        <v>0</v>
      </c>
      <c r="V51">
        <v>0</v>
      </c>
      <c r="W51">
        <v>0</v>
      </c>
      <c r="X51">
        <v>0</v>
      </c>
      <c r="Y51">
        <v>0</v>
      </c>
      <c r="Z51">
        <v>0</v>
      </c>
      <c r="AA51">
        <v>0</v>
      </c>
      <c r="AB51">
        <v>0</v>
      </c>
      <c r="AC51">
        <v>0</v>
      </c>
      <c r="AD51">
        <v>0</v>
      </c>
      <c r="AE51">
        <v>0</v>
      </c>
      <c r="AF51">
        <v>0</v>
      </c>
      <c r="AG51">
        <v>0</v>
      </c>
      <c r="AH51">
        <v>0</v>
      </c>
      <c r="AI51">
        <v>0</v>
      </c>
      <c r="AJ51">
        <v>0</v>
      </c>
      <c r="AK51">
        <v>0</v>
      </c>
      <c r="AL51">
        <v>0</v>
      </c>
      <c r="AM51">
        <v>0</v>
      </c>
      <c r="AN51">
        <v>0</v>
      </c>
      <c r="AO51">
        <v>0</v>
      </c>
      <c r="AP51">
        <v>0</v>
      </c>
      <c r="AQ51">
        <v>0</v>
      </c>
      <c r="AR51">
        <v>0</v>
      </c>
      <c r="AS51">
        <v>0</v>
      </c>
      <c r="AT51">
        <v>0</v>
      </c>
      <c r="AU51">
        <v>0</v>
      </c>
      <c r="AV51">
        <v>0</v>
      </c>
      <c r="AW51">
        <v>0</v>
      </c>
      <c r="AX51">
        <v>0</v>
      </c>
      <c r="AY51">
        <v>0</v>
      </c>
      <c r="AZ51">
        <v>0</v>
      </c>
      <c r="BA51">
        <v>0</v>
      </c>
      <c r="BB51">
        <v>0</v>
      </c>
      <c r="BC51">
        <v>0</v>
      </c>
      <c r="BD51">
        <v>0</v>
      </c>
      <c r="BE51">
        <v>0</v>
      </c>
      <c r="BF51">
        <v>0</v>
      </c>
      <c r="BG51">
        <v>0</v>
      </c>
      <c r="BH51">
        <v>0</v>
      </c>
      <c r="BI51">
        <v>0</v>
      </c>
      <c r="BJ51">
        <v>0</v>
      </c>
      <c r="BK51">
        <v>0</v>
      </c>
      <c r="BL51">
        <v>0</v>
      </c>
      <c r="BM51">
        <v>0</v>
      </c>
      <c r="BN51">
        <v>0</v>
      </c>
      <c r="BO51">
        <v>0</v>
      </c>
      <c r="BP51">
        <v>0</v>
      </c>
      <c r="BQ51">
        <v>0</v>
      </c>
      <c r="BR51">
        <v>0</v>
      </c>
      <c r="BS51">
        <v>0</v>
      </c>
      <c r="BT51">
        <v>0</v>
      </c>
      <c r="BU51">
        <v>0</v>
      </c>
      <c r="BV51">
        <v>0</v>
      </c>
      <c r="BW51">
        <v>0</v>
      </c>
      <c r="BX51">
        <v>0</v>
      </c>
      <c r="BY51">
        <v>0</v>
      </c>
      <c r="BZ51">
        <v>0</v>
      </c>
      <c r="CA51">
        <v>0</v>
      </c>
      <c r="CB51">
        <v>0</v>
      </c>
      <c r="CC51">
        <v>0</v>
      </c>
      <c r="CD51">
        <v>0</v>
      </c>
      <c r="CE51">
        <v>0</v>
      </c>
      <c r="CF51">
        <v>0</v>
      </c>
      <c r="CG51">
        <v>0</v>
      </c>
      <c r="CH51">
        <v>0</v>
      </c>
      <c r="CI51">
        <v>0</v>
      </c>
      <c r="CJ51">
        <v>0</v>
      </c>
      <c r="CK51">
        <v>0</v>
      </c>
      <c r="CL51">
        <v>0</v>
      </c>
      <c r="CM51">
        <v>0</v>
      </c>
      <c r="CN51">
        <v>0</v>
      </c>
      <c r="CO51">
        <v>0</v>
      </c>
      <c r="CP51">
        <v>0</v>
      </c>
      <c r="CQ51">
        <v>0</v>
      </c>
      <c r="CR51">
        <v>0</v>
      </c>
      <c r="CS51">
        <v>0</v>
      </c>
      <c r="CT51">
        <v>0</v>
      </c>
      <c r="CU51">
        <v>0</v>
      </c>
      <c r="CV51">
        <v>0</v>
      </c>
      <c r="CW51">
        <v>0</v>
      </c>
      <c r="CX51">
        <v>0</v>
      </c>
      <c r="CY51">
        <v>0</v>
      </c>
      <c r="CZ51">
        <v>0</v>
      </c>
      <c r="DA51">
        <v>0</v>
      </c>
      <c r="DB51">
        <v>0</v>
      </c>
      <c r="DC51">
        <v>0</v>
      </c>
      <c r="DD51">
        <v>0</v>
      </c>
      <c r="DE51">
        <v>0</v>
      </c>
      <c r="DF51">
        <v>0</v>
      </c>
      <c r="DG51">
        <v>0</v>
      </c>
      <c r="DH51">
        <v>0</v>
      </c>
      <c r="DI51">
        <v>0</v>
      </c>
      <c r="DJ51">
        <v>0</v>
      </c>
      <c r="DK51">
        <v>0</v>
      </c>
      <c r="DL51">
        <v>0</v>
      </c>
      <c r="DM51">
        <v>0</v>
      </c>
      <c r="DN51">
        <v>0</v>
      </c>
      <c r="DO51">
        <v>0</v>
      </c>
      <c r="DP51">
        <v>0</v>
      </c>
      <c r="DQ51">
        <v>0</v>
      </c>
      <c r="DR51">
        <v>0</v>
      </c>
      <c r="DS51">
        <v>0</v>
      </c>
      <c r="DT51">
        <v>0</v>
      </c>
      <c r="DU51">
        <v>0</v>
      </c>
      <c r="DV51">
        <v>0</v>
      </c>
      <c r="DW51">
        <v>0</v>
      </c>
      <c r="DX51">
        <v>0</v>
      </c>
      <c r="DY51">
        <v>0</v>
      </c>
      <c r="DZ51">
        <v>0</v>
      </c>
      <c r="EA51">
        <v>0</v>
      </c>
      <c r="EB51">
        <v>0</v>
      </c>
      <c r="EC51">
        <v>0</v>
      </c>
      <c r="ED51">
        <v>0</v>
      </c>
      <c r="EE51">
        <v>0</v>
      </c>
      <c r="EF51">
        <v>0</v>
      </c>
      <c r="EG51">
        <v>0</v>
      </c>
      <c r="EH51">
        <v>0</v>
      </c>
      <c r="EI51">
        <v>0</v>
      </c>
      <c r="EJ51">
        <v>0</v>
      </c>
      <c r="EK51">
        <v>0</v>
      </c>
      <c r="EL51">
        <v>0</v>
      </c>
      <c r="EM51">
        <v>0</v>
      </c>
      <c r="EN51">
        <v>0</v>
      </c>
      <c r="EO51">
        <v>0</v>
      </c>
      <c r="EP51">
        <v>0</v>
      </c>
      <c r="EQ51">
        <v>0</v>
      </c>
      <c r="ER51">
        <v>0</v>
      </c>
      <c r="ES51">
        <v>0</v>
      </c>
      <c r="ET51">
        <v>0</v>
      </c>
      <c r="EU51">
        <v>0</v>
      </c>
      <c r="EV51">
        <v>0</v>
      </c>
      <c r="EW51">
        <v>0</v>
      </c>
      <c r="EX51">
        <v>0</v>
      </c>
      <c r="EY51">
        <v>0</v>
      </c>
      <c r="EZ51">
        <v>0</v>
      </c>
      <c r="FA51">
        <v>0</v>
      </c>
      <c r="FB51">
        <v>0</v>
      </c>
      <c r="FC51">
        <v>0</v>
      </c>
      <c r="FD51">
        <v>0</v>
      </c>
      <c r="FE51">
        <v>0</v>
      </c>
      <c r="FF51">
        <v>0</v>
      </c>
      <c r="FG51">
        <v>0</v>
      </c>
      <c r="FH51">
        <v>0</v>
      </c>
      <c r="FI51">
        <v>0</v>
      </c>
      <c r="FJ51">
        <v>0</v>
      </c>
      <c r="FK51">
        <v>0</v>
      </c>
      <c r="FL51">
        <v>0</v>
      </c>
      <c r="FM51">
        <v>0</v>
      </c>
      <c r="FN51">
        <v>0</v>
      </c>
      <c r="FO51">
        <v>0</v>
      </c>
      <c r="FP51">
        <v>0</v>
      </c>
      <c r="FQ51">
        <v>0</v>
      </c>
      <c r="FR51">
        <v>0</v>
      </c>
      <c r="FS51">
        <v>0</v>
      </c>
      <c r="FT51">
        <v>0</v>
      </c>
      <c r="FU51">
        <v>0</v>
      </c>
      <c r="FV51">
        <v>0</v>
      </c>
      <c r="FW51">
        <v>0</v>
      </c>
      <c r="FX51">
        <v>0</v>
      </c>
      <c r="FY51">
        <v>0</v>
      </c>
      <c r="FZ51">
        <v>0</v>
      </c>
      <c r="GA51">
        <v>0</v>
      </c>
      <c r="GB51">
        <v>0</v>
      </c>
      <c r="GC51">
        <v>0</v>
      </c>
      <c r="GD51">
        <v>0</v>
      </c>
      <c r="GE51">
        <v>0</v>
      </c>
      <c r="GF51">
        <v>0</v>
      </c>
      <c r="GG51">
        <v>0</v>
      </c>
      <c r="GH51">
        <v>0</v>
      </c>
      <c r="GI51">
        <v>0</v>
      </c>
      <c r="GJ51">
        <v>0</v>
      </c>
      <c r="GK51">
        <v>0</v>
      </c>
    </row>
    <row r="52" spans="2:193" x14ac:dyDescent="0.25">
      <c r="C52" t="s">
        <v>78</v>
      </c>
      <c r="D52" t="s">
        <v>78</v>
      </c>
      <c r="E52">
        <v>0</v>
      </c>
      <c r="F52">
        <v>0</v>
      </c>
      <c r="G52">
        <v>0</v>
      </c>
      <c r="H52">
        <v>0</v>
      </c>
      <c r="I52">
        <v>0</v>
      </c>
      <c r="J52">
        <v>0</v>
      </c>
      <c r="K52">
        <v>0</v>
      </c>
      <c r="L52">
        <v>0</v>
      </c>
      <c r="M52">
        <v>0</v>
      </c>
      <c r="N52">
        <v>0</v>
      </c>
      <c r="O52">
        <v>0</v>
      </c>
      <c r="P52">
        <v>0</v>
      </c>
      <c r="Q52">
        <v>0</v>
      </c>
      <c r="R52">
        <v>0</v>
      </c>
      <c r="S52">
        <v>0</v>
      </c>
      <c r="T52">
        <v>0</v>
      </c>
      <c r="U52">
        <v>0</v>
      </c>
      <c r="V52">
        <v>0</v>
      </c>
      <c r="W52">
        <v>0</v>
      </c>
      <c r="X52">
        <v>0</v>
      </c>
      <c r="Y52">
        <v>0</v>
      </c>
      <c r="Z52">
        <v>0</v>
      </c>
      <c r="AA52">
        <v>0</v>
      </c>
      <c r="AB52">
        <v>0</v>
      </c>
      <c r="AC52">
        <v>0</v>
      </c>
      <c r="AD52">
        <v>0</v>
      </c>
      <c r="AE52">
        <v>0</v>
      </c>
      <c r="AF52">
        <v>0</v>
      </c>
      <c r="AG52">
        <v>0</v>
      </c>
      <c r="AH52">
        <v>0</v>
      </c>
      <c r="AI52">
        <v>0</v>
      </c>
      <c r="AJ52">
        <v>0</v>
      </c>
      <c r="AK52">
        <v>0</v>
      </c>
      <c r="AL52">
        <v>0</v>
      </c>
      <c r="AM52">
        <v>0</v>
      </c>
      <c r="AN52">
        <v>0</v>
      </c>
      <c r="AO52">
        <v>0</v>
      </c>
      <c r="AP52">
        <v>0</v>
      </c>
      <c r="AQ52">
        <v>0</v>
      </c>
      <c r="AR52">
        <v>0</v>
      </c>
      <c r="AS52">
        <v>0</v>
      </c>
      <c r="AT52">
        <v>0</v>
      </c>
      <c r="AU52">
        <v>0</v>
      </c>
      <c r="AV52">
        <v>0</v>
      </c>
      <c r="AW52">
        <v>0</v>
      </c>
      <c r="AX52">
        <v>0</v>
      </c>
      <c r="AY52">
        <v>0</v>
      </c>
      <c r="AZ52">
        <v>0</v>
      </c>
      <c r="BA52">
        <v>0</v>
      </c>
      <c r="BB52">
        <v>0</v>
      </c>
      <c r="BC52">
        <v>0</v>
      </c>
      <c r="BD52">
        <v>0</v>
      </c>
      <c r="BE52">
        <v>0</v>
      </c>
      <c r="BF52">
        <v>0</v>
      </c>
      <c r="BG52">
        <v>0</v>
      </c>
      <c r="BH52">
        <v>0</v>
      </c>
      <c r="BI52">
        <v>0</v>
      </c>
      <c r="BJ52">
        <v>0</v>
      </c>
      <c r="BK52">
        <v>0</v>
      </c>
      <c r="BL52">
        <v>0</v>
      </c>
      <c r="BM52">
        <v>0</v>
      </c>
      <c r="BN52">
        <v>0</v>
      </c>
      <c r="BO52">
        <v>0</v>
      </c>
      <c r="BP52">
        <v>0</v>
      </c>
      <c r="BQ52">
        <v>0</v>
      </c>
      <c r="BR52">
        <v>0</v>
      </c>
      <c r="BS52">
        <v>0</v>
      </c>
      <c r="BT52">
        <v>0</v>
      </c>
      <c r="BU52">
        <v>0</v>
      </c>
      <c r="BV52">
        <v>0</v>
      </c>
      <c r="BW52">
        <v>0</v>
      </c>
      <c r="BX52">
        <v>0</v>
      </c>
      <c r="BY52">
        <v>0</v>
      </c>
      <c r="BZ52">
        <v>0</v>
      </c>
      <c r="CA52">
        <v>0</v>
      </c>
      <c r="CB52">
        <v>0</v>
      </c>
      <c r="CC52">
        <v>0</v>
      </c>
      <c r="CD52">
        <v>0</v>
      </c>
      <c r="CE52">
        <v>0</v>
      </c>
      <c r="CF52">
        <v>0</v>
      </c>
      <c r="CG52">
        <v>0</v>
      </c>
      <c r="CH52">
        <v>0</v>
      </c>
      <c r="CI52">
        <v>0</v>
      </c>
      <c r="CJ52">
        <v>0</v>
      </c>
      <c r="CK52">
        <v>0</v>
      </c>
      <c r="CL52">
        <v>0</v>
      </c>
      <c r="CM52">
        <v>0</v>
      </c>
      <c r="CN52">
        <v>0</v>
      </c>
      <c r="CO52">
        <v>0</v>
      </c>
      <c r="CP52">
        <v>0</v>
      </c>
      <c r="CQ52">
        <v>0</v>
      </c>
      <c r="CR52">
        <v>0</v>
      </c>
      <c r="CS52">
        <v>0</v>
      </c>
      <c r="CT52">
        <v>0</v>
      </c>
      <c r="CU52">
        <v>0</v>
      </c>
      <c r="CV52">
        <v>0</v>
      </c>
      <c r="CW52">
        <v>0</v>
      </c>
      <c r="CX52">
        <v>0</v>
      </c>
      <c r="CY52">
        <v>0</v>
      </c>
      <c r="CZ52">
        <v>0</v>
      </c>
      <c r="DA52">
        <v>0</v>
      </c>
      <c r="DB52">
        <v>0</v>
      </c>
      <c r="DC52">
        <v>0</v>
      </c>
      <c r="DD52">
        <v>0</v>
      </c>
      <c r="DE52">
        <v>0</v>
      </c>
      <c r="DF52">
        <v>0</v>
      </c>
      <c r="DG52">
        <v>0</v>
      </c>
      <c r="DH52">
        <v>0</v>
      </c>
      <c r="DI52">
        <v>0</v>
      </c>
      <c r="DJ52">
        <v>0</v>
      </c>
      <c r="DK52">
        <v>0</v>
      </c>
      <c r="DL52">
        <v>0</v>
      </c>
      <c r="DM52">
        <v>0</v>
      </c>
      <c r="DN52">
        <v>0</v>
      </c>
      <c r="DO52">
        <v>0</v>
      </c>
      <c r="DP52">
        <v>0</v>
      </c>
      <c r="DQ52">
        <v>0</v>
      </c>
      <c r="DR52">
        <v>0</v>
      </c>
      <c r="DS52">
        <v>0</v>
      </c>
      <c r="DT52">
        <v>0</v>
      </c>
      <c r="DU52">
        <v>0</v>
      </c>
      <c r="DV52">
        <v>0</v>
      </c>
      <c r="DW52">
        <v>0</v>
      </c>
      <c r="DX52">
        <v>0</v>
      </c>
      <c r="DY52">
        <v>0</v>
      </c>
      <c r="DZ52">
        <v>0</v>
      </c>
      <c r="EA52">
        <v>0</v>
      </c>
      <c r="EB52">
        <v>0</v>
      </c>
      <c r="EC52">
        <v>0</v>
      </c>
      <c r="ED52">
        <v>0</v>
      </c>
      <c r="EE52">
        <v>0</v>
      </c>
      <c r="EF52">
        <v>0</v>
      </c>
      <c r="EG52">
        <v>0</v>
      </c>
      <c r="EH52">
        <v>0</v>
      </c>
      <c r="EI52">
        <v>0</v>
      </c>
      <c r="EJ52">
        <v>0</v>
      </c>
      <c r="EK52">
        <v>0</v>
      </c>
      <c r="EL52">
        <v>0</v>
      </c>
      <c r="EM52">
        <v>0</v>
      </c>
      <c r="EN52">
        <v>0</v>
      </c>
      <c r="EO52">
        <v>0</v>
      </c>
      <c r="EP52">
        <v>0</v>
      </c>
      <c r="EQ52">
        <v>0</v>
      </c>
      <c r="ER52">
        <v>0</v>
      </c>
      <c r="ES52">
        <v>0</v>
      </c>
      <c r="ET52">
        <v>0</v>
      </c>
      <c r="EU52">
        <v>0</v>
      </c>
      <c r="EV52">
        <v>0</v>
      </c>
      <c r="EW52">
        <v>0</v>
      </c>
      <c r="EX52">
        <v>0</v>
      </c>
      <c r="EY52">
        <v>0</v>
      </c>
      <c r="EZ52">
        <v>0</v>
      </c>
      <c r="FA52">
        <v>0</v>
      </c>
      <c r="FB52">
        <v>0</v>
      </c>
      <c r="FC52">
        <v>0</v>
      </c>
      <c r="FD52">
        <v>0</v>
      </c>
      <c r="FE52">
        <v>0</v>
      </c>
      <c r="FF52">
        <v>0</v>
      </c>
      <c r="FG52">
        <v>0</v>
      </c>
      <c r="FH52">
        <v>0</v>
      </c>
      <c r="FI52">
        <v>0</v>
      </c>
      <c r="FJ52">
        <v>0</v>
      </c>
      <c r="FK52">
        <v>0</v>
      </c>
      <c r="FL52">
        <v>0</v>
      </c>
      <c r="FM52">
        <v>0</v>
      </c>
      <c r="FN52">
        <v>0</v>
      </c>
      <c r="FO52">
        <v>0</v>
      </c>
      <c r="FP52">
        <v>0</v>
      </c>
      <c r="FQ52">
        <v>0</v>
      </c>
      <c r="FR52">
        <v>0</v>
      </c>
      <c r="FS52">
        <v>0</v>
      </c>
      <c r="FT52">
        <v>0</v>
      </c>
      <c r="FU52">
        <v>0</v>
      </c>
      <c r="FV52">
        <v>0</v>
      </c>
      <c r="FW52">
        <v>0</v>
      </c>
      <c r="FX52">
        <v>0</v>
      </c>
      <c r="FY52">
        <v>0</v>
      </c>
      <c r="FZ52">
        <v>0</v>
      </c>
      <c r="GA52">
        <v>0</v>
      </c>
      <c r="GB52">
        <v>0</v>
      </c>
      <c r="GC52">
        <v>0</v>
      </c>
      <c r="GD52">
        <v>0</v>
      </c>
      <c r="GE52">
        <v>0</v>
      </c>
      <c r="GF52">
        <v>0</v>
      </c>
      <c r="GG52">
        <v>0</v>
      </c>
      <c r="GH52">
        <v>0</v>
      </c>
      <c r="GI52">
        <v>0</v>
      </c>
      <c r="GJ52">
        <v>0</v>
      </c>
      <c r="GK52">
        <v>0</v>
      </c>
    </row>
    <row r="53" spans="2:193" x14ac:dyDescent="0.25">
      <c r="D53" t="s">
        <v>79</v>
      </c>
      <c r="E53">
        <v>0</v>
      </c>
      <c r="F53">
        <v>0</v>
      </c>
      <c r="G53">
        <v>0</v>
      </c>
      <c r="H53">
        <v>0</v>
      </c>
      <c r="I53">
        <v>0</v>
      </c>
      <c r="J53">
        <v>0</v>
      </c>
      <c r="K53">
        <v>0</v>
      </c>
      <c r="L53">
        <v>0</v>
      </c>
      <c r="M53">
        <v>0</v>
      </c>
      <c r="N53">
        <v>0</v>
      </c>
      <c r="O53">
        <v>0</v>
      </c>
      <c r="P53">
        <v>0</v>
      </c>
      <c r="Q53">
        <v>0</v>
      </c>
      <c r="R53">
        <v>0</v>
      </c>
      <c r="S53">
        <v>0</v>
      </c>
      <c r="T53">
        <v>0</v>
      </c>
      <c r="U53">
        <v>0</v>
      </c>
      <c r="V53">
        <v>0</v>
      </c>
      <c r="W53">
        <v>0</v>
      </c>
      <c r="X53">
        <v>0</v>
      </c>
      <c r="Y53">
        <v>0</v>
      </c>
      <c r="Z53">
        <v>0</v>
      </c>
      <c r="AA53">
        <v>0</v>
      </c>
      <c r="AB53">
        <v>0</v>
      </c>
      <c r="AC53">
        <v>0</v>
      </c>
      <c r="AD53">
        <v>0</v>
      </c>
      <c r="AE53">
        <v>0</v>
      </c>
      <c r="AF53">
        <v>0</v>
      </c>
      <c r="AG53">
        <v>0</v>
      </c>
      <c r="AH53">
        <v>0</v>
      </c>
      <c r="AI53">
        <v>0</v>
      </c>
      <c r="AJ53">
        <v>0</v>
      </c>
      <c r="AK53">
        <v>0</v>
      </c>
      <c r="AL53">
        <v>0</v>
      </c>
      <c r="AM53">
        <v>0</v>
      </c>
      <c r="AN53">
        <v>0</v>
      </c>
      <c r="AO53">
        <v>0</v>
      </c>
      <c r="AP53">
        <v>0</v>
      </c>
      <c r="AQ53">
        <v>0</v>
      </c>
      <c r="AR53">
        <v>0</v>
      </c>
      <c r="AS53">
        <v>0</v>
      </c>
      <c r="AT53">
        <v>0</v>
      </c>
      <c r="AU53">
        <v>0</v>
      </c>
      <c r="AV53">
        <v>0</v>
      </c>
      <c r="AW53">
        <v>0</v>
      </c>
      <c r="AX53">
        <v>0</v>
      </c>
      <c r="AY53">
        <v>0</v>
      </c>
      <c r="AZ53">
        <v>0</v>
      </c>
      <c r="BA53">
        <v>0</v>
      </c>
      <c r="BB53">
        <v>0</v>
      </c>
      <c r="BC53">
        <v>0</v>
      </c>
      <c r="BD53">
        <v>0</v>
      </c>
      <c r="BE53">
        <v>0</v>
      </c>
      <c r="BF53">
        <v>0</v>
      </c>
      <c r="BG53">
        <v>0</v>
      </c>
      <c r="BH53">
        <v>0</v>
      </c>
      <c r="BI53">
        <v>0</v>
      </c>
      <c r="BJ53">
        <v>0</v>
      </c>
      <c r="BK53">
        <v>0</v>
      </c>
      <c r="BL53">
        <v>0</v>
      </c>
      <c r="BM53">
        <v>0</v>
      </c>
      <c r="BN53">
        <v>0</v>
      </c>
      <c r="BO53">
        <v>0</v>
      </c>
      <c r="BP53">
        <v>0</v>
      </c>
      <c r="BQ53">
        <v>0</v>
      </c>
      <c r="BR53">
        <v>0</v>
      </c>
      <c r="BS53">
        <v>0</v>
      </c>
      <c r="BT53">
        <v>0</v>
      </c>
      <c r="BU53">
        <v>0</v>
      </c>
      <c r="BV53">
        <v>0</v>
      </c>
      <c r="BW53">
        <v>0</v>
      </c>
      <c r="BX53">
        <v>0</v>
      </c>
      <c r="BY53">
        <v>0</v>
      </c>
      <c r="BZ53">
        <v>0</v>
      </c>
      <c r="CA53">
        <v>0</v>
      </c>
      <c r="CB53">
        <v>0</v>
      </c>
      <c r="CC53">
        <v>0</v>
      </c>
      <c r="CD53">
        <v>0</v>
      </c>
      <c r="CE53">
        <v>0</v>
      </c>
      <c r="CF53">
        <v>0</v>
      </c>
      <c r="CG53">
        <v>0</v>
      </c>
      <c r="CH53">
        <v>0</v>
      </c>
      <c r="CI53">
        <v>0</v>
      </c>
      <c r="CJ53">
        <v>0</v>
      </c>
      <c r="CK53">
        <v>0</v>
      </c>
      <c r="CL53">
        <v>0</v>
      </c>
      <c r="CM53">
        <v>0</v>
      </c>
      <c r="CN53">
        <v>0</v>
      </c>
      <c r="CO53">
        <v>0</v>
      </c>
      <c r="CP53">
        <v>0</v>
      </c>
      <c r="CQ53">
        <v>0</v>
      </c>
      <c r="CR53">
        <v>0</v>
      </c>
      <c r="CS53">
        <v>0</v>
      </c>
      <c r="CT53">
        <v>0</v>
      </c>
      <c r="CU53">
        <v>0</v>
      </c>
      <c r="CV53">
        <v>0</v>
      </c>
      <c r="CW53">
        <v>0</v>
      </c>
      <c r="CX53">
        <v>0</v>
      </c>
      <c r="CY53">
        <v>0</v>
      </c>
      <c r="CZ53">
        <v>0</v>
      </c>
      <c r="DA53">
        <v>0</v>
      </c>
      <c r="DB53">
        <v>0</v>
      </c>
      <c r="DC53">
        <v>0</v>
      </c>
      <c r="DD53">
        <v>0</v>
      </c>
      <c r="DE53">
        <v>0</v>
      </c>
      <c r="DF53">
        <v>0</v>
      </c>
      <c r="DG53">
        <v>0</v>
      </c>
      <c r="DH53">
        <v>0</v>
      </c>
      <c r="DI53">
        <v>0</v>
      </c>
      <c r="DJ53">
        <v>0</v>
      </c>
      <c r="DK53">
        <v>0</v>
      </c>
      <c r="DL53">
        <v>0</v>
      </c>
      <c r="DM53">
        <v>0</v>
      </c>
      <c r="DN53">
        <v>0</v>
      </c>
      <c r="DO53">
        <v>0</v>
      </c>
      <c r="DP53">
        <v>0</v>
      </c>
      <c r="DQ53">
        <v>0</v>
      </c>
      <c r="DR53">
        <v>0</v>
      </c>
      <c r="DS53">
        <v>0</v>
      </c>
      <c r="DT53">
        <v>0</v>
      </c>
      <c r="DU53">
        <v>0</v>
      </c>
      <c r="DV53">
        <v>0</v>
      </c>
      <c r="DW53">
        <v>0</v>
      </c>
      <c r="DX53">
        <v>0</v>
      </c>
      <c r="DY53">
        <v>0</v>
      </c>
      <c r="DZ53">
        <v>0</v>
      </c>
      <c r="EA53">
        <v>0</v>
      </c>
      <c r="EB53">
        <v>0</v>
      </c>
      <c r="EC53">
        <v>0</v>
      </c>
      <c r="ED53">
        <v>0</v>
      </c>
      <c r="EE53">
        <v>0</v>
      </c>
      <c r="EF53">
        <v>0</v>
      </c>
      <c r="EG53">
        <v>0</v>
      </c>
      <c r="EH53">
        <v>0</v>
      </c>
      <c r="EI53">
        <v>0</v>
      </c>
      <c r="EJ53">
        <v>0</v>
      </c>
      <c r="EK53">
        <v>0</v>
      </c>
      <c r="EL53">
        <v>0</v>
      </c>
      <c r="EM53">
        <v>0</v>
      </c>
      <c r="EN53">
        <v>0</v>
      </c>
      <c r="EO53">
        <v>0</v>
      </c>
      <c r="EP53">
        <v>0</v>
      </c>
      <c r="EQ53">
        <v>0</v>
      </c>
      <c r="ER53">
        <v>0</v>
      </c>
      <c r="ES53">
        <v>0</v>
      </c>
      <c r="ET53">
        <v>0</v>
      </c>
      <c r="EU53">
        <v>0</v>
      </c>
      <c r="EV53">
        <v>0</v>
      </c>
      <c r="EW53">
        <v>0</v>
      </c>
      <c r="EX53">
        <v>0</v>
      </c>
      <c r="EY53">
        <v>0</v>
      </c>
      <c r="EZ53">
        <v>0</v>
      </c>
      <c r="FA53">
        <v>0</v>
      </c>
      <c r="FB53">
        <v>0</v>
      </c>
      <c r="FC53">
        <v>0</v>
      </c>
      <c r="FD53">
        <v>0</v>
      </c>
      <c r="FE53">
        <v>0</v>
      </c>
      <c r="FF53">
        <v>0</v>
      </c>
      <c r="FG53">
        <v>0</v>
      </c>
      <c r="FH53">
        <v>0</v>
      </c>
      <c r="FI53">
        <v>0</v>
      </c>
      <c r="FJ53">
        <v>0</v>
      </c>
      <c r="FK53">
        <v>0</v>
      </c>
      <c r="FL53">
        <v>0</v>
      </c>
      <c r="FM53">
        <v>0</v>
      </c>
      <c r="FN53">
        <v>0</v>
      </c>
      <c r="FO53">
        <v>0</v>
      </c>
      <c r="FP53">
        <v>0</v>
      </c>
      <c r="FQ53">
        <v>0</v>
      </c>
      <c r="FR53">
        <v>0</v>
      </c>
      <c r="FS53">
        <v>0</v>
      </c>
      <c r="FT53">
        <v>0</v>
      </c>
      <c r="FU53">
        <v>0</v>
      </c>
      <c r="FV53">
        <v>0</v>
      </c>
      <c r="FW53">
        <v>0</v>
      </c>
      <c r="FX53">
        <v>0</v>
      </c>
      <c r="FY53">
        <v>0</v>
      </c>
      <c r="FZ53">
        <v>0</v>
      </c>
      <c r="GA53">
        <v>0</v>
      </c>
      <c r="GB53">
        <v>0</v>
      </c>
      <c r="GC53">
        <v>0</v>
      </c>
      <c r="GD53">
        <v>0</v>
      </c>
      <c r="GE53">
        <v>0</v>
      </c>
      <c r="GF53">
        <v>0</v>
      </c>
      <c r="GG53">
        <v>0</v>
      </c>
      <c r="GH53">
        <v>0</v>
      </c>
      <c r="GI53">
        <v>0</v>
      </c>
      <c r="GJ53">
        <v>0</v>
      </c>
      <c r="GK53">
        <v>0</v>
      </c>
    </row>
    <row r="54" spans="2:193" x14ac:dyDescent="0.25">
      <c r="D54" t="s">
        <v>80</v>
      </c>
      <c r="E54">
        <v>6278.4046644454602</v>
      </c>
      <c r="F54">
        <v>3.4716744454563</v>
      </c>
      <c r="G54">
        <v>0.37079140046569098</v>
      </c>
      <c r="H54">
        <v>-0.117445133822486</v>
      </c>
      <c r="I54">
        <v>15.8143042368033</v>
      </c>
      <c r="J54">
        <v>6249.065156445</v>
      </c>
      <c r="K54">
        <v>9.8001830515583208</v>
      </c>
      <c r="L54">
        <v>6789.2236727426098</v>
      </c>
      <c r="M54">
        <v>3.4716744454563</v>
      </c>
      <c r="N54">
        <v>0.400972095852069</v>
      </c>
      <c r="O54">
        <v>-0.254009242918244</v>
      </c>
      <c r="P54">
        <v>17.101515046775098</v>
      </c>
      <c r="Q54">
        <v>6757.7099947602901</v>
      </c>
      <c r="R54">
        <v>10.7935256371464</v>
      </c>
      <c r="S54">
        <v>7298.2183274386898</v>
      </c>
      <c r="T54">
        <v>3.4716744454563</v>
      </c>
      <c r="U54">
        <v>0.43104500304127702</v>
      </c>
      <c r="V54">
        <v>-0.39008562305309602</v>
      </c>
      <c r="W54">
        <v>18.3841286752854</v>
      </c>
      <c r="X54">
        <v>7264.5382443673197</v>
      </c>
      <c r="Y54">
        <v>11.7833205706429</v>
      </c>
      <c r="Z54">
        <v>5864.3450686874403</v>
      </c>
      <c r="AA54">
        <v>3.4716744454563</v>
      </c>
      <c r="AB54">
        <v>-0.116161319542471</v>
      </c>
      <c r="AC54">
        <v>-0.117445133822486</v>
      </c>
      <c r="AD54">
        <v>15.264381540810099</v>
      </c>
      <c r="AE54">
        <v>5844.4273007973597</v>
      </c>
      <c r="AF54">
        <v>1.41531835716288</v>
      </c>
      <c r="AG54">
        <v>6341.4615517484499</v>
      </c>
      <c r="AH54">
        <v>3.4716744454563</v>
      </c>
      <c r="AI54">
        <v>-0.12561631066816401</v>
      </c>
      <c r="AJ54">
        <v>-0.254009242918244</v>
      </c>
      <c r="AK54">
        <v>16.506831201110302</v>
      </c>
      <c r="AL54">
        <v>6320.1364996994698</v>
      </c>
      <c r="AM54">
        <v>1.7261719559977</v>
      </c>
      <c r="AN54">
        <v>6816.87404736998</v>
      </c>
      <c r="AO54">
        <v>3.4716744454563</v>
      </c>
      <c r="AP54">
        <v>-0.13503753396821599</v>
      </c>
      <c r="AQ54">
        <v>-0.39008562305309602</v>
      </c>
      <c r="AR54">
        <v>17.744843541192498</v>
      </c>
      <c r="AS54">
        <v>6794.1467371769404</v>
      </c>
      <c r="AT54">
        <v>2.0359153634081202</v>
      </c>
      <c r="AU54">
        <v>5944.6699628089</v>
      </c>
      <c r="AV54">
        <v>3.4716744454563</v>
      </c>
      <c r="AW54">
        <v>-0.116161319542471</v>
      </c>
      <c r="AX54">
        <v>-0.117445133822486</v>
      </c>
      <c r="AY54">
        <v>7.9466721465453203</v>
      </c>
      <c r="AZ54">
        <v>5847.2298021922297</v>
      </c>
      <c r="BA54">
        <v>86.255420478038502</v>
      </c>
      <c r="BB54">
        <v>6428.3245186472604</v>
      </c>
      <c r="BC54">
        <v>3.4716744454563</v>
      </c>
      <c r="BD54">
        <v>-0.12561631066816401</v>
      </c>
      <c r="BE54">
        <v>-0.254009242918244</v>
      </c>
      <c r="BF54">
        <v>8.5934942980081797</v>
      </c>
      <c r="BG54">
        <v>6323.1671116729904</v>
      </c>
      <c r="BH54">
        <v>93.471863784386898</v>
      </c>
      <c r="BI54">
        <v>6910.2517367861901</v>
      </c>
      <c r="BJ54">
        <v>3.4716744454563</v>
      </c>
      <c r="BK54">
        <v>-0.13503753396821599</v>
      </c>
      <c r="BL54">
        <v>-0.39008562305309602</v>
      </c>
      <c r="BM54">
        <v>9.2380063703603792</v>
      </c>
      <c r="BN54">
        <v>6797.4046450484602</v>
      </c>
      <c r="BO54">
        <v>100.662534078926</v>
      </c>
      <c r="BP54">
        <v>5859.8275413603997</v>
      </c>
      <c r="BQ54">
        <v>3.4716744454563</v>
      </c>
      <c r="BR54">
        <v>-0.116161319542471</v>
      </c>
      <c r="BS54">
        <v>-0.117445133822486</v>
      </c>
      <c r="BT54">
        <v>7.9466721465453203</v>
      </c>
      <c r="BU54">
        <v>5847.2298021922297</v>
      </c>
      <c r="BV54">
        <v>1.41299902953514</v>
      </c>
      <c r="BW54">
        <v>6336.5763187087596</v>
      </c>
      <c r="BX54">
        <v>3.4716744454563</v>
      </c>
      <c r="BY54">
        <v>-0.12561631066816401</v>
      </c>
      <c r="BZ54">
        <v>-0.254009242918244</v>
      </c>
      <c r="CA54">
        <v>8.5934942980081797</v>
      </c>
      <c r="CB54">
        <v>6323.1671116729904</v>
      </c>
      <c r="CC54">
        <v>1.72366384588861</v>
      </c>
      <c r="CD54">
        <v>6811.6224218523002</v>
      </c>
      <c r="CE54">
        <v>3.4716744454563</v>
      </c>
      <c r="CF54">
        <v>-0.13503753396821599</v>
      </c>
      <c r="CG54">
        <v>-0.39008562305309602</v>
      </c>
      <c r="CH54">
        <v>9.2380063703603792</v>
      </c>
      <c r="CI54">
        <v>6797.4046450484602</v>
      </c>
      <c r="CJ54">
        <v>2.0332191450408601</v>
      </c>
      <c r="CK54">
        <v>6096.0188222736197</v>
      </c>
      <c r="CL54">
        <v>3.4716744454563</v>
      </c>
      <c r="CM54">
        <v>-0.186420847337331</v>
      </c>
      <c r="CN54">
        <v>-0.117445133822486</v>
      </c>
      <c r="CO54">
        <v>7.6082634189056098</v>
      </c>
      <c r="CP54">
        <v>6084.6004835505601</v>
      </c>
      <c r="CQ54">
        <v>0.64226683984928901</v>
      </c>
      <c r="CR54">
        <v>6591.9924713242199</v>
      </c>
      <c r="CS54">
        <v>3.4716744454563</v>
      </c>
      <c r="CT54">
        <v>-0.201594637236781</v>
      </c>
      <c r="CU54">
        <v>-0.254009242918244</v>
      </c>
      <c r="CV54">
        <v>8.2275406739336194</v>
      </c>
      <c r="CW54">
        <v>6579.8586624442096</v>
      </c>
      <c r="CX54">
        <v>0.89019764076323304</v>
      </c>
      <c r="CY54">
        <v>7086.19478591391</v>
      </c>
      <c r="CZ54">
        <v>3.4716744454563</v>
      </c>
      <c r="DA54">
        <v>-0.21671423502959899</v>
      </c>
      <c r="DB54">
        <v>-0.39008562305309602</v>
      </c>
      <c r="DC54">
        <v>8.8446062244795502</v>
      </c>
      <c r="DD54">
        <v>7073.3480621275203</v>
      </c>
      <c r="DE54">
        <v>1.1372429745310799</v>
      </c>
      <c r="DF54">
        <v>6770.5824128607401</v>
      </c>
      <c r="DG54">
        <v>3.4716744454563</v>
      </c>
      <c r="DH54">
        <v>0.13303414332472099</v>
      </c>
      <c r="DI54">
        <v>-0.117445133822486</v>
      </c>
      <c r="DJ54">
        <v>16.779311772345899</v>
      </c>
      <c r="DK54">
        <v>6748.1363595556804</v>
      </c>
      <c r="DL54">
        <v>2.1794780777594802</v>
      </c>
      <c r="DM54">
        <v>7321.4624006800505</v>
      </c>
      <c r="DN54">
        <v>3.4716744454563</v>
      </c>
      <c r="DO54">
        <v>0.1438625038287</v>
      </c>
      <c r="DP54">
        <v>-0.254009242918244</v>
      </c>
      <c r="DQ54">
        <v>18.1450697073033</v>
      </c>
      <c r="DR54">
        <v>7297.4032725427596</v>
      </c>
      <c r="DS54">
        <v>2.5525307236196202</v>
      </c>
      <c r="DT54">
        <v>7870.3749599714602</v>
      </c>
      <c r="DU54">
        <v>3.4716744454563</v>
      </c>
      <c r="DV54">
        <v>0.15465219161524099</v>
      </c>
      <c r="DW54">
        <v>-0.39008562305309602</v>
      </c>
      <c r="DX54">
        <v>19.505949935351499</v>
      </c>
      <c r="DY54">
        <v>7844.7085179834803</v>
      </c>
      <c r="DZ54">
        <v>2.9242510386016898</v>
      </c>
      <c r="EA54">
        <v>6149.7741805333399</v>
      </c>
      <c r="EB54">
        <v>3.4716744454563</v>
      </c>
      <c r="EC54">
        <v>-0.20525123595751901</v>
      </c>
      <c r="ED54">
        <v>-0.117445133822486</v>
      </c>
      <c r="EE54">
        <v>8.3413145688157293</v>
      </c>
      <c r="EF54">
        <v>6137.6110951596902</v>
      </c>
      <c r="EG54">
        <v>0.67279272914981303</v>
      </c>
      <c r="EH54">
        <v>6650.1232657213504</v>
      </c>
      <c r="EI54">
        <v>3.4716744454563</v>
      </c>
      <c r="EJ54">
        <v>-0.22195773190696899</v>
      </c>
      <c r="EK54">
        <v>-0.254009242918244</v>
      </c>
      <c r="EL54">
        <v>9.0202587779047008</v>
      </c>
      <c r="EM54">
        <v>6637.1840912773396</v>
      </c>
      <c r="EN54">
        <v>0.92320819547195199</v>
      </c>
      <c r="EO54">
        <v>7148.6853898908403</v>
      </c>
      <c r="EP54">
        <v>3.4716744454563</v>
      </c>
      <c r="EQ54">
        <v>-0.238604561800457</v>
      </c>
      <c r="ER54">
        <v>-0.39008562305309602</v>
      </c>
      <c r="ES54">
        <v>9.6967781862472293</v>
      </c>
      <c r="ET54">
        <v>7134.9728981231401</v>
      </c>
      <c r="EU54">
        <v>1.1727293208429399</v>
      </c>
      <c r="EV54">
        <v>5482.3014928201201</v>
      </c>
      <c r="EW54">
        <v>3.4716744454563</v>
      </c>
      <c r="EX54">
        <v>0</v>
      </c>
      <c r="EY54">
        <v>-0.117445133822486</v>
      </c>
      <c r="EZ54">
        <v>0</v>
      </c>
      <c r="FA54">
        <v>5478.7663368310596</v>
      </c>
      <c r="FB54">
        <v>0.180926677415643</v>
      </c>
      <c r="FC54">
        <v>5928.3214057524101</v>
      </c>
      <c r="FD54">
        <v>3.4716744454563</v>
      </c>
      <c r="FE54">
        <v>0</v>
      </c>
      <c r="FF54">
        <v>-0.254009242918244</v>
      </c>
      <c r="FG54">
        <v>0</v>
      </c>
      <c r="FH54">
        <v>5924.7124340149903</v>
      </c>
      <c r="FI54">
        <v>0.391306534875694</v>
      </c>
      <c r="FJ54">
        <v>6372.7483904242199</v>
      </c>
      <c r="FK54">
        <v>3.4716744454563</v>
      </c>
      <c r="FL54">
        <v>0</v>
      </c>
      <c r="FM54">
        <v>-0.39008562305309602</v>
      </c>
      <c r="FN54">
        <v>0</v>
      </c>
      <c r="FO54">
        <v>6369.0658665661103</v>
      </c>
      <c r="FP54">
        <v>0.60093503570195905</v>
      </c>
      <c r="FQ54">
        <v>11131.3062969768</v>
      </c>
      <c r="FR54">
        <v>3.4716744454563</v>
      </c>
      <c r="FS54">
        <v>-1.6777876260348401</v>
      </c>
      <c r="FT54">
        <v>-0.117445133822486</v>
      </c>
      <c r="FU54">
        <v>13.694874154029501</v>
      </c>
      <c r="FV54">
        <v>10952.280870391</v>
      </c>
      <c r="FW54">
        <v>163.654110746203</v>
      </c>
      <c r="FX54">
        <v>12037.1289265265</v>
      </c>
      <c r="FY54">
        <v>3.4716744454563</v>
      </c>
      <c r="FZ54">
        <v>-1.81435173513</v>
      </c>
      <c r="GA54">
        <v>-0.254009242918244</v>
      </c>
      <c r="GB54">
        <v>14.8095732130801</v>
      </c>
      <c r="GC54">
        <v>11843.7455923996</v>
      </c>
      <c r="GD54">
        <v>177.170447446471</v>
      </c>
      <c r="GE54">
        <v>12939.7164752564</v>
      </c>
      <c r="GF54">
        <v>3.4716744454563</v>
      </c>
      <c r="GG54">
        <v>-1.95042811526537</v>
      </c>
      <c r="GH54">
        <v>-0.39008562305309602</v>
      </c>
      <c r="GI54">
        <v>15.920291204059099</v>
      </c>
      <c r="GJ54">
        <v>12732.026511829499</v>
      </c>
      <c r="GK54">
        <v>190.63851151566701</v>
      </c>
    </row>
    <row r="55" spans="2:193" x14ac:dyDescent="0.25">
      <c r="D55" t="s">
        <v>81</v>
      </c>
      <c r="E55">
        <v>242.91935823499699</v>
      </c>
      <c r="F55">
        <v>13.6324990039043</v>
      </c>
      <c r="G55">
        <v>-1.0338610891776601</v>
      </c>
      <c r="H55">
        <v>-0.96786341826310696</v>
      </c>
      <c r="I55">
        <v>15.6482156021902</v>
      </c>
      <c r="J55">
        <v>206.24365312740201</v>
      </c>
      <c r="K55">
        <v>9.3967150089379903</v>
      </c>
      <c r="L55">
        <v>260.723197459169</v>
      </c>
      <c r="M55">
        <v>13.6324990039043</v>
      </c>
      <c r="N55">
        <v>-1.1180125731809201</v>
      </c>
      <c r="O55">
        <v>-2.0932859976386999</v>
      </c>
      <c r="P55">
        <v>16.921907569809299</v>
      </c>
      <c r="Q55">
        <v>223.03092721916801</v>
      </c>
      <c r="R55">
        <v>10.3491622371077</v>
      </c>
      <c r="S55">
        <v>278.46345154326502</v>
      </c>
      <c r="T55">
        <v>13.6324990039043</v>
      </c>
      <c r="U55">
        <v>-1.20186351616917</v>
      </c>
      <c r="V55">
        <v>-3.2146892106595701</v>
      </c>
      <c r="W55">
        <v>18.191050637547001</v>
      </c>
      <c r="X55">
        <v>239.758246760605</v>
      </c>
      <c r="Y55">
        <v>11.2982078680339</v>
      </c>
      <c r="Z55">
        <v>221.05659418629699</v>
      </c>
      <c r="AA55">
        <v>13.6324990039043</v>
      </c>
      <c r="AB55">
        <v>-0.95728352587457299</v>
      </c>
      <c r="AC55">
        <v>-0.96786341826310696</v>
      </c>
      <c r="AD55">
        <v>15.103174351376801</v>
      </c>
      <c r="AE55">
        <v>192.88901728137699</v>
      </c>
      <c r="AF55">
        <v>1.3570504937724801</v>
      </c>
      <c r="AG55">
        <v>237.080906104181</v>
      </c>
      <c r="AH55">
        <v>13.6324990039043</v>
      </c>
      <c r="AI55">
        <v>-1.0352019523993801</v>
      </c>
      <c r="AJ55">
        <v>-2.0932859976386999</v>
      </c>
      <c r="AK55">
        <v>16.3325024962583</v>
      </c>
      <c r="AL55">
        <v>208.58928612986199</v>
      </c>
      <c r="AM55">
        <v>1.65510642419606</v>
      </c>
      <c r="AN55">
        <v>253.04798833665001</v>
      </c>
      <c r="AO55">
        <v>13.6324990039043</v>
      </c>
      <c r="AP55">
        <v>-1.11284209882928</v>
      </c>
      <c r="AQ55">
        <v>-3.2146892106595701</v>
      </c>
      <c r="AR55">
        <v>17.557440183476501</v>
      </c>
      <c r="AS55">
        <v>224.23348258960101</v>
      </c>
      <c r="AT55">
        <v>1.95209786915384</v>
      </c>
      <c r="AU55">
        <v>297.17609789107303</v>
      </c>
      <c r="AV55">
        <v>13.6324990039043</v>
      </c>
      <c r="AW55">
        <v>-0.95728352587457299</v>
      </c>
      <c r="AX55">
        <v>-0.96786341826310696</v>
      </c>
      <c r="AY55">
        <v>7.8761326966634897</v>
      </c>
      <c r="AZ55">
        <v>192.98151081618599</v>
      </c>
      <c r="BA55">
        <v>84.611102318455394</v>
      </c>
      <c r="BB55">
        <v>319.39618336632901</v>
      </c>
      <c r="BC55">
        <v>13.6324990039043</v>
      </c>
      <c r="BD55">
        <v>-1.0352019523993801</v>
      </c>
      <c r="BE55">
        <v>-2.0932859976386999</v>
      </c>
      <c r="BF55">
        <v>8.5172132649963697</v>
      </c>
      <c r="BG55">
        <v>208.689308208201</v>
      </c>
      <c r="BH55">
        <v>91.685650839260504</v>
      </c>
      <c r="BI55">
        <v>341.53691139345398</v>
      </c>
      <c r="BJ55">
        <v>13.6324990039043</v>
      </c>
      <c r="BK55">
        <v>-1.1128420988293</v>
      </c>
      <c r="BL55">
        <v>-3.2146892106595701</v>
      </c>
      <c r="BM55">
        <v>9.1560042598730398</v>
      </c>
      <c r="BN55">
        <v>224.341006323817</v>
      </c>
      <c r="BO55">
        <v>98.734933115347999</v>
      </c>
      <c r="BP55">
        <v>213.91982222418</v>
      </c>
      <c r="BQ55">
        <v>13.6324990039043</v>
      </c>
      <c r="BR55">
        <v>-0.95728352587457299</v>
      </c>
      <c r="BS55">
        <v>-0.96786341826310696</v>
      </c>
      <c r="BT55">
        <v>7.8761326966634897</v>
      </c>
      <c r="BU55">
        <v>192.98151081618599</v>
      </c>
      <c r="BV55">
        <v>1.3548266515630401</v>
      </c>
      <c r="BW55">
        <v>229.363234098638</v>
      </c>
      <c r="BX55">
        <v>13.6324990039043</v>
      </c>
      <c r="BY55">
        <v>-1.0352019523993801</v>
      </c>
      <c r="BZ55">
        <v>-2.0932859976386999</v>
      </c>
      <c r="CA55">
        <v>8.5172132649963697</v>
      </c>
      <c r="CB55">
        <v>208.689308208201</v>
      </c>
      <c r="CC55">
        <v>1.6527015715742099</v>
      </c>
      <c r="CD55">
        <v>244.75149093069101</v>
      </c>
      <c r="CE55">
        <v>13.6324990039043</v>
      </c>
      <c r="CF55">
        <v>-1.1128420988293</v>
      </c>
      <c r="CG55">
        <v>-3.2146892106595701</v>
      </c>
      <c r="CH55">
        <v>9.1560042598730398</v>
      </c>
      <c r="CI55">
        <v>224.341006323817</v>
      </c>
      <c r="CJ55">
        <v>1.9495126525853601</v>
      </c>
      <c r="CK55">
        <v>220.073853134502</v>
      </c>
      <c r="CL55">
        <v>13.6324990039043</v>
      </c>
      <c r="CM55">
        <v>-1.5362911401002699</v>
      </c>
      <c r="CN55">
        <v>-0.96786341826310696</v>
      </c>
      <c r="CO55">
        <v>7.5140095689789597</v>
      </c>
      <c r="CP55">
        <v>200.815674045896</v>
      </c>
      <c r="CQ55">
        <v>0.61582507408321696</v>
      </c>
      <c r="CR55">
        <v>236.01817450166101</v>
      </c>
      <c r="CS55">
        <v>13.6324990039043</v>
      </c>
      <c r="CT55">
        <v>-1.66133809336407</v>
      </c>
      <c r="CU55">
        <v>-2.0932859976386999</v>
      </c>
      <c r="CV55">
        <v>8.1256149990124396</v>
      </c>
      <c r="CW55">
        <v>217.16113588684101</v>
      </c>
      <c r="CX55">
        <v>0.85354870290417895</v>
      </c>
      <c r="CY55">
        <v>251.905551863938</v>
      </c>
      <c r="CZ55">
        <v>13.6324990039043</v>
      </c>
      <c r="DA55">
        <v>-1.78593845036642</v>
      </c>
      <c r="DB55">
        <v>-3.2146892106595701</v>
      </c>
      <c r="DC55">
        <v>8.7350361239393806</v>
      </c>
      <c r="DD55">
        <v>233.44822107835401</v>
      </c>
      <c r="DE55">
        <v>1.09042331876507</v>
      </c>
      <c r="DF55">
        <v>251.645982450579</v>
      </c>
      <c r="DG55">
        <v>13.6324990039043</v>
      </c>
      <c r="DH55">
        <v>-2.4270132123346002</v>
      </c>
      <c r="DI55">
        <v>-0.96786341826310696</v>
      </c>
      <c r="DJ55">
        <v>16.603650171632601</v>
      </c>
      <c r="DK55">
        <v>222.71495971861</v>
      </c>
      <c r="DL55">
        <v>2.0897501870311901</v>
      </c>
      <c r="DM55">
        <v>270.16012829695501</v>
      </c>
      <c r="DN55">
        <v>13.6324990039043</v>
      </c>
      <c r="DO55">
        <v>-2.6245607993845401</v>
      </c>
      <c r="DP55">
        <v>-2.0932859976386999</v>
      </c>
      <c r="DQ55">
        <v>17.955110069322501</v>
      </c>
      <c r="DR55">
        <v>240.84292155617101</v>
      </c>
      <c r="DS55">
        <v>2.44744446458049</v>
      </c>
      <c r="DT55">
        <v>288.60815219388201</v>
      </c>
      <c r="DU55">
        <v>13.6324990039043</v>
      </c>
      <c r="DV55">
        <v>-2.8214028593390599</v>
      </c>
      <c r="DW55">
        <v>-3.2146892106595701</v>
      </c>
      <c r="DX55">
        <v>19.301743324521301</v>
      </c>
      <c r="DY55">
        <v>258.90614067288402</v>
      </c>
      <c r="DZ55">
        <v>2.8038612625671</v>
      </c>
      <c r="EA55">
        <v>222.45076187378399</v>
      </c>
      <c r="EB55">
        <v>13.6324990039043</v>
      </c>
      <c r="EC55">
        <v>-1.6914720633428699</v>
      </c>
      <c r="ED55">
        <v>-0.96786341826310696</v>
      </c>
      <c r="EE55">
        <v>8.2672720350196904</v>
      </c>
      <c r="EF55">
        <v>202.565232086831</v>
      </c>
      <c r="EG55">
        <v>0.64509422963289897</v>
      </c>
      <c r="EH55">
        <v>238.58855255693001</v>
      </c>
      <c r="EI55">
        <v>13.6324990039043</v>
      </c>
      <c r="EJ55">
        <v>-1.82915002198649</v>
      </c>
      <c r="EK55">
        <v>-2.0932859976386999</v>
      </c>
      <c r="EL55">
        <v>8.9401895262417401</v>
      </c>
      <c r="EM55">
        <v>219.05309981482901</v>
      </c>
      <c r="EN55">
        <v>0.88520023158000904</v>
      </c>
      <c r="EO55">
        <v>254.66870827335299</v>
      </c>
      <c r="EP55">
        <v>13.6324990039043</v>
      </c>
      <c r="EQ55">
        <v>-1.96633627363599</v>
      </c>
      <c r="ER55">
        <v>-3.2146892106595701</v>
      </c>
      <c r="ES55">
        <v>9.6107037407098197</v>
      </c>
      <c r="ET55">
        <v>235.48208230094099</v>
      </c>
      <c r="EU55">
        <v>1.12444871209158</v>
      </c>
      <c r="EV55">
        <v>193.65888530477099</v>
      </c>
      <c r="EW55">
        <v>13.6324990039043</v>
      </c>
      <c r="EX55">
        <v>0</v>
      </c>
      <c r="EY55">
        <v>-0.96786341826310696</v>
      </c>
      <c r="EZ55">
        <v>0</v>
      </c>
      <c r="FA55">
        <v>180.82077169159999</v>
      </c>
      <c r="FB55">
        <v>0.17347802752710001</v>
      </c>
      <c r="FC55">
        <v>207.45315115090401</v>
      </c>
      <c r="FD55">
        <v>13.6324990039043</v>
      </c>
      <c r="FE55">
        <v>0</v>
      </c>
      <c r="FF55">
        <v>-2.0932859976386999</v>
      </c>
      <c r="FG55">
        <v>0</v>
      </c>
      <c r="FH55">
        <v>195.53874148045199</v>
      </c>
      <c r="FI55">
        <v>0.37519666418652098</v>
      </c>
      <c r="FJ55">
        <v>221.19815176187299</v>
      </c>
      <c r="FK55">
        <v>13.6324990039043</v>
      </c>
      <c r="FL55">
        <v>0</v>
      </c>
      <c r="FM55">
        <v>-3.2146892106595701</v>
      </c>
      <c r="FN55">
        <v>0</v>
      </c>
      <c r="FO55">
        <v>210.204147091485</v>
      </c>
      <c r="FP55">
        <v>0.57619487714358497</v>
      </c>
      <c r="FQ55">
        <v>534.31952397653799</v>
      </c>
      <c r="FR55">
        <v>13.6324990039043</v>
      </c>
      <c r="FS55">
        <v>-13.826620260901599</v>
      </c>
      <c r="FT55">
        <v>-0.96786341826310696</v>
      </c>
      <c r="FU55">
        <v>13.5252172241617</v>
      </c>
      <c r="FV55">
        <v>361.46821328261302</v>
      </c>
      <c r="FW55">
        <v>160.48807814502001</v>
      </c>
      <c r="FX55">
        <v>575.84198134246697</v>
      </c>
      <c r="FY55">
        <v>13.6324990039043</v>
      </c>
      <c r="FZ55">
        <v>-14.9520428402757</v>
      </c>
      <c r="GA55">
        <v>-2.0932859976386999</v>
      </c>
      <c r="GB55">
        <v>14.626106998222401</v>
      </c>
      <c r="GC55">
        <v>390.890044596314</v>
      </c>
      <c r="GD55">
        <v>173.73865958194099</v>
      </c>
      <c r="GE55">
        <v>617.21614421780305</v>
      </c>
      <c r="GF55">
        <v>13.6324990039043</v>
      </c>
      <c r="GG55">
        <v>-16.073446053296699</v>
      </c>
      <c r="GH55">
        <v>-3.2146892106595701</v>
      </c>
      <c r="GI55">
        <v>15.723065023087701</v>
      </c>
      <c r="GJ55">
        <v>420.20679794103802</v>
      </c>
      <c r="GK55">
        <v>186.94191751373</v>
      </c>
    </row>
    <row r="56" spans="2:193" x14ac:dyDescent="0.25">
      <c r="D56" t="s">
        <v>82</v>
      </c>
      <c r="E56">
        <v>3806.1084481216399</v>
      </c>
      <c r="F56">
        <v>7.6338201577423197</v>
      </c>
      <c r="G56">
        <v>-0.20459184413300599</v>
      </c>
      <c r="H56">
        <v>-0.46579922389579997</v>
      </c>
      <c r="I56">
        <v>15.7462700841402</v>
      </c>
      <c r="J56">
        <v>3773.7638371980202</v>
      </c>
      <c r="K56">
        <v>9.6349117497629795</v>
      </c>
      <c r="L56">
        <v>4114.9752561503101</v>
      </c>
      <c r="M56">
        <v>7.6338201577423197</v>
      </c>
      <c r="N56">
        <v>-0.22124466865574299</v>
      </c>
      <c r="O56">
        <v>-1.00742622842574</v>
      </c>
      <c r="P56">
        <v>17.027943230523299</v>
      </c>
      <c r="Q56">
        <v>4080.93066115599</v>
      </c>
      <c r="R56">
        <v>10.6115025031266</v>
      </c>
      <c r="S56">
        <v>4422.7389684360196</v>
      </c>
      <c r="T56">
        <v>7.6338201577423197</v>
      </c>
      <c r="U56">
        <v>-0.237838018804609</v>
      </c>
      <c r="V56">
        <v>-1.5471188507967799</v>
      </c>
      <c r="W56">
        <v>18.3050389728146</v>
      </c>
      <c r="X56">
        <v>4387.0004607426899</v>
      </c>
      <c r="Y56">
        <v>11.5846054323709</v>
      </c>
      <c r="Z56">
        <v>3552.7031649821502</v>
      </c>
      <c r="AA56">
        <v>7.6338201577423197</v>
      </c>
      <c r="AB56">
        <v>-0.46070748722039001</v>
      </c>
      <c r="AC56">
        <v>-0.46579922389579997</v>
      </c>
      <c r="AD56">
        <v>15.1983469521247</v>
      </c>
      <c r="AE56">
        <v>3529.4060543015598</v>
      </c>
      <c r="AF56">
        <v>1.3914502818307699</v>
      </c>
      <c r="AG56">
        <v>3840.9439615924898</v>
      </c>
      <c r="AH56">
        <v>7.6338201577423197</v>
      </c>
      <c r="AI56">
        <v>-0.49820693385481701</v>
      </c>
      <c r="AJ56">
        <v>-1.00742622842574</v>
      </c>
      <c r="AK56">
        <v>16.435421704043598</v>
      </c>
      <c r="AL56">
        <v>3816.6832912795899</v>
      </c>
      <c r="AM56">
        <v>1.6970616133858001</v>
      </c>
      <c r="AN56">
        <v>4128.1553267863701</v>
      </c>
      <c r="AO56">
        <v>7.6338201577423197</v>
      </c>
      <c r="AP56">
        <v>-0.53557245389387698</v>
      </c>
      <c r="AQ56">
        <v>-1.5471188507967799</v>
      </c>
      <c r="AR56">
        <v>17.668078331845201</v>
      </c>
      <c r="AS56">
        <v>4102.9345381255698</v>
      </c>
      <c r="AT56">
        <v>2.00158147589956</v>
      </c>
      <c r="AU56">
        <v>3631.3054186148302</v>
      </c>
      <c r="AV56">
        <v>7.6338201577423197</v>
      </c>
      <c r="AW56">
        <v>-0.46070748722039001</v>
      </c>
      <c r="AX56">
        <v>-0.46579922389579997</v>
      </c>
      <c r="AY56">
        <v>7.9177773955514104</v>
      </c>
      <c r="AZ56">
        <v>3531.09846399051</v>
      </c>
      <c r="BA56">
        <v>85.581863782147906</v>
      </c>
      <c r="BB56">
        <v>3925.9440730790002</v>
      </c>
      <c r="BC56">
        <v>7.6338201577423197</v>
      </c>
      <c r="BD56">
        <v>-0.49820693385481701</v>
      </c>
      <c r="BE56">
        <v>-1.00742622842574</v>
      </c>
      <c r="BF56">
        <v>8.5622476486771593</v>
      </c>
      <c r="BG56">
        <v>3818.5134552455502</v>
      </c>
      <c r="BH56">
        <v>92.7401831893105</v>
      </c>
      <c r="BI56">
        <v>4219.5304466343596</v>
      </c>
      <c r="BJ56">
        <v>7.6338201577423197</v>
      </c>
      <c r="BK56">
        <v>-0.53557245389390595</v>
      </c>
      <c r="BL56">
        <v>-1.5471188507967799</v>
      </c>
      <c r="BM56">
        <v>9.2044162223296606</v>
      </c>
      <c r="BN56">
        <v>4104.9019643889696</v>
      </c>
      <c r="BO56">
        <v>99.872937170018503</v>
      </c>
      <c r="BP56">
        <v>3547.1127249002702</v>
      </c>
      <c r="BQ56">
        <v>7.6338201577423197</v>
      </c>
      <c r="BR56">
        <v>-0.46070748722039001</v>
      </c>
      <c r="BS56">
        <v>-0.46579922389579997</v>
      </c>
      <c r="BT56">
        <v>7.9177773955514104</v>
      </c>
      <c r="BU56">
        <v>3531.09846399051</v>
      </c>
      <c r="BV56">
        <v>1.3891700675843</v>
      </c>
      <c r="BW56">
        <v>3834.8984856899901</v>
      </c>
      <c r="BX56">
        <v>7.6338201577423197</v>
      </c>
      <c r="BY56">
        <v>-0.49820693385481701</v>
      </c>
      <c r="BZ56">
        <v>-1.00742622842574</v>
      </c>
      <c r="CA56">
        <v>8.5622476486771593</v>
      </c>
      <c r="CB56">
        <v>3818.5134552455502</v>
      </c>
      <c r="CC56">
        <v>1.6945958003053001</v>
      </c>
      <c r="CD56">
        <v>4121.6564401911901</v>
      </c>
      <c r="CE56">
        <v>7.6338201577423197</v>
      </c>
      <c r="CF56">
        <v>-0.53557245389390595</v>
      </c>
      <c r="CG56">
        <v>-1.5471188507967799</v>
      </c>
      <c r="CH56">
        <v>9.2044162223296606</v>
      </c>
      <c r="CI56">
        <v>4104.9019643889696</v>
      </c>
      <c r="CJ56">
        <v>1.9989307268380401</v>
      </c>
      <c r="CK56">
        <v>3689.0745952427501</v>
      </c>
      <c r="CL56">
        <v>7.6338201577423197</v>
      </c>
      <c r="CM56">
        <v>-0.73936384745377404</v>
      </c>
      <c r="CN56">
        <v>-0.46579922389579997</v>
      </c>
      <c r="CO56">
        <v>7.5696546181964104</v>
      </c>
      <c r="CP56">
        <v>3674.4448479528</v>
      </c>
      <c r="CQ56">
        <v>0.63143558535501798</v>
      </c>
      <c r="CR56">
        <v>3988.4153919905698</v>
      </c>
      <c r="CS56">
        <v>7.6338201577423197</v>
      </c>
      <c r="CT56">
        <v>-0.79954462573476803</v>
      </c>
      <c r="CU56">
        <v>-1.00742622842574</v>
      </c>
      <c r="CV56">
        <v>8.1857892964219392</v>
      </c>
      <c r="CW56">
        <v>3973.5275681349999</v>
      </c>
      <c r="CX56">
        <v>0.87518525556899396</v>
      </c>
      <c r="CY56">
        <v>4286.6871144643101</v>
      </c>
      <c r="CZ56">
        <v>7.6338201577423197</v>
      </c>
      <c r="DA56">
        <v>-0.85951047266490799</v>
      </c>
      <c r="DB56">
        <v>-1.5471188507967799</v>
      </c>
      <c r="DC56">
        <v>8.7997234936549393</v>
      </c>
      <c r="DD56">
        <v>4271.5421357451196</v>
      </c>
      <c r="DE56">
        <v>1.11806439124651</v>
      </c>
      <c r="DF56">
        <v>4100.2516848572704</v>
      </c>
      <c r="DG56">
        <v>7.6338201577423197</v>
      </c>
      <c r="DH56">
        <v>-0.91562976293891996</v>
      </c>
      <c r="DI56">
        <v>-0.46579922389579997</v>
      </c>
      <c r="DJ56">
        <v>16.707356288441101</v>
      </c>
      <c r="DK56">
        <v>4075.14921426415</v>
      </c>
      <c r="DL56">
        <v>2.1427231337701098</v>
      </c>
      <c r="DM56">
        <v>4433.0603842481396</v>
      </c>
      <c r="DN56">
        <v>7.6338201577423197</v>
      </c>
      <c r="DO56">
        <v>-0.99015776689861901</v>
      </c>
      <c r="DP56">
        <v>-1.00742622842574</v>
      </c>
      <c r="DQ56">
        <v>18.067257381685501</v>
      </c>
      <c r="DR56">
        <v>4406.8474061228599</v>
      </c>
      <c r="DS56">
        <v>2.5094845811806601</v>
      </c>
      <c r="DT56">
        <v>4764.6804811411903</v>
      </c>
      <c r="DU56">
        <v>7.6338201577423197</v>
      </c>
      <c r="DV56">
        <v>-1.06441959941674</v>
      </c>
      <c r="DW56">
        <v>-1.5471188507967799</v>
      </c>
      <c r="DX56">
        <v>19.422301685312501</v>
      </c>
      <c r="DY56">
        <v>4737.3609615820696</v>
      </c>
      <c r="DZ56">
        <v>2.87493616627905</v>
      </c>
      <c r="EA56">
        <v>3721.7839663238801</v>
      </c>
      <c r="EB56">
        <v>7.6338201577423197</v>
      </c>
      <c r="EC56">
        <v>-0.814047064368424</v>
      </c>
      <c r="ED56">
        <v>-0.46579922389579997</v>
      </c>
      <c r="EE56">
        <v>8.3109848656408793</v>
      </c>
      <c r="EF56">
        <v>3706.4575609058702</v>
      </c>
      <c r="EG56">
        <v>0.66144668289740804</v>
      </c>
      <c r="EH56">
        <v>4023.7871537411102</v>
      </c>
      <c r="EI56">
        <v>7.6338201577423197</v>
      </c>
      <c r="EJ56">
        <v>-0.880306709142189</v>
      </c>
      <c r="EK56">
        <v>-1.00742622842574</v>
      </c>
      <c r="EL56">
        <v>8.98746037795968</v>
      </c>
      <c r="EM56">
        <v>4008.1459670261102</v>
      </c>
      <c r="EN56">
        <v>0.907639116864839</v>
      </c>
      <c r="EO56">
        <v>4324.7117583461404</v>
      </c>
      <c r="EP56">
        <v>7.6338201577423197</v>
      </c>
      <c r="EQ56">
        <v>-0.94632971232823604</v>
      </c>
      <c r="ER56">
        <v>-1.5471188507967799</v>
      </c>
      <c r="ES56">
        <v>9.6615199063073796</v>
      </c>
      <c r="ET56">
        <v>4308.7569145530697</v>
      </c>
      <c r="EU56">
        <v>1.1529522921395301</v>
      </c>
      <c r="EV56">
        <v>3315.9320220140899</v>
      </c>
      <c r="EW56">
        <v>7.6338201577423197</v>
      </c>
      <c r="EX56">
        <v>0</v>
      </c>
      <c r="EY56">
        <v>-0.46579922389579997</v>
      </c>
      <c r="EZ56">
        <v>0</v>
      </c>
      <c r="FA56">
        <v>3308.5861255690502</v>
      </c>
      <c r="FB56">
        <v>0.17787551119265799</v>
      </c>
      <c r="FC56">
        <v>3584.9007488479701</v>
      </c>
      <c r="FD56">
        <v>7.6338201577423197</v>
      </c>
      <c r="FE56">
        <v>0</v>
      </c>
      <c r="FF56">
        <v>-1.00742622842574</v>
      </c>
      <c r="FG56">
        <v>0</v>
      </c>
      <c r="FH56">
        <v>3577.8896474177</v>
      </c>
      <c r="FI56">
        <v>0.38470750095156298</v>
      </c>
      <c r="FJ56">
        <v>3852.9088730859999</v>
      </c>
      <c r="FK56">
        <v>7.6338201577423197</v>
      </c>
      <c r="FL56">
        <v>0</v>
      </c>
      <c r="FM56">
        <v>-1.5471188507967799</v>
      </c>
      <c r="FN56">
        <v>0</v>
      </c>
      <c r="FO56">
        <v>3846.2313709740201</v>
      </c>
      <c r="FP56">
        <v>0.590800805032758</v>
      </c>
      <c r="FQ56">
        <v>6790.4970700507902</v>
      </c>
      <c r="FR56">
        <v>7.6338201577423197</v>
      </c>
      <c r="FS56">
        <v>-6.6542746270834003</v>
      </c>
      <c r="FT56">
        <v>-0.46579922389579997</v>
      </c>
      <c r="FU56">
        <v>13.625378312753099</v>
      </c>
      <c r="FV56">
        <v>6614.0007263150301</v>
      </c>
      <c r="FW56">
        <v>162.35721911623199</v>
      </c>
      <c r="FX56">
        <v>7342.2792310271798</v>
      </c>
      <c r="FY56">
        <v>7.6338201577423197</v>
      </c>
      <c r="FZ56">
        <v>-7.1959016316109201</v>
      </c>
      <c r="GA56">
        <v>-1.00742622842574</v>
      </c>
      <c r="GB56">
        <v>14.734420733559499</v>
      </c>
      <c r="GC56">
        <v>7152.3496226429997</v>
      </c>
      <c r="GD56">
        <v>175.76469535291301</v>
      </c>
      <c r="GE56">
        <v>7892.0907414286603</v>
      </c>
      <c r="GF56">
        <v>7.6338201577423197</v>
      </c>
      <c r="GG56">
        <v>-7.7355942539829803</v>
      </c>
      <c r="GH56">
        <v>-1.5471188507967799</v>
      </c>
      <c r="GI56">
        <v>15.839502288575201</v>
      </c>
      <c r="GJ56">
        <v>7688.7758443412304</v>
      </c>
      <c r="GK56">
        <v>189.124287745891</v>
      </c>
    </row>
    <row r="57" spans="2:193" x14ac:dyDescent="0.25">
      <c r="D57" t="s">
        <v>83</v>
      </c>
      <c r="E57">
        <v>111023.987738745</v>
      </c>
      <c r="F57">
        <v>234.996735400695</v>
      </c>
      <c r="G57">
        <v>-16.171115966280901</v>
      </c>
      <c r="H57">
        <v>-14.250124451999</v>
      </c>
      <c r="I57">
        <v>474.12137039536901</v>
      </c>
      <c r="J57">
        <v>110033.73747728601</v>
      </c>
      <c r="K57">
        <v>311.55339608138303</v>
      </c>
      <c r="L57">
        <v>120032.506219191</v>
      </c>
      <c r="M57">
        <v>234.996735400695</v>
      </c>
      <c r="N57">
        <v>-17.487369591501199</v>
      </c>
      <c r="O57">
        <v>-30.8200366054953</v>
      </c>
      <c r="P57">
        <v>512.71264472990902</v>
      </c>
      <c r="Q57">
        <v>118989.97192311101</v>
      </c>
      <c r="R57">
        <v>343.13232214675202</v>
      </c>
      <c r="S57">
        <v>129008.85141935101</v>
      </c>
      <c r="T57">
        <v>234.996735400695</v>
      </c>
      <c r="U57">
        <v>-18.798922310867098</v>
      </c>
      <c r="V57">
        <v>-47.330770501273904</v>
      </c>
      <c r="W57">
        <v>551.16609308464103</v>
      </c>
      <c r="X57">
        <v>127914.219817345</v>
      </c>
      <c r="Y57">
        <v>374.59846633331</v>
      </c>
      <c r="Z57">
        <v>103618.129221875</v>
      </c>
      <c r="AA57">
        <v>234.996735400695</v>
      </c>
      <c r="AB57">
        <v>-14.0943537302355</v>
      </c>
      <c r="AC57">
        <v>-14.250124451999</v>
      </c>
      <c r="AD57">
        <v>457.62190760528</v>
      </c>
      <c r="AE57">
        <v>102908.861281078</v>
      </c>
      <c r="AF57">
        <v>44.993775972409097</v>
      </c>
      <c r="AG57">
        <v>112023.845264902</v>
      </c>
      <c r="AH57">
        <v>234.996735400695</v>
      </c>
      <c r="AI57">
        <v>-15.241568568751999</v>
      </c>
      <c r="AJ57">
        <v>-30.8200366054953</v>
      </c>
      <c r="AK57">
        <v>494.87020241045701</v>
      </c>
      <c r="AL57">
        <v>111285.16394349201</v>
      </c>
      <c r="AM57">
        <v>54.875988773089098</v>
      </c>
      <c r="AN57">
        <v>120399.540893489</v>
      </c>
      <c r="AO57">
        <v>234.996735400695</v>
      </c>
      <c r="AP57">
        <v>-16.384686211404201</v>
      </c>
      <c r="AQ57">
        <v>-47.330770501273904</v>
      </c>
      <c r="AR57">
        <v>531.98546759117698</v>
      </c>
      <c r="AS57">
        <v>119631.551239254</v>
      </c>
      <c r="AT57">
        <v>64.7229079566237</v>
      </c>
      <c r="AU57">
        <v>105952.832187857</v>
      </c>
      <c r="AV57">
        <v>234.996735400695</v>
      </c>
      <c r="AW57">
        <v>-14.0943537302355</v>
      </c>
      <c r="AX57">
        <v>-14.250124451999</v>
      </c>
      <c r="AY57">
        <v>238.42591393650201</v>
      </c>
      <c r="AZ57">
        <v>102958.20781452701</v>
      </c>
      <c r="BA57">
        <v>2549.5462021758799</v>
      </c>
      <c r="BB57">
        <v>114548.582193232</v>
      </c>
      <c r="BC57">
        <v>234.996735400695</v>
      </c>
      <c r="BD57">
        <v>-15.241568568751999</v>
      </c>
      <c r="BE57">
        <v>-30.8200366054953</v>
      </c>
      <c r="BF57">
        <v>257.83267437318102</v>
      </c>
      <c r="BG57">
        <v>111338.52705524401</v>
      </c>
      <c r="BH57">
        <v>2763.28733338847</v>
      </c>
      <c r="BI57">
        <v>123113.633091444</v>
      </c>
      <c r="BJ57">
        <v>234.996735400695</v>
      </c>
      <c r="BK57">
        <v>-16.384686211400599</v>
      </c>
      <c r="BL57">
        <v>-47.330770501273904</v>
      </c>
      <c r="BM57">
        <v>277.17012495115301</v>
      </c>
      <c r="BN57">
        <v>119688.916584387</v>
      </c>
      <c r="BO57">
        <v>2976.2651034181599</v>
      </c>
      <c r="BP57">
        <v>103448.206028909</v>
      </c>
      <c r="BQ57">
        <v>234.996735400695</v>
      </c>
      <c r="BR57">
        <v>-14.0943537302355</v>
      </c>
      <c r="BS57">
        <v>-14.250124451999</v>
      </c>
      <c r="BT57">
        <v>238.42591393650201</v>
      </c>
      <c r="BU57">
        <v>102958.20781452701</v>
      </c>
      <c r="BV57">
        <v>44.920043227291998</v>
      </c>
      <c r="BW57">
        <v>111840.091114369</v>
      </c>
      <c r="BX57">
        <v>234.996735400695</v>
      </c>
      <c r="BY57">
        <v>-15.241568568751999</v>
      </c>
      <c r="BZ57">
        <v>-30.8200366054953</v>
      </c>
      <c r="CA57">
        <v>257.83267437318102</v>
      </c>
      <c r="CB57">
        <v>111338.52705524401</v>
      </c>
      <c r="CC57">
        <v>54.796254525460903</v>
      </c>
      <c r="CD57">
        <v>120202.005181667</v>
      </c>
      <c r="CE57">
        <v>234.996735400695</v>
      </c>
      <c r="CF57">
        <v>-16.384686211400599</v>
      </c>
      <c r="CG57">
        <v>-47.330770501273904</v>
      </c>
      <c r="CH57">
        <v>277.17012495115301</v>
      </c>
      <c r="CI57">
        <v>119688.916584387</v>
      </c>
      <c r="CJ57">
        <v>64.637193640423703</v>
      </c>
      <c r="CK57">
        <v>107584.28319048299</v>
      </c>
      <c r="CL57">
        <v>234.996735400695</v>
      </c>
      <c r="CM57">
        <v>-22.619245161898998</v>
      </c>
      <c r="CN57">
        <v>-14.250124451999</v>
      </c>
      <c r="CO57">
        <v>227.89949576227801</v>
      </c>
      <c r="CP57">
        <v>107137.838300608</v>
      </c>
      <c r="CQ57">
        <v>20.418028325877899</v>
      </c>
      <c r="CR57">
        <v>116312.825719327</v>
      </c>
      <c r="CS57">
        <v>234.996735400695</v>
      </c>
      <c r="CT57">
        <v>-24.460346512294599</v>
      </c>
      <c r="CU57">
        <v>-30.8200366054953</v>
      </c>
      <c r="CV57">
        <v>246.44945471970999</v>
      </c>
      <c r="CW57">
        <v>115858.36002275</v>
      </c>
      <c r="CX57">
        <v>28.299889573932401</v>
      </c>
      <c r="CY57">
        <v>125010.194881997</v>
      </c>
      <c r="CZ57">
        <v>234.996735400695</v>
      </c>
      <c r="DA57">
        <v>-26.294872500719102</v>
      </c>
      <c r="DB57">
        <v>-47.330770501273904</v>
      </c>
      <c r="DC57">
        <v>264.93316382369102</v>
      </c>
      <c r="DD57">
        <v>124547.737024457</v>
      </c>
      <c r="DE57">
        <v>36.1536013175295</v>
      </c>
      <c r="DF57">
        <v>119577.941718036</v>
      </c>
      <c r="DG57">
        <v>234.996735400695</v>
      </c>
      <c r="DH57">
        <v>-36.551455276610803</v>
      </c>
      <c r="DI57">
        <v>-14.250124451999</v>
      </c>
      <c r="DJ57">
        <v>503.060663242315</v>
      </c>
      <c r="DK57">
        <v>118821.39905078</v>
      </c>
      <c r="DL57">
        <v>69.286848341362699</v>
      </c>
      <c r="DM57">
        <v>129282.71226656401</v>
      </c>
      <c r="DN57">
        <v>234.996735400695</v>
      </c>
      <c r="DO57">
        <v>-39.526573729388502</v>
      </c>
      <c r="DP57">
        <v>-30.8200366054953</v>
      </c>
      <c r="DQ57">
        <v>544.00746141314505</v>
      </c>
      <c r="DR57">
        <v>128492.908275843</v>
      </c>
      <c r="DS57">
        <v>81.146404241838795</v>
      </c>
      <c r="DT57">
        <v>138952.82292027699</v>
      </c>
      <c r="DU57">
        <v>234.996735400695</v>
      </c>
      <c r="DV57">
        <v>-42.491066759066598</v>
      </c>
      <c r="DW57">
        <v>-47.330770501273904</v>
      </c>
      <c r="DX57">
        <v>584.80802101916902</v>
      </c>
      <c r="DY57">
        <v>138129.876396532</v>
      </c>
      <c r="DZ57">
        <v>92.963604585529097</v>
      </c>
      <c r="EA57">
        <v>108538.748353795</v>
      </c>
      <c r="EB57">
        <v>234.996735400695</v>
      </c>
      <c r="EC57">
        <v>-24.904017400496699</v>
      </c>
      <c r="ED57">
        <v>-14.250124451999</v>
      </c>
      <c r="EE57">
        <v>250.26646536133899</v>
      </c>
      <c r="EF57">
        <v>108071.250831168</v>
      </c>
      <c r="EG57">
        <v>21.3884637177425</v>
      </c>
      <c r="EH57">
        <v>117344.97990756</v>
      </c>
      <c r="EI57">
        <v>234.996735400695</v>
      </c>
      <c r="EJ57">
        <v>-26.9310885842497</v>
      </c>
      <c r="EK57">
        <v>-30.8200366054953</v>
      </c>
      <c r="EL57">
        <v>270.636991611675</v>
      </c>
      <c r="EM57">
        <v>116867.74799184399</v>
      </c>
      <c r="EN57">
        <v>29.349313893042002</v>
      </c>
      <c r="EO57">
        <v>126119.760634347</v>
      </c>
      <c r="EP57">
        <v>234.996735400695</v>
      </c>
      <c r="EQ57">
        <v>-28.950920228053299</v>
      </c>
      <c r="ER57">
        <v>-47.330770501273904</v>
      </c>
      <c r="ES57">
        <v>290.93476598255103</v>
      </c>
      <c r="ET57">
        <v>125632.82909123199</v>
      </c>
      <c r="EU57">
        <v>37.281732460572897</v>
      </c>
      <c r="EV57">
        <v>96696.789802813801</v>
      </c>
      <c r="EW57">
        <v>234.996735400695</v>
      </c>
      <c r="EX57">
        <v>0</v>
      </c>
      <c r="EY57">
        <v>-14.250124451999</v>
      </c>
      <c r="EZ57">
        <v>0</v>
      </c>
      <c r="FA57">
        <v>96470.291429832301</v>
      </c>
      <c r="FB57">
        <v>5.75176203281237</v>
      </c>
      <c r="FC57">
        <v>104539.141009406</v>
      </c>
      <c r="FD57">
        <v>234.996735400695</v>
      </c>
      <c r="FE57">
        <v>0</v>
      </c>
      <c r="FF57">
        <v>-30.8200366054953</v>
      </c>
      <c r="FG57">
        <v>0</v>
      </c>
      <c r="FH57">
        <v>104322.524453191</v>
      </c>
      <c r="FI57">
        <v>12.4398574198036</v>
      </c>
      <c r="FJ57">
        <v>112353.483818831</v>
      </c>
      <c r="FK57">
        <v>234.996735400695</v>
      </c>
      <c r="FL57">
        <v>0</v>
      </c>
      <c r="FM57">
        <v>-47.330770501273904</v>
      </c>
      <c r="FN57">
        <v>0</v>
      </c>
      <c r="FO57">
        <v>112146.71378717999</v>
      </c>
      <c r="FP57">
        <v>19.104066751841199</v>
      </c>
      <c r="FQ57">
        <v>198117.47499825701</v>
      </c>
      <c r="FR57">
        <v>234.996735400695</v>
      </c>
      <c r="FS57">
        <v>-203.57320645719301</v>
      </c>
      <c r="FT57">
        <v>-14.250124451999</v>
      </c>
      <c r="FU57">
        <v>410.21909237213498</v>
      </c>
      <c r="FV57">
        <v>192848.10894109399</v>
      </c>
      <c r="FW57">
        <v>4841.9735602992296</v>
      </c>
      <c r="FX57">
        <v>214214.998255641</v>
      </c>
      <c r="FY57">
        <v>234.996735400695</v>
      </c>
      <c r="FZ57">
        <v>-220.14311861069299</v>
      </c>
      <c r="GA57">
        <v>-30.8200366054953</v>
      </c>
      <c r="GB57">
        <v>443.60901849540801</v>
      </c>
      <c r="GC57">
        <v>208545.04804095099</v>
      </c>
      <c r="GD57">
        <v>5242.30761601023</v>
      </c>
      <c r="GE57">
        <v>230255.03035853399</v>
      </c>
      <c r="GF57">
        <v>234.996735400695</v>
      </c>
      <c r="GG57">
        <v>-236.65385250642399</v>
      </c>
      <c r="GH57">
        <v>-47.330770501273904</v>
      </c>
      <c r="GI57">
        <v>476.87969488259102</v>
      </c>
      <c r="GJ57">
        <v>224185.92664402199</v>
      </c>
      <c r="GK57">
        <v>5641.2119072365604</v>
      </c>
    </row>
    <row r="58" spans="2:193" x14ac:dyDescent="0.25">
      <c r="D58" t="s">
        <v>84</v>
      </c>
      <c r="E58">
        <v>741129.13773101894</v>
      </c>
      <c r="F58">
        <v>143631.69585630001</v>
      </c>
      <c r="G58">
        <v>-44343.533003338503</v>
      </c>
      <c r="H58">
        <v>-9219.7220767368599</v>
      </c>
      <c r="I58">
        <v>91131.179930372993</v>
      </c>
      <c r="J58">
        <v>554469.20912901196</v>
      </c>
      <c r="K58">
        <v>5460.3078954082503</v>
      </c>
      <c r="L58">
        <v>779901.49680165504</v>
      </c>
      <c r="M58">
        <v>143631.69585630001</v>
      </c>
      <c r="N58">
        <v>-47952.890340819496</v>
      </c>
      <c r="O58">
        <v>-19940.329142710001</v>
      </c>
      <c r="P58">
        <v>98548.834110752199</v>
      </c>
      <c r="Q58">
        <v>599600.42382556002</v>
      </c>
      <c r="R58">
        <v>6013.7624925719902</v>
      </c>
      <c r="S58">
        <v>818535.38316132501</v>
      </c>
      <c r="T58">
        <v>143631.69585630001</v>
      </c>
      <c r="U58">
        <v>-51549.357116380997</v>
      </c>
      <c r="V58">
        <v>-30622.648326304599</v>
      </c>
      <c r="W58">
        <v>105939.99666905899</v>
      </c>
      <c r="X58">
        <v>644570.45561247703</v>
      </c>
      <c r="Y58">
        <v>6565.2404661744304</v>
      </c>
      <c r="Z58">
        <v>732709.10889369703</v>
      </c>
      <c r="AA58">
        <v>143631.69585630001</v>
      </c>
      <c r="AB58">
        <v>-9118.9396051784297</v>
      </c>
      <c r="AC58">
        <v>-9219.7220767368599</v>
      </c>
      <c r="AD58">
        <v>88061.148596067796</v>
      </c>
      <c r="AE58">
        <v>518566.36187301797</v>
      </c>
      <c r="AF58">
        <v>788.56425022630697</v>
      </c>
      <c r="AG58">
        <v>770796.11677990004</v>
      </c>
      <c r="AH58">
        <v>143631.69585630001</v>
      </c>
      <c r="AI58">
        <v>-9861.1788753673809</v>
      </c>
      <c r="AJ58">
        <v>-19940.329142710001</v>
      </c>
      <c r="AK58">
        <v>95228.916505050103</v>
      </c>
      <c r="AL58">
        <v>560775.25179291505</v>
      </c>
      <c r="AM58">
        <v>961.76064371244399</v>
      </c>
      <c r="AN58">
        <v>808747.09963793901</v>
      </c>
      <c r="AO58">
        <v>143631.69585630001</v>
      </c>
      <c r="AP58">
        <v>-10600.7672910199</v>
      </c>
      <c r="AQ58">
        <v>-30622.648326304599</v>
      </c>
      <c r="AR58">
        <v>102371.085242929</v>
      </c>
      <c r="AS58">
        <v>602833.39567738306</v>
      </c>
      <c r="AT58">
        <v>1134.33847865042</v>
      </c>
      <c r="AU58">
        <v>704074.76723341597</v>
      </c>
      <c r="AV58">
        <v>143631.69585630001</v>
      </c>
      <c r="AW58">
        <v>-9118.9396051784297</v>
      </c>
      <c r="AX58">
        <v>-9219.7220767368599</v>
      </c>
      <c r="AY58">
        <v>44363.567227001004</v>
      </c>
      <c r="AZ58">
        <v>518815.02318364399</v>
      </c>
      <c r="BA58">
        <v>15603.142648385199</v>
      </c>
      <c r="BB58">
        <v>739831.07289145596</v>
      </c>
      <c r="BC58">
        <v>143631.69585630001</v>
      </c>
      <c r="BD58">
        <v>-9861.1788753673809</v>
      </c>
      <c r="BE58">
        <v>-19940.329142710001</v>
      </c>
      <c r="BF58">
        <v>47974.5552571058</v>
      </c>
      <c r="BG58">
        <v>561044.15297766204</v>
      </c>
      <c r="BH58">
        <v>16982.176818465701</v>
      </c>
      <c r="BI58">
        <v>775459.67745786102</v>
      </c>
      <c r="BJ58">
        <v>143631.69585630001</v>
      </c>
      <c r="BK58">
        <v>-10600.7672910199</v>
      </c>
      <c r="BL58">
        <v>-30622.648326304599</v>
      </c>
      <c r="BM58">
        <v>51572.646901388704</v>
      </c>
      <c r="BN58">
        <v>603122.46445098706</v>
      </c>
      <c r="BO58">
        <v>18356.285866510199</v>
      </c>
      <c r="BP58">
        <v>689258.89658970502</v>
      </c>
      <c r="BQ58">
        <v>143631.69585630001</v>
      </c>
      <c r="BR58">
        <v>-9118.9396051784297</v>
      </c>
      <c r="BS58">
        <v>-9219.7220767368599</v>
      </c>
      <c r="BT58">
        <v>44363.567227001004</v>
      </c>
      <c r="BU58">
        <v>518815.02318364399</v>
      </c>
      <c r="BV58">
        <v>787.272004674242</v>
      </c>
      <c r="BW58">
        <v>723809.25928837399</v>
      </c>
      <c r="BX58">
        <v>143631.69585630001</v>
      </c>
      <c r="BY58">
        <v>-9861.1788753673809</v>
      </c>
      <c r="BZ58">
        <v>-19940.329142710001</v>
      </c>
      <c r="CA58">
        <v>47974.5552571058</v>
      </c>
      <c r="CB58">
        <v>561044.15297766204</v>
      </c>
      <c r="CC58">
        <v>960.36321538288405</v>
      </c>
      <c r="CD58">
        <v>758236.22783454799</v>
      </c>
      <c r="CE58">
        <v>143631.69585630001</v>
      </c>
      <c r="CF58">
        <v>-10600.7672910199</v>
      </c>
      <c r="CG58">
        <v>-30622.648326304599</v>
      </c>
      <c r="CH58">
        <v>51572.646901388704</v>
      </c>
      <c r="CI58">
        <v>603122.46445098706</v>
      </c>
      <c r="CJ58">
        <v>1132.83624319614</v>
      </c>
      <c r="CK58">
        <v>705442.95408550894</v>
      </c>
      <c r="CL58">
        <v>143631.69585630001</v>
      </c>
      <c r="CM58">
        <v>-14634.4794868839</v>
      </c>
      <c r="CN58">
        <v>-9219.7220767368599</v>
      </c>
      <c r="CO58">
        <v>45431.081023987303</v>
      </c>
      <c r="CP58">
        <v>539876.53089210996</v>
      </c>
      <c r="CQ58">
        <v>357.84787673229499</v>
      </c>
      <c r="CR58">
        <v>741310.62378965097</v>
      </c>
      <c r="CS58">
        <v>143631.69585630001</v>
      </c>
      <c r="CT58">
        <v>-15825.6580497698</v>
      </c>
      <c r="CU58">
        <v>-19940.329142710001</v>
      </c>
      <c r="CV58">
        <v>49128.959711986303</v>
      </c>
      <c r="CW58">
        <v>583819.96945309499</v>
      </c>
      <c r="CX58">
        <v>495.98596074798797</v>
      </c>
      <c r="CY58">
        <v>777050.19467342005</v>
      </c>
      <c r="CZ58">
        <v>143631.69585630001</v>
      </c>
      <c r="DA58">
        <v>-17012.5824035025</v>
      </c>
      <c r="DB58">
        <v>-30622.648326304599</v>
      </c>
      <c r="DC58">
        <v>52813.631690385198</v>
      </c>
      <c r="DD58">
        <v>627606.46716207801</v>
      </c>
      <c r="DE58">
        <v>633.63069446362499</v>
      </c>
      <c r="DF58">
        <v>778168.58569303702</v>
      </c>
      <c r="DG58">
        <v>143631.69585630001</v>
      </c>
      <c r="DH58">
        <v>-52838.609635877103</v>
      </c>
      <c r="DI58">
        <v>-9219.7220767368599</v>
      </c>
      <c r="DJ58">
        <v>96629.924095261595</v>
      </c>
      <c r="DK58">
        <v>598750.971018221</v>
      </c>
      <c r="DL58">
        <v>1214.3264358686699</v>
      </c>
      <c r="DM58">
        <v>819955.78355128004</v>
      </c>
      <c r="DN58">
        <v>143631.69585630001</v>
      </c>
      <c r="DO58">
        <v>-57139.426699262498</v>
      </c>
      <c r="DP58">
        <v>-19940.329142710001</v>
      </c>
      <c r="DQ58">
        <v>104495.15047510801</v>
      </c>
      <c r="DR58">
        <v>647486.51517086604</v>
      </c>
      <c r="DS58">
        <v>1422.17789097685</v>
      </c>
      <c r="DT58">
        <v>861593.74141717097</v>
      </c>
      <c r="DU58">
        <v>143631.69585630001</v>
      </c>
      <c r="DV58">
        <v>-61424.883701707098</v>
      </c>
      <c r="DW58">
        <v>-30622.648326304599</v>
      </c>
      <c r="DX58">
        <v>112332.286760742</v>
      </c>
      <c r="DY58">
        <v>696048.00380868104</v>
      </c>
      <c r="DZ58">
        <v>1629.2870194596601</v>
      </c>
      <c r="EA58">
        <v>709820.91618607903</v>
      </c>
      <c r="EB58">
        <v>143631.69585630001</v>
      </c>
      <c r="EC58">
        <v>-16112.709738084301</v>
      </c>
      <c r="ED58">
        <v>-9219.7220767368599</v>
      </c>
      <c r="EE58">
        <v>46566.721617682902</v>
      </c>
      <c r="EF58">
        <v>544580.07472763001</v>
      </c>
      <c r="EG58">
        <v>374.85579928691698</v>
      </c>
      <c r="EH58">
        <v>746044.931642593</v>
      </c>
      <c r="EI58">
        <v>143631.69585630001</v>
      </c>
      <c r="EJ58">
        <v>-17424.209367928401</v>
      </c>
      <c r="EK58">
        <v>-19940.329142710001</v>
      </c>
      <c r="EL58">
        <v>50357.036167959399</v>
      </c>
      <c r="EM58">
        <v>588906.35987987905</v>
      </c>
      <c r="EN58">
        <v>514.37824909194001</v>
      </c>
      <c r="EO58">
        <v>782139.57561533304</v>
      </c>
      <c r="EP58">
        <v>143631.69585630001</v>
      </c>
      <c r="EQ58">
        <v>-18731.025070522999</v>
      </c>
      <c r="ER58">
        <v>-30622.648326304599</v>
      </c>
      <c r="ES58">
        <v>54133.813880556299</v>
      </c>
      <c r="ET58">
        <v>633074.33687086997</v>
      </c>
      <c r="EU58">
        <v>653.40240443337404</v>
      </c>
      <c r="EV58">
        <v>620634.64929611899</v>
      </c>
      <c r="EW58">
        <v>143631.69585630001</v>
      </c>
      <c r="EX58">
        <v>0</v>
      </c>
      <c r="EY58">
        <v>-9219.7220767368599</v>
      </c>
      <c r="EZ58">
        <v>0</v>
      </c>
      <c r="FA58">
        <v>486121.869709155</v>
      </c>
      <c r="FB58">
        <v>100.805807400253</v>
      </c>
      <c r="FC58">
        <v>649599.31744763604</v>
      </c>
      <c r="FD58">
        <v>143631.69585630001</v>
      </c>
      <c r="FE58">
        <v>0</v>
      </c>
      <c r="FF58">
        <v>-19940.329142710001</v>
      </c>
      <c r="FG58">
        <v>0</v>
      </c>
      <c r="FH58">
        <v>525689.92887152801</v>
      </c>
      <c r="FI58">
        <v>218.02186251682701</v>
      </c>
      <c r="FJ58">
        <v>678460.54035575397</v>
      </c>
      <c r="FK58">
        <v>143631.69585630001</v>
      </c>
      <c r="FL58">
        <v>0</v>
      </c>
      <c r="FM58">
        <v>-30622.648326304599</v>
      </c>
      <c r="FN58">
        <v>0</v>
      </c>
      <c r="FO58">
        <v>565116.67353689298</v>
      </c>
      <c r="FP58">
        <v>334.81928886512702</v>
      </c>
      <c r="FQ58">
        <v>1086646.4850590499</v>
      </c>
      <c r="FR58">
        <v>143631.69585630001</v>
      </c>
      <c r="FS58">
        <v>-131710.31538195501</v>
      </c>
      <c r="FT58">
        <v>-9219.7220767368599</v>
      </c>
      <c r="FU58">
        <v>81775.945843177105</v>
      </c>
      <c r="FV58">
        <v>971777.75560579798</v>
      </c>
      <c r="FW58">
        <v>30391.1252124684</v>
      </c>
      <c r="FX58">
        <v>1153542.3491447601</v>
      </c>
      <c r="FY58">
        <v>143631.69585630001</v>
      </c>
      <c r="FZ58">
        <v>-142430.92244792799</v>
      </c>
      <c r="GA58">
        <v>-19940.329142710001</v>
      </c>
      <c r="GB58">
        <v>88432.127481575197</v>
      </c>
      <c r="GC58">
        <v>1050875.9450155699</v>
      </c>
      <c r="GD58">
        <v>32973.832381950997</v>
      </c>
      <c r="GE58">
        <v>1220199.2994301601</v>
      </c>
      <c r="GF58">
        <v>143631.69585630001</v>
      </c>
      <c r="GG58">
        <v>-153113.24163152301</v>
      </c>
      <c r="GH58">
        <v>-30622.648326304599</v>
      </c>
      <c r="GI58">
        <v>95064.537042693293</v>
      </c>
      <c r="GJ58">
        <v>1129691.6408917401</v>
      </c>
      <c r="GK58">
        <v>35547.3155972569</v>
      </c>
    </row>
    <row r="59" spans="2:193" x14ac:dyDescent="0.25">
      <c r="D59" t="s">
        <v>85</v>
      </c>
      <c r="E59">
        <v>115086.107497338</v>
      </c>
      <c r="F59">
        <v>602.02404111469502</v>
      </c>
      <c r="G59">
        <v>-98.702439358181394</v>
      </c>
      <c r="H59">
        <v>-40.410871678030198</v>
      </c>
      <c r="I59">
        <v>519.55505154270202</v>
      </c>
      <c r="J59">
        <v>112086.334320721</v>
      </c>
      <c r="K59">
        <v>2017.3073949959701</v>
      </c>
      <c r="L59">
        <v>124401.153299424</v>
      </c>
      <c r="M59">
        <v>602.02404111469502</v>
      </c>
      <c r="N59">
        <v>-106.73635884088399</v>
      </c>
      <c r="O59">
        <v>-87.400257350163898</v>
      </c>
      <c r="P59">
        <v>561.84441620318103</v>
      </c>
      <c r="Q59">
        <v>121209.64060263999</v>
      </c>
      <c r="R59">
        <v>2221.7808556577502</v>
      </c>
      <c r="S59">
        <v>133682.93108078901</v>
      </c>
      <c r="T59">
        <v>602.02404111469502</v>
      </c>
      <c r="U59">
        <v>-114.741585753953</v>
      </c>
      <c r="V59">
        <v>-134.22182378773499</v>
      </c>
      <c r="W59">
        <v>603.98274741841306</v>
      </c>
      <c r="X59">
        <v>130300.36364783801</v>
      </c>
      <c r="Y59">
        <v>2425.52405396002</v>
      </c>
      <c r="Z59">
        <v>106142.97236411201</v>
      </c>
      <c r="AA59">
        <v>602.02404111469502</v>
      </c>
      <c r="AB59">
        <v>-39.969133034313899</v>
      </c>
      <c r="AC59">
        <v>-40.410871678030198</v>
      </c>
      <c r="AD59">
        <v>501.44484728504898</v>
      </c>
      <c r="AE59">
        <v>104828.54890298301</v>
      </c>
      <c r="AF59">
        <v>291.33457744181902</v>
      </c>
      <c r="AG59">
        <v>114730.088562331</v>
      </c>
      <c r="AH59">
        <v>602.02404111469502</v>
      </c>
      <c r="AI59">
        <v>-43.2224345603736</v>
      </c>
      <c r="AJ59">
        <v>-87.400257350163898</v>
      </c>
      <c r="AK59">
        <v>542.26012555252203</v>
      </c>
      <c r="AL59">
        <v>113361.10520904</v>
      </c>
      <c r="AM59">
        <v>355.32187853522902</v>
      </c>
      <c r="AN59">
        <v>123286.536488414</v>
      </c>
      <c r="AO59">
        <v>602.02404111469502</v>
      </c>
      <c r="AP59">
        <v>-46.4641171523945</v>
      </c>
      <c r="AQ59">
        <v>-134.22182378773499</v>
      </c>
      <c r="AR59">
        <v>582.92963496889604</v>
      </c>
      <c r="AS59">
        <v>121863.188099718</v>
      </c>
      <c r="AT59">
        <v>419.080653553307</v>
      </c>
      <c r="AU59">
        <v>117289.17195090601</v>
      </c>
      <c r="AV59">
        <v>602.02404111469502</v>
      </c>
      <c r="AW59">
        <v>-39.969133034313899</v>
      </c>
      <c r="AX59">
        <v>-40.410871678030198</v>
      </c>
      <c r="AY59">
        <v>261.70197518823301</v>
      </c>
      <c r="AZ59">
        <v>104878.815959001</v>
      </c>
      <c r="BA59">
        <v>11627.0099803146</v>
      </c>
      <c r="BB59">
        <v>126783.536952701</v>
      </c>
      <c r="BC59">
        <v>602.02404111469502</v>
      </c>
      <c r="BD59">
        <v>-43.2224345603736</v>
      </c>
      <c r="BE59">
        <v>-87.400257350163898</v>
      </c>
      <c r="BF59">
        <v>283.00329875005298</v>
      </c>
      <c r="BG59">
        <v>113415.463769617</v>
      </c>
      <c r="BH59">
        <v>12613.6685351302</v>
      </c>
      <c r="BI59">
        <v>136243.99350806201</v>
      </c>
      <c r="BJ59">
        <v>602.02404111469502</v>
      </c>
      <c r="BK59">
        <v>-46.464117152396298</v>
      </c>
      <c r="BL59">
        <v>-134.22182378773499</v>
      </c>
      <c r="BM59">
        <v>304.22854615629302</v>
      </c>
      <c r="BN59">
        <v>121921.62355233901</v>
      </c>
      <c r="BO59">
        <v>13596.803309392901</v>
      </c>
      <c r="BP59">
        <v>105953.019128709</v>
      </c>
      <c r="BQ59">
        <v>602.02404111469502</v>
      </c>
      <c r="BR59">
        <v>-39.969133034313899</v>
      </c>
      <c r="BS59">
        <v>-40.410871678030198</v>
      </c>
      <c r="BT59">
        <v>261.70197518823301</v>
      </c>
      <c r="BU59">
        <v>104878.815959001</v>
      </c>
      <c r="BV59">
        <v>290.85715811707303</v>
      </c>
      <c r="BW59">
        <v>114524.674017069</v>
      </c>
      <c r="BX59">
        <v>602.02404111469502</v>
      </c>
      <c r="BY59">
        <v>-43.2224345603736</v>
      </c>
      <c r="BZ59">
        <v>-87.400257350163898</v>
      </c>
      <c r="CA59">
        <v>283.00329875005298</v>
      </c>
      <c r="CB59">
        <v>113415.463769617</v>
      </c>
      <c r="CC59">
        <v>354.80559949800403</v>
      </c>
      <c r="CD59">
        <v>123065.715852258</v>
      </c>
      <c r="CE59">
        <v>602.02404111469502</v>
      </c>
      <c r="CF59">
        <v>-46.464117152396298</v>
      </c>
      <c r="CG59">
        <v>-134.22182378773499</v>
      </c>
      <c r="CH59">
        <v>304.22854615629302</v>
      </c>
      <c r="CI59">
        <v>121921.62355233901</v>
      </c>
      <c r="CJ59">
        <v>418.525653588289</v>
      </c>
      <c r="CK59">
        <v>110015.35260365201</v>
      </c>
      <c r="CL59">
        <v>602.02404111469502</v>
      </c>
      <c r="CM59">
        <v>-64.144240758772895</v>
      </c>
      <c r="CN59">
        <v>-40.410871678030198</v>
      </c>
      <c r="CO59">
        <v>249.26267998843801</v>
      </c>
      <c r="CP59">
        <v>109136.414316929</v>
      </c>
      <c r="CQ59">
        <v>132.20667805614599</v>
      </c>
      <c r="CR59">
        <v>118917.662542299</v>
      </c>
      <c r="CS59">
        <v>602.02404111469502</v>
      </c>
      <c r="CT59">
        <v>-69.365283611243299</v>
      </c>
      <c r="CU59">
        <v>-87.400257350163898</v>
      </c>
      <c r="CV59">
        <v>269.551502778231</v>
      </c>
      <c r="CW59">
        <v>118019.61083109801</v>
      </c>
      <c r="CX59">
        <v>183.24170826932701</v>
      </c>
      <c r="CY59">
        <v>127788.17851687899</v>
      </c>
      <c r="CZ59">
        <v>602.02404111469502</v>
      </c>
      <c r="DA59">
        <v>-74.567679882082302</v>
      </c>
      <c r="DB59">
        <v>-134.22182378773499</v>
      </c>
      <c r="DC59">
        <v>289.767865486603</v>
      </c>
      <c r="DD59">
        <v>126871.08164343001</v>
      </c>
      <c r="DE59">
        <v>234.09447051746201</v>
      </c>
      <c r="DF59">
        <v>122450.27336411001</v>
      </c>
      <c r="DG59">
        <v>602.02404111469502</v>
      </c>
      <c r="DH59">
        <v>-149.18123677305999</v>
      </c>
      <c r="DI59">
        <v>-40.410871678030198</v>
      </c>
      <c r="DJ59">
        <v>551.286146463666</v>
      </c>
      <c r="DK59">
        <v>121037.923129811</v>
      </c>
      <c r="DL59">
        <v>448.63215517150297</v>
      </c>
      <c r="DM59">
        <v>132364.728015817</v>
      </c>
      <c r="DN59">
        <v>602.02404111469502</v>
      </c>
      <c r="DO59">
        <v>-161.323895580201</v>
      </c>
      <c r="DP59">
        <v>-87.400257350163898</v>
      </c>
      <c r="DQ59">
        <v>596.15827466415101</v>
      </c>
      <c r="DR59">
        <v>130889.847105493</v>
      </c>
      <c r="DS59">
        <v>525.42274747546799</v>
      </c>
      <c r="DT59">
        <v>142243.773900912</v>
      </c>
      <c r="DU59">
        <v>602.02404111469502</v>
      </c>
      <c r="DV59">
        <v>-173.42318774868201</v>
      </c>
      <c r="DW59">
        <v>-134.22182378773499</v>
      </c>
      <c r="DX59">
        <v>640.870145263994</v>
      </c>
      <c r="DY59">
        <v>140706.585638405</v>
      </c>
      <c r="DZ59">
        <v>601.939087664064</v>
      </c>
      <c r="EA59">
        <v>110991.417362288</v>
      </c>
      <c r="EB59">
        <v>602.02404111469502</v>
      </c>
      <c r="EC59">
        <v>-70.623456997049303</v>
      </c>
      <c r="ED59">
        <v>-40.410871678030198</v>
      </c>
      <c r="EE59">
        <v>274.69844710706798</v>
      </c>
      <c r="EF59">
        <v>110087.238958154</v>
      </c>
      <c r="EG59">
        <v>138.49024458758799</v>
      </c>
      <c r="EH59">
        <v>119973.174432452</v>
      </c>
      <c r="EI59">
        <v>602.02404111469502</v>
      </c>
      <c r="EJ59">
        <v>-76.371877915411503</v>
      </c>
      <c r="EK59">
        <v>-87.400257350163898</v>
      </c>
      <c r="EL59">
        <v>297.05762303437899</v>
      </c>
      <c r="EM59">
        <v>119047.82817567801</v>
      </c>
      <c r="EN59">
        <v>190.036727890539</v>
      </c>
      <c r="EO59">
        <v>128922.85379879401</v>
      </c>
      <c r="EP59">
        <v>602.02404111469502</v>
      </c>
      <c r="EQ59">
        <v>-82.099768759049795</v>
      </c>
      <c r="ER59">
        <v>-134.22182378773499</v>
      </c>
      <c r="ES59">
        <v>319.336944761962</v>
      </c>
      <c r="ET59">
        <v>127976.415288854</v>
      </c>
      <c r="EU59">
        <v>241.399116610264</v>
      </c>
      <c r="EV59">
        <v>98868.728173323398</v>
      </c>
      <c r="EW59">
        <v>602.02404111469502</v>
      </c>
      <c r="EX59">
        <v>0</v>
      </c>
      <c r="EY59">
        <v>-40.410871678030198</v>
      </c>
      <c r="EZ59">
        <v>0</v>
      </c>
      <c r="FA59">
        <v>98269.872360317502</v>
      </c>
      <c r="FB59">
        <v>37.242643569253701</v>
      </c>
      <c r="FC59">
        <v>106863.754728107</v>
      </c>
      <c r="FD59">
        <v>602.02404111469502</v>
      </c>
      <c r="FE59">
        <v>0</v>
      </c>
      <c r="FF59">
        <v>-87.400257350163898</v>
      </c>
      <c r="FG59">
        <v>0</v>
      </c>
      <c r="FH59">
        <v>106268.582901274</v>
      </c>
      <c r="FI59">
        <v>80.548043068385994</v>
      </c>
      <c r="FJ59">
        <v>114830.227616622</v>
      </c>
      <c r="FK59">
        <v>602.02404111469502</v>
      </c>
      <c r="FL59">
        <v>0</v>
      </c>
      <c r="FM59">
        <v>-134.22182378773499</v>
      </c>
      <c r="FN59">
        <v>0</v>
      </c>
      <c r="FO59">
        <v>114238.726618869</v>
      </c>
      <c r="FP59">
        <v>123.69878042645</v>
      </c>
      <c r="FQ59">
        <v>219087.28401533901</v>
      </c>
      <c r="FR59">
        <v>602.02404111469502</v>
      </c>
      <c r="FS59">
        <v>-577.29816682901605</v>
      </c>
      <c r="FT59">
        <v>-40.410871678030198</v>
      </c>
      <c r="FU59">
        <v>448.67282397922799</v>
      </c>
      <c r="FV59">
        <v>196445.54577047299</v>
      </c>
      <c r="FW59">
        <v>22208.750418280299</v>
      </c>
      <c r="FX59">
        <v>236867.54185958899</v>
      </c>
      <c r="FY59">
        <v>602.02404111469502</v>
      </c>
      <c r="FZ59">
        <v>-624.28755250119104</v>
      </c>
      <c r="GA59">
        <v>-87.400257350163898</v>
      </c>
      <c r="GB59">
        <v>485.19270500076499</v>
      </c>
      <c r="GC59">
        <v>212435.29949597601</v>
      </c>
      <c r="GD59">
        <v>24056.713427348899</v>
      </c>
      <c r="GE59">
        <v>254584.29878296601</v>
      </c>
      <c r="GF59">
        <v>602.02404111469502</v>
      </c>
      <c r="GG59">
        <v>-671.10911893867899</v>
      </c>
      <c r="GH59">
        <v>-134.22182378773499</v>
      </c>
      <c r="GI59">
        <v>521.58215787583299</v>
      </c>
      <c r="GJ59">
        <v>228367.946958174</v>
      </c>
      <c r="GK59">
        <v>25898.076568527998</v>
      </c>
    </row>
    <row r="60" spans="2:193" x14ac:dyDescent="0.25">
      <c r="D60" t="s">
        <v>86</v>
      </c>
      <c r="E60">
        <v>743630.85926490196</v>
      </c>
      <c r="F60">
        <v>142101.05457108101</v>
      </c>
      <c r="G60">
        <v>-44234.5653218796</v>
      </c>
      <c r="H60">
        <v>-9104.9254832647803</v>
      </c>
      <c r="I60">
        <v>91181.199193688895</v>
      </c>
      <c r="J60">
        <v>556521.95986033499</v>
      </c>
      <c r="K60">
        <v>7166.13644494251</v>
      </c>
      <c r="L60">
        <v>782889.62999725202</v>
      </c>
      <c r="M60">
        <v>142101.05457108101</v>
      </c>
      <c r="N60">
        <v>-47835.053196916298</v>
      </c>
      <c r="O60">
        <v>-19692.048138223799</v>
      </c>
      <c r="P60">
        <v>98602.924709454295</v>
      </c>
      <c r="Q60">
        <v>601820.25891873403</v>
      </c>
      <c r="R60">
        <v>7892.4931331232801</v>
      </c>
      <c r="S60">
        <v>822008.190834129</v>
      </c>
      <c r="T60">
        <v>142101.05457108101</v>
      </c>
      <c r="U60">
        <v>-51422.682186685102</v>
      </c>
      <c r="V60">
        <v>-30241.359640843701</v>
      </c>
      <c r="W60">
        <v>105998.14406266301</v>
      </c>
      <c r="X60">
        <v>646956.77833763906</v>
      </c>
      <c r="Y60">
        <v>8616.2556902748292</v>
      </c>
      <c r="Z60">
        <v>733621.12357702397</v>
      </c>
      <c r="AA60">
        <v>142101.05457108101</v>
      </c>
      <c r="AB60">
        <v>-9005.3978743063708</v>
      </c>
      <c r="AC60">
        <v>-9104.9254832647803</v>
      </c>
      <c r="AD60">
        <v>88109.283127100396</v>
      </c>
      <c r="AE60">
        <v>520486.193418301</v>
      </c>
      <c r="AF60">
        <v>1034.9158181130399</v>
      </c>
      <c r="AG60">
        <v>772065.14838129003</v>
      </c>
      <c r="AH60">
        <v>142101.05457108101</v>
      </c>
      <c r="AI60">
        <v>-9738.3953757034105</v>
      </c>
      <c r="AJ60">
        <v>-19692.048138223799</v>
      </c>
      <c r="AK60">
        <v>95280.968963027204</v>
      </c>
      <c r="AL60">
        <v>562851.34869653499</v>
      </c>
      <c r="AM60">
        <v>1262.2196645751201</v>
      </c>
      <c r="AN60">
        <v>810371.87309697003</v>
      </c>
      <c r="AO60">
        <v>142101.05457108101</v>
      </c>
      <c r="AP60">
        <v>-10468.7750288812</v>
      </c>
      <c r="AQ60">
        <v>-30241.359640843701</v>
      </c>
      <c r="AR60">
        <v>102427.04163525401</v>
      </c>
      <c r="AS60">
        <v>605065.19984877505</v>
      </c>
      <c r="AT60">
        <v>1488.7117115855599</v>
      </c>
      <c r="AU60">
        <v>713798.70818697999</v>
      </c>
      <c r="AV60">
        <v>142101.05457108101</v>
      </c>
      <c r="AW60">
        <v>-9005.3978743063708</v>
      </c>
      <c r="AX60">
        <v>-9104.9254832647803</v>
      </c>
      <c r="AY60">
        <v>44390.802599625102</v>
      </c>
      <c r="AZ60">
        <v>520735.77532051102</v>
      </c>
      <c r="BA60">
        <v>24681.399053335001</v>
      </c>
      <c r="BB60">
        <v>750629.28057577799</v>
      </c>
      <c r="BC60">
        <v>142101.05457108101</v>
      </c>
      <c r="BD60">
        <v>-9738.3953757034105</v>
      </c>
      <c r="BE60">
        <v>-19692.048138223799</v>
      </c>
      <c r="BF60">
        <v>48004.0074623853</v>
      </c>
      <c r="BG60">
        <v>563121.245404738</v>
      </c>
      <c r="BH60">
        <v>26833.4166515012</v>
      </c>
      <c r="BI60">
        <v>787328.31520604505</v>
      </c>
      <c r="BJ60">
        <v>142101.05457108101</v>
      </c>
      <c r="BK60">
        <v>-10468.7750288812</v>
      </c>
      <c r="BL60">
        <v>-30241.359640843701</v>
      </c>
      <c r="BM60">
        <v>51604.3080220642</v>
      </c>
      <c r="BN60">
        <v>605355.33881009405</v>
      </c>
      <c r="BO60">
        <v>28977.748472531101</v>
      </c>
      <c r="BP60">
        <v>690150.529001983</v>
      </c>
      <c r="BQ60">
        <v>142101.05457108101</v>
      </c>
      <c r="BR60">
        <v>-9005.3978743063708</v>
      </c>
      <c r="BS60">
        <v>-9104.9254832647803</v>
      </c>
      <c r="BT60">
        <v>44390.802599625102</v>
      </c>
      <c r="BU60">
        <v>520735.77532051102</v>
      </c>
      <c r="BV60">
        <v>1033.21986833807</v>
      </c>
      <c r="BW60">
        <v>725056.24959665397</v>
      </c>
      <c r="BX60">
        <v>142101.05457108101</v>
      </c>
      <c r="BY60">
        <v>-9738.3953757034105</v>
      </c>
      <c r="BZ60">
        <v>-19692.048138223799</v>
      </c>
      <c r="CA60">
        <v>48004.0074623853</v>
      </c>
      <c r="CB60">
        <v>563121.245404738</v>
      </c>
      <c r="CC60">
        <v>1260.38567237661</v>
      </c>
      <c r="CD60">
        <v>759837.30690348602</v>
      </c>
      <c r="CE60">
        <v>142101.05457108101</v>
      </c>
      <c r="CF60">
        <v>-10468.7750288812</v>
      </c>
      <c r="CG60">
        <v>-30241.359640843701</v>
      </c>
      <c r="CH60">
        <v>51604.3080220642</v>
      </c>
      <c r="CI60">
        <v>605355.33881009405</v>
      </c>
      <c r="CJ60">
        <v>1486.7401699721599</v>
      </c>
      <c r="CK60">
        <v>706341.57683155895</v>
      </c>
      <c r="CL60">
        <v>142101.05457108101</v>
      </c>
      <c r="CM60">
        <v>-14452.262671848899</v>
      </c>
      <c r="CN60">
        <v>-9104.9254832647803</v>
      </c>
      <c r="CO60">
        <v>45452.812257111997</v>
      </c>
      <c r="CP60">
        <v>541875.256746253</v>
      </c>
      <c r="CQ60">
        <v>469.64141222751698</v>
      </c>
      <c r="CR60">
        <v>742565.17341235804</v>
      </c>
      <c r="CS60">
        <v>142101.05457108101</v>
      </c>
      <c r="CT60">
        <v>-15628.609633511</v>
      </c>
      <c r="CU60">
        <v>-19692.048138223799</v>
      </c>
      <c r="CV60">
        <v>49152.459766411797</v>
      </c>
      <c r="CW60">
        <v>585981.38229536696</v>
      </c>
      <c r="CX60">
        <v>650.93455123380704</v>
      </c>
      <c r="CY60">
        <v>778659.40000536805</v>
      </c>
      <c r="CZ60">
        <v>142101.05457108101</v>
      </c>
      <c r="DA60">
        <v>-16800.7553560243</v>
      </c>
      <c r="DB60">
        <v>-30241.359640843701</v>
      </c>
      <c r="DC60">
        <v>52838.894248892699</v>
      </c>
      <c r="DD60">
        <v>629929.98596751899</v>
      </c>
      <c r="DE60">
        <v>831.580214743645</v>
      </c>
      <c r="DF60">
        <v>779678.05383617699</v>
      </c>
      <c r="DG60">
        <v>142101.05457108101</v>
      </c>
      <c r="DH60">
        <v>-52562.511814920101</v>
      </c>
      <c r="DI60">
        <v>-9104.9254832647803</v>
      </c>
      <c r="DJ60">
        <v>96683.086966014394</v>
      </c>
      <c r="DK60">
        <v>600967.66127513896</v>
      </c>
      <c r="DL60">
        <v>1593.68832212803</v>
      </c>
      <c r="DM60">
        <v>821870.89854525903</v>
      </c>
      <c r="DN60">
        <v>142101.05457108101</v>
      </c>
      <c r="DO60">
        <v>-56840.855799855497</v>
      </c>
      <c r="DP60">
        <v>-19692.048138223799</v>
      </c>
      <c r="DQ60">
        <v>104552.640556271</v>
      </c>
      <c r="DR60">
        <v>649883.63370451098</v>
      </c>
      <c r="DS60">
        <v>1866.47365147506</v>
      </c>
      <c r="DT60">
        <v>863913.054523236</v>
      </c>
      <c r="DU60">
        <v>142101.05457108101</v>
      </c>
      <c r="DV60">
        <v>-61103.919984844601</v>
      </c>
      <c r="DW60">
        <v>-30241.359640843701</v>
      </c>
      <c r="DX60">
        <v>112394.088597992</v>
      </c>
      <c r="DY60">
        <v>698624.90623234899</v>
      </c>
      <c r="DZ60">
        <v>2138.2847475029898</v>
      </c>
      <c r="EA60">
        <v>710767.52813518397</v>
      </c>
      <c r="EB60">
        <v>142101.05457108101</v>
      </c>
      <c r="EC60">
        <v>-15912.087184156801</v>
      </c>
      <c r="ED60">
        <v>-9104.9254832647803</v>
      </c>
      <c r="EE60">
        <v>46595.309535526598</v>
      </c>
      <c r="EF60">
        <v>546596.21399786405</v>
      </c>
      <c r="EG60">
        <v>491.96269813411101</v>
      </c>
      <c r="EH60">
        <v>747351.37656627805</v>
      </c>
      <c r="EI60">
        <v>142101.05457108101</v>
      </c>
      <c r="EJ60">
        <v>-17207.257071239401</v>
      </c>
      <c r="EK60">
        <v>-19692.048138223799</v>
      </c>
      <c r="EL60">
        <v>50387.951009348501</v>
      </c>
      <c r="EM60">
        <v>591086.60350931797</v>
      </c>
      <c r="EN60">
        <v>675.07268599326301</v>
      </c>
      <c r="EO60">
        <v>783804.56839583104</v>
      </c>
      <c r="EP60">
        <v>142101.05457108101</v>
      </c>
      <c r="EQ60">
        <v>-18497.8013515823</v>
      </c>
      <c r="ER60">
        <v>-30241.359640843701</v>
      </c>
      <c r="ES60">
        <v>54167.047335049603</v>
      </c>
      <c r="ET60">
        <v>635418.09877251706</v>
      </c>
      <c r="EU60">
        <v>857.52870961006101</v>
      </c>
      <c r="EV60">
        <v>621050.01271141798</v>
      </c>
      <c r="EW60">
        <v>142101.05457108101</v>
      </c>
      <c r="EX60">
        <v>0</v>
      </c>
      <c r="EY60">
        <v>-9104.9254832647803</v>
      </c>
      <c r="EZ60">
        <v>0</v>
      </c>
      <c r="FA60">
        <v>487921.58555834502</v>
      </c>
      <c r="FB60">
        <v>132.29806525750899</v>
      </c>
      <c r="FC60">
        <v>650331.272677787</v>
      </c>
      <c r="FD60">
        <v>142101.05457108101</v>
      </c>
      <c r="FE60">
        <v>0</v>
      </c>
      <c r="FF60">
        <v>-19692.048138223799</v>
      </c>
      <c r="FG60">
        <v>0</v>
      </c>
      <c r="FH60">
        <v>527636.13322007097</v>
      </c>
      <c r="FI60">
        <v>286.133024859263</v>
      </c>
      <c r="FJ60">
        <v>679507.95671570394</v>
      </c>
      <c r="FK60">
        <v>142101.05457108101</v>
      </c>
      <c r="FL60">
        <v>0</v>
      </c>
      <c r="FM60">
        <v>-30241.359640843701</v>
      </c>
      <c r="FN60">
        <v>0</v>
      </c>
      <c r="FO60">
        <v>567208.84321157599</v>
      </c>
      <c r="FP60">
        <v>439.41857389101102</v>
      </c>
      <c r="FQ60">
        <v>1107875.6918748899</v>
      </c>
      <c r="FR60">
        <v>142101.05457108101</v>
      </c>
      <c r="FS60">
        <v>-130070.36404664</v>
      </c>
      <c r="FT60">
        <v>-9104.9254832647803</v>
      </c>
      <c r="FU60">
        <v>81815.062062801604</v>
      </c>
      <c r="FV60">
        <v>975375.46214325505</v>
      </c>
      <c r="FW60">
        <v>47759.402627657102</v>
      </c>
      <c r="FX60">
        <v>1176782.2978196801</v>
      </c>
      <c r="FY60">
        <v>142101.05457108101</v>
      </c>
      <c r="FZ60">
        <v>-140657.486701599</v>
      </c>
      <c r="GA60">
        <v>-19692.048138223799</v>
      </c>
      <c r="GB60">
        <v>88474.427579541196</v>
      </c>
      <c r="GC60">
        <v>1054766.48813166</v>
      </c>
      <c r="GD60">
        <v>51789.862377221601</v>
      </c>
      <c r="GE60">
        <v>1245442.8087432401</v>
      </c>
      <c r="GF60">
        <v>142101.05457108101</v>
      </c>
      <c r="GG60">
        <v>-151206.798204219</v>
      </c>
      <c r="GH60">
        <v>-30241.359640843701</v>
      </c>
      <c r="GI60">
        <v>95110.009648006802</v>
      </c>
      <c r="GJ60">
        <v>1133873.9747415299</v>
      </c>
      <c r="GK60">
        <v>55805.927627680598</v>
      </c>
    </row>
    <row r="61" spans="2:193" x14ac:dyDescent="0.25">
      <c r="D61" t="s">
        <v>87</v>
      </c>
      <c r="E61">
        <v>88.306526048036503</v>
      </c>
      <c r="F61">
        <v>5.82898290575216E-2</v>
      </c>
      <c r="G61">
        <v>3.7042234273396701E-3</v>
      </c>
      <c r="H61">
        <v>-2.3072661571017501E-3</v>
      </c>
      <c r="I61">
        <v>0.23321759668317599</v>
      </c>
      <c r="J61">
        <v>87.867495815933097</v>
      </c>
      <c r="K61">
        <v>0.14612584909246601</v>
      </c>
      <c r="L61">
        <v>95.489944244888306</v>
      </c>
      <c r="M61">
        <v>5.82898290575216E-2</v>
      </c>
      <c r="N61">
        <v>4.0057299853764102E-3</v>
      </c>
      <c r="O61">
        <v>-4.9901337816429204E-3</v>
      </c>
      <c r="P61">
        <v>0.25220042432017897</v>
      </c>
      <c r="Q61">
        <v>95.019501289322903</v>
      </c>
      <c r="R61">
        <v>0.16093710598380201</v>
      </c>
      <c r="S61">
        <v>102.647707376751</v>
      </c>
      <c r="T61">
        <v>5.82898290575216E-2</v>
      </c>
      <c r="U61">
        <v>4.3061597342912697E-3</v>
      </c>
      <c r="V61">
        <v>-7.66341973609208E-3</v>
      </c>
      <c r="W61">
        <v>0.271115456144223</v>
      </c>
      <c r="X61">
        <v>102.145963886022</v>
      </c>
      <c r="Y61">
        <v>0.17569546552909701</v>
      </c>
      <c r="Z61">
        <v>82.477832818699497</v>
      </c>
      <c r="AA61">
        <v>5.82898290575216E-2</v>
      </c>
      <c r="AB61">
        <v>-2.2820450079272798E-3</v>
      </c>
      <c r="AC61">
        <v>-2.3072661571017501E-3</v>
      </c>
      <c r="AD61">
        <v>0.22510678064317299</v>
      </c>
      <c r="AE61">
        <v>82.177922384070598</v>
      </c>
      <c r="AF61">
        <v>2.11031360933298E-2</v>
      </c>
      <c r="AG61">
        <v>89.186822496884403</v>
      </c>
      <c r="AH61">
        <v>5.82898290575216E-2</v>
      </c>
      <c r="AI61">
        <v>-2.4677928574106099E-3</v>
      </c>
      <c r="AJ61">
        <v>-4.9901337816429204E-3</v>
      </c>
      <c r="AK61">
        <v>0.24342942557922201</v>
      </c>
      <c r="AL61">
        <v>88.866823043239194</v>
      </c>
      <c r="AM61">
        <v>2.5738125647526498E-2</v>
      </c>
      <c r="AN61">
        <v>95.871851497647</v>
      </c>
      <c r="AO61">
        <v>5.82898290575216E-2</v>
      </c>
      <c r="AP61">
        <v>-2.65287732171338E-3</v>
      </c>
      <c r="AQ61">
        <v>-7.66341973609208E-3</v>
      </c>
      <c r="AR61">
        <v>0.26168663249770702</v>
      </c>
      <c r="AS61">
        <v>95.531834771482195</v>
      </c>
      <c r="AT61">
        <v>3.0356561667600899E-2</v>
      </c>
      <c r="AU61">
        <v>83.660686379762197</v>
      </c>
      <c r="AV61">
        <v>5.82898290575216E-2</v>
      </c>
      <c r="AW61">
        <v>-2.2820450079272798E-3</v>
      </c>
      <c r="AX61">
        <v>-2.3072661571017501E-3</v>
      </c>
      <c r="AY61">
        <v>0.117205557036922</v>
      </c>
      <c r="AZ61">
        <v>82.217328082910697</v>
      </c>
      <c r="BA61">
        <v>1.2724522219221399</v>
      </c>
      <c r="BB61">
        <v>90.465954836172997</v>
      </c>
      <c r="BC61">
        <v>5.82898290575216E-2</v>
      </c>
      <c r="BD61">
        <v>-2.4677928574106099E-3</v>
      </c>
      <c r="BE61">
        <v>-4.9901337816429204E-3</v>
      </c>
      <c r="BF61">
        <v>0.12674554423759299</v>
      </c>
      <c r="BG61">
        <v>88.909436182682597</v>
      </c>
      <c r="BH61">
        <v>1.3789412068344999</v>
      </c>
      <c r="BI61">
        <v>97.246918762382407</v>
      </c>
      <c r="BJ61">
        <v>5.82898290575216E-2</v>
      </c>
      <c r="BK61">
        <v>-2.6528773217142599E-3</v>
      </c>
      <c r="BL61">
        <v>-7.66341973609208E-3</v>
      </c>
      <c r="BM61">
        <v>0.13625146005543001</v>
      </c>
      <c r="BN61">
        <v>95.577643896383705</v>
      </c>
      <c r="BO61">
        <v>1.4850498739436</v>
      </c>
      <c r="BP61">
        <v>82.4093027115468</v>
      </c>
      <c r="BQ61">
        <v>5.82898290575216E-2</v>
      </c>
      <c r="BR61">
        <v>-2.2820450079272798E-3</v>
      </c>
      <c r="BS61">
        <v>-2.3072661571017501E-3</v>
      </c>
      <c r="BT61">
        <v>0.117205557036922</v>
      </c>
      <c r="BU61">
        <v>82.217328082910697</v>
      </c>
      <c r="BV61">
        <v>2.1068553706741201E-2</v>
      </c>
      <c r="BW61">
        <v>89.112714357754001</v>
      </c>
      <c r="BX61">
        <v>5.82898290575216E-2</v>
      </c>
      <c r="BY61">
        <v>-2.4677928574106099E-3</v>
      </c>
      <c r="BZ61">
        <v>-4.9901337816429204E-3</v>
      </c>
      <c r="CA61">
        <v>0.12674554423759299</v>
      </c>
      <c r="CB61">
        <v>88.909436182682597</v>
      </c>
      <c r="CC61">
        <v>2.57007284155178E-2</v>
      </c>
      <c r="CD61">
        <v>95.792185248082106</v>
      </c>
      <c r="CE61">
        <v>5.82898290575216E-2</v>
      </c>
      <c r="CF61">
        <v>-2.6528773217142599E-3</v>
      </c>
      <c r="CG61">
        <v>-7.66341973609208E-3</v>
      </c>
      <c r="CH61">
        <v>0.13625146005543001</v>
      </c>
      <c r="CI61">
        <v>95.577643896383705</v>
      </c>
      <c r="CJ61">
        <v>3.0316359643191602E-2</v>
      </c>
      <c r="CK61">
        <v>85.729056378345206</v>
      </c>
      <c r="CL61">
        <v>5.82898290575216E-2</v>
      </c>
      <c r="CM61">
        <v>-3.6623272334956902E-3</v>
      </c>
      <c r="CN61">
        <v>-2.3072661571017501E-3</v>
      </c>
      <c r="CO61">
        <v>0.112185521184045</v>
      </c>
      <c r="CP61">
        <v>85.554974087380302</v>
      </c>
      <c r="CQ61">
        <v>9.5765341140222893E-3</v>
      </c>
      <c r="CR61">
        <v>92.7026805323151</v>
      </c>
      <c r="CS61">
        <v>5.82898290575216E-2</v>
      </c>
      <c r="CT61">
        <v>-3.9604236362249497E-3</v>
      </c>
      <c r="CU61">
        <v>-4.9901337816429204E-3</v>
      </c>
      <c r="CV61">
        <v>0.121316900815298</v>
      </c>
      <c r="CW61">
        <v>92.518751047980999</v>
      </c>
      <c r="CX61">
        <v>1.32733118792056E-2</v>
      </c>
      <c r="CY61">
        <v>99.651398885735105</v>
      </c>
      <c r="CZ61">
        <v>5.82898290575216E-2</v>
      </c>
      <c r="DA61">
        <v>-4.2574554089389602E-3</v>
      </c>
      <c r="DB61">
        <v>-7.66341973609208E-3</v>
      </c>
      <c r="DC61">
        <v>0.13041566837646501</v>
      </c>
      <c r="DD61">
        <v>99.457657376579604</v>
      </c>
      <c r="DE61">
        <v>1.6956886866656001E-2</v>
      </c>
      <c r="DF61">
        <v>95.2203455176316</v>
      </c>
      <c r="DG61">
        <v>5.82898290575216E-2</v>
      </c>
      <c r="DH61">
        <v>-4.7095694037935199E-4</v>
      </c>
      <c r="DI61">
        <v>-2.3072661571017501E-3</v>
      </c>
      <c r="DJ61">
        <v>0.247449416693406</v>
      </c>
      <c r="DK61">
        <v>94.884887338239906</v>
      </c>
      <c r="DL61">
        <v>3.2497156738350901E-2</v>
      </c>
      <c r="DM61">
        <v>102.966516462008</v>
      </c>
      <c r="DN61">
        <v>5.82898290575216E-2</v>
      </c>
      <c r="DO61">
        <v>-5.0929064481941599E-4</v>
      </c>
      <c r="DP61">
        <v>-4.9901337816429204E-3</v>
      </c>
      <c r="DQ61">
        <v>0.26759064828471002</v>
      </c>
      <c r="DR61">
        <v>102.60807584251501</v>
      </c>
      <c r="DS61">
        <v>3.80595665776075E-2</v>
      </c>
      <c r="DT61">
        <v>110.685022510156</v>
      </c>
      <c r="DU61">
        <v>5.82898290575216E-2</v>
      </c>
      <c r="DV61">
        <v>-5.4748744318011699E-4</v>
      </c>
      <c r="DW61">
        <v>-7.66341973609208E-3</v>
      </c>
      <c r="DX61">
        <v>0.287659946906068</v>
      </c>
      <c r="DY61">
        <v>110.303681530704</v>
      </c>
      <c r="DZ61">
        <v>4.3602110667438E-2</v>
      </c>
      <c r="EA61">
        <v>86.485359265394294</v>
      </c>
      <c r="EB61">
        <v>5.82898290575216E-2</v>
      </c>
      <c r="EC61">
        <v>-4.0322592772810096E-3</v>
      </c>
      <c r="ED61">
        <v>-2.3072661571017501E-3</v>
      </c>
      <c r="EE61">
        <v>0.123026142570026</v>
      </c>
      <c r="EF61">
        <v>86.300351128130302</v>
      </c>
      <c r="EG61">
        <v>1.00316910707726E-2</v>
      </c>
      <c r="EH61">
        <v>93.520542956682206</v>
      </c>
      <c r="EI61">
        <v>5.82898290575216E-2</v>
      </c>
      <c r="EJ61">
        <v>-4.3604664277641101E-3</v>
      </c>
      <c r="EK61">
        <v>-4.9901337816429204E-3</v>
      </c>
      <c r="EL61">
        <v>0.13303989836059299</v>
      </c>
      <c r="EM61">
        <v>93.324798312978203</v>
      </c>
      <c r="EN61">
        <v>1.37655164952261E-2</v>
      </c>
      <c r="EO61">
        <v>100.53060099193</v>
      </c>
      <c r="EP61">
        <v>5.82898290575216E-2</v>
      </c>
      <c r="EQ61">
        <v>-4.6875014098386502E-3</v>
      </c>
      <c r="ER61">
        <v>-7.66341973609208E-3</v>
      </c>
      <c r="ES61">
        <v>0.14301789073763899</v>
      </c>
      <c r="ET61">
        <v>100.324158186451</v>
      </c>
      <c r="EU61">
        <v>1.74860068288781E-2</v>
      </c>
      <c r="EV61">
        <v>77.095079499667193</v>
      </c>
      <c r="EW61">
        <v>5.82898290575216E-2</v>
      </c>
      <c r="EX61">
        <v>0</v>
      </c>
      <c r="EY61">
        <v>-2.3072661571017501E-3</v>
      </c>
      <c r="EZ61">
        <v>0</v>
      </c>
      <c r="FA61">
        <v>77.036399225487102</v>
      </c>
      <c r="FB61">
        <v>2.6977112796516098E-3</v>
      </c>
      <c r="FC61">
        <v>83.365938093744703</v>
      </c>
      <c r="FD61">
        <v>5.82898290575216E-2</v>
      </c>
      <c r="FE61">
        <v>0</v>
      </c>
      <c r="FF61">
        <v>-4.9901337816429204E-3</v>
      </c>
      <c r="FG61">
        <v>0</v>
      </c>
      <c r="FH61">
        <v>83.306803813608198</v>
      </c>
      <c r="FI61">
        <v>5.8345848606418498E-3</v>
      </c>
      <c r="FJ61">
        <v>89.614400764271906</v>
      </c>
      <c r="FK61">
        <v>5.82898290575216E-2</v>
      </c>
      <c r="FL61">
        <v>0</v>
      </c>
      <c r="FM61">
        <v>-7.66341973609208E-3</v>
      </c>
      <c r="FN61">
        <v>0</v>
      </c>
      <c r="FO61">
        <v>89.5548140996287</v>
      </c>
      <c r="FP61">
        <v>8.9602553217000003E-3</v>
      </c>
      <c r="FQ61">
        <v>156.638488869898</v>
      </c>
      <c r="FR61">
        <v>5.82898290575216E-2</v>
      </c>
      <c r="FS61">
        <v>-3.2960945101478997E-2</v>
      </c>
      <c r="FT61">
        <v>-2.3072661571017501E-3</v>
      </c>
      <c r="FU61">
        <v>0.20193393813128999</v>
      </c>
      <c r="FV61">
        <v>153.99895335728499</v>
      </c>
      <c r="FW61">
        <v>2.41457995668353</v>
      </c>
      <c r="FX61">
        <v>169.38381101736701</v>
      </c>
      <c r="FY61">
        <v>5.82898290575216E-2</v>
      </c>
      <c r="FZ61">
        <v>-3.5643812725965097E-2</v>
      </c>
      <c r="GA61">
        <v>-4.9901337816429204E-3</v>
      </c>
      <c r="GB61">
        <v>0.218370421467554</v>
      </c>
      <c r="GC61">
        <v>166.53375188636599</v>
      </c>
      <c r="GD61">
        <v>2.6140328269834501</v>
      </c>
      <c r="GE61">
        <v>182.08361415716499</v>
      </c>
      <c r="GF61">
        <v>5.82898290575216E-2</v>
      </c>
      <c r="GG61">
        <v>-3.83170986804586E-2</v>
      </c>
      <c r="GH61">
        <v>-7.66341973609208E-3</v>
      </c>
      <c r="GI61">
        <v>0.234748203077665</v>
      </c>
      <c r="GJ61">
        <v>179.02378327784299</v>
      </c>
      <c r="GK61">
        <v>2.8127733656037202</v>
      </c>
    </row>
    <row r="62" spans="2:193" x14ac:dyDescent="0.25">
      <c r="D62" t="s">
        <v>88</v>
      </c>
      <c r="E62">
        <v>11.7344625259491</v>
      </c>
      <c r="F62">
        <v>0.18719997696651799</v>
      </c>
      <c r="G62">
        <v>-1.41165704618871E-2</v>
      </c>
      <c r="H62">
        <v>-1.3096503408583701E-2</v>
      </c>
      <c r="I62">
        <v>0.23111043398876799</v>
      </c>
      <c r="J62">
        <v>11.202358129566001</v>
      </c>
      <c r="K62">
        <v>0.14100705929823601</v>
      </c>
      <c r="L62">
        <v>12.6630085910168</v>
      </c>
      <c r="M62">
        <v>0.18719997696651799</v>
      </c>
      <c r="N62">
        <v>-1.52655936390182E-2</v>
      </c>
      <c r="O62">
        <v>-2.8324995744147999E-2</v>
      </c>
      <c r="P62">
        <v>0.249921748383194</v>
      </c>
      <c r="Q62">
        <v>12.114177977321299</v>
      </c>
      <c r="R62">
        <v>0.155299477728848</v>
      </c>
      <c r="S62">
        <v>13.588238420137699</v>
      </c>
      <c r="T62">
        <v>0.18719997696651799</v>
      </c>
      <c r="U62">
        <v>-1.64105131619348E-2</v>
      </c>
      <c r="V62">
        <v>-4.3499100607082397E-2</v>
      </c>
      <c r="W62">
        <v>0.26866587951195697</v>
      </c>
      <c r="X62">
        <v>13.0227413256204</v>
      </c>
      <c r="Y62">
        <v>0.169540851807922</v>
      </c>
      <c r="Z62">
        <v>10.8815614967698</v>
      </c>
      <c r="AA62">
        <v>0.18719997696651799</v>
      </c>
      <c r="AB62">
        <v>-1.29533431298574E-2</v>
      </c>
      <c r="AC62">
        <v>-1.3096503408583701E-2</v>
      </c>
      <c r="AD62">
        <v>0.22306154873169201</v>
      </c>
      <c r="AE62">
        <v>10.4769859245619</v>
      </c>
      <c r="AF62">
        <v>2.0363893048162399E-2</v>
      </c>
      <c r="AG62">
        <v>11.7406853850439</v>
      </c>
      <c r="AH62">
        <v>0.18719997696651799</v>
      </c>
      <c r="AI62">
        <v>-1.40076850125217E-2</v>
      </c>
      <c r="AJ62">
        <v>-2.8324995744147999E-2</v>
      </c>
      <c r="AK62">
        <v>0.24121772130286701</v>
      </c>
      <c r="AL62">
        <v>11.329763848654199</v>
      </c>
      <c r="AM62">
        <v>2.4836518877024E-2</v>
      </c>
      <c r="AN62">
        <v>12.5967409737169</v>
      </c>
      <c r="AO62">
        <v>0.18719997696651799</v>
      </c>
      <c r="AP62">
        <v>-1.5058261388457801E-2</v>
      </c>
      <c r="AQ62">
        <v>-4.3499100607082397E-2</v>
      </c>
      <c r="AR62">
        <v>0.25930905040060998</v>
      </c>
      <c r="AS62">
        <v>12.1794961373032</v>
      </c>
      <c r="AT62">
        <v>2.92931710422113E-2</v>
      </c>
      <c r="AU62">
        <v>12.0110613661599</v>
      </c>
      <c r="AV62">
        <v>0.18719997696651799</v>
      </c>
      <c r="AW62">
        <v>-1.29533431298574E-2</v>
      </c>
      <c r="AX62">
        <v>-1.3096503408583701E-2</v>
      </c>
      <c r="AY62">
        <v>0.116310624655661</v>
      </c>
      <c r="AZ62">
        <v>10.482009815895699</v>
      </c>
      <c r="BA62">
        <v>1.2515907951804399</v>
      </c>
      <c r="BB62">
        <v>12.962121290314499</v>
      </c>
      <c r="BC62">
        <v>0.18719997696651799</v>
      </c>
      <c r="BD62">
        <v>-1.40076850125217E-2</v>
      </c>
      <c r="BE62">
        <v>-2.8324995744147999E-2</v>
      </c>
      <c r="BF62">
        <v>0.12577776852297301</v>
      </c>
      <c r="BG62">
        <v>11.335196661375599</v>
      </c>
      <c r="BH62">
        <v>1.3562795642061201</v>
      </c>
      <c r="BI62">
        <v>13.9097845718829</v>
      </c>
      <c r="BJ62">
        <v>0.18719997696651799</v>
      </c>
      <c r="BK62">
        <v>-1.50582613884591E-2</v>
      </c>
      <c r="BL62">
        <v>-4.3499100607082397E-2</v>
      </c>
      <c r="BM62">
        <v>0.13521110116221299</v>
      </c>
      <c r="BN62">
        <v>12.185336410978801</v>
      </c>
      <c r="BO62">
        <v>1.46059444477098</v>
      </c>
      <c r="BP62">
        <v>10.7798010930623</v>
      </c>
      <c r="BQ62">
        <v>0.18719997696651799</v>
      </c>
      <c r="BR62">
        <v>-1.29533431298574E-2</v>
      </c>
      <c r="BS62">
        <v>-1.3096503408583701E-2</v>
      </c>
      <c r="BT62">
        <v>0.116310624655661</v>
      </c>
      <c r="BU62">
        <v>10.482009815895699</v>
      </c>
      <c r="BV62">
        <v>2.03305220828837E-2</v>
      </c>
      <c r="BW62">
        <v>11.6306421577788</v>
      </c>
      <c r="BX62">
        <v>0.18719997696651799</v>
      </c>
      <c r="BY62">
        <v>-1.40076850125217E-2</v>
      </c>
      <c r="BZ62">
        <v>-2.8324995744147999E-2</v>
      </c>
      <c r="CA62">
        <v>0.12577776852297301</v>
      </c>
      <c r="CB62">
        <v>11.335196661375599</v>
      </c>
      <c r="CC62">
        <v>2.4800431670385599E-2</v>
      </c>
      <c r="CD62">
        <v>12.478444504406999</v>
      </c>
      <c r="CE62">
        <v>0.18719997696651799</v>
      </c>
      <c r="CF62">
        <v>-1.50582613884591E-2</v>
      </c>
      <c r="CG62">
        <v>-4.3499100607082397E-2</v>
      </c>
      <c r="CH62">
        <v>0.13521110116221299</v>
      </c>
      <c r="CI62">
        <v>12.185336410978801</v>
      </c>
      <c r="CJ62">
        <v>2.92543772950749E-2</v>
      </c>
      <c r="CK62">
        <v>11.1810774500837</v>
      </c>
      <c r="CL62">
        <v>0.18719997696651799</v>
      </c>
      <c r="CM62">
        <v>-2.0788100648544201E-2</v>
      </c>
      <c r="CN62">
        <v>-1.3096503408583701E-2</v>
      </c>
      <c r="CO62">
        <v>0.11098972475383199</v>
      </c>
      <c r="CP62">
        <v>10.907531284381699</v>
      </c>
      <c r="CQ62">
        <v>9.2410680387769208E-3</v>
      </c>
      <c r="CR62">
        <v>12.064580543860099</v>
      </c>
      <c r="CS62">
        <v>0.18719997696651799</v>
      </c>
      <c r="CT62">
        <v>-2.2480155352498699E-2</v>
      </c>
      <c r="CU62">
        <v>-2.8324995744147999E-2</v>
      </c>
      <c r="CV62">
        <v>0.120023772117502</v>
      </c>
      <c r="CW62">
        <v>11.795353598226701</v>
      </c>
      <c r="CX62">
        <v>1.28083476459445E-2</v>
      </c>
      <c r="CY62">
        <v>12.944928269444301</v>
      </c>
      <c r="CZ62">
        <v>0.18719997696651799</v>
      </c>
      <c r="DA62">
        <v>-2.4166167003933502E-2</v>
      </c>
      <c r="DB62">
        <v>-4.3499100607082397E-2</v>
      </c>
      <c r="DC62">
        <v>0.129025555026335</v>
      </c>
      <c r="DD62">
        <v>12.6800051180937</v>
      </c>
      <c r="DE62">
        <v>1.6362886968800699E-2</v>
      </c>
      <c r="DF62">
        <v>12.514748681503701</v>
      </c>
      <c r="DG62">
        <v>0.18719997696651799</v>
      </c>
      <c r="DH62">
        <v>-3.2950218970128703E-2</v>
      </c>
      <c r="DI62">
        <v>-1.3096503408583701E-2</v>
      </c>
      <c r="DJ62">
        <v>0.24522080199784599</v>
      </c>
      <c r="DK62">
        <v>12.097015843869499</v>
      </c>
      <c r="DL62">
        <v>3.1358781048581599E-2</v>
      </c>
      <c r="DM62">
        <v>13.506806410395701</v>
      </c>
      <c r="DN62">
        <v>0.18719997696651799</v>
      </c>
      <c r="DO62">
        <v>-3.5632213537457602E-2</v>
      </c>
      <c r="DP62">
        <v>-2.8324995744147999E-2</v>
      </c>
      <c r="DQ62">
        <v>0.265180634718583</v>
      </c>
      <c r="DR62">
        <v>13.081656668370499</v>
      </c>
      <c r="DS62">
        <v>3.6726339621663599E-2</v>
      </c>
      <c r="DT62">
        <v>14.4953210759701</v>
      </c>
      <c r="DU62">
        <v>0.18719997696651799</v>
      </c>
      <c r="DV62">
        <v>-3.8304629552767401E-2</v>
      </c>
      <c r="DW62">
        <v>-4.3499100607082397E-2</v>
      </c>
      <c r="DX62">
        <v>0.28506918232249501</v>
      </c>
      <c r="DY62">
        <v>14.0627809184983</v>
      </c>
      <c r="DZ62">
        <v>4.2074728342698597E-2</v>
      </c>
      <c r="EA62">
        <v>11.2855431275719</v>
      </c>
      <c r="EB62">
        <v>0.18719997696651799</v>
      </c>
      <c r="EC62">
        <v>-2.2887908794861501E-2</v>
      </c>
      <c r="ED62">
        <v>-1.3096503408583701E-2</v>
      </c>
      <c r="EE62">
        <v>0.12208676664356601</v>
      </c>
      <c r="EF62">
        <v>11.002560515321999</v>
      </c>
      <c r="EG62">
        <v>9.6802808432813192E-3</v>
      </c>
      <c r="EH62">
        <v>12.177549241609</v>
      </c>
      <c r="EI62">
        <v>0.18719997696651799</v>
      </c>
      <c r="EJ62">
        <v>-2.4750878115377802E-2</v>
      </c>
      <c r="EK62">
        <v>-2.8324995744147999E-2</v>
      </c>
      <c r="EL62">
        <v>0.13202406160291599</v>
      </c>
      <c r="EM62">
        <v>11.898117766569101</v>
      </c>
      <c r="EN62">
        <v>1.32833103298852E-2</v>
      </c>
      <c r="EO62">
        <v>13.0663696195244</v>
      </c>
      <c r="EP62">
        <v>0.18719997696651799</v>
      </c>
      <c r="EQ62">
        <v>-2.6607193974025601E-2</v>
      </c>
      <c r="ER62">
        <v>-4.3499100607082397E-2</v>
      </c>
      <c r="ES62">
        <v>0.141925866223133</v>
      </c>
      <c r="ET62">
        <v>12.790476599061799</v>
      </c>
      <c r="EU62">
        <v>1.6873471854036901E-2</v>
      </c>
      <c r="EV62">
        <v>9.9981921505123097</v>
      </c>
      <c r="EW62">
        <v>0.18719997696651799</v>
      </c>
      <c r="EX62">
        <v>0</v>
      </c>
      <c r="EY62">
        <v>-1.3096503408583701E-2</v>
      </c>
      <c r="EZ62">
        <v>0</v>
      </c>
      <c r="FA62">
        <v>9.8214854665248996</v>
      </c>
      <c r="FB62">
        <v>2.6032104295157701E-3</v>
      </c>
      <c r="FC62">
        <v>10.7854138826957</v>
      </c>
      <c r="FD62">
        <v>0.18719997696651799</v>
      </c>
      <c r="FE62">
        <v>0</v>
      </c>
      <c r="FF62">
        <v>-2.8324995744147999E-2</v>
      </c>
      <c r="FG62">
        <v>0</v>
      </c>
      <c r="FH62">
        <v>10.620908702172301</v>
      </c>
      <c r="FI62">
        <v>5.6301993010457498E-3</v>
      </c>
      <c r="FJ62">
        <v>11.5698241086926</v>
      </c>
      <c r="FK62">
        <v>0.18719997696651799</v>
      </c>
      <c r="FL62">
        <v>0</v>
      </c>
      <c r="FM62">
        <v>-4.3499100607082397E-2</v>
      </c>
      <c r="FN62">
        <v>0</v>
      </c>
      <c r="FO62">
        <v>11.417476854835201</v>
      </c>
      <c r="FP62">
        <v>8.6463774980345305E-3</v>
      </c>
      <c r="FQ62">
        <v>22.194760957920501</v>
      </c>
      <c r="FR62">
        <v>0.18719997696651799</v>
      </c>
      <c r="FS62">
        <v>-0.187092905836927</v>
      </c>
      <c r="FT62">
        <v>-1.3096503408583701E-2</v>
      </c>
      <c r="FU62">
        <v>0.19978150455690299</v>
      </c>
      <c r="FV62">
        <v>19.633556311887101</v>
      </c>
      <c r="FW62">
        <v>2.3744125737555599</v>
      </c>
      <c r="FX62">
        <v>23.974726662799899</v>
      </c>
      <c r="FY62">
        <v>0.18719997696651799</v>
      </c>
      <c r="FZ62">
        <v>-0.20232139817243699</v>
      </c>
      <c r="GA62">
        <v>-2.8324995744147999E-2</v>
      </c>
      <c r="GB62">
        <v>0.21604278981153199</v>
      </c>
      <c r="GC62">
        <v>21.231636476808099</v>
      </c>
      <c r="GD62">
        <v>2.5704938131303701</v>
      </c>
      <c r="GE62">
        <v>25.7483353473047</v>
      </c>
      <c r="GF62">
        <v>0.18719997696651799</v>
      </c>
      <c r="GG62">
        <v>-0.217495503035423</v>
      </c>
      <c r="GH62">
        <v>-4.3499100607082397E-2</v>
      </c>
      <c r="GI62">
        <v>0.23224599904743601</v>
      </c>
      <c r="GJ62">
        <v>22.824009212568701</v>
      </c>
      <c r="GK62">
        <v>2.7658747623645601</v>
      </c>
    </row>
    <row r="63" spans="2:193" x14ac:dyDescent="0.25">
      <c r="D63" t="s">
        <v>89</v>
      </c>
      <c r="E63">
        <v>38.089035348981</v>
      </c>
      <c r="F63">
        <v>0.14283168225920001</v>
      </c>
      <c r="G63">
        <v>-7.9830096210917693E-3</v>
      </c>
      <c r="H63">
        <v>-9.3830637313683206E-3</v>
      </c>
      <c r="I63">
        <v>0.23183567724493101</v>
      </c>
      <c r="J63">
        <v>37.588965218459698</v>
      </c>
      <c r="K63">
        <v>0.14276884436961401</v>
      </c>
      <c r="L63">
        <v>41.170383304366297</v>
      </c>
      <c r="M63">
        <v>0.14283168225920001</v>
      </c>
      <c r="N63">
        <v>-8.6327894739746096E-3</v>
      </c>
      <c r="O63">
        <v>-2.02936029538936E-2</v>
      </c>
      <c r="P63">
        <v>0.25070602306718798</v>
      </c>
      <c r="Q63">
        <v>40.648532154846002</v>
      </c>
      <c r="R63">
        <v>0.15723983662163801</v>
      </c>
      <c r="S63">
        <v>44.240726445624901</v>
      </c>
      <c r="T63">
        <v>0.14283168225920001</v>
      </c>
      <c r="U63">
        <v>-9.2802486845115998E-3</v>
      </c>
      <c r="V63">
        <v>-3.11651759649028E-2</v>
      </c>
      <c r="W63">
        <v>0.269508974797255</v>
      </c>
      <c r="X63">
        <v>43.697172066459501</v>
      </c>
      <c r="Y63">
        <v>0.17165914675847699</v>
      </c>
      <c r="Z63">
        <v>35.523566160351599</v>
      </c>
      <c r="AA63">
        <v>0.14283168225920001</v>
      </c>
      <c r="AB63">
        <v>-9.2804957422516505E-3</v>
      </c>
      <c r="AC63">
        <v>-9.3830637313683206E-3</v>
      </c>
      <c r="AD63">
        <v>0.223765476650989</v>
      </c>
      <c r="AE63">
        <v>35.155014235195601</v>
      </c>
      <c r="AF63">
        <v>2.0618325719448102E-2</v>
      </c>
      <c r="AG63">
        <v>38.396096856197197</v>
      </c>
      <c r="AH63">
        <v>0.14283168225920001</v>
      </c>
      <c r="AI63">
        <v>-1.0035884930575299E-2</v>
      </c>
      <c r="AJ63">
        <v>-2.02936029538936E-2</v>
      </c>
      <c r="AK63">
        <v>0.2419789456807</v>
      </c>
      <c r="AL63">
        <v>38.0164688822464</v>
      </c>
      <c r="AM63">
        <v>2.5146833895295501E-2</v>
      </c>
      <c r="AN63">
        <v>41.258368513843202</v>
      </c>
      <c r="AO63">
        <v>0.14283168225920001</v>
      </c>
      <c r="AP63">
        <v>-1.0788576300365E-2</v>
      </c>
      <c r="AQ63">
        <v>-3.11651759649028E-2</v>
      </c>
      <c r="AR63">
        <v>0.26012736660679497</v>
      </c>
      <c r="AS63">
        <v>40.8677040484149</v>
      </c>
      <c r="AT63">
        <v>2.96591688276578E-2</v>
      </c>
      <c r="AU63">
        <v>36.671429303341498</v>
      </c>
      <c r="AV63">
        <v>0.14283168225920001</v>
      </c>
      <c r="AW63">
        <v>-9.2804957422516505E-3</v>
      </c>
      <c r="AX63">
        <v>-9.3830637313683206E-3</v>
      </c>
      <c r="AY63">
        <v>0.116618642482642</v>
      </c>
      <c r="AZ63">
        <v>35.171871657036903</v>
      </c>
      <c r="BA63">
        <v>1.2587708810364</v>
      </c>
      <c r="BB63">
        <v>39.637390720128103</v>
      </c>
      <c r="BC63">
        <v>0.14283168225920001</v>
      </c>
      <c r="BD63">
        <v>-1.0035884930575299E-2</v>
      </c>
      <c r="BE63">
        <v>-2.02936029538936E-2</v>
      </c>
      <c r="BF63">
        <v>0.12611085756843099</v>
      </c>
      <c r="BG63">
        <v>38.034698419819001</v>
      </c>
      <c r="BH63">
        <v>1.3640792483659501</v>
      </c>
      <c r="BI63">
        <v>42.592759417569098</v>
      </c>
      <c r="BJ63">
        <v>0.14283168225920001</v>
      </c>
      <c r="BK63">
        <v>-1.07885763003659E-2</v>
      </c>
      <c r="BL63">
        <v>-3.11651759649028E-2</v>
      </c>
      <c r="BM63">
        <v>0.135569171886083</v>
      </c>
      <c r="BN63">
        <v>40.8873008013055</v>
      </c>
      <c r="BO63">
        <v>1.46901151438361</v>
      </c>
      <c r="BP63">
        <v>35.433242960112302</v>
      </c>
      <c r="BQ63">
        <v>0.14283168225920001</v>
      </c>
      <c r="BR63">
        <v>-9.2804957422516505E-3</v>
      </c>
      <c r="BS63">
        <v>-9.3830637313683206E-3</v>
      </c>
      <c r="BT63">
        <v>0.116618642482642</v>
      </c>
      <c r="BU63">
        <v>35.171871657036903</v>
      </c>
      <c r="BV63">
        <v>2.0584537807183001E-2</v>
      </c>
      <c r="BW63">
        <v>38.298421767566303</v>
      </c>
      <c r="BX63">
        <v>0.14283168225920001</v>
      </c>
      <c r="BY63">
        <v>-1.0035884930575299E-2</v>
      </c>
      <c r="BZ63">
        <v>-2.02936029538936E-2</v>
      </c>
      <c r="CA63">
        <v>0.12611085756843099</v>
      </c>
      <c r="CB63">
        <v>38.034698419819001</v>
      </c>
      <c r="CC63">
        <v>2.5110295804125101E-2</v>
      </c>
      <c r="CD63">
        <v>41.153367793565103</v>
      </c>
      <c r="CE63">
        <v>0.14283168225920001</v>
      </c>
      <c r="CF63">
        <v>-1.07885763003659E-2</v>
      </c>
      <c r="CG63">
        <v>-3.11651759649028E-2</v>
      </c>
      <c r="CH63">
        <v>0.135569171886083</v>
      </c>
      <c r="CI63">
        <v>40.8873008013055</v>
      </c>
      <c r="CJ63">
        <v>2.9619890379649599E-2</v>
      </c>
      <c r="CK63">
        <v>36.839000837612801</v>
      </c>
      <c r="CL63">
        <v>0.14283168225920001</v>
      </c>
      <c r="CM63">
        <v>-1.4893751954551801E-2</v>
      </c>
      <c r="CN63">
        <v>-9.3830637313683206E-3</v>
      </c>
      <c r="CO63">
        <v>0.11140129396918</v>
      </c>
      <c r="CP63">
        <v>36.599688148317703</v>
      </c>
      <c r="CQ63">
        <v>9.3565287525548494E-3</v>
      </c>
      <c r="CR63">
        <v>39.818601797886501</v>
      </c>
      <c r="CS63">
        <v>0.14283168225920001</v>
      </c>
      <c r="CT63">
        <v>-1.6106034090389802E-2</v>
      </c>
      <c r="CU63">
        <v>-2.02936029538936E-2</v>
      </c>
      <c r="CV63">
        <v>0.120468841152711</v>
      </c>
      <c r="CW63">
        <v>39.578732532483201</v>
      </c>
      <c r="CX63">
        <v>1.2968379035748301E-2</v>
      </c>
      <c r="CY63">
        <v>42.787561326159299</v>
      </c>
      <c r="CZ63">
        <v>0.14283168225920001</v>
      </c>
      <c r="DA63">
        <v>-1.7313986647167202E-2</v>
      </c>
      <c r="DB63">
        <v>-3.11651759649028E-2</v>
      </c>
      <c r="DC63">
        <v>0.12950400423917999</v>
      </c>
      <c r="DD63">
        <v>42.547137472419401</v>
      </c>
      <c r="DE63">
        <v>1.6567329853644501E-2</v>
      </c>
      <c r="DF63">
        <v>40.980361000562297</v>
      </c>
      <c r="DG63">
        <v>0.14283168225920001</v>
      </c>
      <c r="DH63">
        <v>-2.17715065647308E-2</v>
      </c>
      <c r="DI63">
        <v>-9.3830637313683206E-3</v>
      </c>
      <c r="DJ63">
        <v>0.245987846603761</v>
      </c>
      <c r="DK63">
        <v>40.590945454801897</v>
      </c>
      <c r="DL63">
        <v>3.1750587193486397E-2</v>
      </c>
      <c r="DM63">
        <v>44.297049415959798</v>
      </c>
      <c r="DN63">
        <v>0.14283168225920001</v>
      </c>
      <c r="DO63">
        <v>-2.3543605936270098E-2</v>
      </c>
      <c r="DP63">
        <v>-2.02936029538936E-2</v>
      </c>
      <c r="DQ63">
        <v>0.26601011318776802</v>
      </c>
      <c r="DR63">
        <v>43.894859619727598</v>
      </c>
      <c r="DS63">
        <v>3.7185209675360403E-2</v>
      </c>
      <c r="DT63">
        <v>47.601892515588098</v>
      </c>
      <c r="DU63">
        <v>0.14283168225920001</v>
      </c>
      <c r="DV63">
        <v>-2.5309376381491298E-2</v>
      </c>
      <c r="DW63">
        <v>-3.11651759649028E-2</v>
      </c>
      <c r="DX63">
        <v>0.28596087167687001</v>
      </c>
      <c r="DY63">
        <v>47.186974091207198</v>
      </c>
      <c r="DZ63">
        <v>4.2600422791227402E-2</v>
      </c>
      <c r="EA63">
        <v>37.167815845887603</v>
      </c>
      <c r="EB63">
        <v>0.14283168225920001</v>
      </c>
      <c r="EC63">
        <v>-1.6398171343899599E-2</v>
      </c>
      <c r="ED63">
        <v>-9.3830637313683206E-3</v>
      </c>
      <c r="EE63">
        <v>0.122410081049935</v>
      </c>
      <c r="EF63">
        <v>36.918554088438398</v>
      </c>
      <c r="EG63">
        <v>9.8012292153792594E-3</v>
      </c>
      <c r="EH63">
        <v>40.174180818462901</v>
      </c>
      <c r="EI63">
        <v>0.14283168225920001</v>
      </c>
      <c r="EJ63">
        <v>-1.7732906220735398E-2</v>
      </c>
      <c r="EK63">
        <v>-2.02936029538936E-2</v>
      </c>
      <c r="EL63">
        <v>0.132373692298174</v>
      </c>
      <c r="EM63">
        <v>39.923552677032198</v>
      </c>
      <c r="EN63">
        <v>1.3449276047872201E-2</v>
      </c>
      <c r="EO63">
        <v>43.169808773278902</v>
      </c>
      <c r="EP63">
        <v>0.14283168225920001</v>
      </c>
      <c r="EQ63">
        <v>-1.9062874187284199E-2</v>
      </c>
      <c r="ER63">
        <v>-3.11651759649028E-2</v>
      </c>
      <c r="ES63">
        <v>0.142301719220537</v>
      </c>
      <c r="ET63">
        <v>42.917819127809601</v>
      </c>
      <c r="EU63">
        <v>1.7084294141677801E-2</v>
      </c>
      <c r="EV63">
        <v>33.091598838344503</v>
      </c>
      <c r="EW63">
        <v>0.14283168225920001</v>
      </c>
      <c r="EX63">
        <v>0</v>
      </c>
      <c r="EY63">
        <v>-9.3830637313683206E-3</v>
      </c>
      <c r="EZ63">
        <v>0</v>
      </c>
      <c r="FA63">
        <v>32.955514484084503</v>
      </c>
      <c r="FB63">
        <v>2.6357357321155198E-3</v>
      </c>
      <c r="FC63">
        <v>35.766178705654603</v>
      </c>
      <c r="FD63">
        <v>0.14283168225920001</v>
      </c>
      <c r="FE63">
        <v>0</v>
      </c>
      <c r="FF63">
        <v>-2.02936029538936E-2</v>
      </c>
      <c r="FG63">
        <v>0</v>
      </c>
      <c r="FH63">
        <v>35.637940081626297</v>
      </c>
      <c r="FI63">
        <v>5.7005447229475396E-3</v>
      </c>
      <c r="FJ63">
        <v>38.4312065020099</v>
      </c>
      <c r="FK63">
        <v>0.14283168225920001</v>
      </c>
      <c r="FL63">
        <v>0</v>
      </c>
      <c r="FM63">
        <v>-3.11651759649028E-2</v>
      </c>
      <c r="FN63">
        <v>0</v>
      </c>
      <c r="FO63">
        <v>38.3107855877482</v>
      </c>
      <c r="FP63">
        <v>8.7544079673837101E-3</v>
      </c>
      <c r="FQ63">
        <v>68.467603230665006</v>
      </c>
      <c r="FR63">
        <v>0.14283168225920001</v>
      </c>
      <c r="FS63">
        <v>-0.13404376759100201</v>
      </c>
      <c r="FT63">
        <v>-9.3830637313683206E-3</v>
      </c>
      <c r="FU63">
        <v>0.200522329144533</v>
      </c>
      <c r="FV63">
        <v>65.879438666972007</v>
      </c>
      <c r="FW63">
        <v>2.3882373836117101</v>
      </c>
      <c r="FX63">
        <v>74.021625315954594</v>
      </c>
      <c r="FY63">
        <v>0.14283168225920001</v>
      </c>
      <c r="FZ63">
        <v>-0.14495430681346699</v>
      </c>
      <c r="GA63">
        <v>-2.02936029538936E-2</v>
      </c>
      <c r="GB63">
        <v>0.2168439140749</v>
      </c>
      <c r="GC63">
        <v>71.241718558469699</v>
      </c>
      <c r="GD63">
        <v>2.58547907091832</v>
      </c>
      <c r="GE63">
        <v>79.555811608082493</v>
      </c>
      <c r="GF63">
        <v>0.14283168225920001</v>
      </c>
      <c r="GG63">
        <v>-0.155825879824533</v>
      </c>
      <c r="GH63">
        <v>-3.11651759649028E-2</v>
      </c>
      <c r="GI63">
        <v>0.23310720763056</v>
      </c>
      <c r="GJ63">
        <v>76.5848474503549</v>
      </c>
      <c r="GK63">
        <v>2.78201632362742</v>
      </c>
    </row>
    <row r="64" spans="2:193" x14ac:dyDescent="0.25">
      <c r="B64" t="s">
        <v>90</v>
      </c>
      <c r="C64" t="s">
        <v>90</v>
      </c>
      <c r="D64" t="s">
        <v>90</v>
      </c>
      <c r="E64">
        <v>0</v>
      </c>
      <c r="F64">
        <v>0</v>
      </c>
      <c r="G64">
        <v>0</v>
      </c>
      <c r="H64">
        <v>0</v>
      </c>
      <c r="I64">
        <v>0</v>
      </c>
      <c r="J64">
        <v>0</v>
      </c>
      <c r="K64">
        <v>0</v>
      </c>
      <c r="L64">
        <v>0</v>
      </c>
      <c r="M64">
        <v>0</v>
      </c>
      <c r="N64">
        <v>0</v>
      </c>
      <c r="O64">
        <v>0</v>
      </c>
      <c r="P64">
        <v>0</v>
      </c>
      <c r="Q64">
        <v>0</v>
      </c>
      <c r="R64">
        <v>0</v>
      </c>
      <c r="S64">
        <v>0</v>
      </c>
      <c r="T64">
        <v>0</v>
      </c>
      <c r="U64">
        <v>0</v>
      </c>
      <c r="V64">
        <v>0</v>
      </c>
      <c r="W64">
        <v>0</v>
      </c>
      <c r="X64">
        <v>0</v>
      </c>
      <c r="Y64">
        <v>0</v>
      </c>
      <c r="Z64">
        <v>0</v>
      </c>
      <c r="AA64">
        <v>0</v>
      </c>
      <c r="AB64">
        <v>0</v>
      </c>
      <c r="AC64">
        <v>0</v>
      </c>
      <c r="AD64">
        <v>0</v>
      </c>
      <c r="AE64">
        <v>0</v>
      </c>
      <c r="AF64">
        <v>0</v>
      </c>
      <c r="AG64">
        <v>0</v>
      </c>
      <c r="AH64">
        <v>0</v>
      </c>
      <c r="AI64">
        <v>0</v>
      </c>
      <c r="AJ64">
        <v>0</v>
      </c>
      <c r="AK64">
        <v>0</v>
      </c>
      <c r="AL64">
        <v>0</v>
      </c>
      <c r="AM64">
        <v>0</v>
      </c>
      <c r="AN64">
        <v>0</v>
      </c>
      <c r="AO64">
        <v>0</v>
      </c>
      <c r="AP64">
        <v>0</v>
      </c>
      <c r="AQ64">
        <v>0</v>
      </c>
      <c r="AR64">
        <v>0</v>
      </c>
      <c r="AS64">
        <v>0</v>
      </c>
      <c r="AT64">
        <v>0</v>
      </c>
      <c r="AU64">
        <v>0</v>
      </c>
      <c r="AV64">
        <v>0</v>
      </c>
      <c r="AW64">
        <v>0</v>
      </c>
      <c r="AX64">
        <v>0</v>
      </c>
      <c r="AY64">
        <v>0</v>
      </c>
      <c r="AZ64">
        <v>0</v>
      </c>
      <c r="BA64">
        <v>0</v>
      </c>
      <c r="BB64">
        <v>0</v>
      </c>
      <c r="BC64">
        <v>0</v>
      </c>
      <c r="BD64">
        <v>0</v>
      </c>
      <c r="BE64">
        <v>0</v>
      </c>
      <c r="BF64">
        <v>0</v>
      </c>
      <c r="BG64">
        <v>0</v>
      </c>
      <c r="BH64">
        <v>0</v>
      </c>
      <c r="BI64">
        <v>0</v>
      </c>
      <c r="BJ64">
        <v>0</v>
      </c>
      <c r="BK64">
        <v>0</v>
      </c>
      <c r="BL64">
        <v>0</v>
      </c>
      <c r="BM64">
        <v>0</v>
      </c>
      <c r="BN64">
        <v>0</v>
      </c>
      <c r="BO64">
        <v>0</v>
      </c>
      <c r="BP64">
        <v>0</v>
      </c>
      <c r="BQ64">
        <v>0</v>
      </c>
      <c r="BR64">
        <v>0</v>
      </c>
      <c r="BS64">
        <v>0</v>
      </c>
      <c r="BT64">
        <v>0</v>
      </c>
      <c r="BU64">
        <v>0</v>
      </c>
      <c r="BV64">
        <v>0</v>
      </c>
      <c r="BW64">
        <v>0</v>
      </c>
      <c r="BX64">
        <v>0</v>
      </c>
      <c r="BY64">
        <v>0</v>
      </c>
      <c r="BZ64">
        <v>0</v>
      </c>
      <c r="CA64">
        <v>0</v>
      </c>
      <c r="CB64">
        <v>0</v>
      </c>
      <c r="CC64">
        <v>0</v>
      </c>
      <c r="CD64">
        <v>0</v>
      </c>
      <c r="CE64">
        <v>0</v>
      </c>
      <c r="CF64">
        <v>0</v>
      </c>
      <c r="CG64">
        <v>0</v>
      </c>
      <c r="CH64">
        <v>0</v>
      </c>
      <c r="CI64">
        <v>0</v>
      </c>
      <c r="CJ64">
        <v>0</v>
      </c>
      <c r="CK64">
        <v>0</v>
      </c>
      <c r="CL64">
        <v>0</v>
      </c>
      <c r="CM64">
        <v>0</v>
      </c>
      <c r="CN64">
        <v>0</v>
      </c>
      <c r="CO64">
        <v>0</v>
      </c>
      <c r="CP64">
        <v>0</v>
      </c>
      <c r="CQ64">
        <v>0</v>
      </c>
      <c r="CR64">
        <v>0</v>
      </c>
      <c r="CS64">
        <v>0</v>
      </c>
      <c r="CT64">
        <v>0</v>
      </c>
      <c r="CU64">
        <v>0</v>
      </c>
      <c r="CV64">
        <v>0</v>
      </c>
      <c r="CW64">
        <v>0</v>
      </c>
      <c r="CX64">
        <v>0</v>
      </c>
      <c r="CY64">
        <v>0</v>
      </c>
      <c r="CZ64">
        <v>0</v>
      </c>
      <c r="DA64">
        <v>0</v>
      </c>
      <c r="DB64">
        <v>0</v>
      </c>
      <c r="DC64">
        <v>0</v>
      </c>
      <c r="DD64">
        <v>0</v>
      </c>
      <c r="DE64">
        <v>0</v>
      </c>
      <c r="DF64">
        <v>0</v>
      </c>
      <c r="DG64">
        <v>0</v>
      </c>
      <c r="DH64">
        <v>0</v>
      </c>
      <c r="DI64">
        <v>0</v>
      </c>
      <c r="DJ64">
        <v>0</v>
      </c>
      <c r="DK64">
        <v>0</v>
      </c>
      <c r="DL64">
        <v>0</v>
      </c>
      <c r="DM64">
        <v>0</v>
      </c>
      <c r="DN64">
        <v>0</v>
      </c>
      <c r="DO64">
        <v>0</v>
      </c>
      <c r="DP64">
        <v>0</v>
      </c>
      <c r="DQ64">
        <v>0</v>
      </c>
      <c r="DR64">
        <v>0</v>
      </c>
      <c r="DS64">
        <v>0</v>
      </c>
      <c r="DT64">
        <v>0</v>
      </c>
      <c r="DU64">
        <v>0</v>
      </c>
      <c r="DV64">
        <v>0</v>
      </c>
      <c r="DW64">
        <v>0</v>
      </c>
      <c r="DX64">
        <v>0</v>
      </c>
      <c r="DY64">
        <v>0</v>
      </c>
      <c r="DZ64">
        <v>0</v>
      </c>
      <c r="EA64">
        <v>0</v>
      </c>
      <c r="EB64">
        <v>0</v>
      </c>
      <c r="EC64">
        <v>0</v>
      </c>
      <c r="ED64">
        <v>0</v>
      </c>
      <c r="EE64">
        <v>0</v>
      </c>
      <c r="EF64">
        <v>0</v>
      </c>
      <c r="EG64">
        <v>0</v>
      </c>
      <c r="EH64">
        <v>0</v>
      </c>
      <c r="EI64">
        <v>0</v>
      </c>
      <c r="EJ64">
        <v>0</v>
      </c>
      <c r="EK64">
        <v>0</v>
      </c>
      <c r="EL64">
        <v>0</v>
      </c>
      <c r="EM64">
        <v>0</v>
      </c>
      <c r="EN64">
        <v>0</v>
      </c>
      <c r="EO64">
        <v>0</v>
      </c>
      <c r="EP64">
        <v>0</v>
      </c>
      <c r="EQ64">
        <v>0</v>
      </c>
      <c r="ER64">
        <v>0</v>
      </c>
      <c r="ES64">
        <v>0</v>
      </c>
      <c r="ET64">
        <v>0</v>
      </c>
      <c r="EU64">
        <v>0</v>
      </c>
      <c r="EV64">
        <v>0</v>
      </c>
      <c r="EW64">
        <v>0</v>
      </c>
      <c r="EX64">
        <v>0</v>
      </c>
      <c r="EY64">
        <v>0</v>
      </c>
      <c r="EZ64">
        <v>0</v>
      </c>
      <c r="FA64">
        <v>0</v>
      </c>
      <c r="FB64">
        <v>0</v>
      </c>
      <c r="FC64">
        <v>0</v>
      </c>
      <c r="FD64">
        <v>0</v>
      </c>
      <c r="FE64">
        <v>0</v>
      </c>
      <c r="FF64">
        <v>0</v>
      </c>
      <c r="FG64">
        <v>0</v>
      </c>
      <c r="FH64">
        <v>0</v>
      </c>
      <c r="FI64">
        <v>0</v>
      </c>
      <c r="FJ64">
        <v>0</v>
      </c>
      <c r="FK64">
        <v>0</v>
      </c>
      <c r="FL64">
        <v>0</v>
      </c>
      <c r="FM64">
        <v>0</v>
      </c>
      <c r="FN64">
        <v>0</v>
      </c>
      <c r="FO64">
        <v>0</v>
      </c>
      <c r="FP64">
        <v>0</v>
      </c>
      <c r="FQ64">
        <v>0</v>
      </c>
      <c r="FR64">
        <v>0</v>
      </c>
      <c r="FS64">
        <v>0</v>
      </c>
      <c r="FT64">
        <v>0</v>
      </c>
      <c r="FU64">
        <v>0</v>
      </c>
      <c r="FV64">
        <v>0</v>
      </c>
      <c r="FW64">
        <v>0</v>
      </c>
      <c r="FX64">
        <v>0</v>
      </c>
      <c r="FY64">
        <v>0</v>
      </c>
      <c r="FZ64">
        <v>0</v>
      </c>
      <c r="GA64">
        <v>0</v>
      </c>
      <c r="GB64">
        <v>0</v>
      </c>
      <c r="GC64">
        <v>0</v>
      </c>
      <c r="GD64">
        <v>0</v>
      </c>
      <c r="GE64">
        <v>0</v>
      </c>
      <c r="GF64">
        <v>0</v>
      </c>
      <c r="GG64">
        <v>0</v>
      </c>
      <c r="GH64">
        <v>0</v>
      </c>
      <c r="GI64">
        <v>0</v>
      </c>
      <c r="GJ64">
        <v>0</v>
      </c>
      <c r="GK64">
        <v>0</v>
      </c>
    </row>
    <row r="65" spans="2:193" x14ac:dyDescent="0.25">
      <c r="B65" t="s">
        <v>91</v>
      </c>
      <c r="C65" t="s">
        <v>91</v>
      </c>
      <c r="D65" t="s">
        <v>91</v>
      </c>
      <c r="E65">
        <v>0</v>
      </c>
      <c r="F65">
        <v>0</v>
      </c>
      <c r="G65">
        <v>0</v>
      </c>
      <c r="H65">
        <v>0</v>
      </c>
      <c r="I65">
        <v>0</v>
      </c>
      <c r="J65">
        <v>0</v>
      </c>
      <c r="K65">
        <v>0</v>
      </c>
      <c r="L65">
        <v>0</v>
      </c>
      <c r="M65">
        <v>0</v>
      </c>
      <c r="N65">
        <v>0</v>
      </c>
      <c r="O65">
        <v>0</v>
      </c>
      <c r="P65">
        <v>0</v>
      </c>
      <c r="Q65">
        <v>0</v>
      </c>
      <c r="R65">
        <v>0</v>
      </c>
      <c r="S65">
        <v>0</v>
      </c>
      <c r="T65">
        <v>0</v>
      </c>
      <c r="U65">
        <v>0</v>
      </c>
      <c r="V65">
        <v>0</v>
      </c>
      <c r="W65">
        <v>0</v>
      </c>
      <c r="X65">
        <v>0</v>
      </c>
      <c r="Y65">
        <v>0</v>
      </c>
      <c r="Z65">
        <v>0</v>
      </c>
      <c r="AA65">
        <v>0</v>
      </c>
      <c r="AB65">
        <v>0</v>
      </c>
      <c r="AC65">
        <v>0</v>
      </c>
      <c r="AD65">
        <v>0</v>
      </c>
      <c r="AE65">
        <v>0</v>
      </c>
      <c r="AF65">
        <v>0</v>
      </c>
      <c r="AG65">
        <v>0</v>
      </c>
      <c r="AH65">
        <v>0</v>
      </c>
      <c r="AI65">
        <v>0</v>
      </c>
      <c r="AJ65">
        <v>0</v>
      </c>
      <c r="AK65">
        <v>0</v>
      </c>
      <c r="AL65">
        <v>0</v>
      </c>
      <c r="AM65">
        <v>0</v>
      </c>
      <c r="AN65">
        <v>0</v>
      </c>
      <c r="AO65">
        <v>0</v>
      </c>
      <c r="AP65">
        <v>0</v>
      </c>
      <c r="AQ65">
        <v>0</v>
      </c>
      <c r="AR65">
        <v>0</v>
      </c>
      <c r="AS65">
        <v>0</v>
      </c>
      <c r="AT65">
        <v>0</v>
      </c>
      <c r="AU65">
        <v>0</v>
      </c>
      <c r="AV65">
        <v>0</v>
      </c>
      <c r="AW65">
        <v>0</v>
      </c>
      <c r="AX65">
        <v>0</v>
      </c>
      <c r="AY65">
        <v>0</v>
      </c>
      <c r="AZ65">
        <v>0</v>
      </c>
      <c r="BA65">
        <v>0</v>
      </c>
      <c r="BB65">
        <v>0</v>
      </c>
      <c r="BC65">
        <v>0</v>
      </c>
      <c r="BD65">
        <v>0</v>
      </c>
      <c r="BE65">
        <v>0</v>
      </c>
      <c r="BF65">
        <v>0</v>
      </c>
      <c r="BG65">
        <v>0</v>
      </c>
      <c r="BH65">
        <v>0</v>
      </c>
      <c r="BI65">
        <v>0</v>
      </c>
      <c r="BJ65">
        <v>0</v>
      </c>
      <c r="BK65">
        <v>0</v>
      </c>
      <c r="BL65">
        <v>0</v>
      </c>
      <c r="BM65">
        <v>0</v>
      </c>
      <c r="BN65">
        <v>0</v>
      </c>
      <c r="BO65">
        <v>0</v>
      </c>
      <c r="BP65">
        <v>0</v>
      </c>
      <c r="BQ65">
        <v>0</v>
      </c>
      <c r="BR65">
        <v>0</v>
      </c>
      <c r="BS65">
        <v>0</v>
      </c>
      <c r="BT65">
        <v>0</v>
      </c>
      <c r="BU65">
        <v>0</v>
      </c>
      <c r="BV65">
        <v>0</v>
      </c>
      <c r="BW65">
        <v>0</v>
      </c>
      <c r="BX65">
        <v>0</v>
      </c>
      <c r="BY65">
        <v>0</v>
      </c>
      <c r="BZ65">
        <v>0</v>
      </c>
      <c r="CA65">
        <v>0</v>
      </c>
      <c r="CB65">
        <v>0</v>
      </c>
      <c r="CC65">
        <v>0</v>
      </c>
      <c r="CD65">
        <v>0</v>
      </c>
      <c r="CE65">
        <v>0</v>
      </c>
      <c r="CF65">
        <v>0</v>
      </c>
      <c r="CG65">
        <v>0</v>
      </c>
      <c r="CH65">
        <v>0</v>
      </c>
      <c r="CI65">
        <v>0</v>
      </c>
      <c r="CJ65">
        <v>0</v>
      </c>
      <c r="CK65">
        <v>0</v>
      </c>
      <c r="CL65">
        <v>0</v>
      </c>
      <c r="CM65">
        <v>0</v>
      </c>
      <c r="CN65">
        <v>0</v>
      </c>
      <c r="CO65">
        <v>0</v>
      </c>
      <c r="CP65">
        <v>0</v>
      </c>
      <c r="CQ65">
        <v>0</v>
      </c>
      <c r="CR65">
        <v>0</v>
      </c>
      <c r="CS65">
        <v>0</v>
      </c>
      <c r="CT65">
        <v>0</v>
      </c>
      <c r="CU65">
        <v>0</v>
      </c>
      <c r="CV65">
        <v>0</v>
      </c>
      <c r="CW65">
        <v>0</v>
      </c>
      <c r="CX65">
        <v>0</v>
      </c>
      <c r="CY65">
        <v>0</v>
      </c>
      <c r="CZ65">
        <v>0</v>
      </c>
      <c r="DA65">
        <v>0</v>
      </c>
      <c r="DB65">
        <v>0</v>
      </c>
      <c r="DC65">
        <v>0</v>
      </c>
      <c r="DD65">
        <v>0</v>
      </c>
      <c r="DE65">
        <v>0</v>
      </c>
      <c r="DF65">
        <v>0</v>
      </c>
      <c r="DG65">
        <v>0</v>
      </c>
      <c r="DH65">
        <v>0</v>
      </c>
      <c r="DI65">
        <v>0</v>
      </c>
      <c r="DJ65">
        <v>0</v>
      </c>
      <c r="DK65">
        <v>0</v>
      </c>
      <c r="DL65">
        <v>0</v>
      </c>
      <c r="DM65">
        <v>0</v>
      </c>
      <c r="DN65">
        <v>0</v>
      </c>
      <c r="DO65">
        <v>0</v>
      </c>
      <c r="DP65">
        <v>0</v>
      </c>
      <c r="DQ65">
        <v>0</v>
      </c>
      <c r="DR65">
        <v>0</v>
      </c>
      <c r="DS65">
        <v>0</v>
      </c>
      <c r="DT65">
        <v>0</v>
      </c>
      <c r="DU65">
        <v>0</v>
      </c>
      <c r="DV65">
        <v>0</v>
      </c>
      <c r="DW65">
        <v>0</v>
      </c>
      <c r="DX65">
        <v>0</v>
      </c>
      <c r="DY65">
        <v>0</v>
      </c>
      <c r="DZ65">
        <v>0</v>
      </c>
      <c r="EA65">
        <v>0</v>
      </c>
      <c r="EB65">
        <v>0</v>
      </c>
      <c r="EC65">
        <v>0</v>
      </c>
      <c r="ED65">
        <v>0</v>
      </c>
      <c r="EE65">
        <v>0</v>
      </c>
      <c r="EF65">
        <v>0</v>
      </c>
      <c r="EG65">
        <v>0</v>
      </c>
      <c r="EH65">
        <v>0</v>
      </c>
      <c r="EI65">
        <v>0</v>
      </c>
      <c r="EJ65">
        <v>0</v>
      </c>
      <c r="EK65">
        <v>0</v>
      </c>
      <c r="EL65">
        <v>0</v>
      </c>
      <c r="EM65">
        <v>0</v>
      </c>
      <c r="EN65">
        <v>0</v>
      </c>
      <c r="EO65">
        <v>0</v>
      </c>
      <c r="EP65">
        <v>0</v>
      </c>
      <c r="EQ65">
        <v>0</v>
      </c>
      <c r="ER65">
        <v>0</v>
      </c>
      <c r="ES65">
        <v>0</v>
      </c>
      <c r="ET65">
        <v>0</v>
      </c>
      <c r="EU65">
        <v>0</v>
      </c>
      <c r="EV65">
        <v>0</v>
      </c>
      <c r="EW65">
        <v>0</v>
      </c>
      <c r="EX65">
        <v>0</v>
      </c>
      <c r="EY65">
        <v>0</v>
      </c>
      <c r="EZ65">
        <v>0</v>
      </c>
      <c r="FA65">
        <v>0</v>
      </c>
      <c r="FB65">
        <v>0</v>
      </c>
      <c r="FC65">
        <v>0</v>
      </c>
      <c r="FD65">
        <v>0</v>
      </c>
      <c r="FE65">
        <v>0</v>
      </c>
      <c r="FF65">
        <v>0</v>
      </c>
      <c r="FG65">
        <v>0</v>
      </c>
      <c r="FH65">
        <v>0</v>
      </c>
      <c r="FI65">
        <v>0</v>
      </c>
      <c r="FJ65">
        <v>0</v>
      </c>
      <c r="FK65">
        <v>0</v>
      </c>
      <c r="FL65">
        <v>0</v>
      </c>
      <c r="FM65">
        <v>0</v>
      </c>
      <c r="FN65">
        <v>0</v>
      </c>
      <c r="FO65">
        <v>0</v>
      </c>
      <c r="FP65">
        <v>0</v>
      </c>
      <c r="FQ65">
        <v>0</v>
      </c>
      <c r="FR65">
        <v>0</v>
      </c>
      <c r="FS65">
        <v>0</v>
      </c>
      <c r="FT65">
        <v>0</v>
      </c>
      <c r="FU65">
        <v>0</v>
      </c>
      <c r="FV65">
        <v>0</v>
      </c>
      <c r="FW65">
        <v>0</v>
      </c>
      <c r="FX65">
        <v>0</v>
      </c>
      <c r="FY65">
        <v>0</v>
      </c>
      <c r="FZ65">
        <v>0</v>
      </c>
      <c r="GA65">
        <v>0</v>
      </c>
      <c r="GB65">
        <v>0</v>
      </c>
      <c r="GC65">
        <v>0</v>
      </c>
      <c r="GD65">
        <v>0</v>
      </c>
      <c r="GE65">
        <v>0</v>
      </c>
      <c r="GF65">
        <v>0</v>
      </c>
      <c r="GG65">
        <v>0</v>
      </c>
      <c r="GH65">
        <v>0</v>
      </c>
      <c r="GI65">
        <v>0</v>
      </c>
      <c r="GJ65">
        <v>0</v>
      </c>
      <c r="GK65">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9"/>
  </sheetPr>
  <dimension ref="A1:CA85"/>
  <sheetViews>
    <sheetView topLeftCell="Z1" zoomScale="60" zoomScaleNormal="60" workbookViewId="0">
      <selection activeCell="AP22" sqref="AP22"/>
    </sheetView>
  </sheetViews>
  <sheetFormatPr defaultRowHeight="15" x14ac:dyDescent="0.25"/>
  <cols>
    <col min="1" max="1" width="71.42578125" bestFit="1" customWidth="1"/>
    <col min="2" max="2" width="19.140625" bestFit="1" customWidth="1"/>
    <col min="3" max="3" width="14.7109375" bestFit="1" customWidth="1"/>
    <col min="4" max="4" width="17.42578125" bestFit="1" customWidth="1"/>
    <col min="5" max="5" width="23.28515625" bestFit="1" customWidth="1"/>
    <col min="6" max="6" width="15.7109375" bestFit="1" customWidth="1"/>
    <col min="7" max="7" width="14.140625" bestFit="1" customWidth="1"/>
    <col min="8" max="8" width="10.85546875" bestFit="1" customWidth="1"/>
    <col min="9" max="13" width="10.85546875" customWidth="1"/>
  </cols>
  <sheetData>
    <row r="1" spans="1:79" x14ac:dyDescent="0.25">
      <c r="A1" s="5" t="s">
        <v>57</v>
      </c>
      <c r="F1" s="8"/>
      <c r="H1" s="8"/>
      <c r="P1" s="5"/>
      <c r="Q1">
        <v>7</v>
      </c>
      <c r="R1">
        <v>14</v>
      </c>
      <c r="S1">
        <v>20</v>
      </c>
      <c r="T1" t="s">
        <v>115</v>
      </c>
      <c r="U1" t="s">
        <v>223</v>
      </c>
      <c r="V1" t="s">
        <v>222</v>
      </c>
      <c r="W1" t="s">
        <v>224</v>
      </c>
      <c r="AG1" s="6" t="s">
        <v>118</v>
      </c>
      <c r="AP1" s="5" t="s">
        <v>92</v>
      </c>
      <c r="AQ1" t="s">
        <v>112</v>
      </c>
      <c r="AR1" t="s">
        <v>113</v>
      </c>
      <c r="AS1" t="s">
        <v>114</v>
      </c>
      <c r="AT1" t="s">
        <v>115</v>
      </c>
      <c r="BB1" s="6" t="s">
        <v>104</v>
      </c>
      <c r="BM1" s="7" t="s">
        <v>116</v>
      </c>
      <c r="CA1" s="7" t="s">
        <v>117</v>
      </c>
    </row>
    <row r="2" spans="1:79" x14ac:dyDescent="0.25">
      <c r="A2" s="5" t="s">
        <v>92</v>
      </c>
      <c r="B2" t="s">
        <v>97</v>
      </c>
      <c r="C2" t="s">
        <v>34</v>
      </c>
      <c r="D2" t="s">
        <v>35</v>
      </c>
      <c r="E2" t="s">
        <v>36</v>
      </c>
      <c r="F2" t="s">
        <v>98</v>
      </c>
      <c r="G2" t="s">
        <v>38</v>
      </c>
      <c r="H2" t="s">
        <v>95</v>
      </c>
      <c r="I2" t="s">
        <v>96</v>
      </c>
      <c r="J2" t="s">
        <v>102</v>
      </c>
      <c r="K2" t="s">
        <v>101</v>
      </c>
      <c r="L2" t="s">
        <v>103</v>
      </c>
      <c r="M2" t="s">
        <v>119</v>
      </c>
      <c r="N2">
        <v>0</v>
      </c>
      <c r="P2" t="s">
        <v>246</v>
      </c>
      <c r="Q2">
        <f ca="1">$M$3</f>
        <v>3049.0812016356986</v>
      </c>
      <c r="R2">
        <f ca="1">$M$4</f>
        <v>3327.9933541074884</v>
      </c>
      <c r="S2">
        <f ca="1">$M$5</f>
        <v>3605.9093917490295</v>
      </c>
      <c r="T2">
        <f ca="1">S2-Q2</f>
        <v>556.82819011333095</v>
      </c>
      <c r="U2">
        <f ca="1">SLOPE(Q2:S2,$Q$1:$S$1)</f>
        <v>42.750581750492437</v>
      </c>
      <c r="V2">
        <f ca="1">INTERCEPT(Q2:S2,$Q$1:$S$1)</f>
        <v>2743.4033652406761</v>
      </c>
      <c r="W2" s="10">
        <f ca="1">(-V2/U2)/100</f>
        <v>-0.64172304864812157</v>
      </c>
      <c r="AP2" t="s">
        <v>246</v>
      </c>
      <c r="AQ2">
        <f ca="1">$I$3</f>
        <v>76992.593892296791</v>
      </c>
      <c r="AR2">
        <f ca="1">$I$4</f>
        <v>83290.164054473586</v>
      </c>
      <c r="AS2">
        <f ca="1">$I$5</f>
        <v>89565.242894642637</v>
      </c>
      <c r="AT2">
        <f ca="1">AS2-AQ2</f>
        <v>12572.649002345846</v>
      </c>
    </row>
    <row r="3" spans="1:79" x14ac:dyDescent="0.25">
      <c r="A3" t="str">
        <f>Results_Grouping_Chicken!$E$9</f>
        <v>S1_07 - Redistribution from Grower/Packer (OFB)</v>
      </c>
      <c r="B3">
        <f ca="1">OFFSET(Results_Grouping_Chicken!F$31,0,$N2)</f>
        <v>71.449581675729704</v>
      </c>
      <c r="C3" s="3">
        <f ca="1">OFFSET(Results_Grouping_Chicken!G$31,0,$N2)</f>
        <v>-179.37218731958399</v>
      </c>
      <c r="D3">
        <f ca="1">OFFSET(Results_Grouping_Chicken!H$31,0,$N2)</f>
        <v>-16.1398548134949</v>
      </c>
      <c r="E3">
        <f ca="1">OFFSET(Results_Grouping_Chicken!I$31,0,$N2)</f>
        <v>468.29062687944798</v>
      </c>
      <c r="F3">
        <f ca="1">OFFSET(Results_Grouping_Chicken!J$31,0,$N2)</f>
        <v>73943.512690661097</v>
      </c>
      <c r="G3">
        <f ca="1">OFFSET(Results_Grouping_Chicken!K$31,0,$N2)</f>
        <v>2704.8530352135999</v>
      </c>
      <c r="H3">
        <v>0</v>
      </c>
      <c r="I3">
        <f ca="1">SUM(B3:H3)</f>
        <v>76992.593892296791</v>
      </c>
      <c r="M3">
        <f ca="1">SUM(B3:E3,G3)</f>
        <v>3049.0812016356986</v>
      </c>
      <c r="N3">
        <v>7</v>
      </c>
      <c r="P3" t="s">
        <v>105</v>
      </c>
      <c r="Q3">
        <f ca="1">$M$6</f>
        <v>878.08911502539286</v>
      </c>
      <c r="R3">
        <f ca="1">$M$7</f>
        <v>980.29260928471854</v>
      </c>
      <c r="S3">
        <f ca="1">$M$8</f>
        <v>1082.1310910645452</v>
      </c>
      <c r="T3">
        <f t="shared" ref="T3:T10" ca="1" si="0">S3-Q3</f>
        <v>204.04197603915236</v>
      </c>
      <c r="U3">
        <f t="shared" ref="U3:U10" ca="1" si="1">SLOPE(Q3:S3,$Q$1:$S$1)</f>
        <v>15.665358421272524</v>
      </c>
      <c r="V3">
        <f t="shared" ref="V3:V10" ca="1" si="2">INTERCEPT(Q3:S3,$Q$1:$S$1)</f>
        <v>766.07770670082755</v>
      </c>
      <c r="W3" s="10">
        <f t="shared" ref="W3:W10" ca="1" si="3">(-V3/U3)/100</f>
        <v>-0.48902660641364226</v>
      </c>
      <c r="AP3" t="s">
        <v>105</v>
      </c>
      <c r="AQ3">
        <f ca="1">$I$6</f>
        <v>70033.630538761194</v>
      </c>
      <c r="AR3">
        <f ca="1">$I$7</f>
        <v>75764.773451231624</v>
      </c>
      <c r="AS3">
        <f ca="1">$I$8</f>
        <v>81475.44799615744</v>
      </c>
      <c r="AT3">
        <f t="shared" ref="AT3:AT10" ca="1" si="4">AS3-AQ3</f>
        <v>11441.817457396246</v>
      </c>
    </row>
    <row r="4" spans="1:79" x14ac:dyDescent="0.25">
      <c r="A4" t="str">
        <f ca="1">OFFSET(Results_Grouping_Chicken!$E$9,0,N3)</f>
        <v>S1_14 - Redistribution from Grower/Packer (OFB)</v>
      </c>
      <c r="B4">
        <f ca="1">OFFSET(Results_Grouping_Chicken!F$31,0,$N3)</f>
        <v>71.449581675729704</v>
      </c>
      <c r="C4" s="3">
        <f ca="1">OFFSET(Results_Grouping_Chicken!G$31,0,$N3)</f>
        <v>-193.97224907815499</v>
      </c>
      <c r="D4">
        <f ca="1">OFFSET(Results_Grouping_Chicken!H$31,0,$N3)</f>
        <v>-34.9071278524425</v>
      </c>
      <c r="E4">
        <f ca="1">OFFSET(Results_Grouping_Chicken!I$31,0,$N3)</f>
        <v>506.40730581149597</v>
      </c>
      <c r="F4">
        <f ca="1">OFFSET(Results_Grouping_Chicken!J$31,0,$N3)</f>
        <v>79962.170700366099</v>
      </c>
      <c r="G4">
        <f ca="1">OFFSET(Results_Grouping_Chicken!K$31,0,$N3)</f>
        <v>2979.0158435508602</v>
      </c>
      <c r="H4">
        <v>0</v>
      </c>
      <c r="I4">
        <f t="shared" ref="I4:I73" ca="1" si="5">SUM(B4:H4)</f>
        <v>83290.164054473586</v>
      </c>
      <c r="M4">
        <f t="shared" ref="M4:M73" ca="1" si="6">SUM(B4:E4,G4)</f>
        <v>3327.9933541074884</v>
      </c>
      <c r="N4">
        <v>14</v>
      </c>
      <c r="P4" t="s">
        <v>106</v>
      </c>
      <c r="Q4">
        <f ca="1">$M$9</f>
        <v>6186.1830551973526</v>
      </c>
      <c r="R4">
        <f ca="1">$M$10</f>
        <v>6720.4407073776429</v>
      </c>
      <c r="S4">
        <f ca="1">$M$11</f>
        <v>7252.7902965144485</v>
      </c>
      <c r="T4">
        <f t="shared" ca="1" si="0"/>
        <v>1066.6072413170959</v>
      </c>
      <c r="U4">
        <f t="shared" ca="1" si="1"/>
        <v>81.888957626791779</v>
      </c>
      <c r="V4">
        <f t="shared" ca="1" si="2"/>
        <v>5600.655598796995</v>
      </c>
      <c r="W4" s="10">
        <f t="shared" ca="1" si="3"/>
        <v>-0.68393294543104755</v>
      </c>
      <c r="AP4" t="s">
        <v>106</v>
      </c>
      <c r="AQ4">
        <f ca="1">$I$9</f>
        <v>78079.738761832457</v>
      </c>
      <c r="AR4">
        <f ca="1">$I$10</f>
        <v>84519.797811884302</v>
      </c>
      <c r="AS4">
        <f ca="1">$I$11</f>
        <v>90936.85665104317</v>
      </c>
      <c r="AT4">
        <f t="shared" ca="1" si="4"/>
        <v>12857.117889210713</v>
      </c>
    </row>
    <row r="5" spans="1:79" x14ac:dyDescent="0.25">
      <c r="A5" t="str">
        <f ca="1">OFFSET(Results_Grouping_Chicken!$E$9,0,N4)</f>
        <v>S1_20 - Redistribution from Grower/Packer (OFB)</v>
      </c>
      <c r="B5">
        <f ca="1">OFFSET(Results_Grouping_Chicken!F$31,0,$N4)</f>
        <v>71.449581675729704</v>
      </c>
      <c r="C5" s="3">
        <f ca="1">OFFSET(Results_Grouping_Chicken!G$31,0,$N4)</f>
        <v>-208.520167759017</v>
      </c>
      <c r="D5">
        <f ca="1">OFFSET(Results_Grouping_Chicken!H$31,0,$N4)</f>
        <v>-53.607374916250997</v>
      </c>
      <c r="E5">
        <f ca="1">OFFSET(Results_Grouping_Chicken!I$31,0,$N4)</f>
        <v>544.38785374735801</v>
      </c>
      <c r="F5">
        <f ca="1">OFFSET(Results_Grouping_Chicken!J$31,0,$N4)</f>
        <v>85959.333502893598</v>
      </c>
      <c r="G5">
        <f ca="1">OFFSET(Results_Grouping_Chicken!K$31,0,$N4)</f>
        <v>3252.1994990012099</v>
      </c>
      <c r="H5">
        <v>0</v>
      </c>
      <c r="I5">
        <f t="shared" ca="1" si="5"/>
        <v>89565.242894642637</v>
      </c>
      <c r="M5">
        <f t="shared" ca="1" si="6"/>
        <v>3605.9093917490295</v>
      </c>
      <c r="N5">
        <v>21</v>
      </c>
      <c r="P5" t="s">
        <v>107</v>
      </c>
      <c r="Q5">
        <f ca="1">$M$12</f>
        <v>720.88879829774373</v>
      </c>
      <c r="R5">
        <f ca="1">$M$13</f>
        <v>810.29691793970255</v>
      </c>
      <c r="S5">
        <f ca="1">$M$14</f>
        <v>899.38572286865303</v>
      </c>
      <c r="T5">
        <f t="shared" ca="1" si="0"/>
        <v>178.4969245709093</v>
      </c>
      <c r="U5">
        <f t="shared" ca="1" si="1"/>
        <v>13.704132623973365</v>
      </c>
      <c r="V5">
        <f t="shared" ca="1" si="2"/>
        <v>622.90066717439709</v>
      </c>
      <c r="W5" s="10">
        <f t="shared" ca="1" si="3"/>
        <v>-0.45453490875060854</v>
      </c>
      <c r="AP5" t="s">
        <v>107</v>
      </c>
      <c r="AQ5">
        <f ca="1">$I$12</f>
        <v>72614.44450493285</v>
      </c>
      <c r="AR5">
        <f ca="1">$I$13</f>
        <v>78609.654022446368</v>
      </c>
      <c r="AS5">
        <f ca="1">$I$14</f>
        <v>84583.452077397378</v>
      </c>
      <c r="AT5">
        <f t="shared" ca="1" si="4"/>
        <v>11969.007572464528</v>
      </c>
    </row>
    <row r="6" spans="1:79" x14ac:dyDescent="0.25">
      <c r="A6" t="str">
        <f ca="1">OFFSET(Results_Grouping_Chicken!$E$9,0,N5)</f>
        <v>S2_07 - Gleaning (SH)</v>
      </c>
      <c r="B6">
        <f ca="1">OFFSET(Results_Grouping_Chicken!F$31,0,$N5)</f>
        <v>71.449581675729704</v>
      </c>
      <c r="C6">
        <f ca="1">OFFSET(Results_Grouping_Chicken!G$31,0,$N5)</f>
        <v>-15.963427102859001</v>
      </c>
      <c r="D6">
        <f ca="1">OFFSET(Results_Grouping_Chicken!H$31,0,$N5)</f>
        <v>-16.1398548134949</v>
      </c>
      <c r="E6">
        <f ca="1">OFFSET(Results_Grouping_Chicken!I$31,0,$N5)</f>
        <v>448.11458577016202</v>
      </c>
      <c r="F6">
        <f ca="1">OFFSET(Results_Grouping_Chicken!J$31,0,$N5)</f>
        <v>69155.541423735805</v>
      </c>
      <c r="G6">
        <f ca="1">OFFSET(Results_Grouping_Chicken!K$31,0,$N5)</f>
        <v>390.62822949585501</v>
      </c>
      <c r="H6">
        <v>0</v>
      </c>
      <c r="I6">
        <f t="shared" ca="1" si="5"/>
        <v>70033.630538761194</v>
      </c>
      <c r="M6">
        <f t="shared" ca="1" si="6"/>
        <v>878.08911502539286</v>
      </c>
      <c r="N6">
        <v>28</v>
      </c>
      <c r="P6" t="s">
        <v>108</v>
      </c>
      <c r="Q6">
        <f ca="1">$M$15</f>
        <v>369.79375234436714</v>
      </c>
      <c r="R6">
        <f ca="1">$M$16</f>
        <v>430.62436824593453</v>
      </c>
      <c r="S6">
        <f ca="1">$M$17</f>
        <v>491.23773194785304</v>
      </c>
      <c r="T6">
        <f t="shared" ca="1" si="0"/>
        <v>121.4439796034859</v>
      </c>
      <c r="U6">
        <f t="shared" ca="1" si="1"/>
        <v>9.3238827888496036</v>
      </c>
      <c r="V6">
        <f t="shared" ca="1" si="2"/>
        <v>303.12555273177367</v>
      </c>
      <c r="W6" s="10">
        <f t="shared" ca="1" si="3"/>
        <v>-0.32510656729220189</v>
      </c>
      <c r="AP6" t="s">
        <v>108</v>
      </c>
      <c r="AQ6">
        <f ca="1">$I$15</f>
        <v>75540.383721906313</v>
      </c>
      <c r="AR6">
        <f ca="1">$I$16</f>
        <v>81773.751082661882</v>
      </c>
      <c r="AS6">
        <f ca="1">$I$17</f>
        <v>87984.85641712902</v>
      </c>
      <c r="AT6">
        <f t="shared" ca="1" si="4"/>
        <v>12444.472695222707</v>
      </c>
    </row>
    <row r="7" spans="1:79" x14ac:dyDescent="0.25">
      <c r="A7" t="str">
        <f ca="1">OFFSET(Results_Grouping_Chicken!$E$9,0,N6)</f>
        <v>S2_14 - Gleaning (SH)</v>
      </c>
      <c r="B7">
        <f ca="1">OFFSET(Results_Grouping_Chicken!F$31,0,$N6)</f>
        <v>71.449581675729704</v>
      </c>
      <c r="C7">
        <f ca="1">OFFSET(Results_Grouping_Chicken!G$31,0,$N6)</f>
        <v>-17.262775820533601</v>
      </c>
      <c r="D7">
        <f ca="1">OFFSET(Results_Grouping_Chicken!H$31,0,$N6)</f>
        <v>-34.9071278524425</v>
      </c>
      <c r="E7">
        <f ca="1">OFFSET(Results_Grouping_Chicken!I$31,0,$N6)</f>
        <v>484.58902879796602</v>
      </c>
      <c r="F7">
        <f ca="1">OFFSET(Results_Grouping_Chicken!J$31,0,$N6)</f>
        <v>74784.480841946905</v>
      </c>
      <c r="G7">
        <f ca="1">OFFSET(Results_Grouping_Chicken!K$31,0,$N6)</f>
        <v>476.42390248399897</v>
      </c>
      <c r="H7">
        <v>0</v>
      </c>
      <c r="I7">
        <f t="shared" ca="1" si="5"/>
        <v>75764.773451231624</v>
      </c>
      <c r="M7">
        <f t="shared" ca="1" si="6"/>
        <v>980.29260928471854</v>
      </c>
      <c r="N7">
        <v>35</v>
      </c>
      <c r="P7" t="s">
        <v>109</v>
      </c>
      <c r="Q7">
        <f ca="1">$M$18</f>
        <v>976.00188576157677</v>
      </c>
      <c r="R7">
        <f ca="1">$M$19</f>
        <v>1086.175024150592</v>
      </c>
      <c r="S7">
        <f ca="1">$M$20</f>
        <v>1195.9546870453596</v>
      </c>
      <c r="T7">
        <f t="shared" ca="1" si="0"/>
        <v>219.95280128378283</v>
      </c>
      <c r="U7">
        <f t="shared" ca="1" si="1"/>
        <v>16.886914814097988</v>
      </c>
      <c r="V7">
        <f t="shared" ca="1" si="2"/>
        <v>855.2560298598371</v>
      </c>
      <c r="W7" s="10">
        <f t="shared" ca="1" si="3"/>
        <v>-0.50646079480772255</v>
      </c>
      <c r="AP7" t="s">
        <v>109</v>
      </c>
      <c r="AQ7">
        <f ca="1">$I$18</f>
        <v>83998.033989430725</v>
      </c>
      <c r="AR7">
        <f ca="1">$I$19</f>
        <v>90919.814744054544</v>
      </c>
      <c r="AS7">
        <f ca="1">$I$20</f>
        <v>97816.874853126137</v>
      </c>
      <c r="AT7">
        <f t="shared" ca="1" si="4"/>
        <v>13818.840863695412</v>
      </c>
    </row>
    <row r="8" spans="1:79" x14ac:dyDescent="0.25">
      <c r="A8" t="str">
        <f ca="1">OFFSET(Results_Grouping_Chicken!$E$9,0,N7)</f>
        <v>S2_20 - Gleaning (SH)</v>
      </c>
      <c r="B8">
        <f ca="1">OFFSET(Results_Grouping_Chicken!F$31,0,$N7)</f>
        <v>71.449581675729704</v>
      </c>
      <c r="C8">
        <f ca="1">OFFSET(Results_Grouping_Chicken!G$31,0,$N7)</f>
        <v>-18.557484007073601</v>
      </c>
      <c r="D8">
        <f ca="1">OFFSET(Results_Grouping_Chicken!H$31,0,$N7)</f>
        <v>-53.607374916250997</v>
      </c>
      <c r="E8">
        <f ca="1">OFFSET(Results_Grouping_Chicken!I$31,0,$N7)</f>
        <v>520.93320595781302</v>
      </c>
      <c r="F8">
        <f ca="1">OFFSET(Results_Grouping_Chicken!J$31,0,$N7)</f>
        <v>80393.316905092899</v>
      </c>
      <c r="G8">
        <f ca="1">OFFSET(Results_Grouping_Chicken!K$31,0,$N7)</f>
        <v>561.91316235432703</v>
      </c>
      <c r="H8">
        <v>0</v>
      </c>
      <c r="I8">
        <f t="shared" ca="1" si="5"/>
        <v>81475.44799615744</v>
      </c>
      <c r="M8">
        <f t="shared" ca="1" si="6"/>
        <v>1082.1310910645452</v>
      </c>
      <c r="N8">
        <v>42</v>
      </c>
      <c r="P8" t="s">
        <v>110</v>
      </c>
      <c r="Q8">
        <f ca="1">$M$21</f>
        <v>518.82750388543423</v>
      </c>
      <c r="R8">
        <f ca="1">$M$22</f>
        <v>591.78877398220402</v>
      </c>
      <c r="S8">
        <f ca="1">$M$23</f>
        <v>664.48946811434348</v>
      </c>
      <c r="T8">
        <f t="shared" ca="1" si="0"/>
        <v>145.66196422890926</v>
      </c>
      <c r="U8">
        <f t="shared" ca="1" si="1"/>
        <v>11.183222797031675</v>
      </c>
      <c r="V8">
        <f t="shared" ca="1" si="2"/>
        <v>438.86453710122771</v>
      </c>
      <c r="W8" s="10">
        <f t="shared" ca="1" si="3"/>
        <v>-0.39243118470081279</v>
      </c>
      <c r="AP8" t="s">
        <v>110</v>
      </c>
      <c r="AQ8">
        <f ca="1">$I$21</f>
        <v>76316.67782905708</v>
      </c>
      <c r="AR8">
        <f ca="1">$I$22</f>
        <v>82613.23191946435</v>
      </c>
      <c r="AS8">
        <f ca="1">$I$23</f>
        <v>88887.298316691697</v>
      </c>
      <c r="AT8">
        <f t="shared" ca="1" si="4"/>
        <v>12570.620487634616</v>
      </c>
    </row>
    <row r="9" spans="1:79" x14ac:dyDescent="0.25">
      <c r="A9" t="str">
        <f ca="1">OFFSET(Results_Grouping_Chicken!$E$9,0,N8)</f>
        <v>S3_07_Car - Gleaning (UG)</v>
      </c>
      <c r="B9">
        <f ca="1">OFFSET(Results_Grouping_Chicken!F$31,0,$N8)</f>
        <v>71.449581675729704</v>
      </c>
      <c r="C9">
        <f ca="1">OFFSET(Results_Grouping_Chicken!G$31,0,$N8)</f>
        <v>-15.963427102859001</v>
      </c>
      <c r="D9">
        <f ca="1">OFFSET(Results_Grouping_Chicken!H$31,0,$N8)</f>
        <v>-16.1398548134949</v>
      </c>
      <c r="E9">
        <f ca="1">OFFSET(Results_Grouping_Chicken!I$31,0,$N8)</f>
        <v>291.55440406249699</v>
      </c>
      <c r="F9">
        <f ca="1">OFFSET(Results_Grouping_Chicken!J$31,0,$N8)</f>
        <v>69188.702671421503</v>
      </c>
      <c r="G9">
        <f ca="1">OFFSET(Results_Grouping_Chicken!K$31,0,$N8)</f>
        <v>5855.2823513754802</v>
      </c>
      <c r="H9">
        <f ca="1">G3</f>
        <v>2704.8530352135999</v>
      </c>
      <c r="I9">
        <f t="shared" ca="1" si="5"/>
        <v>78079.738761832457</v>
      </c>
      <c r="M9">
        <f t="shared" ca="1" si="6"/>
        <v>6186.1830551973526</v>
      </c>
      <c r="N9">
        <v>49</v>
      </c>
      <c r="P9" t="s">
        <v>111</v>
      </c>
      <c r="Q9">
        <f ca="1">$M$24</f>
        <v>105.24553622255041</v>
      </c>
      <c r="R9">
        <f ca="1">$M$25</f>
        <v>144.54315778862122</v>
      </c>
      <c r="S9">
        <f ca="1">$M$26</f>
        <v>183.7004307062407</v>
      </c>
      <c r="T9">
        <f t="shared" ca="1" si="0"/>
        <v>78.454894483690282</v>
      </c>
      <c r="U9">
        <f t="shared" ca="1" si="1"/>
        <v>6.0233882549456146</v>
      </c>
      <c r="V9">
        <f t="shared" ca="1" si="2"/>
        <v>62.176735421547392</v>
      </c>
      <c r="W9" s="10">
        <f t="shared" ca="1" si="3"/>
        <v>-0.10322551492591572</v>
      </c>
      <c r="AP9" t="s">
        <v>111</v>
      </c>
      <c r="AQ9">
        <f ca="1">$I$24</f>
        <v>68107.162465115907</v>
      </c>
      <c r="AR9">
        <f ca="1">$I$25</f>
        <v>73735.500188690872</v>
      </c>
      <c r="AS9">
        <f ca="1">$I$26</f>
        <v>79343.736706110212</v>
      </c>
      <c r="AT9">
        <f t="shared" ca="1" si="4"/>
        <v>11236.574240994305</v>
      </c>
    </row>
    <row r="10" spans="1:79" x14ac:dyDescent="0.25">
      <c r="A10" t="str">
        <f ca="1">OFFSET(Results_Grouping_Chicken!$E$9,0,N9)</f>
        <v>S3_14_Car - Gleaning (UG)</v>
      </c>
      <c r="B10">
        <f ca="1">OFFSET(Results_Grouping_Chicken!F$31,0,$N9)</f>
        <v>71.449581675729704</v>
      </c>
      <c r="C10">
        <f ca="1">OFFSET(Results_Grouping_Chicken!G$31,0,$N9)</f>
        <v>-17.262775820533601</v>
      </c>
      <c r="D10">
        <f ca="1">OFFSET(Results_Grouping_Chicken!H$31,0,$N9)</f>
        <v>-34.9071278524425</v>
      </c>
      <c r="E10">
        <f ca="1">OFFSET(Results_Grouping_Chicken!I$31,0,$N9)</f>
        <v>315.28557648618897</v>
      </c>
      <c r="F10">
        <f ca="1">OFFSET(Results_Grouping_Chicken!J$31,0,$N9)</f>
        <v>74820.3412609558</v>
      </c>
      <c r="G10">
        <f ca="1">OFFSET(Results_Grouping_Chicken!K$31,0,$N9)</f>
        <v>6385.8754528887002</v>
      </c>
      <c r="H10">
        <f t="shared" ref="H10:H11" ca="1" si="7">G4</f>
        <v>2979.0158435508602</v>
      </c>
      <c r="I10">
        <f t="shared" ca="1" si="5"/>
        <v>84519.797811884302</v>
      </c>
      <c r="M10">
        <f t="shared" ca="1" si="6"/>
        <v>6720.4407073776429</v>
      </c>
      <c r="N10">
        <v>56</v>
      </c>
      <c r="P10" s="12" t="s">
        <v>228</v>
      </c>
      <c r="Q10" s="12">
        <f ca="1">$M$27</f>
        <v>11662.471137904808</v>
      </c>
      <c r="R10" s="12">
        <f ca="1">$M$28</f>
        <v>12642.473168910094</v>
      </c>
      <c r="S10" s="12">
        <f ca="1">$M$29</f>
        <v>13618.975192661901</v>
      </c>
      <c r="T10" s="12">
        <f t="shared" ca="1" si="0"/>
        <v>1956.5040547570934</v>
      </c>
      <c r="U10" s="12">
        <f t="shared" ca="1" si="1"/>
        <v>150.21094122594511</v>
      </c>
      <c r="V10" s="12">
        <f t="shared" ca="1" si="2"/>
        <v>10588.423636404352</v>
      </c>
      <c r="W10" s="14">
        <f t="shared" ca="1" si="3"/>
        <v>-0.70490362086723091</v>
      </c>
      <c r="AP10" s="12" t="s">
        <v>228</v>
      </c>
      <c r="AQ10" s="12">
        <f ca="1">I27</f>
        <v>144431.01815344187</v>
      </c>
      <c r="AR10" s="12">
        <f ca="1">I28</f>
        <v>156271.76273536845</v>
      </c>
      <c r="AS10" s="12">
        <f ca="1">I29</f>
        <v>168070.21894378948</v>
      </c>
      <c r="AT10" s="12">
        <f t="shared" ca="1" si="4"/>
        <v>23639.200790347619</v>
      </c>
    </row>
    <row r="11" spans="1:79" x14ac:dyDescent="0.25">
      <c r="A11" t="str">
        <f ca="1">OFFSET(Results_Grouping_Chicken!$E$9,0,N10)</f>
        <v>S3_20_Car - Gleaning (UG)</v>
      </c>
      <c r="B11">
        <f ca="1">OFFSET(Results_Grouping_Chicken!F$31,0,$N10)</f>
        <v>71.449581675729704</v>
      </c>
      <c r="C11">
        <f ca="1">OFFSET(Results_Grouping_Chicken!G$31,0,$N10)</f>
        <v>-18.557484007073601</v>
      </c>
      <c r="D11">
        <f ca="1">OFFSET(Results_Grouping_Chicken!H$31,0,$N10)</f>
        <v>-53.607374916250997</v>
      </c>
      <c r="E11">
        <f ca="1">OFFSET(Results_Grouping_Chicken!I$31,0,$N10)</f>
        <v>338.93199472265297</v>
      </c>
      <c r="F11">
        <f ca="1">OFFSET(Results_Grouping_Chicken!J$31,0,$N10)</f>
        <v>80431.866855527507</v>
      </c>
      <c r="G11">
        <f ca="1">OFFSET(Results_Grouping_Chicken!K$31,0,$N10)</f>
        <v>6914.5735790393901</v>
      </c>
      <c r="H11">
        <f t="shared" ca="1" si="7"/>
        <v>3252.1994990012099</v>
      </c>
      <c r="I11">
        <f t="shared" ca="1" si="5"/>
        <v>90936.85665104317</v>
      </c>
      <c r="M11">
        <f t="shared" ca="1" si="6"/>
        <v>7252.7902965144485</v>
      </c>
      <c r="N11">
        <v>63</v>
      </c>
      <c r="P11" s="5"/>
      <c r="AP11" s="5" t="s">
        <v>93</v>
      </c>
      <c r="AQ11" t="s">
        <v>112</v>
      </c>
      <c r="AR11" t="s">
        <v>113</v>
      </c>
      <c r="AS11" t="s">
        <v>114</v>
      </c>
      <c r="AT11" t="s">
        <v>115</v>
      </c>
    </row>
    <row r="12" spans="1:79" x14ac:dyDescent="0.25">
      <c r="A12" t="str">
        <f ca="1">OFFSET(Results_Grouping_Chicken!$E$9,0,N11)</f>
        <v>S3_07_Van - Gleaning (UG)</v>
      </c>
      <c r="B12">
        <f ca="1">OFFSET(Results_Grouping_Chicken!F$31,0,$N11)</f>
        <v>71.449581675729704</v>
      </c>
      <c r="C12">
        <f ca="1">OFFSET(Results_Grouping_Chicken!G$31,0,$N11)</f>
        <v>-15.963427102859001</v>
      </c>
      <c r="D12">
        <f ca="1">OFFSET(Results_Grouping_Chicken!H$31,0,$N11)</f>
        <v>-16.1398548134949</v>
      </c>
      <c r="E12">
        <f ca="1">OFFSET(Results_Grouping_Chicken!I$31,0,$N11)</f>
        <v>291.55440406249699</v>
      </c>
      <c r="F12">
        <f ca="1">OFFSET(Results_Grouping_Chicken!J$31,0,$N11)</f>
        <v>69188.702671421503</v>
      </c>
      <c r="G12">
        <f ca="1">OFFSET(Results_Grouping_Chicken!K$31,0,$N11)</f>
        <v>389.98809447587098</v>
      </c>
      <c r="H12">
        <f ca="1">G3</f>
        <v>2704.8530352135999</v>
      </c>
      <c r="I12">
        <f t="shared" ca="1" si="5"/>
        <v>72614.44450493285</v>
      </c>
      <c r="M12">
        <f t="shared" ca="1" si="6"/>
        <v>720.88879829774373</v>
      </c>
      <c r="N12">
        <v>70</v>
      </c>
      <c r="AP12" t="s">
        <v>246</v>
      </c>
      <c r="AQ12">
        <f ca="1">$I$31</f>
        <v>35048.038548852695</v>
      </c>
      <c r="AR12">
        <f ca="1">$I$32</f>
        <v>37931.516997028186</v>
      </c>
      <c r="AS12">
        <f ca="1">$I$33</f>
        <v>40804.697307888833</v>
      </c>
      <c r="AT12">
        <f ca="1">AS12-AQ12</f>
        <v>5756.6587590361378</v>
      </c>
    </row>
    <row r="13" spans="1:79" x14ac:dyDescent="0.25">
      <c r="A13" t="str">
        <f ca="1">OFFSET(Results_Grouping_Chicken!$E$9,0,N12)</f>
        <v>S3_14_Van - Gleaning (UG)</v>
      </c>
      <c r="B13">
        <f ca="1">OFFSET(Results_Grouping_Chicken!F$31,0,$N12)</f>
        <v>71.449581675729704</v>
      </c>
      <c r="C13">
        <f ca="1">OFFSET(Results_Grouping_Chicken!G$31,0,$N12)</f>
        <v>-17.262775820533601</v>
      </c>
      <c r="D13">
        <f ca="1">OFFSET(Results_Grouping_Chicken!H$31,0,$N12)</f>
        <v>-34.9071278524425</v>
      </c>
      <c r="E13">
        <f ca="1">OFFSET(Results_Grouping_Chicken!I$31,0,$N12)</f>
        <v>315.28557648618897</v>
      </c>
      <c r="F13">
        <f ca="1">OFFSET(Results_Grouping_Chicken!J$31,0,$N12)</f>
        <v>74820.3412609558</v>
      </c>
      <c r="G13">
        <f ca="1">OFFSET(Results_Grouping_Chicken!K$31,0,$N12)</f>
        <v>475.73166345075998</v>
      </c>
      <c r="H13">
        <f t="shared" ref="H13:H14" ca="1" si="8">G4</f>
        <v>2979.0158435508602</v>
      </c>
      <c r="I13">
        <f t="shared" ca="1" si="5"/>
        <v>78609.654022446368</v>
      </c>
      <c r="M13">
        <f t="shared" ca="1" si="6"/>
        <v>810.29691793970255</v>
      </c>
      <c r="N13">
        <v>77</v>
      </c>
      <c r="AP13" t="s">
        <v>105</v>
      </c>
      <c r="AQ13">
        <f ca="1">$I$34</f>
        <v>30805.058227236692</v>
      </c>
      <c r="AR13">
        <f ca="1">$I$35</f>
        <v>33343.17781202482</v>
      </c>
      <c r="AS13">
        <f ca="1">$I$36</f>
        <v>35872.232684010247</v>
      </c>
      <c r="AT13">
        <f t="shared" ref="AT13:AT20" ca="1" si="9">AS13-AQ13</f>
        <v>5067.174456773555</v>
      </c>
    </row>
    <row r="14" spans="1:79" x14ac:dyDescent="0.25">
      <c r="A14" t="str">
        <f ca="1">OFFSET(Results_Grouping_Chicken!$E$9,0,N13)</f>
        <v>S3_20_Van - Gleaning (UG)</v>
      </c>
      <c r="B14">
        <f ca="1">OFFSET(Results_Grouping_Chicken!F$31,0,$N13)</f>
        <v>71.449581675729704</v>
      </c>
      <c r="C14">
        <f ca="1">OFFSET(Results_Grouping_Chicken!G$31,0,$N13)</f>
        <v>-18.557484007073601</v>
      </c>
      <c r="D14">
        <f ca="1">OFFSET(Results_Grouping_Chicken!H$31,0,$N13)</f>
        <v>-53.607374916250997</v>
      </c>
      <c r="E14">
        <f ca="1">OFFSET(Results_Grouping_Chicken!I$31,0,$N13)</f>
        <v>338.93199472265297</v>
      </c>
      <c r="F14">
        <f ca="1">OFFSET(Results_Grouping_Chicken!J$31,0,$N13)</f>
        <v>80431.866855527507</v>
      </c>
      <c r="G14">
        <f ca="1">OFFSET(Results_Grouping_Chicken!K$31,0,$N13)</f>
        <v>561.16900539359494</v>
      </c>
      <c r="H14">
        <f t="shared" ca="1" si="8"/>
        <v>3252.1994990012099</v>
      </c>
      <c r="I14">
        <f t="shared" ca="1" si="5"/>
        <v>84583.452077397378</v>
      </c>
      <c r="M14">
        <f t="shared" ca="1" si="6"/>
        <v>899.38572286865303</v>
      </c>
      <c r="N14">
        <v>84</v>
      </c>
      <c r="AP14" t="s">
        <v>106</v>
      </c>
      <c r="AQ14">
        <f ca="1">$I$37</f>
        <v>38832.355688711752</v>
      </c>
      <c r="AR14">
        <f ca="1">$I$38</f>
        <v>42077.860302579298</v>
      </c>
      <c r="AS14">
        <f ca="1">$I$39</f>
        <v>45311.773828540354</v>
      </c>
      <c r="AT14">
        <f t="shared" ca="1" si="9"/>
        <v>6479.4181398286019</v>
      </c>
    </row>
    <row r="15" spans="1:79" x14ac:dyDescent="0.25">
      <c r="A15" t="str">
        <f ca="1">OFFSET(Results_Grouping_Chicken!$E$9,0,N14)</f>
        <v>S4_07 - Retail Donation to PA (CSC)</v>
      </c>
      <c r="B15">
        <f ca="1">OFFSET(Results_Grouping_Chicken!F$31,0,$N14)</f>
        <v>71.449581675729704</v>
      </c>
      <c r="C15">
        <f ca="1">OFFSET(Results_Grouping_Chicken!G$31,0,$N14)</f>
        <v>-25.618817164277701</v>
      </c>
      <c r="D15">
        <f ca="1">OFFSET(Results_Grouping_Chicken!H$31,0,$N14)</f>
        <v>-16.1398548134949</v>
      </c>
      <c r="E15">
        <f ca="1">OFFSET(Results_Grouping_Chicken!I$31,0,$N14)</f>
        <v>162.837030156596</v>
      </c>
      <c r="F15">
        <f ca="1">OFFSET(Results_Grouping_Chicken!J$31,0,$N14)</f>
        <v>71997.446307468897</v>
      </c>
      <c r="G15">
        <f ca="1">OFFSET(Results_Grouping_Chicken!K$31,0,$N14)</f>
        <v>177.26581248981401</v>
      </c>
      <c r="H15">
        <f ca="1">G3+E3</f>
        <v>3173.1436620930481</v>
      </c>
      <c r="I15">
        <f t="shared" ca="1" si="5"/>
        <v>75540.383721906313</v>
      </c>
      <c r="M15">
        <f t="shared" ca="1" si="6"/>
        <v>369.79375234436714</v>
      </c>
      <c r="N15">
        <v>91</v>
      </c>
      <c r="AP15" t="s">
        <v>107</v>
      </c>
      <c r="AQ15">
        <f ca="1">$I$40</f>
        <v>33367.061431812144</v>
      </c>
      <c r="AR15">
        <f ca="1">$I$41</f>
        <v>36167.716513141364</v>
      </c>
      <c r="AS15">
        <f ca="1">$I$42</f>
        <v>38958.369254894562</v>
      </c>
      <c r="AT15">
        <f t="shared" ca="1" si="9"/>
        <v>5591.3078230824176</v>
      </c>
    </row>
    <row r="16" spans="1:79" x14ac:dyDescent="0.25">
      <c r="A16" t="str">
        <f ca="1">OFFSET(Results_Grouping_Chicken!$E$9,0,N15)</f>
        <v>S4_14 - Retail Donation to PA (CSC)</v>
      </c>
      <c r="B16">
        <f ca="1">OFFSET(Results_Grouping_Chicken!F$31,0,$N15)</f>
        <v>71.449581675729704</v>
      </c>
      <c r="C16">
        <f ca="1">OFFSET(Results_Grouping_Chicken!G$31,0,$N15)</f>
        <v>-27.7040697241607</v>
      </c>
      <c r="D16">
        <f ca="1">OFFSET(Results_Grouping_Chicken!H$31,0,$N15)</f>
        <v>-34.9071278524425</v>
      </c>
      <c r="E16">
        <f ca="1">OFFSET(Results_Grouping_Chicken!I$31,0,$N15)</f>
        <v>176.09120702980701</v>
      </c>
      <c r="F16">
        <f ca="1">OFFSET(Results_Grouping_Chicken!J$31,0,$N15)</f>
        <v>77857.703565053598</v>
      </c>
      <c r="G16">
        <f ca="1">OFFSET(Results_Grouping_Chicken!K$31,0,$N15)</f>
        <v>245.694777117001</v>
      </c>
      <c r="H16">
        <f t="shared" ref="H16:H17" ca="1" si="10">G4+E4</f>
        <v>3485.4231493623561</v>
      </c>
      <c r="I16">
        <f t="shared" ca="1" si="5"/>
        <v>81773.751082661882</v>
      </c>
      <c r="M16">
        <f t="shared" ca="1" si="6"/>
        <v>430.62436824593453</v>
      </c>
      <c r="N16">
        <v>98</v>
      </c>
      <c r="AP16" t="s">
        <v>108</v>
      </c>
      <c r="AQ16">
        <f ca="1">$I$43</f>
        <v>34699.737107457819</v>
      </c>
      <c r="AR16">
        <f ca="1">$I$44</f>
        <v>37608.865790293188</v>
      </c>
      <c r="AS16">
        <f ca="1">$I$45</f>
        <v>40507.604727832717</v>
      </c>
      <c r="AT16">
        <f t="shared" ca="1" si="9"/>
        <v>5807.8676203748983</v>
      </c>
    </row>
    <row r="17" spans="1:46" x14ac:dyDescent="0.25">
      <c r="A17" t="str">
        <f ca="1">OFFSET(Results_Grouping_Chicken!$E$9,0,N16)</f>
        <v>S4_20 - Retail Donation to PA (CSC)</v>
      </c>
      <c r="B17">
        <f ca="1">OFFSET(Results_Grouping_Chicken!F$31,0,$N16)</f>
        <v>71.449581675729704</v>
      </c>
      <c r="C17">
        <f ca="1">OFFSET(Results_Grouping_Chicken!G$31,0,$N16)</f>
        <v>-29.781874953472698</v>
      </c>
      <c r="D17">
        <f ca="1">OFFSET(Results_Grouping_Chicken!H$31,0,$N16)</f>
        <v>-53.607374916250997</v>
      </c>
      <c r="E17">
        <f ca="1">OFFSET(Results_Grouping_Chicken!I$31,0,$N16)</f>
        <v>189.29804755704299</v>
      </c>
      <c r="F17">
        <f ca="1">OFFSET(Results_Grouping_Chicken!J$31,0,$N16)</f>
        <v>83697.031332432598</v>
      </c>
      <c r="G17">
        <f ca="1">OFFSET(Results_Grouping_Chicken!K$31,0,$N16)</f>
        <v>313.879352584804</v>
      </c>
      <c r="H17">
        <f t="shared" ca="1" si="10"/>
        <v>3796.5873527485678</v>
      </c>
      <c r="I17">
        <f t="shared" ca="1" si="5"/>
        <v>87984.85641712902</v>
      </c>
      <c r="M17">
        <f t="shared" ca="1" si="6"/>
        <v>491.23773194785304</v>
      </c>
      <c r="N17">
        <v>105</v>
      </c>
      <c r="AP17" t="s">
        <v>109</v>
      </c>
      <c r="AQ17">
        <f ca="1">$I$46</f>
        <v>38703.64644306813</v>
      </c>
      <c r="AR17">
        <f ca="1">$I$47</f>
        <v>41938.674722988049</v>
      </c>
      <c r="AS17">
        <f ca="1">$I$48</f>
        <v>45162.149330479631</v>
      </c>
      <c r="AT17">
        <f t="shared" ca="1" si="9"/>
        <v>6458.5028874115014</v>
      </c>
    </row>
    <row r="18" spans="1:46" x14ac:dyDescent="0.25">
      <c r="A18" t="str">
        <f ca="1">OFFSET(Results_Grouping_Chicken!$E$9,0,N17)</f>
        <v>S5_07 - Retail Donation to Food Bank (Estimate)</v>
      </c>
      <c r="B18">
        <f ca="1">OFFSET(Results_Grouping_Chicken!F$31,0,$N17)</f>
        <v>71.449581675729704</v>
      </c>
      <c r="C18">
        <f ca="1">OFFSET(Results_Grouping_Chicken!G$31,0,$N17)</f>
        <v>-180.15676047499801</v>
      </c>
      <c r="D18">
        <f ca="1">OFFSET(Results_Grouping_Chicken!H$31,0,$N17)</f>
        <v>-16.1398548134949</v>
      </c>
      <c r="E18">
        <f ca="1">OFFSET(Results_Grouping_Chicken!I$31,0,$N17)</f>
        <v>499.31241104638002</v>
      </c>
      <c r="F18">
        <f ca="1">OFFSET(Results_Grouping_Chicken!J$31,0,$N17)</f>
        <v>79848.888441576099</v>
      </c>
      <c r="G18">
        <f ca="1">OFFSET(Results_Grouping_Chicken!K$31,0,$N17)</f>
        <v>601.53650832795995</v>
      </c>
      <c r="H18">
        <f ca="1">G3+E3</f>
        <v>3173.1436620930481</v>
      </c>
      <c r="I18">
        <f t="shared" ca="1" si="5"/>
        <v>83998.033989430725</v>
      </c>
      <c r="M18">
        <f t="shared" ca="1" si="6"/>
        <v>976.00188576157677</v>
      </c>
      <c r="N18">
        <v>112</v>
      </c>
      <c r="AP18" t="s">
        <v>110</v>
      </c>
      <c r="AQ18">
        <f ca="1">$I$49</f>
        <v>35120.216948512185</v>
      </c>
      <c r="AR18">
        <f ca="1">$I$50</f>
        <v>38063.570734689165</v>
      </c>
      <c r="AS18">
        <f ca="1">$I$51</f>
        <v>40996.412543058315</v>
      </c>
      <c r="AT18">
        <f t="shared" ca="1" si="9"/>
        <v>5876.1955945461305</v>
      </c>
    </row>
    <row r="19" spans="1:46" x14ac:dyDescent="0.25">
      <c r="A19" t="str">
        <f ca="1">OFFSET(Results_Grouping_Chicken!$E$9,0,N18)</f>
        <v>S5_14 - Retail Donation to Food Bank (Estimate)</v>
      </c>
      <c r="B19">
        <f ca="1">OFFSET(Results_Grouping_Chicken!F$31,0,$N18)</f>
        <v>71.449581675729704</v>
      </c>
      <c r="C19">
        <f ca="1">OFFSET(Results_Grouping_Chicken!G$31,0,$N18)</f>
        <v>-194.82068283924201</v>
      </c>
      <c r="D19">
        <f ca="1">OFFSET(Results_Grouping_Chicken!H$31,0,$N18)</f>
        <v>-34.9071278524425</v>
      </c>
      <c r="E19">
        <f ca="1">OFFSET(Results_Grouping_Chicken!I$31,0,$N18)</f>
        <v>539.95411892224797</v>
      </c>
      <c r="F19">
        <f ca="1">OFFSET(Results_Grouping_Chicken!J$31,0,$N18)</f>
        <v>86348.216570541597</v>
      </c>
      <c r="G19">
        <f ca="1">OFFSET(Results_Grouping_Chicken!K$31,0,$N18)</f>
        <v>704.49913424429894</v>
      </c>
      <c r="H19">
        <f t="shared" ref="H19:H20" ca="1" si="11">G4+E4</f>
        <v>3485.4231493623561</v>
      </c>
      <c r="I19">
        <f t="shared" ca="1" si="5"/>
        <v>90919.814744054544</v>
      </c>
      <c r="M19">
        <f t="shared" ca="1" si="6"/>
        <v>1086.175024150592</v>
      </c>
      <c r="N19">
        <v>119</v>
      </c>
      <c r="AP19" t="s">
        <v>111</v>
      </c>
      <c r="AQ19">
        <f ca="1">$I$52</f>
        <v>31332.955111556894</v>
      </c>
      <c r="AR19">
        <f ca="1">$I$53</f>
        <v>33968.043399376984</v>
      </c>
      <c r="AS19">
        <f ca="1">$I$54</f>
        <v>36593.720657597813</v>
      </c>
      <c r="AT19">
        <f t="shared" ca="1" si="9"/>
        <v>5260.7655460409187</v>
      </c>
    </row>
    <row r="20" spans="1:46" x14ac:dyDescent="0.25">
      <c r="A20" t="str">
        <f ca="1">OFFSET(Results_Grouping_Chicken!$E$9,0,N19)</f>
        <v>S5_20 - Retail Donation to Food Bank (Estimate)</v>
      </c>
      <c r="B20">
        <f ca="1">OFFSET(Results_Grouping_Chicken!F$31,0,$N19)</f>
        <v>71.449581675729704</v>
      </c>
      <c r="C20">
        <f ca="1">OFFSET(Results_Grouping_Chicken!G$31,0,$N19)</f>
        <v>-209.432234052186</v>
      </c>
      <c r="D20">
        <f ca="1">OFFSET(Results_Grouping_Chicken!H$31,0,$N19)</f>
        <v>-53.607374916250997</v>
      </c>
      <c r="E20">
        <f ca="1">OFFSET(Results_Grouping_Chicken!I$31,0,$N19)</f>
        <v>580.45067784141702</v>
      </c>
      <c r="F20">
        <f ca="1">OFFSET(Results_Grouping_Chicken!J$31,0,$N19)</f>
        <v>92824.332813332207</v>
      </c>
      <c r="G20">
        <f ca="1">OFFSET(Results_Grouping_Chicken!K$31,0,$N19)</f>
        <v>807.09403649665001</v>
      </c>
      <c r="H20">
        <f t="shared" ca="1" si="11"/>
        <v>3796.5873527485678</v>
      </c>
      <c r="I20">
        <f t="shared" ca="1" si="5"/>
        <v>97816.874853126137</v>
      </c>
      <c r="M20">
        <f t="shared" ca="1" si="6"/>
        <v>1195.9546870453596</v>
      </c>
      <c r="N20">
        <v>126</v>
      </c>
      <c r="AP20" s="12" t="s">
        <v>228</v>
      </c>
      <c r="AQ20" s="12">
        <f ca="1">I55</f>
        <v>70917.854247434647</v>
      </c>
      <c r="AR20" s="12">
        <f ca="1">I56</f>
        <v>76774.969209105242</v>
      </c>
      <c r="AS20" s="12">
        <f ca="1">I57</f>
        <v>82611.165903055764</v>
      </c>
      <c r="AT20" s="12">
        <f t="shared" ca="1" si="9"/>
        <v>11693.311655621117</v>
      </c>
    </row>
    <row r="21" spans="1:46" x14ac:dyDescent="0.25">
      <c r="A21" t="str">
        <f ca="1">OFFSET(Results_Grouping_Chicken!$E$9,0,N20)</f>
        <v>S6_07 - Prepared Food from Retail (Estimate)</v>
      </c>
      <c r="B21">
        <f ca="1">OFFSET(Results_Grouping_Chicken!F$31,0,$N20)</f>
        <v>71.449581675729704</v>
      </c>
      <c r="C21">
        <f ca="1">OFFSET(Results_Grouping_Chicken!G$31,0,$N20)</f>
        <v>-28.206576473800599</v>
      </c>
      <c r="D21">
        <f ca="1">OFFSET(Results_Grouping_Chicken!H$31,0,$N20)</f>
        <v>-16.1398548134949</v>
      </c>
      <c r="E21">
        <f ca="1">OFFSET(Results_Grouping_Chicken!I$31,0,$N20)</f>
        <v>306.03338773272799</v>
      </c>
      <c r="F21">
        <f ca="1">OFFSET(Results_Grouping_Chicken!J$31,0,$N20)</f>
        <v>72624.706663078599</v>
      </c>
      <c r="G21">
        <f ca="1">OFFSET(Results_Grouping_Chicken!K$31,0,$N20)</f>
        <v>185.69096576427199</v>
      </c>
      <c r="H21">
        <f ca="1">G3+E3</f>
        <v>3173.1436620930481</v>
      </c>
      <c r="I21">
        <f t="shared" ca="1" si="5"/>
        <v>76316.67782905708</v>
      </c>
      <c r="M21">
        <f t="shared" ca="1" si="6"/>
        <v>518.82750388543423</v>
      </c>
      <c r="N21">
        <v>133</v>
      </c>
      <c r="P21" s="5"/>
      <c r="AP21" s="5" t="s">
        <v>94</v>
      </c>
      <c r="AQ21" t="s">
        <v>112</v>
      </c>
      <c r="AR21" t="s">
        <v>113</v>
      </c>
      <c r="AS21" t="s">
        <v>114</v>
      </c>
      <c r="AT21" t="s">
        <v>115</v>
      </c>
    </row>
    <row r="22" spans="1:46" x14ac:dyDescent="0.25">
      <c r="A22" t="str">
        <f ca="1">OFFSET(Results_Grouping_Chicken!$E$9,0,N21)</f>
        <v>S6_14 - Prepared Food from Retail (Estimate)</v>
      </c>
      <c r="B22">
        <f ca="1">OFFSET(Results_Grouping_Chicken!F$31,0,$N21)</f>
        <v>71.449581675729704</v>
      </c>
      <c r="C22">
        <f ca="1">OFFSET(Results_Grouping_Chicken!G$31,0,$N21)</f>
        <v>-30.5024606053891</v>
      </c>
      <c r="D22">
        <f ca="1">OFFSET(Results_Grouping_Chicken!H$31,0,$N21)</f>
        <v>-34.9071278524425</v>
      </c>
      <c r="E22">
        <f ca="1">OFFSET(Results_Grouping_Chicken!I$31,0,$N21)</f>
        <v>330.94308208306597</v>
      </c>
      <c r="F22">
        <f ca="1">OFFSET(Results_Grouping_Chicken!J$31,0,$N21)</f>
        <v>78536.019996119794</v>
      </c>
      <c r="G22">
        <f ca="1">OFFSET(Results_Grouping_Chicken!K$31,0,$N21)</f>
        <v>254.80569868123999</v>
      </c>
      <c r="H22">
        <f t="shared" ref="H22:H23" ca="1" si="12">G4+E4</f>
        <v>3485.4231493623561</v>
      </c>
      <c r="I22">
        <f t="shared" ca="1" si="5"/>
        <v>82613.23191946435</v>
      </c>
      <c r="M22">
        <f t="shared" ca="1" si="6"/>
        <v>591.78877398220402</v>
      </c>
      <c r="N22">
        <v>140</v>
      </c>
      <c r="AP22" t="s">
        <v>246</v>
      </c>
      <c r="AQ22">
        <f ca="1">$I$59</f>
        <v>10737.089700242119</v>
      </c>
      <c r="AR22">
        <f ca="1">$I$60</f>
        <v>11641.769986321418</v>
      </c>
      <c r="AS22">
        <f ca="1">$I$61</f>
        <v>12543.219271378999</v>
      </c>
      <c r="AT22">
        <f ca="1">AS22-AQ22</f>
        <v>1806.1295711368803</v>
      </c>
    </row>
    <row r="23" spans="1:46" x14ac:dyDescent="0.25">
      <c r="A23" t="str">
        <f ca="1">OFFSET(Results_Grouping_Chicken!$E$9,0,N22)</f>
        <v>S6_20 - Prepared Food from Retail (Estimate)</v>
      </c>
      <c r="B23">
        <f ca="1">OFFSET(Results_Grouping_Chicken!F$31,0,$N22)</f>
        <v>71.449581675729704</v>
      </c>
      <c r="C23">
        <f ca="1">OFFSET(Results_Grouping_Chicken!G$31,0,$N22)</f>
        <v>-32.790145150793201</v>
      </c>
      <c r="D23">
        <f ca="1">OFFSET(Results_Grouping_Chicken!H$31,0,$N22)</f>
        <v>-53.607374916250997</v>
      </c>
      <c r="E23">
        <f ca="1">OFFSET(Results_Grouping_Chicken!I$31,0,$N22)</f>
        <v>355.76381323929598</v>
      </c>
      <c r="F23">
        <f ca="1">OFFSET(Results_Grouping_Chicken!J$31,0,$N22)</f>
        <v>84426.221495828795</v>
      </c>
      <c r="G23">
        <f ca="1">OFFSET(Results_Grouping_Chicken!K$31,0,$N22)</f>
        <v>323.67359326636199</v>
      </c>
      <c r="H23">
        <f t="shared" ca="1" si="12"/>
        <v>3796.5873527485678</v>
      </c>
      <c r="I23">
        <f t="shared" ca="1" si="5"/>
        <v>88887.298316691697</v>
      </c>
      <c r="M23">
        <f t="shared" ca="1" si="6"/>
        <v>664.48946811434348</v>
      </c>
      <c r="N23">
        <v>147</v>
      </c>
      <c r="AP23" t="s">
        <v>105</v>
      </c>
      <c r="AQ23">
        <f ca="1">$I$62</f>
        <v>8068.2856697335428</v>
      </c>
      <c r="AR23">
        <f ca="1">$I$63</f>
        <v>8755.737720771438</v>
      </c>
      <c r="AS23">
        <f ca="1">$I$64</f>
        <v>9440.7345859127654</v>
      </c>
      <c r="AT23">
        <f t="shared" ref="AT23:AT30" ca="1" si="13">AS23-AQ23</f>
        <v>1372.4489161792226</v>
      </c>
    </row>
    <row r="24" spans="1:46" x14ac:dyDescent="0.25">
      <c r="A24" t="str">
        <f ca="1">OFFSET(Results_Grouping_Chicken!$E$9,0,N23)</f>
        <v>S7_07 - Direct Donation of Prepared Food (Estimate)</v>
      </c>
      <c r="B24">
        <f ca="1">OFFSET(Results_Grouping_Chicken!F$31,0,$N23)</f>
        <v>71.449581675729704</v>
      </c>
      <c r="C24">
        <f ca="1">OFFSET(Results_Grouping_Chicken!G$31,0,$N23)</f>
        <v>0</v>
      </c>
      <c r="D24">
        <f ca="1">OFFSET(Results_Grouping_Chicken!H$31,0,$N23)</f>
        <v>-16.1398548134949</v>
      </c>
      <c r="E24">
        <f ca="1">OFFSET(Results_Grouping_Chicken!I$31,0,$N23)</f>
        <v>0</v>
      </c>
      <c r="F24">
        <f ca="1">OFFSET(Results_Grouping_Chicken!J$31,0,$N23)</f>
        <v>64828.773266800301</v>
      </c>
      <c r="G24">
        <f ca="1">OFFSET(Results_Grouping_Chicken!K$31,0,$N23)</f>
        <v>49.935809360315602</v>
      </c>
      <c r="H24">
        <f ca="1">G3+E3</f>
        <v>3173.1436620930481</v>
      </c>
      <c r="I24">
        <f t="shared" ca="1" si="5"/>
        <v>68107.162465115907</v>
      </c>
      <c r="M24">
        <f t="shared" ca="1" si="6"/>
        <v>105.24553622255041</v>
      </c>
      <c r="N24">
        <v>154</v>
      </c>
      <c r="AP24" t="s">
        <v>106</v>
      </c>
      <c r="AQ24">
        <f ca="1">$I$65</f>
        <v>16084.680465553303</v>
      </c>
      <c r="AR24">
        <f ca="1">$I$66</f>
        <v>17478.630119396392</v>
      </c>
      <c r="AS24">
        <f ca="1">$I$67</f>
        <v>18867.601381618639</v>
      </c>
      <c r="AT24">
        <f t="shared" ca="1" si="13"/>
        <v>2782.9209160653354</v>
      </c>
    </row>
    <row r="25" spans="1:46" x14ac:dyDescent="0.25">
      <c r="A25" t="str">
        <f ca="1">OFFSET(Results_Grouping_Chicken!$E$9,0,N24)</f>
        <v>S7_14 - Direct Donation of Prepared Food (Estimate)</v>
      </c>
      <c r="B25">
        <f ca="1">OFFSET(Results_Grouping_Chicken!F$31,0,$N24)</f>
        <v>71.449581675729704</v>
      </c>
      <c r="C25">
        <f ca="1">OFFSET(Results_Grouping_Chicken!G$31,0,$N24)</f>
        <v>0</v>
      </c>
      <c r="D25">
        <f ca="1">OFFSET(Results_Grouping_Chicken!H$31,0,$N24)</f>
        <v>-34.9071278524425</v>
      </c>
      <c r="E25">
        <f ca="1">OFFSET(Results_Grouping_Chicken!I$31,0,$N24)</f>
        <v>0</v>
      </c>
      <c r="F25">
        <f ca="1">OFFSET(Results_Grouping_Chicken!J$31,0,$N24)</f>
        <v>70105.533881539901</v>
      </c>
      <c r="G25">
        <f ca="1">OFFSET(Results_Grouping_Chicken!K$31,0,$N24)</f>
        <v>108.000703965334</v>
      </c>
      <c r="H25">
        <f t="shared" ref="H25:H26" ca="1" si="14">G4+E4</f>
        <v>3485.4231493623561</v>
      </c>
      <c r="I25">
        <f t="shared" ca="1" si="5"/>
        <v>73735.500188690872</v>
      </c>
      <c r="M25">
        <f t="shared" ca="1" si="6"/>
        <v>144.54315778862122</v>
      </c>
      <c r="N25">
        <v>161</v>
      </c>
      <c r="AP25" t="s">
        <v>107</v>
      </c>
      <c r="AQ25">
        <f ca="1">$I$68</f>
        <v>10619.386208653694</v>
      </c>
      <c r="AR25">
        <f ca="1">$I$69</f>
        <v>11568.486329958452</v>
      </c>
      <c r="AS25">
        <f ca="1">$I$70</f>
        <v>12514.196807972841</v>
      </c>
      <c r="AT25">
        <f t="shared" ca="1" si="13"/>
        <v>1894.8105993191475</v>
      </c>
    </row>
    <row r="26" spans="1:46" x14ac:dyDescent="0.25">
      <c r="A26" t="str">
        <f ca="1">OFFSET(Results_Grouping_Chicken!$E$9,0,N25)</f>
        <v>S7_20 - Direct Donation of Prepared Food (Estimate)</v>
      </c>
      <c r="B26">
        <f ca="1">OFFSET(Results_Grouping_Chicken!F$31,0,$N25)</f>
        <v>71.449581675729704</v>
      </c>
      <c r="C26">
        <f ca="1">OFFSET(Results_Grouping_Chicken!G$31,0,$N25)</f>
        <v>0</v>
      </c>
      <c r="D26">
        <f ca="1">OFFSET(Results_Grouping_Chicken!H$31,0,$N25)</f>
        <v>-53.607374916250997</v>
      </c>
      <c r="E26">
        <f ca="1">OFFSET(Results_Grouping_Chicken!I$31,0,$N25)</f>
        <v>0</v>
      </c>
      <c r="F26">
        <f ca="1">OFFSET(Results_Grouping_Chicken!J$31,0,$N25)</f>
        <v>75363.4489226554</v>
      </c>
      <c r="G26">
        <f ca="1">OFFSET(Results_Grouping_Chicken!K$31,0,$N25)</f>
        <v>165.858223946762</v>
      </c>
      <c r="H26">
        <f t="shared" ca="1" si="14"/>
        <v>3796.5873527485678</v>
      </c>
      <c r="I26">
        <f t="shared" ca="1" si="5"/>
        <v>79343.736706110212</v>
      </c>
      <c r="M26">
        <f t="shared" ca="1" si="6"/>
        <v>183.7004307062407</v>
      </c>
      <c r="N26">
        <v>168</v>
      </c>
      <c r="AP26" t="s">
        <v>108</v>
      </c>
      <c r="AQ26">
        <f ca="1">$I$71</f>
        <v>11028.610720294415</v>
      </c>
      <c r="AR26">
        <f ca="1">$I$72</f>
        <v>12011.019813476911</v>
      </c>
      <c r="AS26">
        <f ca="1">$I$73</f>
        <v>12989.92030275519</v>
      </c>
      <c r="AT26">
        <f t="shared" ca="1" si="13"/>
        <v>1961.3095824607753</v>
      </c>
    </row>
    <row r="27" spans="1:46" x14ac:dyDescent="0.25">
      <c r="A27" t="str">
        <f ca="1">OFFSET(Results_Grouping_Chicken!$E$9,0,N26)</f>
        <v>S8_07_Car - Local Small Business Food Rescue App (Estimate)</v>
      </c>
      <c r="B27">
        <f ca="1">OFFSET(Results_Grouping_Chicken!F$31,0,$N26)</f>
        <v>71.449581675729704</v>
      </c>
      <c r="C27">
        <f ca="1">OFFSET(Results_Grouping_Chicken!G$31,0,$N26)</f>
        <v>-230.56935447849901</v>
      </c>
      <c r="D27">
        <f ca="1">OFFSET(Results_Grouping_Chicken!H$31,0,$N26)</f>
        <v>-16.1398548134949</v>
      </c>
      <c r="E27">
        <f ca="1">OFFSET(Results_Grouping_Chicken!I$31,0,$N26)</f>
        <v>293.10665428187201</v>
      </c>
      <c r="F27">
        <f ca="1">OFFSET(Results_Grouping_Chicken!J$31,0,$N26)</f>
        <v>129595.403353444</v>
      </c>
      <c r="G27">
        <f ca="1">OFFSET(Results_Grouping_Chicken!K$31,0,$N26)</f>
        <v>11544.6241112392</v>
      </c>
      <c r="H27" s="12">
        <f ca="1">G3+E3</f>
        <v>3173.1436620930481</v>
      </c>
      <c r="I27">
        <f t="shared" ref="I27:I29" ca="1" si="15">SUM(B27:H27)</f>
        <v>144431.01815344187</v>
      </c>
      <c r="M27">
        <f t="shared" ref="M27:M29" ca="1" si="16">SUM(B27:E27,G27)</f>
        <v>11662.471137904808</v>
      </c>
      <c r="N27">
        <v>175</v>
      </c>
      <c r="AP27" t="s">
        <v>109</v>
      </c>
      <c r="AQ27">
        <f ca="1">$I$74</f>
        <v>12451.144068147332</v>
      </c>
      <c r="AR27">
        <f ca="1">$I$75</f>
        <v>13549.340759410878</v>
      </c>
      <c r="AS27">
        <f ca="1">$I$76</f>
        <v>14643.615319634197</v>
      </c>
      <c r="AT27">
        <f t="shared" ca="1" si="13"/>
        <v>2192.4712514868643</v>
      </c>
    </row>
    <row r="28" spans="1:46" x14ac:dyDescent="0.25">
      <c r="A28" t="str">
        <f ca="1">OFFSET(Results_Grouping_Chicken!$E$9,0,N27)</f>
        <v>S8_14_Car - Local Small Business Food Rescue App (Estimate)</v>
      </c>
      <c r="B28">
        <f ca="1">OFFSET(Results_Grouping_Chicken!F$31,0,$N27)</f>
        <v>71.449581675729704</v>
      </c>
      <c r="C28">
        <f ca="1">OFFSET(Results_Grouping_Chicken!G$31,0,$N27)</f>
        <v>-249.336627517446</v>
      </c>
      <c r="D28">
        <f ca="1">OFFSET(Results_Grouping_Chicken!H$31,0,$N27)</f>
        <v>-34.9071278524425</v>
      </c>
      <c r="E28">
        <f ca="1">OFFSET(Results_Grouping_Chicken!I$31,0,$N27)</f>
        <v>316.96417265365301</v>
      </c>
      <c r="F28">
        <f ca="1">OFFSET(Results_Grouping_Chicken!J$31,0,$N27)</f>
        <v>140143.866417096</v>
      </c>
      <c r="G28">
        <f ca="1">OFFSET(Results_Grouping_Chicken!K$31,0,$N27)</f>
        <v>12538.303169950599</v>
      </c>
      <c r="H28" s="12">
        <f ca="1">G4+E4</f>
        <v>3485.4231493623561</v>
      </c>
      <c r="I28">
        <f t="shared" ca="1" si="15"/>
        <v>156271.76273536845</v>
      </c>
      <c r="M28">
        <f t="shared" ca="1" si="16"/>
        <v>12642.473168910094</v>
      </c>
      <c r="N28">
        <v>182</v>
      </c>
      <c r="AP28" t="s">
        <v>110</v>
      </c>
      <c r="AQ28">
        <f ca="1">$I$77</f>
        <v>11242.861591894962</v>
      </c>
      <c r="AR28">
        <f ca="1">$I$78</f>
        <v>12242.709709510051</v>
      </c>
      <c r="AS28">
        <f ca="1">$I$79</f>
        <v>13238.986940990811</v>
      </c>
      <c r="AT28">
        <f t="shared" ca="1" si="13"/>
        <v>1996.1253490958497</v>
      </c>
    </row>
    <row r="29" spans="1:46" x14ac:dyDescent="0.25">
      <c r="A29" t="str">
        <f ca="1">OFFSET(Results_Grouping_Chicken!$E$9,0,N28)</f>
        <v>S8_20_Car - Local Small Business Food Rescue App (Estimate)</v>
      </c>
      <c r="B29">
        <f ca="1">OFFSET(Results_Grouping_Chicken!F$31,0,$N28)</f>
        <v>71.449581675729704</v>
      </c>
      <c r="C29">
        <f ca="1">OFFSET(Results_Grouping_Chicken!G$31,0,$N28)</f>
        <v>-268.03687458125501</v>
      </c>
      <c r="D29">
        <f ca="1">OFFSET(Results_Grouping_Chicken!H$31,0,$N28)</f>
        <v>-53.607374916250997</v>
      </c>
      <c r="E29">
        <f ca="1">OFFSET(Results_Grouping_Chicken!I$31,0,$N28)</f>
        <v>340.73648560267702</v>
      </c>
      <c r="F29">
        <f ca="1">OFFSET(Results_Grouping_Chicken!J$31,0,$N28)</f>
        <v>150654.65639837901</v>
      </c>
      <c r="G29">
        <f ca="1">OFFSET(Results_Grouping_Chicken!K$31,0,$N28)</f>
        <v>13528.433374881</v>
      </c>
      <c r="H29" s="12">
        <f ca="1">G5+E5</f>
        <v>3796.5873527485678</v>
      </c>
      <c r="I29">
        <f t="shared" ca="1" si="15"/>
        <v>168070.21894378948</v>
      </c>
      <c r="M29">
        <f t="shared" ca="1" si="16"/>
        <v>13618.975192661901</v>
      </c>
      <c r="AP29" t="s">
        <v>111</v>
      </c>
      <c r="AQ29">
        <f ca="1">$I$80</f>
        <v>10018.725729451709</v>
      </c>
      <c r="AR29">
        <f ca="1">$I$81</f>
        <v>10918.934881519097</v>
      </c>
      <c r="AS29">
        <f ca="1">$I$82</f>
        <v>11815.929000900538</v>
      </c>
      <c r="AT29">
        <f t="shared" ca="1" si="13"/>
        <v>1797.2032714488287</v>
      </c>
    </row>
    <row r="30" spans="1:46" x14ac:dyDescent="0.25">
      <c r="A30" s="5" t="s">
        <v>93</v>
      </c>
      <c r="B30" t="str">
        <f>B2</f>
        <v>Avoided Disposal</v>
      </c>
      <c r="C30" t="s">
        <v>34</v>
      </c>
      <c r="D30" t="s">
        <v>35</v>
      </c>
      <c r="E30" t="s">
        <v>36</v>
      </c>
      <c r="F30" t="s">
        <v>99</v>
      </c>
      <c r="G30" t="s">
        <v>38</v>
      </c>
      <c r="H30" t="s">
        <v>95</v>
      </c>
      <c r="I30" t="s">
        <v>96</v>
      </c>
      <c r="J30" t="s">
        <v>102</v>
      </c>
      <c r="K30" t="s">
        <v>101</v>
      </c>
      <c r="L30" t="s">
        <v>103</v>
      </c>
      <c r="N30">
        <v>0</v>
      </c>
      <c r="AP30" s="12" t="s">
        <v>228</v>
      </c>
      <c r="AQ30" s="12">
        <f ca="1">I83</f>
        <v>28309.826750540455</v>
      </c>
      <c r="AR30" s="12">
        <f ca="1">I84</f>
        <v>30698.84645083595</v>
      </c>
      <c r="AS30" s="12">
        <f ca="1">I85</f>
        <v>33079.333937916272</v>
      </c>
      <c r="AT30" s="12">
        <f t="shared" ca="1" si="13"/>
        <v>4769.507187375817</v>
      </c>
    </row>
    <row r="31" spans="1:46" x14ac:dyDescent="0.25">
      <c r="A31" t="str">
        <f t="shared" ref="A31:A54" si="17">A3</f>
        <v>S1_07 - Redistribution from Grower/Packer (OFB)</v>
      </c>
      <c r="B31">
        <f ca="1">OFFSET(Results_Grouping_Milk!F$31,0,$N30)</f>
        <v>71.449581675729704</v>
      </c>
      <c r="C31" s="3">
        <f ca="1">OFFSET(Results_Grouping_Milk!G$31,0,$N30)</f>
        <v>-179.37218731958399</v>
      </c>
      <c r="D31">
        <f ca="1">OFFSET(Results_Grouping_Milk!H$31,0,$N30)</f>
        <v>-16.1398548134949</v>
      </c>
      <c r="E31">
        <f ca="1">OFFSET(Results_Grouping_Milk!I$31,0,$N30)</f>
        <v>468.29062687944798</v>
      </c>
      <c r="F31">
        <f ca="1">OFFSET(Results_Grouping_Milk!J$31,0,$N30)</f>
        <v>31998.957347217001</v>
      </c>
      <c r="G31">
        <f ca="1">OFFSET(Results_Grouping_Milk!K$31,0,$N30)</f>
        <v>2704.8530352135999</v>
      </c>
      <c r="H31">
        <v>0</v>
      </c>
      <c r="I31">
        <f t="shared" ca="1" si="5"/>
        <v>35048.038548852695</v>
      </c>
      <c r="M31">
        <f t="shared" ca="1" si="6"/>
        <v>3049.0812016356986</v>
      </c>
      <c r="N31">
        <v>7</v>
      </c>
    </row>
    <row r="32" spans="1:46" x14ac:dyDescent="0.25">
      <c r="A32" t="str">
        <f t="shared" ca="1" si="17"/>
        <v>S1_14 - Redistribution from Grower/Packer (OFB)</v>
      </c>
      <c r="B32">
        <f ca="1">OFFSET(Results_Grouping_Milk!F$31,0,$N31)</f>
        <v>71.449581675729704</v>
      </c>
      <c r="C32" s="3">
        <f ca="1">OFFSET(Results_Grouping_Milk!G$31,0,$N31)</f>
        <v>-193.97224907815499</v>
      </c>
      <c r="D32">
        <f ca="1">OFFSET(Results_Grouping_Milk!H$31,0,$N31)</f>
        <v>-34.9071278524425</v>
      </c>
      <c r="E32">
        <f ca="1">OFFSET(Results_Grouping_Milk!I$31,0,$N31)</f>
        <v>506.40730581149597</v>
      </c>
      <c r="F32">
        <f ca="1">OFFSET(Results_Grouping_Milk!J$31,0,$N31)</f>
        <v>34603.5236429207</v>
      </c>
      <c r="G32">
        <f ca="1">OFFSET(Results_Grouping_Milk!K$31,0,$N31)</f>
        <v>2979.0158435508602</v>
      </c>
      <c r="H32">
        <v>0</v>
      </c>
      <c r="I32">
        <f t="shared" ca="1" si="5"/>
        <v>37931.516997028186</v>
      </c>
      <c r="M32">
        <f t="shared" ca="1" si="6"/>
        <v>3327.9933541074884</v>
      </c>
      <c r="N32">
        <v>14</v>
      </c>
    </row>
    <row r="33" spans="1:14" x14ac:dyDescent="0.25">
      <c r="A33" t="str">
        <f t="shared" ca="1" si="17"/>
        <v>S1_20 - Redistribution from Grower/Packer (OFB)</v>
      </c>
      <c r="B33">
        <f ca="1">OFFSET(Results_Grouping_Milk!F$31,0,$N32)</f>
        <v>71.449581675729704</v>
      </c>
      <c r="C33" s="3">
        <f ca="1">OFFSET(Results_Grouping_Milk!G$31,0,$N32)</f>
        <v>-208.520167759017</v>
      </c>
      <c r="D33">
        <f ca="1">OFFSET(Results_Grouping_Milk!H$31,0,$N32)</f>
        <v>-53.607374916250997</v>
      </c>
      <c r="E33">
        <f ca="1">OFFSET(Results_Grouping_Milk!I$31,0,$N32)</f>
        <v>544.38785374735801</v>
      </c>
      <c r="F33">
        <f ca="1">OFFSET(Results_Grouping_Milk!J$31,0,$N32)</f>
        <v>37198.787916139801</v>
      </c>
      <c r="G33">
        <f ca="1">OFFSET(Results_Grouping_Milk!K$31,0,$N32)</f>
        <v>3252.1994990012099</v>
      </c>
      <c r="H33">
        <v>0</v>
      </c>
      <c r="I33">
        <f t="shared" ca="1" si="5"/>
        <v>40804.697307888833</v>
      </c>
      <c r="M33">
        <f t="shared" ca="1" si="6"/>
        <v>3605.9093917490295</v>
      </c>
      <c r="N33">
        <v>21</v>
      </c>
    </row>
    <row r="34" spans="1:14" x14ac:dyDescent="0.25">
      <c r="A34" t="str">
        <f t="shared" ca="1" si="17"/>
        <v>S2_07 - Gleaning (SH)</v>
      </c>
      <c r="B34">
        <f ca="1">OFFSET(Results_Grouping_Milk!F$31,0,$N33)</f>
        <v>71.449581675729704</v>
      </c>
      <c r="C34">
        <f ca="1">OFFSET(Results_Grouping_Milk!G$31,0,$N33)</f>
        <v>-15.963427102859001</v>
      </c>
      <c r="D34">
        <f ca="1">OFFSET(Results_Grouping_Milk!H$31,0,$N33)</f>
        <v>-16.1398548134949</v>
      </c>
      <c r="E34">
        <f ca="1">OFFSET(Results_Grouping_Milk!I$31,0,$N33)</f>
        <v>448.11458577016202</v>
      </c>
      <c r="F34">
        <f ca="1">OFFSET(Results_Grouping_Milk!J$31,0,$N33)</f>
        <v>29926.9691122113</v>
      </c>
      <c r="G34">
        <f ca="1">OFFSET(Results_Grouping_Milk!K$31,0,$N33)</f>
        <v>390.62822949585501</v>
      </c>
      <c r="H34">
        <v>0</v>
      </c>
      <c r="I34">
        <f t="shared" ca="1" si="5"/>
        <v>30805.058227236692</v>
      </c>
      <c r="M34">
        <f t="shared" ca="1" si="6"/>
        <v>878.08911502539286</v>
      </c>
      <c r="N34">
        <v>28</v>
      </c>
    </row>
    <row r="35" spans="1:14" x14ac:dyDescent="0.25">
      <c r="A35" t="str">
        <f t="shared" ca="1" si="17"/>
        <v>S2_14 - Gleaning (SH)</v>
      </c>
      <c r="B35">
        <f ca="1">OFFSET(Results_Grouping_Milk!F$31,0,$N34)</f>
        <v>71.449581675729704</v>
      </c>
      <c r="C35">
        <f ca="1">OFFSET(Results_Grouping_Milk!G$31,0,$N34)</f>
        <v>-17.262775820533601</v>
      </c>
      <c r="D35">
        <f ca="1">OFFSET(Results_Grouping_Milk!H$31,0,$N34)</f>
        <v>-34.9071278524425</v>
      </c>
      <c r="E35">
        <f ca="1">OFFSET(Results_Grouping_Milk!I$31,0,$N34)</f>
        <v>484.58902879796602</v>
      </c>
      <c r="F35">
        <f ca="1">OFFSET(Results_Grouping_Milk!J$31,0,$N34)</f>
        <v>32362.885202740101</v>
      </c>
      <c r="G35">
        <f ca="1">OFFSET(Results_Grouping_Milk!K$31,0,$N34)</f>
        <v>476.42390248399897</v>
      </c>
      <c r="H35">
        <v>0</v>
      </c>
      <c r="I35">
        <f t="shared" ca="1" si="5"/>
        <v>33343.17781202482</v>
      </c>
      <c r="M35">
        <f t="shared" ca="1" si="6"/>
        <v>980.29260928471854</v>
      </c>
      <c r="N35">
        <v>35</v>
      </c>
    </row>
    <row r="36" spans="1:14" x14ac:dyDescent="0.25">
      <c r="A36" t="str">
        <f t="shared" ca="1" si="17"/>
        <v>S2_20 - Gleaning (SH)</v>
      </c>
      <c r="B36">
        <f ca="1">OFFSET(Results_Grouping_Milk!F$31,0,$N35)</f>
        <v>71.449581675729704</v>
      </c>
      <c r="C36">
        <f ca="1">OFFSET(Results_Grouping_Milk!G$31,0,$N35)</f>
        <v>-18.557484007073601</v>
      </c>
      <c r="D36">
        <f ca="1">OFFSET(Results_Grouping_Milk!H$31,0,$N35)</f>
        <v>-53.607374916250997</v>
      </c>
      <c r="E36">
        <f ca="1">OFFSET(Results_Grouping_Milk!I$31,0,$N35)</f>
        <v>520.93320595781302</v>
      </c>
      <c r="F36">
        <f ca="1">OFFSET(Results_Grouping_Milk!J$31,0,$N35)</f>
        <v>34790.101592945699</v>
      </c>
      <c r="G36">
        <f ca="1">OFFSET(Results_Grouping_Milk!K$31,0,$N35)</f>
        <v>561.91316235432703</v>
      </c>
      <c r="H36">
        <v>0</v>
      </c>
      <c r="I36">
        <f t="shared" ca="1" si="5"/>
        <v>35872.232684010247</v>
      </c>
      <c r="M36">
        <f t="shared" ca="1" si="6"/>
        <v>1082.1310910645452</v>
      </c>
      <c r="N36">
        <v>42</v>
      </c>
    </row>
    <row r="37" spans="1:14" x14ac:dyDescent="0.25">
      <c r="A37" t="str">
        <f t="shared" ca="1" si="17"/>
        <v>S3_07_Car - Gleaning (UG)</v>
      </c>
      <c r="B37">
        <f ca="1">OFFSET(Results_Grouping_Milk!F$31,0,$N36)</f>
        <v>71.449581675729704</v>
      </c>
      <c r="C37">
        <f ca="1">OFFSET(Results_Grouping_Milk!G$31,0,$N36)</f>
        <v>-15.963427102859001</v>
      </c>
      <c r="D37">
        <f ca="1">OFFSET(Results_Grouping_Milk!H$31,0,$N36)</f>
        <v>-16.1398548134949</v>
      </c>
      <c r="E37">
        <f ca="1">OFFSET(Results_Grouping_Milk!I$31,0,$N36)</f>
        <v>291.55440406249699</v>
      </c>
      <c r="F37">
        <f ca="1">OFFSET(Results_Grouping_Milk!J$31,0,$N36)</f>
        <v>29941.319598300801</v>
      </c>
      <c r="G37">
        <f ca="1">OFFSET(Results_Grouping_Milk!K$31,0,$N36)</f>
        <v>5855.2823513754802</v>
      </c>
      <c r="H37">
        <f ca="1">G31</f>
        <v>2704.8530352135999</v>
      </c>
      <c r="I37">
        <f t="shared" ca="1" si="5"/>
        <v>38832.355688711752</v>
      </c>
      <c r="M37">
        <f t="shared" ca="1" si="6"/>
        <v>6186.1830551973526</v>
      </c>
      <c r="N37">
        <v>49</v>
      </c>
    </row>
    <row r="38" spans="1:14" x14ac:dyDescent="0.25">
      <c r="A38" t="str">
        <f t="shared" ca="1" si="17"/>
        <v>S3_14_Car - Gleaning (UG)</v>
      </c>
      <c r="B38">
        <f ca="1">OFFSET(Results_Grouping_Milk!F$31,0,$N37)</f>
        <v>71.449581675729704</v>
      </c>
      <c r="C38">
        <f ca="1">OFFSET(Results_Grouping_Milk!G$31,0,$N37)</f>
        <v>-17.262775820533601</v>
      </c>
      <c r="D38">
        <f ca="1">OFFSET(Results_Grouping_Milk!H$31,0,$N37)</f>
        <v>-34.9071278524425</v>
      </c>
      <c r="E38">
        <f ca="1">OFFSET(Results_Grouping_Milk!I$31,0,$N37)</f>
        <v>315.28557648618897</v>
      </c>
      <c r="F38">
        <f ca="1">OFFSET(Results_Grouping_Milk!J$31,0,$N37)</f>
        <v>32378.4037516508</v>
      </c>
      <c r="G38">
        <f ca="1">OFFSET(Results_Grouping_Milk!K$31,0,$N37)</f>
        <v>6385.8754528887002</v>
      </c>
      <c r="H38">
        <f t="shared" ref="H38:H39" ca="1" si="18">G32</f>
        <v>2979.0158435508602</v>
      </c>
      <c r="I38">
        <f ca="1">SUM(B38:H38)</f>
        <v>42077.860302579298</v>
      </c>
      <c r="M38">
        <f t="shared" ca="1" si="6"/>
        <v>6720.4407073776429</v>
      </c>
      <c r="N38">
        <v>56</v>
      </c>
    </row>
    <row r="39" spans="1:14" x14ac:dyDescent="0.25">
      <c r="A39" t="str">
        <f t="shared" ca="1" si="17"/>
        <v>S3_20_Car - Gleaning (UG)</v>
      </c>
      <c r="B39">
        <f ca="1">OFFSET(Results_Grouping_Milk!F$31,0,$N38)</f>
        <v>71.449581675729704</v>
      </c>
      <c r="C39">
        <f ca="1">OFFSET(Results_Grouping_Milk!G$31,0,$N38)</f>
        <v>-18.557484007073601</v>
      </c>
      <c r="D39">
        <f ca="1">OFFSET(Results_Grouping_Milk!H$31,0,$N38)</f>
        <v>-53.607374916250997</v>
      </c>
      <c r="E39">
        <f ca="1">OFFSET(Results_Grouping_Milk!I$31,0,$N38)</f>
        <v>338.93199472265297</v>
      </c>
      <c r="F39">
        <f ca="1">OFFSET(Results_Grouping_Milk!J$31,0,$N38)</f>
        <v>34806.784033024698</v>
      </c>
      <c r="G39">
        <f ca="1">OFFSET(Results_Grouping_Milk!K$31,0,$N38)</f>
        <v>6914.5735790393901</v>
      </c>
      <c r="H39">
        <f t="shared" ca="1" si="18"/>
        <v>3252.1994990012099</v>
      </c>
      <c r="I39">
        <f t="shared" ca="1" si="5"/>
        <v>45311.773828540354</v>
      </c>
      <c r="M39">
        <f t="shared" ca="1" si="6"/>
        <v>7252.7902965144485</v>
      </c>
      <c r="N39">
        <v>63</v>
      </c>
    </row>
    <row r="40" spans="1:14" x14ac:dyDescent="0.25">
      <c r="A40" t="str">
        <f t="shared" ca="1" si="17"/>
        <v>S3_07_Van - Gleaning (UG)</v>
      </c>
      <c r="B40">
        <f ca="1">OFFSET(Results_Grouping_Milk!F$31,0,$N39)</f>
        <v>71.449581675729704</v>
      </c>
      <c r="C40">
        <f ca="1">OFFSET(Results_Grouping_Milk!G$31,0,$N39)</f>
        <v>-15.963427102859001</v>
      </c>
      <c r="D40">
        <f ca="1">OFFSET(Results_Grouping_Milk!H$31,0,$N39)</f>
        <v>-16.1398548134949</v>
      </c>
      <c r="E40">
        <f ca="1">OFFSET(Results_Grouping_Milk!I$31,0,$N39)</f>
        <v>291.55440406249699</v>
      </c>
      <c r="F40">
        <f ca="1">OFFSET(Results_Grouping_Milk!J$31,0,$N39)</f>
        <v>29941.319598300801</v>
      </c>
      <c r="G40">
        <f ca="1">OFFSET(Results_Grouping_Milk!K$31,0,$N39)</f>
        <v>389.98809447587098</v>
      </c>
      <c r="H40">
        <f ca="1">G31</f>
        <v>2704.8530352135999</v>
      </c>
      <c r="I40">
        <f t="shared" ca="1" si="5"/>
        <v>33367.061431812144</v>
      </c>
      <c r="M40">
        <f t="shared" ca="1" si="6"/>
        <v>720.88879829774373</v>
      </c>
      <c r="N40">
        <v>70</v>
      </c>
    </row>
    <row r="41" spans="1:14" x14ac:dyDescent="0.25">
      <c r="A41" t="str">
        <f t="shared" ca="1" si="17"/>
        <v>S3_14_Van - Gleaning (UG)</v>
      </c>
      <c r="B41">
        <f ca="1">OFFSET(Results_Grouping_Milk!F$31,0,$N40)</f>
        <v>71.449581675729704</v>
      </c>
      <c r="C41">
        <f ca="1">OFFSET(Results_Grouping_Milk!G$31,0,$N40)</f>
        <v>-17.262775820533601</v>
      </c>
      <c r="D41">
        <f ca="1">OFFSET(Results_Grouping_Milk!H$31,0,$N40)</f>
        <v>-34.9071278524425</v>
      </c>
      <c r="E41">
        <f ca="1">OFFSET(Results_Grouping_Milk!I$31,0,$N40)</f>
        <v>315.28557648618897</v>
      </c>
      <c r="F41">
        <f ca="1">OFFSET(Results_Grouping_Milk!J$31,0,$N40)</f>
        <v>32378.4037516508</v>
      </c>
      <c r="G41">
        <f ca="1">OFFSET(Results_Grouping_Milk!K$31,0,$N40)</f>
        <v>475.73166345075998</v>
      </c>
      <c r="H41">
        <f t="shared" ref="H41:H42" ca="1" si="19">G32</f>
        <v>2979.0158435508602</v>
      </c>
      <c r="I41">
        <f t="shared" ca="1" si="5"/>
        <v>36167.716513141364</v>
      </c>
      <c r="M41">
        <f t="shared" ca="1" si="6"/>
        <v>810.29691793970255</v>
      </c>
      <c r="N41">
        <v>77</v>
      </c>
    </row>
    <row r="42" spans="1:14" x14ac:dyDescent="0.25">
      <c r="A42" t="str">
        <f t="shared" ca="1" si="17"/>
        <v>S3_20_Van - Gleaning (UG)</v>
      </c>
      <c r="B42">
        <f ca="1">OFFSET(Results_Grouping_Milk!F$31,0,$N41)</f>
        <v>71.449581675729704</v>
      </c>
      <c r="C42">
        <f ca="1">OFFSET(Results_Grouping_Milk!G$31,0,$N41)</f>
        <v>-18.557484007073601</v>
      </c>
      <c r="D42">
        <f ca="1">OFFSET(Results_Grouping_Milk!H$31,0,$N41)</f>
        <v>-53.607374916250997</v>
      </c>
      <c r="E42">
        <f ca="1">OFFSET(Results_Grouping_Milk!I$31,0,$N41)</f>
        <v>338.93199472265297</v>
      </c>
      <c r="F42">
        <f ca="1">OFFSET(Results_Grouping_Milk!J$31,0,$N41)</f>
        <v>34806.784033024698</v>
      </c>
      <c r="G42">
        <f ca="1">OFFSET(Results_Grouping_Milk!K$31,0,$N41)</f>
        <v>561.16900539359494</v>
      </c>
      <c r="H42">
        <f t="shared" ca="1" si="19"/>
        <v>3252.1994990012099</v>
      </c>
      <c r="I42">
        <f t="shared" ca="1" si="5"/>
        <v>38958.369254894562</v>
      </c>
      <c r="M42">
        <f t="shared" ca="1" si="6"/>
        <v>899.38572286865303</v>
      </c>
      <c r="N42">
        <v>84</v>
      </c>
    </row>
    <row r="43" spans="1:14" x14ac:dyDescent="0.25">
      <c r="A43" t="str">
        <f t="shared" ca="1" si="17"/>
        <v>S4_07 - Retail Donation to PA (CSC)</v>
      </c>
      <c r="B43">
        <f ca="1">OFFSET(Results_Grouping_Milk!F$31,0,$N42)</f>
        <v>71.449581675729704</v>
      </c>
      <c r="C43">
        <f ca="1">OFFSET(Results_Grouping_Milk!G$31,0,$N42)</f>
        <v>-25.618817164277701</v>
      </c>
      <c r="D43">
        <f ca="1">OFFSET(Results_Grouping_Milk!H$31,0,$N42)</f>
        <v>-16.1398548134949</v>
      </c>
      <c r="E43">
        <f ca="1">OFFSET(Results_Grouping_Milk!I$31,0,$N42)</f>
        <v>162.837030156596</v>
      </c>
      <c r="F43">
        <f ca="1">OFFSET(Results_Grouping_Milk!J$31,0,$N42)</f>
        <v>31156.799693020399</v>
      </c>
      <c r="G43">
        <f ca="1">OFFSET(Results_Grouping_Milk!K$31,0,$N42)</f>
        <v>177.26581248981401</v>
      </c>
      <c r="H43">
        <f ca="1">G31+E31</f>
        <v>3173.1436620930481</v>
      </c>
      <c r="I43">
        <f t="shared" ca="1" si="5"/>
        <v>34699.737107457819</v>
      </c>
      <c r="M43">
        <f t="shared" ca="1" si="6"/>
        <v>369.79375234436714</v>
      </c>
      <c r="N43">
        <v>91</v>
      </c>
    </row>
    <row r="44" spans="1:14" x14ac:dyDescent="0.25">
      <c r="A44" t="str">
        <f t="shared" ca="1" si="17"/>
        <v>S4_14 - Retail Donation to PA (CSC)</v>
      </c>
      <c r="B44">
        <f ca="1">OFFSET(Results_Grouping_Milk!F$31,0,$N43)</f>
        <v>71.449581675729704</v>
      </c>
      <c r="C44">
        <f ca="1">OFFSET(Results_Grouping_Milk!G$31,0,$N43)</f>
        <v>-27.7040697241607</v>
      </c>
      <c r="D44">
        <f ca="1">OFFSET(Results_Grouping_Milk!H$31,0,$N43)</f>
        <v>-34.9071278524425</v>
      </c>
      <c r="E44">
        <f ca="1">OFFSET(Results_Grouping_Milk!I$31,0,$N43)</f>
        <v>176.09120702980701</v>
      </c>
      <c r="F44">
        <f ca="1">OFFSET(Results_Grouping_Milk!J$31,0,$N43)</f>
        <v>33692.818272684897</v>
      </c>
      <c r="G44">
        <f ca="1">OFFSET(Results_Grouping_Milk!K$31,0,$N43)</f>
        <v>245.694777117001</v>
      </c>
      <c r="H44">
        <f t="shared" ref="H44:H45" ca="1" si="20">G32+E32</f>
        <v>3485.4231493623561</v>
      </c>
      <c r="I44">
        <f t="shared" ca="1" si="5"/>
        <v>37608.865790293188</v>
      </c>
      <c r="M44">
        <f t="shared" ca="1" si="6"/>
        <v>430.62436824593453</v>
      </c>
      <c r="N44">
        <v>98</v>
      </c>
    </row>
    <row r="45" spans="1:14" x14ac:dyDescent="0.25">
      <c r="A45" t="str">
        <f t="shared" ca="1" si="17"/>
        <v>S4_20 - Retail Donation to PA (CSC)</v>
      </c>
      <c r="B45">
        <f ca="1">OFFSET(Results_Grouping_Milk!F$31,0,$N44)</f>
        <v>71.449581675729704</v>
      </c>
      <c r="C45">
        <f ca="1">OFFSET(Results_Grouping_Milk!G$31,0,$N44)</f>
        <v>-29.781874953472698</v>
      </c>
      <c r="D45">
        <f ca="1">OFFSET(Results_Grouping_Milk!H$31,0,$N44)</f>
        <v>-53.607374916250997</v>
      </c>
      <c r="E45">
        <f ca="1">OFFSET(Results_Grouping_Milk!I$31,0,$N44)</f>
        <v>189.29804755704299</v>
      </c>
      <c r="F45">
        <f ca="1">OFFSET(Results_Grouping_Milk!J$31,0,$N44)</f>
        <v>36219.779643136302</v>
      </c>
      <c r="G45">
        <f ca="1">OFFSET(Results_Grouping_Milk!K$31,0,$N44)</f>
        <v>313.879352584804</v>
      </c>
      <c r="H45">
        <f t="shared" ca="1" si="20"/>
        <v>3796.5873527485678</v>
      </c>
      <c r="I45">
        <f t="shared" ca="1" si="5"/>
        <v>40507.604727832717</v>
      </c>
      <c r="M45">
        <f t="shared" ca="1" si="6"/>
        <v>491.23773194785304</v>
      </c>
      <c r="N45">
        <v>105</v>
      </c>
    </row>
    <row r="46" spans="1:14" x14ac:dyDescent="0.25">
      <c r="A46" t="str">
        <f t="shared" ca="1" si="17"/>
        <v>S5_07 - Retail Donation to Food Bank (Estimate)</v>
      </c>
      <c r="B46">
        <f ca="1">OFFSET(Results_Grouping_Milk!F$31,0,$N45)</f>
        <v>71.449581675729704</v>
      </c>
      <c r="C46">
        <f ca="1">OFFSET(Results_Grouping_Milk!G$31,0,$N45)</f>
        <v>-180.15676047499801</v>
      </c>
      <c r="D46">
        <f ca="1">OFFSET(Results_Grouping_Milk!H$31,0,$N45)</f>
        <v>-16.1398548134949</v>
      </c>
      <c r="E46">
        <f ca="1">OFFSET(Results_Grouping_Milk!I$31,0,$N45)</f>
        <v>499.31241104638002</v>
      </c>
      <c r="F46">
        <f ca="1">OFFSET(Results_Grouping_Milk!J$31,0,$N45)</f>
        <v>34554.500895213503</v>
      </c>
      <c r="G46">
        <f ca="1">OFFSET(Results_Grouping_Milk!K$31,0,$N45)</f>
        <v>601.53650832795995</v>
      </c>
      <c r="H46">
        <f ca="1">G31+E31</f>
        <v>3173.1436620930481</v>
      </c>
      <c r="I46">
        <f t="shared" ca="1" si="5"/>
        <v>38703.64644306813</v>
      </c>
      <c r="M46">
        <f t="shared" ca="1" si="6"/>
        <v>976.00188576157677</v>
      </c>
      <c r="N46">
        <v>112</v>
      </c>
    </row>
    <row r="47" spans="1:14" x14ac:dyDescent="0.25">
      <c r="A47" t="str">
        <f t="shared" ca="1" si="17"/>
        <v>S5_14 - Retail Donation to Food Bank (Estimate)</v>
      </c>
      <c r="B47">
        <f ca="1">OFFSET(Results_Grouping_Milk!F$31,0,$N46)</f>
        <v>71.449581675729704</v>
      </c>
      <c r="C47">
        <f ca="1">OFFSET(Results_Grouping_Milk!G$31,0,$N46)</f>
        <v>-194.82068283924201</v>
      </c>
      <c r="D47">
        <f ca="1">OFFSET(Results_Grouping_Milk!H$31,0,$N46)</f>
        <v>-34.9071278524425</v>
      </c>
      <c r="E47">
        <f ca="1">OFFSET(Results_Grouping_Milk!I$31,0,$N46)</f>
        <v>539.95411892224797</v>
      </c>
      <c r="F47">
        <f ca="1">OFFSET(Results_Grouping_Milk!J$31,0,$N46)</f>
        <v>37367.076549475103</v>
      </c>
      <c r="G47">
        <f ca="1">OFFSET(Results_Grouping_Milk!K$31,0,$N46)</f>
        <v>704.49913424429894</v>
      </c>
      <c r="H47">
        <f t="shared" ref="H47:H48" ca="1" si="21">G32+E32</f>
        <v>3485.4231493623561</v>
      </c>
      <c r="I47">
        <f t="shared" ca="1" si="5"/>
        <v>41938.674722988049</v>
      </c>
      <c r="M47">
        <f t="shared" ca="1" si="6"/>
        <v>1086.175024150592</v>
      </c>
      <c r="N47">
        <v>119</v>
      </c>
    </row>
    <row r="48" spans="1:14" x14ac:dyDescent="0.25">
      <c r="A48" t="str">
        <f t="shared" ca="1" si="17"/>
        <v>S5_20 - Retail Donation to Food Bank (Estimate)</v>
      </c>
      <c r="B48">
        <f ca="1">OFFSET(Results_Grouping_Milk!F$31,0,$N47)</f>
        <v>71.449581675729704</v>
      </c>
      <c r="C48">
        <f ca="1">OFFSET(Results_Grouping_Milk!G$31,0,$N47)</f>
        <v>-209.432234052186</v>
      </c>
      <c r="D48">
        <f ca="1">OFFSET(Results_Grouping_Milk!H$31,0,$N47)</f>
        <v>-53.607374916250997</v>
      </c>
      <c r="E48">
        <f ca="1">OFFSET(Results_Grouping_Milk!I$31,0,$N47)</f>
        <v>580.45067784141702</v>
      </c>
      <c r="F48">
        <f ca="1">OFFSET(Results_Grouping_Milk!J$31,0,$N47)</f>
        <v>40169.607290685701</v>
      </c>
      <c r="G48">
        <f ca="1">OFFSET(Results_Grouping_Milk!K$31,0,$N47)</f>
        <v>807.09403649665001</v>
      </c>
      <c r="H48">
        <f t="shared" ca="1" si="21"/>
        <v>3796.5873527485678</v>
      </c>
      <c r="I48">
        <f t="shared" ca="1" si="5"/>
        <v>45162.149330479631</v>
      </c>
      <c r="M48">
        <f t="shared" ca="1" si="6"/>
        <v>1195.9546870453596</v>
      </c>
      <c r="N48">
        <v>126</v>
      </c>
    </row>
    <row r="49" spans="1:14" x14ac:dyDescent="0.25">
      <c r="A49" t="str">
        <f t="shared" ca="1" si="17"/>
        <v>S6_07 - Prepared Food from Retail (Estimate)</v>
      </c>
      <c r="B49">
        <f ca="1">OFFSET(Results_Grouping_Milk!F$31,0,$N48)</f>
        <v>71.449581675729704</v>
      </c>
      <c r="C49">
        <f ca="1">OFFSET(Results_Grouping_Milk!G$31,0,$N48)</f>
        <v>-28.206576473800599</v>
      </c>
      <c r="D49">
        <f ca="1">OFFSET(Results_Grouping_Milk!H$31,0,$N48)</f>
        <v>-16.1398548134949</v>
      </c>
      <c r="E49">
        <f ca="1">OFFSET(Results_Grouping_Milk!I$31,0,$N48)</f>
        <v>306.03338773272799</v>
      </c>
      <c r="F49">
        <f ca="1">OFFSET(Results_Grouping_Milk!J$31,0,$N48)</f>
        <v>31428.245782533701</v>
      </c>
      <c r="G49">
        <f ca="1">OFFSET(Results_Grouping_Milk!K$31,0,$N48)</f>
        <v>185.69096576427199</v>
      </c>
      <c r="H49">
        <f ca="1">G31+E31</f>
        <v>3173.1436620930481</v>
      </c>
      <c r="I49">
        <f t="shared" ca="1" si="5"/>
        <v>35120.216948512185</v>
      </c>
      <c r="M49">
        <f t="shared" ca="1" si="6"/>
        <v>518.82750388543423</v>
      </c>
      <c r="N49">
        <v>133</v>
      </c>
    </row>
    <row r="50" spans="1:14" x14ac:dyDescent="0.25">
      <c r="A50" t="str">
        <f t="shared" ca="1" si="17"/>
        <v>S6_14 - Prepared Food from Retail (Estimate)</v>
      </c>
      <c r="B50">
        <f ca="1">OFFSET(Results_Grouping_Milk!F$31,0,$N49)</f>
        <v>71.449581675729704</v>
      </c>
      <c r="C50">
        <f ca="1">OFFSET(Results_Grouping_Milk!G$31,0,$N49)</f>
        <v>-30.5024606053891</v>
      </c>
      <c r="D50">
        <f ca="1">OFFSET(Results_Grouping_Milk!H$31,0,$N49)</f>
        <v>-34.9071278524425</v>
      </c>
      <c r="E50">
        <f ca="1">OFFSET(Results_Grouping_Milk!I$31,0,$N49)</f>
        <v>330.94308208306597</v>
      </c>
      <c r="F50">
        <f ca="1">OFFSET(Results_Grouping_Milk!J$31,0,$N49)</f>
        <v>33986.358811344602</v>
      </c>
      <c r="G50">
        <f ca="1">OFFSET(Results_Grouping_Milk!K$31,0,$N49)</f>
        <v>254.80569868123999</v>
      </c>
      <c r="H50">
        <f t="shared" ref="H50:H51" ca="1" si="22">G32+E32</f>
        <v>3485.4231493623561</v>
      </c>
      <c r="I50">
        <f t="shared" ca="1" si="5"/>
        <v>38063.570734689165</v>
      </c>
      <c r="M50">
        <f t="shared" ca="1" si="6"/>
        <v>591.78877398220402</v>
      </c>
      <c r="N50">
        <v>140</v>
      </c>
    </row>
    <row r="51" spans="1:14" x14ac:dyDescent="0.25">
      <c r="A51" t="str">
        <f t="shared" ca="1" si="17"/>
        <v>S6_20 - Prepared Food from Retail (Estimate)</v>
      </c>
      <c r="B51">
        <f ca="1">OFFSET(Results_Grouping_Milk!F$31,0,$N50)</f>
        <v>71.449581675729704</v>
      </c>
      <c r="C51">
        <f ca="1">OFFSET(Results_Grouping_Milk!G$31,0,$N50)</f>
        <v>-32.790145150793201</v>
      </c>
      <c r="D51">
        <f ca="1">OFFSET(Results_Grouping_Milk!H$31,0,$N50)</f>
        <v>-53.607374916250997</v>
      </c>
      <c r="E51">
        <f ca="1">OFFSET(Results_Grouping_Milk!I$31,0,$N50)</f>
        <v>355.76381323929598</v>
      </c>
      <c r="F51">
        <f ca="1">OFFSET(Results_Grouping_Milk!J$31,0,$N50)</f>
        <v>36535.335722195399</v>
      </c>
      <c r="G51">
        <f ca="1">OFFSET(Results_Grouping_Milk!K$31,0,$N50)</f>
        <v>323.67359326636199</v>
      </c>
      <c r="H51">
        <f t="shared" ca="1" si="22"/>
        <v>3796.5873527485678</v>
      </c>
      <c r="I51">
        <f t="shared" ca="1" si="5"/>
        <v>40996.412543058315</v>
      </c>
      <c r="M51">
        <f t="shared" ca="1" si="6"/>
        <v>664.48946811434348</v>
      </c>
      <c r="N51">
        <v>147</v>
      </c>
    </row>
    <row r="52" spans="1:14" x14ac:dyDescent="0.25">
      <c r="A52" t="str">
        <f t="shared" ca="1" si="17"/>
        <v>S7_07 - Direct Donation of Prepared Food (Estimate)</v>
      </c>
      <c r="B52">
        <f ca="1">OFFSET(Results_Grouping_Milk!F$31,0,$N51)</f>
        <v>71.449581675729704</v>
      </c>
      <c r="C52">
        <f ca="1">OFFSET(Results_Grouping_Milk!G$31,0,$N51)</f>
        <v>0</v>
      </c>
      <c r="D52">
        <f ca="1">OFFSET(Results_Grouping_Milk!H$31,0,$N51)</f>
        <v>-16.1398548134949</v>
      </c>
      <c r="E52">
        <f ca="1">OFFSET(Results_Grouping_Milk!I$31,0,$N51)</f>
        <v>0</v>
      </c>
      <c r="F52">
        <f ca="1">OFFSET(Results_Grouping_Milk!J$31,0,$N51)</f>
        <v>28054.565913241298</v>
      </c>
      <c r="G52">
        <f ca="1">OFFSET(Results_Grouping_Milk!K$31,0,$N51)</f>
        <v>49.935809360315602</v>
      </c>
      <c r="H52">
        <f ca="1">G31+E31</f>
        <v>3173.1436620930481</v>
      </c>
      <c r="I52">
        <f t="shared" ca="1" si="5"/>
        <v>31332.955111556894</v>
      </c>
      <c r="M52">
        <f t="shared" ca="1" si="6"/>
        <v>105.24553622255041</v>
      </c>
      <c r="N52">
        <v>154</v>
      </c>
    </row>
    <row r="53" spans="1:14" x14ac:dyDescent="0.25">
      <c r="A53" t="str">
        <f t="shared" ca="1" si="17"/>
        <v>S7_14 - Direct Donation of Prepared Food (Estimate)</v>
      </c>
      <c r="B53">
        <f ca="1">OFFSET(Results_Grouping_Milk!F$31,0,$N52)</f>
        <v>71.449581675729704</v>
      </c>
      <c r="C53">
        <f ca="1">OFFSET(Results_Grouping_Milk!G$31,0,$N52)</f>
        <v>0</v>
      </c>
      <c r="D53">
        <f ca="1">OFFSET(Results_Grouping_Milk!H$31,0,$N52)</f>
        <v>-34.9071278524425</v>
      </c>
      <c r="E53">
        <f ca="1">OFFSET(Results_Grouping_Milk!I$31,0,$N52)</f>
        <v>0</v>
      </c>
      <c r="F53">
        <f ca="1">OFFSET(Results_Grouping_Milk!J$31,0,$N52)</f>
        <v>30338.077092226002</v>
      </c>
      <c r="G53">
        <f ca="1">OFFSET(Results_Grouping_Milk!K$31,0,$N52)</f>
        <v>108.000703965334</v>
      </c>
      <c r="H53">
        <f t="shared" ref="H53:H54" ca="1" si="23">G32+E32</f>
        <v>3485.4231493623561</v>
      </c>
      <c r="I53">
        <f t="shared" ca="1" si="5"/>
        <v>33968.043399376984</v>
      </c>
      <c r="M53">
        <f t="shared" ca="1" si="6"/>
        <v>144.54315778862122</v>
      </c>
      <c r="N53">
        <v>161</v>
      </c>
    </row>
    <row r="54" spans="1:14" x14ac:dyDescent="0.25">
      <c r="A54" t="str">
        <f t="shared" ca="1" si="17"/>
        <v>S7_20 - Direct Donation of Prepared Food (Estimate)</v>
      </c>
      <c r="B54">
        <f ca="1">OFFSET(Results_Grouping_Milk!F$31,0,$N53)</f>
        <v>71.449581675729704</v>
      </c>
      <c r="C54">
        <f ca="1">OFFSET(Results_Grouping_Milk!G$31,0,$N53)</f>
        <v>0</v>
      </c>
      <c r="D54">
        <f ca="1">OFFSET(Results_Grouping_Milk!H$31,0,$N53)</f>
        <v>-53.607374916250997</v>
      </c>
      <c r="E54">
        <f ca="1">OFFSET(Results_Grouping_Milk!I$31,0,$N53)</f>
        <v>0</v>
      </c>
      <c r="F54">
        <f ca="1">OFFSET(Results_Grouping_Milk!J$31,0,$N53)</f>
        <v>32613.432874143</v>
      </c>
      <c r="G54">
        <f ca="1">OFFSET(Results_Grouping_Milk!K$31,0,$N53)</f>
        <v>165.858223946762</v>
      </c>
      <c r="H54">
        <f t="shared" ca="1" si="23"/>
        <v>3796.5873527485678</v>
      </c>
      <c r="I54">
        <f t="shared" ca="1" si="5"/>
        <v>36593.720657597813</v>
      </c>
      <c r="M54">
        <f t="shared" ca="1" si="6"/>
        <v>183.7004307062407</v>
      </c>
      <c r="N54">
        <v>168</v>
      </c>
    </row>
    <row r="55" spans="1:14" x14ac:dyDescent="0.25">
      <c r="A55" t="str">
        <f t="shared" ref="A55:A57" ca="1" si="24">A27</f>
        <v>S8_07_Car - Local Small Business Food Rescue App (Estimate)</v>
      </c>
      <c r="B55">
        <f ca="1">OFFSET(Results_Grouping_Milk!F$31,0,$N54)</f>
        <v>71.449581675729704</v>
      </c>
      <c r="C55">
        <f ca="1">OFFSET(Results_Grouping_Milk!G$31,0,$N54)</f>
        <v>-230.56935447849901</v>
      </c>
      <c r="D55">
        <f ca="1">OFFSET(Results_Grouping_Milk!H$31,0,$N54)</f>
        <v>-16.1398548134949</v>
      </c>
      <c r="E55">
        <f ca="1">OFFSET(Results_Grouping_Milk!I$31,0,$N54)</f>
        <v>293.10665428187201</v>
      </c>
      <c r="F55">
        <f ca="1">OFFSET(Results_Grouping_Milk!J$31,0,$N54)</f>
        <v>56082.239447436797</v>
      </c>
      <c r="G55">
        <f ca="1">OFFSET(Results_Grouping_Milk!K$31,0,$N54)</f>
        <v>11544.6241112392</v>
      </c>
      <c r="H55" s="12">
        <f ca="1">G31+E31</f>
        <v>3173.1436620930481</v>
      </c>
      <c r="I55">
        <f t="shared" ref="I55:I57" ca="1" si="25">SUM(B55:H55)</f>
        <v>70917.854247434647</v>
      </c>
      <c r="M55">
        <f t="shared" ref="M55:M57" ca="1" si="26">SUM(B55:E55,G55)</f>
        <v>11662.471137904808</v>
      </c>
      <c r="N55">
        <v>175</v>
      </c>
    </row>
    <row r="56" spans="1:14" x14ac:dyDescent="0.25">
      <c r="A56" t="str">
        <f t="shared" ca="1" si="24"/>
        <v>S8_14_Car - Local Small Business Food Rescue App (Estimate)</v>
      </c>
      <c r="B56">
        <f ca="1">OFFSET(Results_Grouping_Milk!F$31,0,$N55)</f>
        <v>71.449581675729704</v>
      </c>
      <c r="C56">
        <f ca="1">OFFSET(Results_Grouping_Milk!G$31,0,$N55)</f>
        <v>-249.336627517446</v>
      </c>
      <c r="D56">
        <f ca="1">OFFSET(Results_Grouping_Milk!H$31,0,$N55)</f>
        <v>-34.9071278524425</v>
      </c>
      <c r="E56">
        <f ca="1">OFFSET(Results_Grouping_Milk!I$31,0,$N55)</f>
        <v>316.96417265365301</v>
      </c>
      <c r="F56">
        <f ca="1">OFFSET(Results_Grouping_Milk!J$31,0,$N55)</f>
        <v>60647.072890832802</v>
      </c>
      <c r="G56">
        <f ca="1">OFFSET(Results_Grouping_Milk!K$31,0,$N55)</f>
        <v>12538.303169950599</v>
      </c>
      <c r="H56" s="12">
        <f ca="1">G32+E32</f>
        <v>3485.4231493623561</v>
      </c>
      <c r="I56">
        <f t="shared" ca="1" si="25"/>
        <v>76774.969209105242</v>
      </c>
      <c r="M56">
        <f t="shared" ca="1" si="26"/>
        <v>12642.473168910094</v>
      </c>
      <c r="N56">
        <v>182</v>
      </c>
    </row>
    <row r="57" spans="1:14" x14ac:dyDescent="0.25">
      <c r="A57" t="str">
        <f t="shared" ca="1" si="24"/>
        <v>S8_20_Car - Local Small Business Food Rescue App (Estimate)</v>
      </c>
      <c r="B57">
        <f ca="1">OFFSET(Results_Grouping_Milk!F$31,0,$N56)</f>
        <v>71.449581675729704</v>
      </c>
      <c r="C57">
        <f ca="1">OFFSET(Results_Grouping_Milk!G$31,0,$N56)</f>
        <v>-268.03687458125501</v>
      </c>
      <c r="D57">
        <f ca="1">OFFSET(Results_Grouping_Milk!H$31,0,$N56)</f>
        <v>-53.607374916250997</v>
      </c>
      <c r="E57">
        <f ca="1">OFFSET(Results_Grouping_Milk!I$31,0,$N56)</f>
        <v>340.73648560267702</v>
      </c>
      <c r="F57">
        <f ca="1">OFFSET(Results_Grouping_Milk!J$31,0,$N56)</f>
        <v>65195.603357645297</v>
      </c>
      <c r="G57">
        <f ca="1">OFFSET(Results_Grouping_Milk!K$31,0,$N56)</f>
        <v>13528.433374881</v>
      </c>
      <c r="H57" s="12">
        <f ca="1">G33+E33</f>
        <v>3796.5873527485678</v>
      </c>
      <c r="I57">
        <f t="shared" ca="1" si="25"/>
        <v>82611.165903055764</v>
      </c>
      <c r="M57">
        <f t="shared" ca="1" si="26"/>
        <v>13618.975192661901</v>
      </c>
    </row>
    <row r="58" spans="1:14" x14ac:dyDescent="0.25">
      <c r="A58" s="5" t="s">
        <v>94</v>
      </c>
      <c r="B58" t="str">
        <f>B2</f>
        <v>Avoided Disposal</v>
      </c>
      <c r="C58" t="s">
        <v>34</v>
      </c>
      <c r="D58" t="s">
        <v>35</v>
      </c>
      <c r="E58" t="s">
        <v>36</v>
      </c>
      <c r="F58" t="s">
        <v>100</v>
      </c>
      <c r="G58" t="s">
        <v>38</v>
      </c>
      <c r="H58" t="s">
        <v>95</v>
      </c>
      <c r="I58" t="s">
        <v>96</v>
      </c>
      <c r="J58" t="s">
        <v>102</v>
      </c>
      <c r="K58" t="s">
        <v>101</v>
      </c>
      <c r="L58" t="s">
        <v>103</v>
      </c>
      <c r="N58">
        <v>0</v>
      </c>
    </row>
    <row r="59" spans="1:14" x14ac:dyDescent="0.25">
      <c r="A59" t="str">
        <f t="shared" ref="A59:A82" si="27">A31</f>
        <v>S1_07 - Redistribution from Grower/Packer (OFB)</v>
      </c>
      <c r="B59">
        <f ca="1">OFFSET(Results_Grouping_Apple!F$31,0,$N58)</f>
        <v>71.449581675729704</v>
      </c>
      <c r="C59" s="3">
        <f ca="1">OFFSET(Results_Grouping_Apple!G$31,0,$N58)</f>
        <v>-179.37218731958399</v>
      </c>
      <c r="D59">
        <f ca="1">OFFSET(Results_Grouping_Apple!H$31,0,$N58)</f>
        <v>-16.1398548134949</v>
      </c>
      <c r="E59">
        <f ca="1">OFFSET(Results_Grouping_Apple!I$31,0,$N58)</f>
        <v>468.29062687944798</v>
      </c>
      <c r="F59">
        <f ca="1">OFFSET(Results_Grouping_Apple!J$31,0,$N58)</f>
        <v>7688.0084986064203</v>
      </c>
      <c r="G59">
        <f ca="1">OFFSET(Results_Grouping_Apple!K$31,0,$N58)</f>
        <v>2704.8530352135999</v>
      </c>
      <c r="H59">
        <v>0</v>
      </c>
      <c r="I59">
        <f t="shared" ca="1" si="5"/>
        <v>10737.089700242119</v>
      </c>
      <c r="M59">
        <f t="shared" ca="1" si="6"/>
        <v>3049.0812016356986</v>
      </c>
      <c r="N59">
        <v>7</v>
      </c>
    </row>
    <row r="60" spans="1:14" x14ac:dyDescent="0.25">
      <c r="A60" t="str">
        <f t="shared" ca="1" si="27"/>
        <v>S1_14 - Redistribution from Grower/Packer (OFB)</v>
      </c>
      <c r="B60">
        <f ca="1">OFFSET(Results_Grouping_Apple!F$31,0,$N59)</f>
        <v>71.449581675729704</v>
      </c>
      <c r="C60" s="3">
        <f ca="1">OFFSET(Results_Grouping_Apple!G$31,0,$N59)</f>
        <v>-193.97224907815499</v>
      </c>
      <c r="D60">
        <f ca="1">OFFSET(Results_Grouping_Apple!H$31,0,$N59)</f>
        <v>-34.9071278524425</v>
      </c>
      <c r="E60">
        <f ca="1">OFFSET(Results_Grouping_Apple!I$31,0,$N59)</f>
        <v>506.40730581149597</v>
      </c>
      <c r="F60">
        <f ca="1">OFFSET(Results_Grouping_Apple!J$31,0,$N59)</f>
        <v>8313.7766322139305</v>
      </c>
      <c r="G60">
        <f ca="1">OFFSET(Results_Grouping_Apple!K$31,0,$N59)</f>
        <v>2979.0158435508602</v>
      </c>
      <c r="H60">
        <v>0</v>
      </c>
      <c r="I60">
        <f t="shared" ca="1" si="5"/>
        <v>11641.769986321418</v>
      </c>
      <c r="M60">
        <f t="shared" ca="1" si="6"/>
        <v>3327.9933541074884</v>
      </c>
      <c r="N60">
        <v>14</v>
      </c>
    </row>
    <row r="61" spans="1:14" x14ac:dyDescent="0.25">
      <c r="A61" t="str">
        <f t="shared" ca="1" si="27"/>
        <v>S1_20 - Redistribution from Grower/Packer (OFB)</v>
      </c>
      <c r="B61">
        <f ca="1">OFFSET(Results_Grouping_Apple!F$31,0,$N60)</f>
        <v>71.449581675729704</v>
      </c>
      <c r="C61" s="3">
        <f ca="1">OFFSET(Results_Grouping_Apple!G$31,0,$N60)</f>
        <v>-208.520167759017</v>
      </c>
      <c r="D61">
        <f ca="1">OFFSET(Results_Grouping_Apple!H$31,0,$N60)</f>
        <v>-53.607374916250997</v>
      </c>
      <c r="E61">
        <f ca="1">OFFSET(Results_Grouping_Apple!I$31,0,$N60)</f>
        <v>544.38785374735801</v>
      </c>
      <c r="F61">
        <f ca="1">OFFSET(Results_Grouping_Apple!J$31,0,$N60)</f>
        <v>8937.3098796299691</v>
      </c>
      <c r="G61">
        <f ca="1">OFFSET(Results_Grouping_Apple!K$31,0,$N60)</f>
        <v>3252.1994990012099</v>
      </c>
      <c r="H61">
        <v>0</v>
      </c>
      <c r="I61">
        <f t="shared" ca="1" si="5"/>
        <v>12543.219271378999</v>
      </c>
      <c r="M61">
        <f t="shared" ca="1" si="6"/>
        <v>3605.9093917490295</v>
      </c>
      <c r="N61">
        <v>21</v>
      </c>
    </row>
    <row r="62" spans="1:14" x14ac:dyDescent="0.25">
      <c r="A62" t="str">
        <f t="shared" ca="1" si="27"/>
        <v>S2_07 - Gleaning (SH)</v>
      </c>
      <c r="B62">
        <f ca="1">OFFSET(Results_Grouping_Apple!F$31,0,$N61)</f>
        <v>71.449581675729704</v>
      </c>
      <c r="C62">
        <f ca="1">OFFSET(Results_Grouping_Apple!G$31,0,$N61)</f>
        <v>-15.963427102859001</v>
      </c>
      <c r="D62">
        <f ca="1">OFFSET(Results_Grouping_Apple!H$31,0,$N61)</f>
        <v>-16.1398548134949</v>
      </c>
      <c r="E62">
        <f ca="1">OFFSET(Results_Grouping_Apple!I$31,0,$N61)</f>
        <v>448.11458577016202</v>
      </c>
      <c r="F62">
        <f ca="1">OFFSET(Results_Grouping_Apple!J$31,0,$N61)</f>
        <v>7190.19655470815</v>
      </c>
      <c r="G62">
        <f ca="1">OFFSET(Results_Grouping_Apple!K$31,0,$N61)</f>
        <v>390.62822949585501</v>
      </c>
      <c r="H62">
        <v>0</v>
      </c>
      <c r="I62">
        <f t="shared" ca="1" si="5"/>
        <v>8068.2856697335428</v>
      </c>
      <c r="M62">
        <f t="shared" ca="1" si="6"/>
        <v>878.08911502539286</v>
      </c>
      <c r="N62">
        <v>28</v>
      </c>
    </row>
    <row r="63" spans="1:14" x14ac:dyDescent="0.25">
      <c r="A63" t="str">
        <f t="shared" ca="1" si="27"/>
        <v>S2_14 - Gleaning (SH)</v>
      </c>
      <c r="B63">
        <f ca="1">OFFSET(Results_Grouping_Apple!F$31,0,$N62)</f>
        <v>71.449581675729704</v>
      </c>
      <c r="C63">
        <f ca="1">OFFSET(Results_Grouping_Apple!G$31,0,$N62)</f>
        <v>-17.262775820533601</v>
      </c>
      <c r="D63">
        <f ca="1">OFFSET(Results_Grouping_Apple!H$31,0,$N62)</f>
        <v>-34.9071278524425</v>
      </c>
      <c r="E63">
        <f ca="1">OFFSET(Results_Grouping_Apple!I$31,0,$N62)</f>
        <v>484.58902879796602</v>
      </c>
      <c r="F63">
        <f ca="1">OFFSET(Results_Grouping_Apple!J$31,0,$N62)</f>
        <v>7775.4451114867197</v>
      </c>
      <c r="G63">
        <f ca="1">OFFSET(Results_Grouping_Apple!K$31,0,$N62)</f>
        <v>476.42390248399897</v>
      </c>
      <c r="H63">
        <v>0</v>
      </c>
      <c r="I63">
        <f t="shared" ca="1" si="5"/>
        <v>8755.737720771438</v>
      </c>
      <c r="M63">
        <f t="shared" ca="1" si="6"/>
        <v>980.29260928471854</v>
      </c>
      <c r="N63">
        <v>35</v>
      </c>
    </row>
    <row r="64" spans="1:14" x14ac:dyDescent="0.25">
      <c r="A64" t="str">
        <f t="shared" ca="1" si="27"/>
        <v>S2_20 - Gleaning (SH)</v>
      </c>
      <c r="B64">
        <f ca="1">OFFSET(Results_Grouping_Apple!F$31,0,$N63)</f>
        <v>71.449581675729704</v>
      </c>
      <c r="C64">
        <f ca="1">OFFSET(Results_Grouping_Apple!G$31,0,$N63)</f>
        <v>-18.557484007073601</v>
      </c>
      <c r="D64">
        <f ca="1">OFFSET(Results_Grouping_Apple!H$31,0,$N63)</f>
        <v>-53.607374916250997</v>
      </c>
      <c r="E64">
        <f ca="1">OFFSET(Results_Grouping_Apple!I$31,0,$N63)</f>
        <v>520.93320595781302</v>
      </c>
      <c r="F64">
        <f ca="1">OFFSET(Results_Grouping_Apple!J$31,0,$N63)</f>
        <v>8358.6034948482193</v>
      </c>
      <c r="G64">
        <f ca="1">OFFSET(Results_Grouping_Apple!K$31,0,$N63)</f>
        <v>561.91316235432703</v>
      </c>
      <c r="H64">
        <v>0</v>
      </c>
      <c r="I64">
        <f t="shared" ca="1" si="5"/>
        <v>9440.7345859127654</v>
      </c>
      <c r="M64">
        <f t="shared" ca="1" si="6"/>
        <v>1082.1310910645452</v>
      </c>
      <c r="N64">
        <v>42</v>
      </c>
    </row>
    <row r="65" spans="1:14" x14ac:dyDescent="0.25">
      <c r="A65" t="str">
        <f t="shared" ca="1" si="27"/>
        <v>S3_07_Car - Gleaning (UG)</v>
      </c>
      <c r="B65">
        <f ca="1">OFFSET(Results_Grouping_Apple!F$31,0,$N64)</f>
        <v>71.449581675729704</v>
      </c>
      <c r="C65">
        <f ca="1">OFFSET(Results_Grouping_Apple!G$31,0,$N64)</f>
        <v>-15.963427102859001</v>
      </c>
      <c r="D65">
        <f ca="1">OFFSET(Results_Grouping_Apple!H$31,0,$N64)</f>
        <v>-16.1398548134949</v>
      </c>
      <c r="E65">
        <f ca="1">OFFSET(Results_Grouping_Apple!I$31,0,$N64)</f>
        <v>291.55440406249699</v>
      </c>
      <c r="F65">
        <f ca="1">OFFSET(Results_Grouping_Apple!J$31,0,$N64)</f>
        <v>7193.6443751423503</v>
      </c>
      <c r="G65">
        <f ca="1">OFFSET(Results_Grouping_Apple!K$31,0,$N64)</f>
        <v>5855.2823513754802</v>
      </c>
      <c r="H65">
        <f ca="1">G59</f>
        <v>2704.8530352135999</v>
      </c>
      <c r="I65">
        <f t="shared" ca="1" si="5"/>
        <v>16084.680465553303</v>
      </c>
      <c r="M65">
        <f t="shared" ca="1" si="6"/>
        <v>6186.1830551973526</v>
      </c>
      <c r="N65">
        <v>49</v>
      </c>
    </row>
    <row r="66" spans="1:14" x14ac:dyDescent="0.25">
      <c r="A66" t="str">
        <f t="shared" ca="1" si="27"/>
        <v>S3_14_Car - Gleaning (UG)</v>
      </c>
      <c r="B66">
        <f ca="1">OFFSET(Results_Grouping_Apple!F$31,0,$N65)</f>
        <v>71.449581675729704</v>
      </c>
      <c r="C66">
        <f ca="1">OFFSET(Results_Grouping_Apple!G$31,0,$N65)</f>
        <v>-17.262775820533601</v>
      </c>
      <c r="D66">
        <f ca="1">OFFSET(Results_Grouping_Apple!H$31,0,$N65)</f>
        <v>-34.9071278524425</v>
      </c>
      <c r="E66">
        <f ca="1">OFFSET(Results_Grouping_Apple!I$31,0,$N65)</f>
        <v>315.28557648618897</v>
      </c>
      <c r="F66">
        <f ca="1">OFFSET(Results_Grouping_Apple!J$31,0,$N65)</f>
        <v>7779.1735684678897</v>
      </c>
      <c r="G66">
        <f ca="1">OFFSET(Results_Grouping_Apple!K$31,0,$N65)</f>
        <v>6385.8754528887002</v>
      </c>
      <c r="H66">
        <f t="shared" ref="H66:H67" ca="1" si="28">G60</f>
        <v>2979.0158435508602</v>
      </c>
      <c r="I66">
        <f t="shared" ca="1" si="5"/>
        <v>17478.630119396392</v>
      </c>
      <c r="M66">
        <f t="shared" ca="1" si="6"/>
        <v>6720.4407073776429</v>
      </c>
      <c r="N66">
        <v>56</v>
      </c>
    </row>
    <row r="67" spans="1:14" x14ac:dyDescent="0.25">
      <c r="A67" t="str">
        <f t="shared" ca="1" si="27"/>
        <v>S3_20_Car - Gleaning (UG)</v>
      </c>
      <c r="B67">
        <f ca="1">OFFSET(Results_Grouping_Apple!F$31,0,$N66)</f>
        <v>71.449581675729704</v>
      </c>
      <c r="C67">
        <f ca="1">OFFSET(Results_Grouping_Apple!G$31,0,$N66)</f>
        <v>-18.557484007073601</v>
      </c>
      <c r="D67">
        <f ca="1">OFFSET(Results_Grouping_Apple!H$31,0,$N66)</f>
        <v>-53.607374916250997</v>
      </c>
      <c r="E67">
        <f ca="1">OFFSET(Results_Grouping_Apple!I$31,0,$N66)</f>
        <v>338.93199472265297</v>
      </c>
      <c r="F67">
        <f ca="1">OFFSET(Results_Grouping_Apple!J$31,0,$N66)</f>
        <v>8362.6115861029793</v>
      </c>
      <c r="G67">
        <f ca="1">OFFSET(Results_Grouping_Apple!K$31,0,$N66)</f>
        <v>6914.5735790393901</v>
      </c>
      <c r="H67">
        <f t="shared" ca="1" si="28"/>
        <v>3252.1994990012099</v>
      </c>
      <c r="I67">
        <f t="shared" ca="1" si="5"/>
        <v>18867.601381618639</v>
      </c>
      <c r="M67">
        <f t="shared" ca="1" si="6"/>
        <v>7252.7902965144485</v>
      </c>
      <c r="N67">
        <v>63</v>
      </c>
    </row>
    <row r="68" spans="1:14" x14ac:dyDescent="0.25">
      <c r="A68" t="str">
        <f t="shared" ca="1" si="27"/>
        <v>S3_07_Van - Gleaning (UG)</v>
      </c>
      <c r="B68">
        <f ca="1">OFFSET(Results_Grouping_Apple!F$31,0,$N67)</f>
        <v>71.449581675729704</v>
      </c>
      <c r="C68">
        <f ca="1">OFFSET(Results_Grouping_Apple!G$31,0,$N67)</f>
        <v>-15.963427102859001</v>
      </c>
      <c r="D68">
        <f ca="1">OFFSET(Results_Grouping_Apple!H$31,0,$N67)</f>
        <v>-16.1398548134949</v>
      </c>
      <c r="E68">
        <f ca="1">OFFSET(Results_Grouping_Apple!I$31,0,$N67)</f>
        <v>291.55440406249699</v>
      </c>
      <c r="F68">
        <f ca="1">OFFSET(Results_Grouping_Apple!J$31,0,$N67)</f>
        <v>7193.6443751423503</v>
      </c>
      <c r="G68">
        <f ca="1">OFFSET(Results_Grouping_Apple!K$31,0,$N67)</f>
        <v>389.98809447587098</v>
      </c>
      <c r="H68">
        <f ca="1">G59</f>
        <v>2704.8530352135999</v>
      </c>
      <c r="I68">
        <f t="shared" ca="1" si="5"/>
        <v>10619.386208653694</v>
      </c>
      <c r="M68">
        <f t="shared" ca="1" si="6"/>
        <v>720.88879829774373</v>
      </c>
      <c r="N68">
        <v>70</v>
      </c>
    </row>
    <row r="69" spans="1:14" x14ac:dyDescent="0.25">
      <c r="A69" t="str">
        <f t="shared" ca="1" si="27"/>
        <v>S3_14_Van - Gleaning (UG)</v>
      </c>
      <c r="B69">
        <f ca="1">OFFSET(Results_Grouping_Apple!F$31,0,$N68)</f>
        <v>71.449581675729704</v>
      </c>
      <c r="C69">
        <f ca="1">OFFSET(Results_Grouping_Apple!G$31,0,$N68)</f>
        <v>-17.262775820533601</v>
      </c>
      <c r="D69">
        <f ca="1">OFFSET(Results_Grouping_Apple!H$31,0,$N68)</f>
        <v>-34.9071278524425</v>
      </c>
      <c r="E69">
        <f ca="1">OFFSET(Results_Grouping_Apple!I$31,0,$N68)</f>
        <v>315.28557648618897</v>
      </c>
      <c r="F69">
        <f ca="1">OFFSET(Results_Grouping_Apple!J$31,0,$N68)</f>
        <v>7779.1735684678897</v>
      </c>
      <c r="G69">
        <f ca="1">OFFSET(Results_Grouping_Apple!K$31,0,$N68)</f>
        <v>475.73166345075998</v>
      </c>
      <c r="H69">
        <f t="shared" ref="H69:H70" ca="1" si="29">G60</f>
        <v>2979.0158435508602</v>
      </c>
      <c r="I69">
        <f t="shared" ca="1" si="5"/>
        <v>11568.486329958452</v>
      </c>
      <c r="M69">
        <f t="shared" ca="1" si="6"/>
        <v>810.29691793970255</v>
      </c>
      <c r="N69">
        <v>77</v>
      </c>
    </row>
    <row r="70" spans="1:14" x14ac:dyDescent="0.25">
      <c r="A70" t="str">
        <f t="shared" ca="1" si="27"/>
        <v>S3_20_Van - Gleaning (UG)</v>
      </c>
      <c r="B70">
        <f ca="1">OFFSET(Results_Grouping_Apple!F$31,0,$N69)</f>
        <v>71.449581675729704</v>
      </c>
      <c r="C70">
        <f ca="1">OFFSET(Results_Grouping_Apple!G$31,0,$N69)</f>
        <v>-18.557484007073601</v>
      </c>
      <c r="D70">
        <f ca="1">OFFSET(Results_Grouping_Apple!H$31,0,$N69)</f>
        <v>-53.607374916250997</v>
      </c>
      <c r="E70">
        <f ca="1">OFFSET(Results_Grouping_Apple!I$31,0,$N69)</f>
        <v>338.93199472265297</v>
      </c>
      <c r="F70">
        <f ca="1">OFFSET(Results_Grouping_Apple!J$31,0,$N69)</f>
        <v>8362.6115861029793</v>
      </c>
      <c r="G70">
        <f ca="1">OFFSET(Results_Grouping_Apple!K$31,0,$N69)</f>
        <v>561.16900539359494</v>
      </c>
      <c r="H70">
        <f t="shared" ca="1" si="29"/>
        <v>3252.1994990012099</v>
      </c>
      <c r="I70">
        <f t="shared" ca="1" si="5"/>
        <v>12514.196807972841</v>
      </c>
      <c r="M70">
        <f t="shared" ca="1" si="6"/>
        <v>899.38572286865303</v>
      </c>
      <c r="N70">
        <v>84</v>
      </c>
    </row>
    <row r="71" spans="1:14" x14ac:dyDescent="0.25">
      <c r="A71" t="str">
        <f t="shared" ca="1" si="27"/>
        <v>S4_07 - Retail Donation to PA (CSC)</v>
      </c>
      <c r="B71">
        <f ca="1">OFFSET(Results_Grouping_Apple!F$31,0,$N70)</f>
        <v>71.449581675729704</v>
      </c>
      <c r="C71">
        <f ca="1">OFFSET(Results_Grouping_Apple!G$31,0,$N70)</f>
        <v>-25.618817164277701</v>
      </c>
      <c r="D71">
        <f ca="1">OFFSET(Results_Grouping_Apple!H$31,0,$N70)</f>
        <v>-16.1398548134949</v>
      </c>
      <c r="E71">
        <f ca="1">OFFSET(Results_Grouping_Apple!I$31,0,$N70)</f>
        <v>162.837030156596</v>
      </c>
      <c r="F71">
        <f ca="1">OFFSET(Results_Grouping_Apple!J$31,0,$N70)</f>
        <v>7485.6733058569998</v>
      </c>
      <c r="G71">
        <f ca="1">OFFSET(Results_Grouping_Apple!K$31,0,$N70)</f>
        <v>177.26581248981401</v>
      </c>
      <c r="H71">
        <f ca="1">G59+E59</f>
        <v>3173.1436620930481</v>
      </c>
      <c r="I71">
        <f t="shared" ca="1" si="5"/>
        <v>11028.610720294415</v>
      </c>
      <c r="M71">
        <f t="shared" ca="1" si="6"/>
        <v>369.79375234436714</v>
      </c>
      <c r="N71">
        <v>91</v>
      </c>
    </row>
    <row r="72" spans="1:14" x14ac:dyDescent="0.25">
      <c r="A72" t="str">
        <f t="shared" ca="1" si="27"/>
        <v>S4_14 - Retail Donation to PA (CSC)</v>
      </c>
      <c r="B72">
        <f ca="1">OFFSET(Results_Grouping_Apple!F$31,0,$N71)</f>
        <v>71.449581675729704</v>
      </c>
      <c r="C72">
        <f ca="1">OFFSET(Results_Grouping_Apple!G$31,0,$N71)</f>
        <v>-27.7040697241607</v>
      </c>
      <c r="D72">
        <f ca="1">OFFSET(Results_Grouping_Apple!H$31,0,$N71)</f>
        <v>-34.9071278524425</v>
      </c>
      <c r="E72">
        <f ca="1">OFFSET(Results_Grouping_Apple!I$31,0,$N71)</f>
        <v>176.09120702980701</v>
      </c>
      <c r="F72">
        <f ca="1">OFFSET(Results_Grouping_Apple!J$31,0,$N71)</f>
        <v>8094.9722958686198</v>
      </c>
      <c r="G72">
        <f ca="1">OFFSET(Results_Grouping_Apple!K$31,0,$N71)</f>
        <v>245.694777117001</v>
      </c>
      <c r="H72">
        <f t="shared" ref="H72:H73" ca="1" si="30">G60+E60</f>
        <v>3485.4231493623561</v>
      </c>
      <c r="I72">
        <f t="shared" ca="1" si="5"/>
        <v>12011.019813476911</v>
      </c>
      <c r="M72">
        <f t="shared" ca="1" si="6"/>
        <v>430.62436824593453</v>
      </c>
      <c r="N72">
        <v>98</v>
      </c>
    </row>
    <row r="73" spans="1:14" x14ac:dyDescent="0.25">
      <c r="A73" t="str">
        <f t="shared" ca="1" si="27"/>
        <v>S4_20 - Retail Donation to PA (CSC)</v>
      </c>
      <c r="B73">
        <f ca="1">OFFSET(Results_Grouping_Apple!F$31,0,$N72)</f>
        <v>71.449581675729704</v>
      </c>
      <c r="C73">
        <f ca="1">OFFSET(Results_Grouping_Apple!G$31,0,$N72)</f>
        <v>-29.781874953472698</v>
      </c>
      <c r="D73">
        <f ca="1">OFFSET(Results_Grouping_Apple!H$31,0,$N72)</f>
        <v>-53.607374916250997</v>
      </c>
      <c r="E73">
        <f ca="1">OFFSET(Results_Grouping_Apple!I$31,0,$N72)</f>
        <v>189.29804755704299</v>
      </c>
      <c r="F73">
        <f ca="1">OFFSET(Results_Grouping_Apple!J$31,0,$N72)</f>
        <v>8702.0952180587701</v>
      </c>
      <c r="G73">
        <f ca="1">OFFSET(Results_Grouping_Apple!K$31,0,$N72)</f>
        <v>313.879352584804</v>
      </c>
      <c r="H73">
        <f t="shared" ca="1" si="30"/>
        <v>3796.5873527485678</v>
      </c>
      <c r="I73">
        <f t="shared" ca="1" si="5"/>
        <v>12989.92030275519</v>
      </c>
      <c r="M73">
        <f t="shared" ca="1" si="6"/>
        <v>491.23773194785304</v>
      </c>
      <c r="N73">
        <v>105</v>
      </c>
    </row>
    <row r="74" spans="1:14" x14ac:dyDescent="0.25">
      <c r="A74" t="str">
        <f t="shared" ca="1" si="27"/>
        <v>S5_07 - Retail Donation to Food Bank (Estimate)</v>
      </c>
      <c r="B74">
        <f ca="1">OFFSET(Results_Grouping_Apple!F$31,0,$N73)</f>
        <v>71.449581675729704</v>
      </c>
      <c r="C74">
        <f ca="1">OFFSET(Results_Grouping_Apple!G$31,0,$N73)</f>
        <v>-180.15676047499801</v>
      </c>
      <c r="D74">
        <f ca="1">OFFSET(Results_Grouping_Apple!H$31,0,$N73)</f>
        <v>-16.1398548134949</v>
      </c>
      <c r="E74">
        <f ca="1">OFFSET(Results_Grouping_Apple!I$31,0,$N73)</f>
        <v>499.31241104638002</v>
      </c>
      <c r="F74">
        <f ca="1">OFFSET(Results_Grouping_Apple!J$31,0,$N73)</f>
        <v>8301.9985202927091</v>
      </c>
      <c r="G74">
        <f ca="1">OFFSET(Results_Grouping_Apple!K$31,0,$N73)</f>
        <v>601.53650832795995</v>
      </c>
      <c r="H74">
        <f ca="1">G59+E59</f>
        <v>3173.1436620930481</v>
      </c>
      <c r="I74">
        <f t="shared" ref="I74:I82" ca="1" si="31">SUM(B74:H74)</f>
        <v>12451.144068147332</v>
      </c>
      <c r="M74">
        <f t="shared" ref="M74:M82" ca="1" si="32">SUM(B74:E74,G74)</f>
        <v>976.00188576157677</v>
      </c>
      <c r="N74">
        <v>112</v>
      </c>
    </row>
    <row r="75" spans="1:14" x14ac:dyDescent="0.25">
      <c r="A75" t="str">
        <f t="shared" ca="1" si="27"/>
        <v>S5_14 - Retail Donation to Food Bank (Estimate)</v>
      </c>
      <c r="B75">
        <f ca="1">OFFSET(Results_Grouping_Apple!F$31,0,$N74)</f>
        <v>71.449581675729704</v>
      </c>
      <c r="C75">
        <f ca="1">OFFSET(Results_Grouping_Apple!G$31,0,$N74)</f>
        <v>-194.82068283924201</v>
      </c>
      <c r="D75">
        <f ca="1">OFFSET(Results_Grouping_Apple!H$31,0,$N74)</f>
        <v>-34.9071278524425</v>
      </c>
      <c r="E75">
        <f ca="1">OFFSET(Results_Grouping_Apple!I$31,0,$N74)</f>
        <v>539.95411892224797</v>
      </c>
      <c r="F75">
        <f ca="1">OFFSET(Results_Grouping_Apple!J$31,0,$N74)</f>
        <v>8977.7425858979295</v>
      </c>
      <c r="G75">
        <f ca="1">OFFSET(Results_Grouping_Apple!K$31,0,$N74)</f>
        <v>704.49913424429894</v>
      </c>
      <c r="H75">
        <f t="shared" ref="H75:H76" ca="1" si="33">G60+E60</f>
        <v>3485.4231493623561</v>
      </c>
      <c r="I75">
        <f t="shared" ca="1" si="31"/>
        <v>13549.340759410878</v>
      </c>
      <c r="M75">
        <f t="shared" ca="1" si="32"/>
        <v>1086.175024150592</v>
      </c>
      <c r="N75">
        <v>119</v>
      </c>
    </row>
    <row r="76" spans="1:14" x14ac:dyDescent="0.25">
      <c r="A76" t="str">
        <f t="shared" ca="1" si="27"/>
        <v>S5_20 - Retail Donation to Food Bank (Estimate)</v>
      </c>
      <c r="B76">
        <f ca="1">OFFSET(Results_Grouping_Apple!F$31,0,$N75)</f>
        <v>71.449581675729704</v>
      </c>
      <c r="C76">
        <f ca="1">OFFSET(Results_Grouping_Apple!G$31,0,$N75)</f>
        <v>-209.432234052186</v>
      </c>
      <c r="D76">
        <f ca="1">OFFSET(Results_Grouping_Apple!H$31,0,$N75)</f>
        <v>-53.607374916250997</v>
      </c>
      <c r="E76">
        <f ca="1">OFFSET(Results_Grouping_Apple!I$31,0,$N75)</f>
        <v>580.45067784141702</v>
      </c>
      <c r="F76">
        <f ca="1">OFFSET(Results_Grouping_Apple!J$31,0,$N75)</f>
        <v>9651.0732798402696</v>
      </c>
      <c r="G76">
        <f ca="1">OFFSET(Results_Grouping_Apple!K$31,0,$N75)</f>
        <v>807.09403649665001</v>
      </c>
      <c r="H76">
        <f t="shared" ca="1" si="33"/>
        <v>3796.5873527485678</v>
      </c>
      <c r="I76">
        <f t="shared" ca="1" si="31"/>
        <v>14643.615319634197</v>
      </c>
      <c r="M76">
        <f t="shared" ca="1" si="32"/>
        <v>1195.9546870453596</v>
      </c>
      <c r="N76">
        <v>126</v>
      </c>
    </row>
    <row r="77" spans="1:14" x14ac:dyDescent="0.25">
      <c r="A77" t="str">
        <f t="shared" ca="1" si="27"/>
        <v>S6_07 - Prepared Food from Retail (Estimate)</v>
      </c>
      <c r="B77">
        <f ca="1">OFFSET(Results_Grouping_Apple!F$31,0,$N76)</f>
        <v>71.449581675729704</v>
      </c>
      <c r="C77">
        <f ca="1">OFFSET(Results_Grouping_Apple!G$31,0,$N76)</f>
        <v>-28.206576473800599</v>
      </c>
      <c r="D77">
        <f ca="1">OFFSET(Results_Grouping_Apple!H$31,0,$N76)</f>
        <v>-16.1398548134949</v>
      </c>
      <c r="E77">
        <f ca="1">OFFSET(Results_Grouping_Apple!I$31,0,$N76)</f>
        <v>306.03338773272799</v>
      </c>
      <c r="F77">
        <f ca="1">OFFSET(Results_Grouping_Apple!J$31,0,$N76)</f>
        <v>7550.8904259164801</v>
      </c>
      <c r="G77">
        <f ca="1">OFFSET(Results_Grouping_Apple!K$31,0,$N76)</f>
        <v>185.69096576427199</v>
      </c>
      <c r="H77">
        <f ca="1">G59+E59</f>
        <v>3173.1436620930481</v>
      </c>
      <c r="I77">
        <f t="shared" ca="1" si="31"/>
        <v>11242.861591894962</v>
      </c>
      <c r="M77">
        <f t="shared" ca="1" si="32"/>
        <v>518.82750388543423</v>
      </c>
      <c r="N77">
        <v>133</v>
      </c>
    </row>
    <row r="78" spans="1:14" x14ac:dyDescent="0.25">
      <c r="A78" t="str">
        <f t="shared" ca="1" si="27"/>
        <v>S6_14 - Prepared Food from Retail (Estimate)</v>
      </c>
      <c r="B78">
        <f ca="1">OFFSET(Results_Grouping_Apple!F$31,0,$N77)</f>
        <v>71.449581675729704</v>
      </c>
      <c r="C78">
        <f ca="1">OFFSET(Results_Grouping_Apple!G$31,0,$N77)</f>
        <v>-30.5024606053891</v>
      </c>
      <c r="D78">
        <f ca="1">OFFSET(Results_Grouping_Apple!H$31,0,$N77)</f>
        <v>-34.9071278524425</v>
      </c>
      <c r="E78">
        <f ca="1">OFFSET(Results_Grouping_Apple!I$31,0,$N77)</f>
        <v>330.94308208306597</v>
      </c>
      <c r="F78">
        <f ca="1">OFFSET(Results_Grouping_Apple!J$31,0,$N77)</f>
        <v>8165.4977861654897</v>
      </c>
      <c r="G78">
        <f ca="1">OFFSET(Results_Grouping_Apple!K$31,0,$N77)</f>
        <v>254.80569868123999</v>
      </c>
      <c r="H78">
        <f t="shared" ref="H78:H79" ca="1" si="34">G60+E60</f>
        <v>3485.4231493623561</v>
      </c>
      <c r="I78">
        <f t="shared" ca="1" si="31"/>
        <v>12242.709709510051</v>
      </c>
      <c r="M78">
        <f t="shared" ca="1" si="32"/>
        <v>591.78877398220402</v>
      </c>
      <c r="N78">
        <v>140</v>
      </c>
    </row>
    <row r="79" spans="1:14" x14ac:dyDescent="0.25">
      <c r="A79" t="str">
        <f t="shared" ca="1" si="27"/>
        <v>S6_20 - Prepared Food from Retail (Estimate)</v>
      </c>
      <c r="B79">
        <f ca="1">OFFSET(Results_Grouping_Apple!F$31,0,$N78)</f>
        <v>71.449581675729704</v>
      </c>
      <c r="C79">
        <f ca="1">OFFSET(Results_Grouping_Apple!G$31,0,$N78)</f>
        <v>-32.790145150793201</v>
      </c>
      <c r="D79">
        <f ca="1">OFFSET(Results_Grouping_Apple!H$31,0,$N78)</f>
        <v>-53.607374916250997</v>
      </c>
      <c r="E79">
        <f ca="1">OFFSET(Results_Grouping_Apple!I$31,0,$N78)</f>
        <v>355.76381323929598</v>
      </c>
      <c r="F79">
        <f ca="1">OFFSET(Results_Grouping_Apple!J$31,0,$N78)</f>
        <v>8777.9101201279009</v>
      </c>
      <c r="G79">
        <f ca="1">OFFSET(Results_Grouping_Apple!K$31,0,$N78)</f>
        <v>323.67359326636199</v>
      </c>
      <c r="H79">
        <f t="shared" ca="1" si="34"/>
        <v>3796.5873527485678</v>
      </c>
      <c r="I79">
        <f t="shared" ca="1" si="31"/>
        <v>13238.986940990811</v>
      </c>
      <c r="M79">
        <f t="shared" ca="1" si="32"/>
        <v>664.48946811434348</v>
      </c>
      <c r="N79">
        <v>147</v>
      </c>
    </row>
    <row r="80" spans="1:14" x14ac:dyDescent="0.25">
      <c r="A80" t="str">
        <f t="shared" ca="1" si="27"/>
        <v>S7_07 - Direct Donation of Prepared Food (Estimate)</v>
      </c>
      <c r="B80">
        <f ca="1">OFFSET(Results_Grouping_Apple!F$31,0,$N79)</f>
        <v>71.449581675729704</v>
      </c>
      <c r="C80">
        <f ca="1">OFFSET(Results_Grouping_Apple!G$31,0,$N79)</f>
        <v>0</v>
      </c>
      <c r="D80">
        <f ca="1">OFFSET(Results_Grouping_Apple!H$31,0,$N79)</f>
        <v>-16.1398548134949</v>
      </c>
      <c r="E80">
        <f ca="1">OFFSET(Results_Grouping_Apple!I$31,0,$N79)</f>
        <v>0</v>
      </c>
      <c r="F80">
        <f ca="1">OFFSET(Results_Grouping_Apple!J$31,0,$N79)</f>
        <v>6740.3365311361104</v>
      </c>
      <c r="G80">
        <f ca="1">OFFSET(Results_Grouping_Apple!K$31,0,$N79)</f>
        <v>49.935809360315602</v>
      </c>
      <c r="H80">
        <f ca="1">G59+E59</f>
        <v>3173.1436620930481</v>
      </c>
      <c r="I80">
        <f t="shared" ca="1" si="31"/>
        <v>10018.725729451709</v>
      </c>
      <c r="M80">
        <f t="shared" ca="1" si="32"/>
        <v>105.24553622255041</v>
      </c>
      <c r="N80">
        <v>154</v>
      </c>
    </row>
    <row r="81" spans="1:14" x14ac:dyDescent="0.25">
      <c r="A81" t="str">
        <f t="shared" ca="1" si="27"/>
        <v>S7_14 - Direct Donation of Prepared Food (Estimate)</v>
      </c>
      <c r="B81">
        <f ca="1">OFFSET(Results_Grouping_Apple!F$31,0,$N80)</f>
        <v>71.449581675729704</v>
      </c>
      <c r="C81">
        <f ca="1">OFFSET(Results_Grouping_Apple!G$31,0,$N80)</f>
        <v>0</v>
      </c>
      <c r="D81">
        <f ca="1">OFFSET(Results_Grouping_Apple!H$31,0,$N80)</f>
        <v>-34.9071278524425</v>
      </c>
      <c r="E81">
        <f ca="1">OFFSET(Results_Grouping_Apple!I$31,0,$N80)</f>
        <v>0</v>
      </c>
      <c r="F81">
        <f ca="1">OFFSET(Results_Grouping_Apple!J$31,0,$N80)</f>
        <v>7288.9685743681202</v>
      </c>
      <c r="G81">
        <f ca="1">OFFSET(Results_Grouping_Apple!K$31,0,$N80)</f>
        <v>108.000703965334</v>
      </c>
      <c r="H81">
        <f t="shared" ref="H81:H82" ca="1" si="35">G60+E60</f>
        <v>3485.4231493623561</v>
      </c>
      <c r="I81">
        <f t="shared" ca="1" si="31"/>
        <v>10918.934881519097</v>
      </c>
      <c r="M81">
        <f t="shared" ca="1" si="32"/>
        <v>144.54315778862122</v>
      </c>
      <c r="N81">
        <v>161</v>
      </c>
    </row>
    <row r="82" spans="1:14" x14ac:dyDescent="0.25">
      <c r="A82" t="str">
        <f t="shared" ca="1" si="27"/>
        <v>S7_20 - Direct Donation of Prepared Food (Estimate)</v>
      </c>
      <c r="B82">
        <f ca="1">OFFSET(Results_Grouping_Apple!F$31,0,$N81)</f>
        <v>71.449581675729704</v>
      </c>
      <c r="C82">
        <f ca="1">OFFSET(Results_Grouping_Apple!G$31,0,$N81)</f>
        <v>0</v>
      </c>
      <c r="D82">
        <f ca="1">OFFSET(Results_Grouping_Apple!H$31,0,$N81)</f>
        <v>-53.607374916250997</v>
      </c>
      <c r="E82">
        <f ca="1">OFFSET(Results_Grouping_Apple!I$31,0,$N81)</f>
        <v>0</v>
      </c>
      <c r="F82">
        <f ca="1">OFFSET(Results_Grouping_Apple!J$31,0,$N81)</f>
        <v>7835.64121744573</v>
      </c>
      <c r="G82">
        <f ca="1">OFFSET(Results_Grouping_Apple!K$31,0,$N81)</f>
        <v>165.858223946762</v>
      </c>
      <c r="H82">
        <f t="shared" ca="1" si="35"/>
        <v>3796.5873527485678</v>
      </c>
      <c r="I82">
        <f t="shared" ca="1" si="31"/>
        <v>11815.929000900538</v>
      </c>
      <c r="M82">
        <f t="shared" ca="1" si="32"/>
        <v>183.7004307062407</v>
      </c>
      <c r="N82">
        <v>168</v>
      </c>
    </row>
    <row r="83" spans="1:14" x14ac:dyDescent="0.25">
      <c r="A83" t="str">
        <f t="shared" ref="A83:A85" ca="1" si="36">A55</f>
        <v>S8_07_Car - Local Small Business Food Rescue App (Estimate)</v>
      </c>
      <c r="B83">
        <f ca="1">OFFSET(Results_Grouping_Apple!F$31,0,$N82)</f>
        <v>71.449581675729704</v>
      </c>
      <c r="C83">
        <f ca="1">OFFSET(Results_Grouping_Apple!G$31,0,$N82)</f>
        <v>-230.56935447849901</v>
      </c>
      <c r="D83">
        <f ca="1">OFFSET(Results_Grouping_Apple!H$31,0,$N82)</f>
        <v>-16.1398548134949</v>
      </c>
      <c r="E83">
        <f ca="1">OFFSET(Results_Grouping_Apple!I$31,0,$N82)</f>
        <v>293.10665428187201</v>
      </c>
      <c r="F83">
        <f ca="1">OFFSET(Results_Grouping_Apple!J$31,0,$N82)</f>
        <v>13474.2119505426</v>
      </c>
      <c r="G83">
        <f ca="1">OFFSET(Results_Grouping_Apple!K$31,0,$N82)</f>
        <v>11544.6241112392</v>
      </c>
      <c r="H83" s="12">
        <f ca="1">G59+E59</f>
        <v>3173.1436620930481</v>
      </c>
      <c r="I83">
        <f t="shared" ref="I83:I85" ca="1" si="37">SUM(B83:H83)</f>
        <v>28309.826750540455</v>
      </c>
      <c r="M83">
        <f t="shared" ref="M83:M85" ca="1" si="38">SUM(B83:E83,G83)</f>
        <v>11662.471137904808</v>
      </c>
      <c r="N83">
        <v>175</v>
      </c>
    </row>
    <row r="84" spans="1:14" x14ac:dyDescent="0.25">
      <c r="A84" t="str">
        <f t="shared" ca="1" si="36"/>
        <v>S8_14_Car - Local Small Business Food Rescue App (Estimate)</v>
      </c>
      <c r="B84">
        <f ca="1">OFFSET(Results_Grouping_Apple!F$31,0,$N83)</f>
        <v>71.449581675729704</v>
      </c>
      <c r="C84">
        <f ca="1">OFFSET(Results_Grouping_Apple!G$31,0,$N83)</f>
        <v>-249.336627517446</v>
      </c>
      <c r="D84">
        <f ca="1">OFFSET(Results_Grouping_Apple!H$31,0,$N83)</f>
        <v>-34.9071278524425</v>
      </c>
      <c r="E84">
        <f ca="1">OFFSET(Results_Grouping_Apple!I$31,0,$N83)</f>
        <v>316.96417265365301</v>
      </c>
      <c r="F84">
        <f ca="1">OFFSET(Results_Grouping_Apple!J$31,0,$N83)</f>
        <v>14570.950132563499</v>
      </c>
      <c r="G84">
        <f ca="1">OFFSET(Results_Grouping_Apple!K$31,0,$N83)</f>
        <v>12538.303169950599</v>
      </c>
      <c r="H84" s="12">
        <f ca="1">G60+E60</f>
        <v>3485.4231493623561</v>
      </c>
      <c r="I84">
        <f t="shared" ca="1" si="37"/>
        <v>30698.84645083595</v>
      </c>
      <c r="M84">
        <f t="shared" ca="1" si="38"/>
        <v>12642.473168910094</v>
      </c>
      <c r="N84">
        <v>182</v>
      </c>
    </row>
    <row r="85" spans="1:14" x14ac:dyDescent="0.25">
      <c r="A85" t="str">
        <f t="shared" ca="1" si="36"/>
        <v>S8_20_Car - Local Small Business Food Rescue App (Estimate)</v>
      </c>
      <c r="B85">
        <f ca="1">OFFSET(Results_Grouping_Apple!F$31,0,$N84)</f>
        <v>71.449581675729704</v>
      </c>
      <c r="C85">
        <f ca="1">OFFSET(Results_Grouping_Apple!G$31,0,$N84)</f>
        <v>-268.03687458125501</v>
      </c>
      <c r="D85">
        <f ca="1">OFFSET(Results_Grouping_Apple!H$31,0,$N84)</f>
        <v>-53.607374916250997</v>
      </c>
      <c r="E85">
        <f ca="1">OFFSET(Results_Grouping_Apple!I$31,0,$N84)</f>
        <v>340.73648560267702</v>
      </c>
      <c r="F85">
        <f ca="1">OFFSET(Results_Grouping_Apple!J$31,0,$N84)</f>
        <v>15663.7713925058</v>
      </c>
      <c r="G85">
        <f ca="1">OFFSET(Results_Grouping_Apple!K$31,0,$N84)</f>
        <v>13528.433374881</v>
      </c>
      <c r="H85" s="12">
        <f ca="1">G61+E61</f>
        <v>3796.5873527485678</v>
      </c>
      <c r="I85">
        <f t="shared" ca="1" si="37"/>
        <v>33079.333937916272</v>
      </c>
      <c r="M85">
        <f t="shared" ca="1" si="38"/>
        <v>13618.975192661901</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9"/>
  </sheetPr>
  <dimension ref="A1:CA85"/>
  <sheetViews>
    <sheetView topLeftCell="Z1" zoomScale="60" zoomScaleNormal="60" workbookViewId="0">
      <selection activeCell="P2" sqref="P2"/>
    </sheetView>
  </sheetViews>
  <sheetFormatPr defaultRowHeight="15" x14ac:dyDescent="0.25"/>
  <cols>
    <col min="1" max="1" width="71.42578125" bestFit="1" customWidth="1"/>
    <col min="2" max="2" width="19.140625" bestFit="1" customWidth="1"/>
    <col min="3" max="3" width="14.7109375" bestFit="1" customWidth="1"/>
    <col min="4" max="4" width="17.42578125" bestFit="1" customWidth="1"/>
    <col min="5" max="5" width="23.28515625" bestFit="1" customWidth="1"/>
    <col min="6" max="6" width="15.7109375" bestFit="1" customWidth="1"/>
    <col min="7" max="7" width="14.140625" bestFit="1" customWidth="1"/>
    <col min="8" max="8" width="10.85546875" bestFit="1" customWidth="1"/>
    <col min="9" max="13" width="10.85546875" customWidth="1"/>
  </cols>
  <sheetData>
    <row r="1" spans="1:79" x14ac:dyDescent="0.25">
      <c r="A1" s="5" t="s">
        <v>59</v>
      </c>
      <c r="F1" s="8"/>
      <c r="H1" s="8"/>
      <c r="P1" s="5"/>
      <c r="Q1">
        <v>7</v>
      </c>
      <c r="R1">
        <v>14</v>
      </c>
      <c r="S1">
        <v>20</v>
      </c>
      <c r="T1" t="s">
        <v>115</v>
      </c>
      <c r="U1" t="s">
        <v>223</v>
      </c>
      <c r="V1" t="s">
        <v>222</v>
      </c>
      <c r="W1" t="s">
        <v>224</v>
      </c>
      <c r="AG1" s="6" t="s">
        <v>118</v>
      </c>
      <c r="AP1" s="5" t="s">
        <v>92</v>
      </c>
      <c r="AQ1" t="s">
        <v>112</v>
      </c>
      <c r="AR1" t="s">
        <v>113</v>
      </c>
      <c r="AS1" t="s">
        <v>114</v>
      </c>
      <c r="AT1" t="s">
        <v>115</v>
      </c>
      <c r="BB1" s="6" t="s">
        <v>104</v>
      </c>
      <c r="BM1" s="7" t="s">
        <v>116</v>
      </c>
      <c r="CA1" s="7" t="s">
        <v>117</v>
      </c>
    </row>
    <row r="2" spans="1:79" x14ac:dyDescent="0.25">
      <c r="A2" s="5" t="s">
        <v>92</v>
      </c>
      <c r="B2" t="s">
        <v>97</v>
      </c>
      <c r="C2" t="s">
        <v>34</v>
      </c>
      <c r="D2" t="s">
        <v>35</v>
      </c>
      <c r="E2" t="s">
        <v>36</v>
      </c>
      <c r="F2" t="s">
        <v>98</v>
      </c>
      <c r="G2" t="s">
        <v>38</v>
      </c>
      <c r="H2" t="s">
        <v>95</v>
      </c>
      <c r="I2" t="s">
        <v>96</v>
      </c>
      <c r="J2" t="s">
        <v>102</v>
      </c>
      <c r="K2" t="s">
        <v>101</v>
      </c>
      <c r="L2" t="s">
        <v>103</v>
      </c>
      <c r="M2" t="s">
        <v>119</v>
      </c>
      <c r="N2">
        <v>0</v>
      </c>
      <c r="P2" t="s">
        <v>246</v>
      </c>
      <c r="Q2">
        <f ca="1">$M$3</f>
        <v>2670.5294048536916</v>
      </c>
      <c r="R2">
        <f ca="1">$M$4</f>
        <v>2968.8801872531039</v>
      </c>
      <c r="S2">
        <f ca="1">$M$5</f>
        <v>3266.1654311439511</v>
      </c>
      <c r="T2">
        <f ca="1">S2-Q2</f>
        <v>595.63602629025945</v>
      </c>
      <c r="U2">
        <f ca="1">SLOPE(Q2:S2,$Q$1:$S$1)</f>
        <v>45.730060165017086</v>
      </c>
      <c r="V2">
        <f ca="1">INTERCEPT(Q2:S2,$Q$1:$S$1)</f>
        <v>2343.547518828349</v>
      </c>
      <c r="W2" s="10">
        <f ca="1">(-V2/U2)/100</f>
        <v>-0.51247418227127828</v>
      </c>
      <c r="AP2" t="s">
        <v>246</v>
      </c>
      <c r="AQ2">
        <f ca="1">$I$3</f>
        <v>26952.021280617493</v>
      </c>
      <c r="AR2">
        <f ca="1">$I$4</f>
        <v>29226.772564532603</v>
      </c>
      <c r="AS2">
        <f ca="1">$I$5</f>
        <v>31493.399736719348</v>
      </c>
      <c r="AT2">
        <f ca="1">AS2-AQ2</f>
        <v>4541.3784561018547</v>
      </c>
    </row>
    <row r="3" spans="1:79" x14ac:dyDescent="0.25">
      <c r="A3" t="str">
        <f>Results_Grouping_Chicken!$E$9</f>
        <v>S1_07 - Redistribution from Grower/Packer (OFB)</v>
      </c>
      <c r="B3">
        <f ca="1">OFFSET(Results_Grouping_Chicken!F$33,0,$N2)</f>
        <v>-273.38652674615798</v>
      </c>
      <c r="C3" s="3">
        <f ca="1">OFFSET(Results_Grouping_Chicken!G$33,0,$N2)</f>
        <v>-23.1893524758163</v>
      </c>
      <c r="D3">
        <f ca="1">OFFSET(Results_Grouping_Chicken!H$33,0,$N2)</f>
        <v>5.84562169816689</v>
      </c>
      <c r="E3">
        <f ca="1">OFFSET(Results_Grouping_Chicken!I$33,0,$N2)</f>
        <v>336.152282531769</v>
      </c>
      <c r="F3">
        <f ca="1">OFFSET(Results_Grouping_Chicken!J$33,0,$N2)</f>
        <v>24281.491875763801</v>
      </c>
      <c r="G3">
        <f ca="1">OFFSET(Results_Grouping_Chicken!K$33,0,$N2)</f>
        <v>2625.1073798457301</v>
      </c>
      <c r="H3">
        <v>0</v>
      </c>
      <c r="I3">
        <f ca="1">SUM(B3:H3)</f>
        <v>26952.021280617493</v>
      </c>
      <c r="M3">
        <f ca="1">SUM(B3:E3,G3)</f>
        <v>2670.5294048536916</v>
      </c>
      <c r="N3">
        <v>7</v>
      </c>
      <c r="P3" t="s">
        <v>105</v>
      </c>
      <c r="Q3">
        <f ca="1">$M$6</f>
        <v>437.81643332814804</v>
      </c>
      <c r="R3">
        <f ca="1">$M$7</f>
        <v>554.43476455687676</v>
      </c>
      <c r="S3">
        <f ca="1">$M$8</f>
        <v>670.63660174550125</v>
      </c>
      <c r="T3">
        <f t="shared" ref="T3:T10" ca="1" si="0">S3-Q3</f>
        <v>232.82016841735322</v>
      </c>
      <c r="U3">
        <f t="shared" ref="U3:U10" ca="1" si="1">SLOPE(Q3:S3,$Q$1:$S$1)</f>
        <v>17.874809177789132</v>
      </c>
      <c r="V3">
        <f t="shared" ref="V3:V10" ca="1" si="2">INTERCEPT(Q3:S3,$Q$1:$S$1)</f>
        <v>310.00687444705721</v>
      </c>
      <c r="W3" s="10">
        <f t="shared" ref="W3:W10" ca="1" si="3">(-V3/U3)/100</f>
        <v>-0.17343227072447034</v>
      </c>
      <c r="AP3" t="s">
        <v>105</v>
      </c>
      <c r="AQ3">
        <f ca="1">$I$6</f>
        <v>23147.039408294644</v>
      </c>
      <c r="AR3">
        <f ca="1">$I$7</f>
        <v>25112.082865392778</v>
      </c>
      <c r="AS3">
        <f ca="1">$I$8</f>
        <v>27070.108310144104</v>
      </c>
      <c r="AT3">
        <f t="shared" ref="AT3:AT10" ca="1" si="4">AS3-AQ3</f>
        <v>3923.0689018494595</v>
      </c>
    </row>
    <row r="4" spans="1:79" x14ac:dyDescent="0.25">
      <c r="A4" t="str">
        <f ca="1">OFFSET(Results_Grouping_Chicken!$E$9,0,N3)</f>
        <v>S1_14 - Redistribution from Grower/Packer (OFB)</v>
      </c>
      <c r="B4">
        <f ca="1">OFFSET(Results_Grouping_Chicken!F$33,0,$N3)</f>
        <v>-273.38652674615798</v>
      </c>
      <c r="C4" s="3">
        <f ca="1">OFFSET(Results_Grouping_Chicken!G$33,0,$N3)</f>
        <v>-25.0768579098944</v>
      </c>
      <c r="D4">
        <f ca="1">OFFSET(Results_Grouping_Chicken!H$33,0,$N3)</f>
        <v>12.642856230919101</v>
      </c>
      <c r="E4">
        <f ca="1">OFFSET(Results_Grouping_Chicken!I$33,0,$N3)</f>
        <v>363.513514830867</v>
      </c>
      <c r="F4">
        <f ca="1">OFFSET(Results_Grouping_Chicken!J$33,0,$N3)</f>
        <v>26257.892377279499</v>
      </c>
      <c r="G4">
        <f ca="1">OFFSET(Results_Grouping_Chicken!K$33,0,$N3)</f>
        <v>2891.1872008473701</v>
      </c>
      <c r="H4">
        <v>0</v>
      </c>
      <c r="I4">
        <f t="shared" ref="I4:I73" ca="1" si="5">SUM(B4:H4)</f>
        <v>29226.772564532603</v>
      </c>
      <c r="M4">
        <f t="shared" ref="M4:M73" ca="1" si="6">SUM(B4:E4,G4)</f>
        <v>2968.8801872531039</v>
      </c>
      <c r="N4">
        <v>14</v>
      </c>
      <c r="P4" t="s">
        <v>106</v>
      </c>
      <c r="Q4">
        <f ca="1">$M$9</f>
        <v>5390.7218797269106</v>
      </c>
      <c r="R4">
        <f ca="1">$M$10</f>
        <v>5910.4836775229842</v>
      </c>
      <c r="S4">
        <f ca="1">$M$11</f>
        <v>6428.3891831840665</v>
      </c>
      <c r="T4">
        <f t="shared" ca="1" si="0"/>
        <v>1037.6673034571559</v>
      </c>
      <c r="U4">
        <f t="shared" ca="1" si="1"/>
        <v>79.667088832606439</v>
      </c>
      <c r="V4">
        <f t="shared" ca="1" si="2"/>
        <v>4821.0813660990325</v>
      </c>
      <c r="W4" s="10">
        <f t="shared" ca="1" si="3"/>
        <v>-0.6051534500311555</v>
      </c>
      <c r="AP4" t="s">
        <v>106</v>
      </c>
      <c r="AQ4">
        <f ca="1">$I$9</f>
        <v>30735.941689705243</v>
      </c>
      <c r="AR4">
        <f ca="1">$I$10</f>
        <v>33371.094785374255</v>
      </c>
      <c r="AS4">
        <f ca="1">$I$11</f>
        <v>35996.836619987276</v>
      </c>
      <c r="AT4">
        <f t="shared" ca="1" si="4"/>
        <v>5260.8949302820329</v>
      </c>
    </row>
    <row r="5" spans="1:79" x14ac:dyDescent="0.25">
      <c r="A5" t="str">
        <f ca="1">OFFSET(Results_Grouping_Chicken!$E$9,0,N4)</f>
        <v>S1_20 - Redistribution from Grower/Packer (OFB)</v>
      </c>
      <c r="B5">
        <f ca="1">OFFSET(Results_Grouping_Chicken!F$33,0,$N4)</f>
        <v>-273.38652674615798</v>
      </c>
      <c r="C5" s="3">
        <f ca="1">OFFSET(Results_Grouping_Chicken!G$33,0,$N4)</f>
        <v>-26.957622253136499</v>
      </c>
      <c r="D5">
        <f ca="1">OFFSET(Results_Grouping_Chicken!H$33,0,$N4)</f>
        <v>19.415814926054299</v>
      </c>
      <c r="E5">
        <f ca="1">OFFSET(Results_Grouping_Chicken!I$33,0,$N4)</f>
        <v>390.777028443181</v>
      </c>
      <c r="F5">
        <f ca="1">OFFSET(Results_Grouping_Chicken!J$33,0,$N4)</f>
        <v>28227.234305575399</v>
      </c>
      <c r="G5">
        <f ca="1">OFFSET(Results_Grouping_Chicken!K$33,0,$N4)</f>
        <v>3156.3167367740102</v>
      </c>
      <c r="H5">
        <v>0</v>
      </c>
      <c r="I5">
        <f t="shared" ca="1" si="5"/>
        <v>31493.399736719348</v>
      </c>
      <c r="M5">
        <f t="shared" ca="1" si="6"/>
        <v>3266.1654311439511</v>
      </c>
      <c r="N5">
        <v>21</v>
      </c>
      <c r="P5" t="s">
        <v>107</v>
      </c>
      <c r="Q5">
        <f ca="1">$M$12</f>
        <v>343.43420203552006</v>
      </c>
      <c r="R5">
        <f ca="1">$M$13</f>
        <v>452.37025862415078</v>
      </c>
      <c r="S5">
        <f ca="1">$M$14</f>
        <v>560.91725786782138</v>
      </c>
      <c r="T5">
        <f t="shared" ca="1" si="0"/>
        <v>217.48305583230132</v>
      </c>
      <c r="U5">
        <f t="shared" ca="1" si="1"/>
        <v>16.697299674812424</v>
      </c>
      <c r="V5">
        <f t="shared" ca="1" si="2"/>
        <v>224.04414395339427</v>
      </c>
      <c r="W5" s="10">
        <f t="shared" ca="1" si="3"/>
        <v>-0.13417986639561894</v>
      </c>
      <c r="AP5" t="s">
        <v>107</v>
      </c>
      <c r="AQ5">
        <f ca="1">$I$12</f>
        <v>25688.654012013852</v>
      </c>
      <c r="AR5">
        <f ca="1">$I$13</f>
        <v>27912.981366475418</v>
      </c>
      <c r="AS5">
        <f ca="1">$I$14</f>
        <v>30129.364694671032</v>
      </c>
      <c r="AT5">
        <f t="shared" ca="1" si="4"/>
        <v>4440.7106826571799</v>
      </c>
    </row>
    <row r="6" spans="1:79" x14ac:dyDescent="0.25">
      <c r="A6" t="str">
        <f ca="1">OFFSET(Results_Grouping_Chicken!$E$9,0,N5)</f>
        <v>S2_07 - Gleaning (SH)</v>
      </c>
      <c r="B6">
        <f ca="1">OFFSET(Results_Grouping_Chicken!F$33,0,$N5)</f>
        <v>-273.38652674615798</v>
      </c>
      <c r="C6">
        <f ca="1">OFFSET(Results_Grouping_Chicken!G$33,0,$N5)</f>
        <v>5.7817221361591304</v>
      </c>
      <c r="D6">
        <f ca="1">OFFSET(Results_Grouping_Chicken!H$33,0,$N5)</f>
        <v>5.84562169816689</v>
      </c>
      <c r="E6">
        <f ca="1">OFFSET(Results_Grouping_Chicken!I$33,0,$N5)</f>
        <v>320.464058356517</v>
      </c>
      <c r="F6">
        <f ca="1">OFFSET(Results_Grouping_Chicken!J$33,0,$N5)</f>
        <v>22709.222974966498</v>
      </c>
      <c r="G6">
        <f ca="1">OFFSET(Results_Grouping_Chicken!K$33,0,$N5)</f>
        <v>379.11155788346298</v>
      </c>
      <c r="H6">
        <v>0</v>
      </c>
      <c r="I6">
        <f t="shared" ca="1" si="5"/>
        <v>23147.039408294644</v>
      </c>
      <c r="M6">
        <f t="shared" ca="1" si="6"/>
        <v>437.81643332814804</v>
      </c>
      <c r="N6">
        <v>28</v>
      </c>
      <c r="P6" t="s">
        <v>108</v>
      </c>
      <c r="Q6">
        <f ca="1">$M$15</f>
        <v>11.32344760893659</v>
      </c>
      <c r="R6">
        <f ca="1">$M$16</f>
        <v>93.227233488426947</v>
      </c>
      <c r="S6">
        <f ca="1">$M$17</f>
        <v>174.83850584691731</v>
      </c>
      <c r="T6">
        <f t="shared" ca="1" si="0"/>
        <v>163.51505823798072</v>
      </c>
      <c r="U6">
        <f t="shared" ca="1" si="1"/>
        <v>12.553897214177653</v>
      </c>
      <c r="V6">
        <f t="shared" ca="1" si="2"/>
        <v>-78.440199612334297</v>
      </c>
      <c r="W6" s="10">
        <f t="shared" ca="1" si="3"/>
        <v>6.2482748005733571E-2</v>
      </c>
      <c r="AP6" t="s">
        <v>108</v>
      </c>
      <c r="AQ6">
        <f ca="1">$I$15</f>
        <v>26615.027781286739</v>
      </c>
      <c r="AR6">
        <f ca="1">$I$16</f>
        <v>28914.757651851865</v>
      </c>
      <c r="AS6">
        <f ca="1">$I$17</f>
        <v>31206.274201450709</v>
      </c>
      <c r="AT6">
        <f t="shared" ca="1" si="4"/>
        <v>4591.2464201639705</v>
      </c>
    </row>
    <row r="7" spans="1:79" x14ac:dyDescent="0.25">
      <c r="A7" t="str">
        <f ca="1">OFFSET(Results_Grouping_Chicken!$E$9,0,N6)</f>
        <v>S2_14 - Gleaning (SH)</v>
      </c>
      <c r="B7">
        <f ca="1">OFFSET(Results_Grouping_Chicken!F$33,0,$N6)</f>
        <v>-273.38652674615798</v>
      </c>
      <c r="C7">
        <f ca="1">OFFSET(Results_Grouping_Chicken!G$33,0,$N6)</f>
        <v>6.25232742631162</v>
      </c>
      <c r="D7">
        <f ca="1">OFFSET(Results_Grouping_Chicken!H$33,0,$N6)</f>
        <v>12.642856230919101</v>
      </c>
      <c r="E7">
        <f ca="1">OFFSET(Results_Grouping_Chicken!I$33,0,$N6)</f>
        <v>346.54834217623397</v>
      </c>
      <c r="F7">
        <f ca="1">OFFSET(Results_Grouping_Chicken!J$33,0,$N6)</f>
        <v>24557.648100835901</v>
      </c>
      <c r="G7">
        <f ca="1">OFFSET(Results_Grouping_Chicken!K$33,0,$N6)</f>
        <v>462.37776546957002</v>
      </c>
      <c r="H7">
        <v>0</v>
      </c>
      <c r="I7">
        <f t="shared" ca="1" si="5"/>
        <v>25112.082865392778</v>
      </c>
      <c r="M7">
        <f t="shared" ca="1" si="6"/>
        <v>554.43476455687676</v>
      </c>
      <c r="N7">
        <v>35</v>
      </c>
      <c r="P7" t="s">
        <v>109</v>
      </c>
      <c r="Q7">
        <f ca="1">$M$18</f>
        <v>664.73900411540103</v>
      </c>
      <c r="R7">
        <f ca="1">$M$19</f>
        <v>799.82777715239376</v>
      </c>
      <c r="S7">
        <f ca="1">$M$20</f>
        <v>934.43409028568271</v>
      </c>
      <c r="T7">
        <f t="shared" ca="1" si="0"/>
        <v>269.69508617028168</v>
      </c>
      <c r="U7">
        <f t="shared" ca="1" si="1"/>
        <v>20.705887442017104</v>
      </c>
      <c r="V7">
        <f t="shared" ca="1" si="2"/>
        <v>516.68649547692553</v>
      </c>
      <c r="W7" s="10">
        <f t="shared" ca="1" si="3"/>
        <v>-0.24953603023478596</v>
      </c>
      <c r="AP7" t="s">
        <v>109</v>
      </c>
      <c r="AQ7">
        <f ca="1">$I$18</f>
        <v>29846.691536386403</v>
      </c>
      <c r="AR7">
        <f ca="1">$I$19</f>
        <v>32409.46380562253</v>
      </c>
      <c r="AS7">
        <f ca="1">$I$20</f>
        <v>34963.083316754179</v>
      </c>
      <c r="AT7">
        <f t="shared" ca="1" si="4"/>
        <v>5116.3917803677759</v>
      </c>
    </row>
    <row r="8" spans="1:79" x14ac:dyDescent="0.25">
      <c r="A8" t="str">
        <f ca="1">OFFSET(Results_Grouping_Chicken!$E$9,0,N7)</f>
        <v>S2_20 - Gleaning (SH)</v>
      </c>
      <c r="B8">
        <f ca="1">OFFSET(Results_Grouping_Chicken!F$33,0,$N7)</f>
        <v>-273.38652674615798</v>
      </c>
      <c r="C8">
        <f ca="1">OFFSET(Results_Grouping_Chicken!G$33,0,$N7)</f>
        <v>6.7212519832849802</v>
      </c>
      <c r="D8">
        <f ca="1">OFFSET(Results_Grouping_Chicken!H$33,0,$N7)</f>
        <v>19.415814926054299</v>
      </c>
      <c r="E8">
        <f ca="1">OFFSET(Results_Grouping_Chicken!I$33,0,$N7)</f>
        <v>372.53946783945099</v>
      </c>
      <c r="F8">
        <f ca="1">OFFSET(Results_Grouping_Chicken!J$33,0,$N7)</f>
        <v>26399.4717083986</v>
      </c>
      <c r="G8">
        <f ca="1">OFFSET(Results_Grouping_Chicken!K$33,0,$N7)</f>
        <v>545.346593742869</v>
      </c>
      <c r="H8">
        <v>0</v>
      </c>
      <c r="I8">
        <f t="shared" ca="1" si="5"/>
        <v>27070.108310144104</v>
      </c>
      <c r="M8">
        <f t="shared" ca="1" si="6"/>
        <v>670.63660174550125</v>
      </c>
      <c r="N8">
        <v>42</v>
      </c>
      <c r="P8" t="s">
        <v>110</v>
      </c>
      <c r="Q8">
        <f ca="1">$M$21</f>
        <v>160.85292186975553</v>
      </c>
      <c r="R8">
        <f ca="1">$M$22</f>
        <v>254.92771146814931</v>
      </c>
      <c r="S8">
        <f ca="1">$M$23</f>
        <v>348.66651967512018</v>
      </c>
      <c r="T8">
        <f t="shared" ca="1" si="0"/>
        <v>187.81359780536465</v>
      </c>
      <c r="U8">
        <f t="shared" ca="1" si="1"/>
        <v>14.41942184212725</v>
      </c>
      <c r="V8">
        <f t="shared" ca="1" si="2"/>
        <v>57.750285828602614</v>
      </c>
      <c r="W8" s="10">
        <f t="shared" ca="1" si="3"/>
        <v>-4.0050347691390452E-2</v>
      </c>
      <c r="AP8" t="s">
        <v>110</v>
      </c>
      <c r="AQ8">
        <f ca="1">$I$21</f>
        <v>26970.536342481653</v>
      </c>
      <c r="AR8">
        <f ca="1">$I$22</f>
        <v>29299.202956399884</v>
      </c>
      <c r="AS8">
        <f ca="1">$I$23</f>
        <v>31619.552903839813</v>
      </c>
      <c r="AT8">
        <f t="shared" ca="1" si="4"/>
        <v>4649.0165613581594</v>
      </c>
    </row>
    <row r="9" spans="1:79" x14ac:dyDescent="0.25">
      <c r="A9" t="str">
        <f ca="1">OFFSET(Results_Grouping_Chicken!$E$9,0,N8)</f>
        <v>S3_07_Car - Gleaning (UG)</v>
      </c>
      <c r="B9">
        <f ca="1">OFFSET(Results_Grouping_Chicken!F$33,0,$N8)</f>
        <v>-273.38652674615798</v>
      </c>
      <c r="C9">
        <f ca="1">OFFSET(Results_Grouping_Chicken!G$33,0,$N8)</f>
        <v>5.7817221361591304</v>
      </c>
      <c r="D9">
        <f ca="1">OFFSET(Results_Grouping_Chicken!H$33,0,$N8)</f>
        <v>5.84562169816689</v>
      </c>
      <c r="E9">
        <f ca="1">OFFSET(Results_Grouping_Chicken!I$33,0,$N8)</f>
        <v>226.70308934438299</v>
      </c>
      <c r="F9">
        <f ca="1">OFFSET(Results_Grouping_Chicken!J$33,0,$N8)</f>
        <v>22720.112430132602</v>
      </c>
      <c r="G9">
        <f ca="1">OFFSET(Results_Grouping_Chicken!K$33,0,$N8)</f>
        <v>5425.77797329436</v>
      </c>
      <c r="H9">
        <f ca="1">G3</f>
        <v>2625.1073798457301</v>
      </c>
      <c r="I9">
        <f t="shared" ca="1" si="5"/>
        <v>30735.941689705243</v>
      </c>
      <c r="M9">
        <f t="shared" ca="1" si="6"/>
        <v>5390.7218797269106</v>
      </c>
      <c r="N9">
        <v>49</v>
      </c>
      <c r="P9" t="s">
        <v>111</v>
      </c>
      <c r="Q9">
        <f ca="1">$M$24</f>
        <v>-219.07732497034658</v>
      </c>
      <c r="R9">
        <f ca="1">$M$25</f>
        <v>-155.92709034730987</v>
      </c>
      <c r="S9">
        <f ca="1">$M$26</f>
        <v>-93.002392276498682</v>
      </c>
      <c r="T9">
        <f t="shared" ca="1" si="0"/>
        <v>126.0749326938479</v>
      </c>
      <c r="U9">
        <f t="shared" ca="1" si="1"/>
        <v>9.6794250228588457</v>
      </c>
      <c r="V9">
        <f t="shared" ca="1" si="2"/>
        <v>-288.28774451045592</v>
      </c>
      <c r="W9" s="10">
        <f t="shared" ca="1" si="3"/>
        <v>0.29783560886068966</v>
      </c>
      <c r="AP9" t="s">
        <v>111</v>
      </c>
      <c r="AQ9">
        <f ca="1">$I$24</f>
        <v>24030.585797205953</v>
      </c>
      <c r="AR9">
        <f ca="1">$I$25</f>
        <v>26119.954110927327</v>
      </c>
      <c r="AS9">
        <f ca="1">$I$26</f>
        <v>28201.860394956791</v>
      </c>
      <c r="AT9">
        <f t="shared" ca="1" si="4"/>
        <v>4171.2745977508384</v>
      </c>
    </row>
    <row r="10" spans="1:79" x14ac:dyDescent="0.25">
      <c r="A10" t="str">
        <f ca="1">OFFSET(Results_Grouping_Chicken!$E$9,0,N9)</f>
        <v>S3_14_Car - Gleaning (UG)</v>
      </c>
      <c r="B10">
        <f ca="1">OFFSET(Results_Grouping_Chicken!F$33,0,$N9)</f>
        <v>-273.38652674615798</v>
      </c>
      <c r="C10">
        <f ca="1">OFFSET(Results_Grouping_Chicken!G$33,0,$N9)</f>
        <v>6.25232742631162</v>
      </c>
      <c r="D10">
        <f ca="1">OFFSET(Results_Grouping_Chicken!H$33,0,$N9)</f>
        <v>12.642856230919101</v>
      </c>
      <c r="E10">
        <f ca="1">OFFSET(Results_Grouping_Chicken!I$33,0,$N9)</f>
        <v>245.15566638404201</v>
      </c>
      <c r="F10">
        <f ca="1">OFFSET(Results_Grouping_Chicken!J$33,0,$N9)</f>
        <v>24569.4239070039</v>
      </c>
      <c r="G10">
        <f ca="1">OFFSET(Results_Grouping_Chicken!K$33,0,$N9)</f>
        <v>5919.8193542278696</v>
      </c>
      <c r="H10">
        <f t="shared" ref="H10:H11" ca="1" si="7">G4</f>
        <v>2891.1872008473701</v>
      </c>
      <c r="I10">
        <f t="shared" ca="1" si="5"/>
        <v>33371.094785374255</v>
      </c>
      <c r="M10">
        <f t="shared" ca="1" si="6"/>
        <v>5910.4836775229842</v>
      </c>
      <c r="N10">
        <v>56</v>
      </c>
      <c r="P10" s="12" t="s">
        <v>228</v>
      </c>
      <c r="Q10" s="12">
        <f ca="1">$M$27</f>
        <v>10714.663345399951</v>
      </c>
      <c r="R10" s="12">
        <f ca="1">$M$28</f>
        <v>11667.769215983441</v>
      </c>
      <c r="S10" s="12">
        <f ca="1">$M$29</f>
        <v>12617.471137029053</v>
      </c>
      <c r="T10" s="12">
        <f t="shared" ca="1" si="0"/>
        <v>1902.8077916291022</v>
      </c>
      <c r="U10" s="12">
        <f t="shared" ca="1" si="1"/>
        <v>146.08840122652137</v>
      </c>
      <c r="V10" s="12">
        <f t="shared" ca="1" si="2"/>
        <v>9670.0930827083557</v>
      </c>
      <c r="W10" s="14">
        <f t="shared" ca="1" si="3"/>
        <v>-0.66193434944326124</v>
      </c>
      <c r="AP10" s="12" t="s">
        <v>228</v>
      </c>
      <c r="AQ10" s="12">
        <f ca="1">I27</f>
        <v>56232.323416117957</v>
      </c>
      <c r="AR10" s="12">
        <f ca="1">I28</f>
        <v>60942.763396495073</v>
      </c>
      <c r="AS10" s="12">
        <f ca="1">I29</f>
        <v>65636.380376942136</v>
      </c>
      <c r="AT10" s="12">
        <f t="shared" ca="1" si="4"/>
        <v>9404.0569608241785</v>
      </c>
    </row>
    <row r="11" spans="1:79" x14ac:dyDescent="0.25">
      <c r="A11" t="str">
        <f ca="1">OFFSET(Results_Grouping_Chicken!$E$9,0,N10)</f>
        <v>S3_20_Car - Gleaning (UG)</v>
      </c>
      <c r="B11">
        <f ca="1">OFFSET(Results_Grouping_Chicken!F$33,0,$N10)</f>
        <v>-273.38652674615798</v>
      </c>
      <c r="C11">
        <f ca="1">OFFSET(Results_Grouping_Chicken!G$33,0,$N10)</f>
        <v>6.72125198328499</v>
      </c>
      <c r="D11">
        <f ca="1">OFFSET(Results_Grouping_Chicken!H$33,0,$N10)</f>
        <v>19.415814926054299</v>
      </c>
      <c r="E11">
        <f ca="1">OFFSET(Results_Grouping_Chicken!I$33,0,$N10)</f>
        <v>263.54234136284498</v>
      </c>
      <c r="F11">
        <f ca="1">OFFSET(Results_Grouping_Chicken!J$33,0,$N10)</f>
        <v>26412.1307000292</v>
      </c>
      <c r="G11">
        <f ca="1">OFFSET(Results_Grouping_Chicken!K$33,0,$N10)</f>
        <v>6412.0963016580399</v>
      </c>
      <c r="H11">
        <f t="shared" ca="1" si="7"/>
        <v>3156.3167367740102</v>
      </c>
      <c r="I11">
        <f t="shared" ca="1" si="5"/>
        <v>35996.836619987276</v>
      </c>
      <c r="M11">
        <f t="shared" ca="1" si="6"/>
        <v>6428.3891831840665</v>
      </c>
      <c r="N11">
        <v>63</v>
      </c>
      <c r="P11" s="5"/>
      <c r="AP11" s="5" t="s">
        <v>93</v>
      </c>
      <c r="AQ11" t="s">
        <v>112</v>
      </c>
      <c r="AR11" t="s">
        <v>113</v>
      </c>
      <c r="AS11" t="s">
        <v>114</v>
      </c>
      <c r="AT11" t="s">
        <v>115</v>
      </c>
    </row>
    <row r="12" spans="1:79" x14ac:dyDescent="0.25">
      <c r="A12" t="str">
        <f ca="1">OFFSET(Results_Grouping_Chicken!$E$9,0,N11)</f>
        <v>S3_07_Van - Gleaning (UG)</v>
      </c>
      <c r="B12">
        <f ca="1">OFFSET(Results_Grouping_Chicken!F$33,0,$N11)</f>
        <v>-273.38652674615798</v>
      </c>
      <c r="C12">
        <f ca="1">OFFSET(Results_Grouping_Chicken!G$33,0,$N11)</f>
        <v>5.7817221361591304</v>
      </c>
      <c r="D12">
        <f ca="1">OFFSET(Results_Grouping_Chicken!H$33,0,$N11)</f>
        <v>5.84562169816689</v>
      </c>
      <c r="E12">
        <f ca="1">OFFSET(Results_Grouping_Chicken!I$33,0,$N11)</f>
        <v>226.70308934438299</v>
      </c>
      <c r="F12">
        <f ca="1">OFFSET(Results_Grouping_Chicken!J$33,0,$N11)</f>
        <v>22720.112430132602</v>
      </c>
      <c r="G12">
        <f ca="1">OFFSET(Results_Grouping_Chicken!K$33,0,$N11)</f>
        <v>378.49029560296901</v>
      </c>
      <c r="H12">
        <f ca="1">G3</f>
        <v>2625.1073798457301</v>
      </c>
      <c r="I12">
        <f t="shared" ca="1" si="5"/>
        <v>25688.654012013852</v>
      </c>
      <c r="M12">
        <f t="shared" ca="1" si="6"/>
        <v>343.43420203552006</v>
      </c>
      <c r="N12">
        <v>70</v>
      </c>
      <c r="AP12" t="s">
        <v>246</v>
      </c>
      <c r="AQ12">
        <f ca="1">$I$31</f>
        <v>13174.076480579293</v>
      </c>
      <c r="AR12">
        <f ca="1">$I$32</f>
        <v>14327.367141235503</v>
      </c>
      <c r="AS12">
        <f ca="1">$I$33</f>
        <v>15476.53890667505</v>
      </c>
      <c r="AT12">
        <f ca="1">AS12-AQ12</f>
        <v>2302.4624260957571</v>
      </c>
    </row>
    <row r="13" spans="1:79" x14ac:dyDescent="0.25">
      <c r="A13" t="str">
        <f ca="1">OFFSET(Results_Grouping_Chicken!$E$9,0,N12)</f>
        <v>S3_14_Van - Gleaning (UG)</v>
      </c>
      <c r="B13">
        <f ca="1">OFFSET(Results_Grouping_Chicken!F$33,0,$N12)</f>
        <v>-273.38652674615798</v>
      </c>
      <c r="C13">
        <f ca="1">OFFSET(Results_Grouping_Chicken!G$33,0,$N12)</f>
        <v>6.25232742631162</v>
      </c>
      <c r="D13">
        <f ca="1">OFFSET(Results_Grouping_Chicken!H$33,0,$N12)</f>
        <v>12.642856230919101</v>
      </c>
      <c r="E13">
        <f ca="1">OFFSET(Results_Grouping_Chicken!I$33,0,$N12)</f>
        <v>245.15566638404201</v>
      </c>
      <c r="F13">
        <f ca="1">OFFSET(Results_Grouping_Chicken!J$33,0,$N12)</f>
        <v>24569.4239070039</v>
      </c>
      <c r="G13">
        <f ca="1">OFFSET(Results_Grouping_Chicken!K$33,0,$N12)</f>
        <v>461.70593532903598</v>
      </c>
      <c r="H13">
        <f t="shared" ref="H13:H14" ca="1" si="8">G4</f>
        <v>2891.1872008473701</v>
      </c>
      <c r="I13">
        <f t="shared" ca="1" si="5"/>
        <v>27912.981366475418</v>
      </c>
      <c r="M13">
        <f t="shared" ca="1" si="6"/>
        <v>452.37025862415078</v>
      </c>
      <c r="N13">
        <v>77</v>
      </c>
      <c r="AP13" t="s">
        <v>105</v>
      </c>
      <c r="AQ13">
        <f ca="1">$I$34</f>
        <v>10261.240537215008</v>
      </c>
      <c r="AR13">
        <f ca="1">$I$35</f>
        <v>11177.439900155476</v>
      </c>
      <c r="AS13">
        <f ca="1">$I$36</f>
        <v>12090.367122514001</v>
      </c>
      <c r="AT13">
        <f t="shared" ref="AT13:AT20" ca="1" si="9">AS13-AQ13</f>
        <v>1829.1265852989927</v>
      </c>
    </row>
    <row r="14" spans="1:79" x14ac:dyDescent="0.25">
      <c r="A14" t="str">
        <f ca="1">OFFSET(Results_Grouping_Chicken!$E$9,0,N13)</f>
        <v>S3_20_Van - Gleaning (UG)</v>
      </c>
      <c r="B14">
        <f ca="1">OFFSET(Results_Grouping_Chicken!F$33,0,$N13)</f>
        <v>-273.38652674615798</v>
      </c>
      <c r="C14">
        <f ca="1">OFFSET(Results_Grouping_Chicken!G$33,0,$N13)</f>
        <v>6.72125198328499</v>
      </c>
      <c r="D14">
        <f ca="1">OFFSET(Results_Grouping_Chicken!H$33,0,$N13)</f>
        <v>19.415814926054299</v>
      </c>
      <c r="E14">
        <f ca="1">OFFSET(Results_Grouping_Chicken!I$33,0,$N13)</f>
        <v>263.54234136284498</v>
      </c>
      <c r="F14">
        <f ca="1">OFFSET(Results_Grouping_Chicken!J$33,0,$N13)</f>
        <v>26412.1307000292</v>
      </c>
      <c r="G14">
        <f ca="1">OFFSET(Results_Grouping_Chicken!K$33,0,$N13)</f>
        <v>544.62437634179503</v>
      </c>
      <c r="H14">
        <f t="shared" ca="1" si="8"/>
        <v>3156.3167367740102</v>
      </c>
      <c r="I14">
        <f t="shared" ca="1" si="5"/>
        <v>30129.364694671032</v>
      </c>
      <c r="M14">
        <f t="shared" ca="1" si="6"/>
        <v>560.91725786782138</v>
      </c>
      <c r="N14">
        <v>84</v>
      </c>
      <c r="AP14" t="s">
        <v>106</v>
      </c>
      <c r="AQ14">
        <f ca="1">$I$37</f>
        <v>17843.96386088492</v>
      </c>
      <c r="AR14">
        <f ca="1">$I$38</f>
        <v>19429.769923975455</v>
      </c>
      <c r="AS14">
        <f ca="1">$I$39</f>
        <v>21009.912393983574</v>
      </c>
      <c r="AT14">
        <f t="shared" ca="1" si="9"/>
        <v>3165.9485330986536</v>
      </c>
    </row>
    <row r="15" spans="1:79" x14ac:dyDescent="0.25">
      <c r="A15" t="str">
        <f ca="1">OFFSET(Results_Grouping_Chicken!$E$9,0,N14)</f>
        <v>S4_07 - Retail Donation to PA (CSC)</v>
      </c>
      <c r="B15">
        <f ca="1">OFFSET(Results_Grouping_Chicken!F$33,0,$N14)</f>
        <v>-273.38652674615798</v>
      </c>
      <c r="C15">
        <f ca="1">OFFSET(Results_Grouping_Chicken!G$33,0,$N14)</f>
        <v>9.2787646002648998</v>
      </c>
      <c r="D15">
        <f ca="1">OFFSET(Results_Grouping_Chicken!H$33,0,$N14)</f>
        <v>5.84562169816689</v>
      </c>
      <c r="E15">
        <f ca="1">OFFSET(Results_Grouping_Chicken!I$33,0,$N14)</f>
        <v>97.546003464365796</v>
      </c>
      <c r="F15">
        <f ca="1">OFFSET(Results_Grouping_Chicken!J$33,0,$N14)</f>
        <v>23642.444671300302</v>
      </c>
      <c r="G15">
        <f ca="1">OFFSET(Results_Grouping_Chicken!K$33,0,$N14)</f>
        <v>172.03958459229699</v>
      </c>
      <c r="H15">
        <f ca="1">G3+E3</f>
        <v>2961.2596623774989</v>
      </c>
      <c r="I15">
        <f t="shared" ca="1" si="5"/>
        <v>26615.027781286739</v>
      </c>
      <c r="M15">
        <f t="shared" ca="1" si="6"/>
        <v>11.32344760893659</v>
      </c>
      <c r="N15">
        <v>91</v>
      </c>
      <c r="AP15" t="s">
        <v>107</v>
      </c>
      <c r="AQ15">
        <f ca="1">$I$40</f>
        <v>12796.676183193529</v>
      </c>
      <c r="AR15">
        <f ca="1">$I$41</f>
        <v>13971.656505076622</v>
      </c>
      <c r="AS15">
        <f ca="1">$I$42</f>
        <v>15142.44046866733</v>
      </c>
      <c r="AT15">
        <f t="shared" ca="1" si="9"/>
        <v>2345.7642854738006</v>
      </c>
    </row>
    <row r="16" spans="1:79" x14ac:dyDescent="0.25">
      <c r="A16" t="str">
        <f ca="1">OFFSET(Results_Grouping_Chicken!$E$9,0,N15)</f>
        <v>S4_14 - Retail Donation to PA (CSC)</v>
      </c>
      <c r="B16">
        <f ca="1">OFFSET(Results_Grouping_Chicken!F$33,0,$N15)</f>
        <v>-273.38652674615798</v>
      </c>
      <c r="C16">
        <f ca="1">OFFSET(Results_Grouping_Chicken!G$33,0,$N15)</f>
        <v>10.0340128816818</v>
      </c>
      <c r="D16">
        <f ca="1">OFFSET(Results_Grouping_Chicken!H$33,0,$N15)</f>
        <v>12.642856230919101</v>
      </c>
      <c r="E16">
        <f ca="1">OFFSET(Results_Grouping_Chicken!I$33,0,$N15)</f>
        <v>105.48579444402399</v>
      </c>
      <c r="F16">
        <f ca="1">OFFSET(Results_Grouping_Chicken!J$33,0,$N15)</f>
        <v>25566.829702685201</v>
      </c>
      <c r="G16">
        <f ca="1">OFFSET(Results_Grouping_Chicken!K$33,0,$N15)</f>
        <v>238.45109667796001</v>
      </c>
      <c r="H16">
        <f t="shared" ref="H16:H17" ca="1" si="10">G4+E4</f>
        <v>3254.700715678237</v>
      </c>
      <c r="I16">
        <f t="shared" ca="1" si="5"/>
        <v>28914.757651851865</v>
      </c>
      <c r="M16">
        <f t="shared" ca="1" si="6"/>
        <v>93.227233488426947</v>
      </c>
      <c r="N16">
        <v>98</v>
      </c>
      <c r="AP16" t="s">
        <v>108</v>
      </c>
      <c r="AQ16">
        <f ca="1">$I$43</f>
        <v>13199.694848458636</v>
      </c>
      <c r="AR16">
        <f ca="1">$I$44</f>
        <v>14407.479015188965</v>
      </c>
      <c r="AS16">
        <f ca="1">$I$45</f>
        <v>15610.949667038009</v>
      </c>
      <c r="AT16">
        <f t="shared" ca="1" si="9"/>
        <v>2411.254818579373</v>
      </c>
    </row>
    <row r="17" spans="1:46" x14ac:dyDescent="0.25">
      <c r="A17" t="str">
        <f ca="1">OFFSET(Results_Grouping_Chicken!$E$9,0,N16)</f>
        <v>S4_20 - Retail Donation to PA (CSC)</v>
      </c>
      <c r="B17">
        <f ca="1">OFFSET(Results_Grouping_Chicken!F$33,0,$N16)</f>
        <v>-273.38652674615798</v>
      </c>
      <c r="C17">
        <f ca="1">OFFSET(Results_Grouping_Chicken!G$33,0,$N16)</f>
        <v>10.786563847808001</v>
      </c>
      <c r="D17">
        <f ca="1">OFFSET(Results_Grouping_Chicken!H$33,0,$N16)</f>
        <v>19.415814926054299</v>
      </c>
      <c r="E17">
        <f ca="1">OFFSET(Results_Grouping_Chicken!I$33,0,$N16)</f>
        <v>113.397229027325</v>
      </c>
      <c r="F17">
        <f ca="1">OFFSET(Results_Grouping_Chicken!J$33,0,$N16)</f>
        <v>27484.341930386599</v>
      </c>
      <c r="G17">
        <f ca="1">OFFSET(Results_Grouping_Chicken!K$33,0,$N16)</f>
        <v>304.62542479188801</v>
      </c>
      <c r="H17">
        <f t="shared" ca="1" si="10"/>
        <v>3547.093765217191</v>
      </c>
      <c r="I17">
        <f t="shared" ca="1" si="5"/>
        <v>31206.274201450709</v>
      </c>
      <c r="M17">
        <f t="shared" ca="1" si="6"/>
        <v>174.83850584691731</v>
      </c>
      <c r="N17">
        <v>105</v>
      </c>
      <c r="AP17" t="s">
        <v>109</v>
      </c>
      <c r="AQ17">
        <f ca="1">$I$46</f>
        <v>14968.394073093401</v>
      </c>
      <c r="AR17">
        <f ca="1">$I$47</f>
        <v>16320.142130200929</v>
      </c>
      <c r="AS17">
        <f ca="1">$I$48</f>
        <v>17667.062515675974</v>
      </c>
      <c r="AT17">
        <f t="shared" ca="1" si="9"/>
        <v>2698.6684425825733</v>
      </c>
    </row>
    <row r="18" spans="1:46" x14ac:dyDescent="0.25">
      <c r="A18" t="str">
        <f ca="1">OFFSET(Results_Grouping_Chicken!$E$9,0,N17)</f>
        <v>S5_07 - Retail Donation to Food Bank (Estimate)</v>
      </c>
      <c r="B18">
        <f ca="1">OFFSET(Results_Grouping_Chicken!F$33,0,$N17)</f>
        <v>-273.38652674615798</v>
      </c>
      <c r="C18">
        <f ca="1">OFFSET(Results_Grouping_Chicken!G$33,0,$N17)</f>
        <v>-10.7000007360529</v>
      </c>
      <c r="D18">
        <f ca="1">OFFSET(Results_Grouping_Chicken!H$33,0,$N17)</f>
        <v>5.84562169816689</v>
      </c>
      <c r="E18">
        <f ca="1">OFFSET(Results_Grouping_Chicken!I$33,0,$N17)</f>
        <v>359.17816292813001</v>
      </c>
      <c r="F18">
        <f ca="1">OFFSET(Results_Grouping_Chicken!J$33,0,$N17)</f>
        <v>26220.692869893501</v>
      </c>
      <c r="G18">
        <f ca="1">OFFSET(Results_Grouping_Chicken!K$33,0,$N17)</f>
        <v>583.80174697131497</v>
      </c>
      <c r="H18">
        <f ca="1">G3+E3</f>
        <v>2961.2596623774989</v>
      </c>
      <c r="I18">
        <f t="shared" ca="1" si="5"/>
        <v>29846.691536386403</v>
      </c>
      <c r="M18">
        <f t="shared" ca="1" si="6"/>
        <v>664.73900411540103</v>
      </c>
      <c r="N18">
        <v>112</v>
      </c>
      <c r="AP18" t="s">
        <v>110</v>
      </c>
      <c r="AQ18">
        <f ca="1">$I$49</f>
        <v>13438.325562762553</v>
      </c>
      <c r="AR18">
        <f ca="1">$I$50</f>
        <v>14665.533159726887</v>
      </c>
      <c r="AS18">
        <f ca="1">$I$51</f>
        <v>15888.357872416411</v>
      </c>
      <c r="AT18">
        <f t="shared" ca="1" si="9"/>
        <v>2450.0323096538577</v>
      </c>
    </row>
    <row r="19" spans="1:46" x14ac:dyDescent="0.25">
      <c r="A19" t="str">
        <f ca="1">OFFSET(Results_Grouping_Chicken!$E$9,0,N18)</f>
        <v>S5_14 - Retail Donation to Food Bank (Estimate)</v>
      </c>
      <c r="B19">
        <f ca="1">OFFSET(Results_Grouping_Chicken!F$33,0,$N18)</f>
        <v>-273.38652674615798</v>
      </c>
      <c r="C19">
        <f ca="1">OFFSET(Results_Grouping_Chicken!G$33,0,$N18)</f>
        <v>-11.5709310285224</v>
      </c>
      <c r="D19">
        <f ca="1">OFFSET(Results_Grouping_Chicken!H$33,0,$N18)</f>
        <v>12.642856230919101</v>
      </c>
      <c r="E19">
        <f ca="1">OFFSET(Results_Grouping_Chicken!I$33,0,$N18)</f>
        <v>388.41359479437301</v>
      </c>
      <c r="F19">
        <f ca="1">OFFSET(Results_Grouping_Chicken!J$33,0,$N18)</f>
        <v>28354.935312791898</v>
      </c>
      <c r="G19">
        <f ca="1">OFFSET(Results_Grouping_Chicken!K$33,0,$N18)</f>
        <v>683.72878390178198</v>
      </c>
      <c r="H19">
        <f t="shared" ref="H19:H20" ca="1" si="11">G4+E4</f>
        <v>3254.700715678237</v>
      </c>
      <c r="I19">
        <f t="shared" ca="1" si="5"/>
        <v>32409.46380562253</v>
      </c>
      <c r="M19">
        <f t="shared" ca="1" si="6"/>
        <v>799.82777715239376</v>
      </c>
      <c r="N19">
        <v>119</v>
      </c>
      <c r="AP19" t="s">
        <v>111</v>
      </c>
      <c r="AQ19">
        <f ca="1">$I$52</f>
        <v>11950.996567237235</v>
      </c>
      <c r="AR19">
        <f ca="1">$I$53</f>
        <v>13057.142501775086</v>
      </c>
      <c r="AS19">
        <f ca="1">$I$54</f>
        <v>14159.337915118191</v>
      </c>
      <c r="AT19">
        <f t="shared" ca="1" si="9"/>
        <v>2208.3413478809562</v>
      </c>
    </row>
    <row r="20" spans="1:46" x14ac:dyDescent="0.25">
      <c r="A20" t="str">
        <f ca="1">OFFSET(Results_Grouping_Chicken!$E$9,0,N19)</f>
        <v>S5_20 - Retail Donation to Food Bank (Estimate)</v>
      </c>
      <c r="B20">
        <f ca="1">OFFSET(Results_Grouping_Chicken!F$33,0,$N19)</f>
        <v>-273.38652674615798</v>
      </c>
      <c r="C20">
        <f ca="1">OFFSET(Results_Grouping_Chicken!G$33,0,$N19)</f>
        <v>-12.4387508556615</v>
      </c>
      <c r="D20">
        <f ca="1">OFFSET(Results_Grouping_Chicken!H$33,0,$N19)</f>
        <v>19.415814926054299</v>
      </c>
      <c r="E20">
        <f ca="1">OFFSET(Results_Grouping_Chicken!I$33,0,$N19)</f>
        <v>417.54461440395102</v>
      </c>
      <c r="F20">
        <f ca="1">OFFSET(Results_Grouping_Chicken!J$33,0,$N19)</f>
        <v>30481.555461251301</v>
      </c>
      <c r="G20">
        <f ca="1">OFFSET(Results_Grouping_Chicken!K$33,0,$N19)</f>
        <v>783.29893855749697</v>
      </c>
      <c r="H20">
        <f t="shared" ca="1" si="11"/>
        <v>3547.093765217191</v>
      </c>
      <c r="I20">
        <f t="shared" ca="1" si="5"/>
        <v>34963.083316754179</v>
      </c>
      <c r="M20">
        <f t="shared" ca="1" si="6"/>
        <v>934.43409028568271</v>
      </c>
      <c r="N20">
        <v>126</v>
      </c>
      <c r="AP20" s="12" t="s">
        <v>228</v>
      </c>
      <c r="AQ20" s="12">
        <f ca="1">I55</f>
        <v>32084.72413702745</v>
      </c>
      <c r="AR20" s="12">
        <f ca="1">I56</f>
        <v>34829.661850501776</v>
      </c>
      <c r="AS20" s="12">
        <f ca="1">I57</f>
        <v>37564.796214999347</v>
      </c>
      <c r="AT20" s="12">
        <f t="shared" ca="1" si="9"/>
        <v>5480.0720779718977</v>
      </c>
    </row>
    <row r="21" spans="1:46" x14ac:dyDescent="0.25">
      <c r="A21" t="str">
        <f ca="1">OFFSET(Results_Grouping_Chicken!$E$9,0,N20)</f>
        <v>S6_07 - Prepared Food from Retail (Estimate)</v>
      </c>
      <c r="B21">
        <f ca="1">OFFSET(Results_Grouping_Chicken!F$33,0,$N20)</f>
        <v>-273.38652674615798</v>
      </c>
      <c r="C21">
        <f ca="1">OFFSET(Results_Grouping_Chicken!G$33,0,$N20)</f>
        <v>10.2160135497866</v>
      </c>
      <c r="D21">
        <f ca="1">OFFSET(Results_Grouping_Chicken!H$33,0,$N20)</f>
        <v>5.84562169816689</v>
      </c>
      <c r="E21">
        <f ca="1">OFFSET(Results_Grouping_Chicken!I$33,0,$N20)</f>
        <v>237.96146953988301</v>
      </c>
      <c r="F21">
        <f ca="1">OFFSET(Results_Grouping_Chicken!J$33,0,$N20)</f>
        <v>23848.423758234399</v>
      </c>
      <c r="G21">
        <f ca="1">OFFSET(Results_Grouping_Chicken!K$33,0,$N20)</f>
        <v>180.21634382807699</v>
      </c>
      <c r="H21">
        <f ca="1">G3+E3</f>
        <v>2961.2596623774989</v>
      </c>
      <c r="I21">
        <f t="shared" ca="1" si="5"/>
        <v>26970.536342481653</v>
      </c>
      <c r="M21">
        <f t="shared" ca="1" si="6"/>
        <v>160.85292186975553</v>
      </c>
      <c r="N21">
        <v>133</v>
      </c>
      <c r="P21" s="5"/>
      <c r="AP21" s="5" t="s">
        <v>94</v>
      </c>
      <c r="AQ21" t="s">
        <v>112</v>
      </c>
      <c r="AR21" t="s">
        <v>113</v>
      </c>
      <c r="AS21" t="s">
        <v>114</v>
      </c>
      <c r="AT21" t="s">
        <v>115</v>
      </c>
    </row>
    <row r="22" spans="1:46" x14ac:dyDescent="0.25">
      <c r="A22" t="str">
        <f ca="1">OFFSET(Results_Grouping_Chicken!$E$9,0,N21)</f>
        <v>S6_14 - Prepared Food from Retail (Estimate)</v>
      </c>
      <c r="B22">
        <f ca="1">OFFSET(Results_Grouping_Chicken!F$33,0,$N21)</f>
        <v>-273.38652674615798</v>
      </c>
      <c r="C22">
        <f ca="1">OFFSET(Results_Grouping_Chicken!G$33,0,$N21)</f>
        <v>11.0475495363972</v>
      </c>
      <c r="D22">
        <f ca="1">OFFSET(Results_Grouping_Chicken!H$33,0,$N21)</f>
        <v>12.642856230919101</v>
      </c>
      <c r="E22">
        <f ca="1">OFFSET(Results_Grouping_Chicken!I$33,0,$N21)</f>
        <v>257.33042636289701</v>
      </c>
      <c r="F22">
        <f ca="1">OFFSET(Results_Grouping_Chicken!J$33,0,$N21)</f>
        <v>25789.574529253499</v>
      </c>
      <c r="G22">
        <f ca="1">OFFSET(Results_Grouping_Chicken!K$33,0,$N21)</f>
        <v>247.29340608409399</v>
      </c>
      <c r="H22">
        <f t="shared" ref="H22:H23" ca="1" si="12">G4+E4</f>
        <v>3254.700715678237</v>
      </c>
      <c r="I22">
        <f t="shared" ca="1" si="5"/>
        <v>29299.202956399884</v>
      </c>
      <c r="M22">
        <f t="shared" ca="1" si="6"/>
        <v>254.92771146814931</v>
      </c>
      <c r="N22">
        <v>140</v>
      </c>
      <c r="AP22" t="s">
        <v>246</v>
      </c>
      <c r="AQ22">
        <f ca="1">$I$59</f>
        <v>6505.3259992173716</v>
      </c>
      <c r="AR22">
        <f ca="1">$I$60</f>
        <v>7115.8113881347535</v>
      </c>
      <c r="AS22">
        <f ca="1">$I$61</f>
        <v>7724.1164720917313</v>
      </c>
      <c r="AT22">
        <f ca="1">AS22-AQ22</f>
        <v>1218.7904728743597</v>
      </c>
    </row>
    <row r="23" spans="1:46" x14ac:dyDescent="0.25">
      <c r="A23" t="str">
        <f ca="1">OFFSET(Results_Grouping_Chicken!$E$9,0,N22)</f>
        <v>S6_20 - Prepared Food from Retail (Estimate)</v>
      </c>
      <c r="B23">
        <f ca="1">OFFSET(Results_Grouping_Chicken!F$33,0,$N22)</f>
        <v>-273.38652674615798</v>
      </c>
      <c r="C23">
        <f ca="1">OFFSET(Results_Grouping_Chicken!G$33,0,$N22)</f>
        <v>11.8761157516269</v>
      </c>
      <c r="D23">
        <f ca="1">OFFSET(Results_Grouping_Chicken!H$33,0,$N22)</f>
        <v>19.415814926054299</v>
      </c>
      <c r="E23">
        <f ca="1">OFFSET(Results_Grouping_Chicken!I$33,0,$N22)</f>
        <v>276.630208340114</v>
      </c>
      <c r="F23">
        <f ca="1">OFFSET(Results_Grouping_Chicken!J$33,0,$N22)</f>
        <v>27723.7926189475</v>
      </c>
      <c r="G23">
        <f ca="1">OFFSET(Results_Grouping_Chicken!K$33,0,$N22)</f>
        <v>314.13090740348298</v>
      </c>
      <c r="H23">
        <f t="shared" ca="1" si="12"/>
        <v>3547.093765217191</v>
      </c>
      <c r="I23">
        <f t="shared" ca="1" si="5"/>
        <v>31619.552903839813</v>
      </c>
      <c r="M23">
        <f t="shared" ca="1" si="6"/>
        <v>348.66651967512018</v>
      </c>
      <c r="N23">
        <v>147</v>
      </c>
      <c r="AP23" t="s">
        <v>105</v>
      </c>
      <c r="AQ23">
        <f ca="1">$I$62</f>
        <v>4024.3032674410779</v>
      </c>
      <c r="AR23">
        <f ca="1">$I$63</f>
        <v>4432.844945632487</v>
      </c>
      <c r="AS23">
        <f ca="1">$I$64</f>
        <v>4839.927546401781</v>
      </c>
      <c r="AT23">
        <f t="shared" ref="AT23:AT30" ca="1" si="13">AS23-AQ23</f>
        <v>815.62427896070312</v>
      </c>
    </row>
    <row r="24" spans="1:46" x14ac:dyDescent="0.25">
      <c r="A24" t="str">
        <f ca="1">OFFSET(Results_Grouping_Chicken!$E$9,0,N23)</f>
        <v>S7_07 - Direct Donation of Prepared Food (Estimate)</v>
      </c>
      <c r="B24">
        <f ca="1">OFFSET(Results_Grouping_Chicken!F$33,0,$N23)</f>
        <v>-273.38652674615798</v>
      </c>
      <c r="C24">
        <f ca="1">OFFSET(Results_Grouping_Chicken!G$33,0,$N23)</f>
        <v>0</v>
      </c>
      <c r="D24">
        <f ca="1">OFFSET(Results_Grouping_Chicken!H$33,0,$N23)</f>
        <v>5.84562169816689</v>
      </c>
      <c r="E24">
        <f ca="1">OFFSET(Results_Grouping_Chicken!I$33,0,$N23)</f>
        <v>0</v>
      </c>
      <c r="F24">
        <f ca="1">OFFSET(Results_Grouping_Chicken!J$33,0,$N23)</f>
        <v>21288.403459798799</v>
      </c>
      <c r="G24">
        <f ca="1">OFFSET(Results_Grouping_Chicken!K$33,0,$N23)</f>
        <v>48.463580077644501</v>
      </c>
      <c r="H24">
        <f ca="1">G3+E3</f>
        <v>2961.2596623774989</v>
      </c>
      <c r="I24">
        <f t="shared" ca="1" si="5"/>
        <v>24030.585797205953</v>
      </c>
      <c r="M24">
        <f t="shared" ca="1" si="6"/>
        <v>-219.07732497034658</v>
      </c>
      <c r="N24">
        <v>154</v>
      </c>
      <c r="AP24" t="s">
        <v>106</v>
      </c>
      <c r="AQ24">
        <f ca="1">$I$65</f>
        <v>11604.035874570502</v>
      </c>
      <c r="AR24">
        <f ca="1">$I$66</f>
        <v>12681.940822495944</v>
      </c>
      <c r="AS24">
        <f ca="1">$I$67</f>
        <v>13755.996109893087</v>
      </c>
      <c r="AT24">
        <f t="shared" ca="1" si="13"/>
        <v>2151.9602353225855</v>
      </c>
    </row>
    <row r="25" spans="1:46" x14ac:dyDescent="0.25">
      <c r="A25" t="str">
        <f ca="1">OFFSET(Results_Grouping_Chicken!$E$9,0,N24)</f>
        <v>S7_14 - Direct Donation of Prepared Food (Estimate)</v>
      </c>
      <c r="B25">
        <f ca="1">OFFSET(Results_Grouping_Chicken!F$33,0,$N24)</f>
        <v>-273.38652674615798</v>
      </c>
      <c r="C25">
        <f ca="1">OFFSET(Results_Grouping_Chicken!G$33,0,$N24)</f>
        <v>0</v>
      </c>
      <c r="D25">
        <f ca="1">OFFSET(Results_Grouping_Chicken!H$33,0,$N24)</f>
        <v>12.642856230919101</v>
      </c>
      <c r="E25">
        <f ca="1">OFFSET(Results_Grouping_Chicken!I$33,0,$N24)</f>
        <v>0</v>
      </c>
      <c r="F25">
        <f ca="1">OFFSET(Results_Grouping_Chicken!J$33,0,$N24)</f>
        <v>23021.1804855964</v>
      </c>
      <c r="G25">
        <f ca="1">OFFSET(Results_Grouping_Chicken!K$33,0,$N24)</f>
        <v>104.816580167929</v>
      </c>
      <c r="H25">
        <f t="shared" ref="H25:H26" ca="1" si="14">G4+E4</f>
        <v>3254.700715678237</v>
      </c>
      <c r="I25">
        <f t="shared" ca="1" si="5"/>
        <v>26119.954110927327</v>
      </c>
      <c r="M25">
        <f t="shared" ca="1" si="6"/>
        <v>-155.92709034730987</v>
      </c>
      <c r="N25">
        <v>161</v>
      </c>
      <c r="AP25" t="s">
        <v>107</v>
      </c>
      <c r="AQ25">
        <f ca="1">$I$68</f>
        <v>6556.7481968791108</v>
      </c>
      <c r="AR25">
        <f ca="1">$I$69</f>
        <v>7223.8274035971108</v>
      </c>
      <c r="AS25">
        <f ca="1">$I$70</f>
        <v>7888.5241845768414</v>
      </c>
      <c r="AT25">
        <f t="shared" ca="1" si="13"/>
        <v>1331.7759876977307</v>
      </c>
    </row>
    <row r="26" spans="1:46" x14ac:dyDescent="0.25">
      <c r="A26" t="str">
        <f ca="1">OFFSET(Results_Grouping_Chicken!$E$9,0,N25)</f>
        <v>S7_20 - Direct Donation of Prepared Food (Estimate)</v>
      </c>
      <c r="B26">
        <f ca="1">OFFSET(Results_Grouping_Chicken!F$33,0,$N25)</f>
        <v>-273.38652674615798</v>
      </c>
      <c r="C26">
        <f ca="1">OFFSET(Results_Grouping_Chicken!G$33,0,$N25)</f>
        <v>0</v>
      </c>
      <c r="D26">
        <f ca="1">OFFSET(Results_Grouping_Chicken!H$33,0,$N25)</f>
        <v>19.415814926054299</v>
      </c>
      <c r="E26">
        <f ca="1">OFFSET(Results_Grouping_Chicken!I$33,0,$N25)</f>
        <v>0</v>
      </c>
      <c r="F26">
        <f ca="1">OFFSET(Results_Grouping_Chicken!J$33,0,$N25)</f>
        <v>24747.769022016098</v>
      </c>
      <c r="G26">
        <f ca="1">OFFSET(Results_Grouping_Chicken!K$33,0,$N25)</f>
        <v>160.96831954360499</v>
      </c>
      <c r="H26">
        <f t="shared" ca="1" si="14"/>
        <v>3547.093765217191</v>
      </c>
      <c r="I26">
        <f t="shared" ca="1" si="5"/>
        <v>28201.860394956791</v>
      </c>
      <c r="M26">
        <f t="shared" ca="1" si="6"/>
        <v>-93.002392276498682</v>
      </c>
      <c r="N26">
        <v>168</v>
      </c>
      <c r="AP26" t="s">
        <v>108</v>
      </c>
      <c r="AQ26">
        <f ca="1">$I$71</f>
        <v>6706.4544376550957</v>
      </c>
      <c r="AR26">
        <f ca="1">$I$72</f>
        <v>7385.7190360641744</v>
      </c>
      <c r="AS26">
        <f ca="1">$I$73</f>
        <v>8062.5576894789283</v>
      </c>
      <c r="AT26">
        <f t="shared" ca="1" si="13"/>
        <v>1356.1032518238326</v>
      </c>
    </row>
    <row r="27" spans="1:46" x14ac:dyDescent="0.25">
      <c r="A27" t="str">
        <f ca="1">OFFSET(Results_Grouping_Chicken!$E$9,0,N26)</f>
        <v>S8_07_Car - Local Small Business Food Rescue App (Estimate)</v>
      </c>
      <c r="B27">
        <f ca="1">OFFSET(Results_Grouping_Chicken!F$33,0,$N26)</f>
        <v>-273.38652674615798</v>
      </c>
      <c r="C27">
        <f ca="1">OFFSET(Results_Grouping_Chicken!G$33,0,$N26)</f>
        <v>83.508881402384205</v>
      </c>
      <c r="D27">
        <f ca="1">OFFSET(Results_Grouping_Chicken!H$33,0,$N26)</f>
        <v>5.84562169816689</v>
      </c>
      <c r="E27">
        <f ca="1">OFFSET(Results_Grouping_Chicken!I$33,0,$N26)</f>
        <v>175.58280623585799</v>
      </c>
      <c r="F27">
        <f ca="1">OFFSET(Results_Grouping_Chicken!J$33,0,$N26)</f>
        <v>42556.400408340502</v>
      </c>
      <c r="G27">
        <f ca="1">OFFSET(Results_Grouping_Chicken!K$33,0,$N26)</f>
        <v>10723.1125628097</v>
      </c>
      <c r="H27" s="12">
        <f ca="1">G3+E3</f>
        <v>2961.2596623774989</v>
      </c>
      <c r="I27">
        <f t="shared" ref="I27:I29" ca="1" si="15">SUM(B27:H27)</f>
        <v>56232.323416117957</v>
      </c>
      <c r="M27">
        <f t="shared" ref="M27:M29" ca="1" si="16">SUM(B27:E27,G27)</f>
        <v>10714.663345399951</v>
      </c>
      <c r="N27">
        <v>175</v>
      </c>
      <c r="AP27" t="s">
        <v>109</v>
      </c>
      <c r="AQ27">
        <f ca="1">$I$74</f>
        <v>7767.0549176406003</v>
      </c>
      <c r="AR27">
        <f ca="1">$I$75</f>
        <v>8532.6474620950012</v>
      </c>
      <c r="AS27">
        <f ca="1">$I$76</f>
        <v>9295.5057474620735</v>
      </c>
      <c r="AT27">
        <f t="shared" ca="1" si="13"/>
        <v>1528.4508298214732</v>
      </c>
    </row>
    <row r="28" spans="1:46" x14ac:dyDescent="0.25">
      <c r="A28" t="str">
        <f ca="1">OFFSET(Results_Grouping_Chicken!$E$9,0,N27)</f>
        <v>S8_14_Car - Local Small Business Food Rescue App (Estimate)</v>
      </c>
      <c r="B28">
        <f ca="1">OFFSET(Results_Grouping_Chicken!F$33,0,$N27)</f>
        <v>-273.38652674615798</v>
      </c>
      <c r="C28">
        <f ca="1">OFFSET(Results_Grouping_Chicken!G$33,0,$N27)</f>
        <v>90.306115935136305</v>
      </c>
      <c r="D28">
        <f ca="1">OFFSET(Results_Grouping_Chicken!H$33,0,$N27)</f>
        <v>12.642856230919101</v>
      </c>
      <c r="E28">
        <f ca="1">OFFSET(Results_Grouping_Chicken!I$33,0,$N27)</f>
        <v>189.87442999924201</v>
      </c>
      <c r="F28">
        <f ca="1">OFFSET(Results_Grouping_Chicken!J$33,0,$N27)</f>
        <v>46020.293464833398</v>
      </c>
      <c r="G28">
        <f ca="1">OFFSET(Results_Grouping_Chicken!K$33,0,$N27)</f>
        <v>11648.3323405643</v>
      </c>
      <c r="H28" s="12">
        <f ca="1">G4+E4</f>
        <v>3254.700715678237</v>
      </c>
      <c r="I28">
        <f t="shared" ca="1" si="15"/>
        <v>60942.763396495073</v>
      </c>
      <c r="M28">
        <f t="shared" ca="1" si="16"/>
        <v>11667.769215983441</v>
      </c>
      <c r="N28">
        <v>182</v>
      </c>
      <c r="AP28" t="s">
        <v>110</v>
      </c>
      <c r="AQ28">
        <f ca="1">$I$77</f>
        <v>6888.5143637154442</v>
      </c>
      <c r="AR28">
        <f ca="1">$I$78</f>
        <v>7582.5977933154772</v>
      </c>
      <c r="AS28">
        <f ca="1">$I$79</f>
        <v>8274.2023535240805</v>
      </c>
      <c r="AT28">
        <f t="shared" ca="1" si="13"/>
        <v>1385.6879898086363</v>
      </c>
    </row>
    <row r="29" spans="1:46" x14ac:dyDescent="0.25">
      <c r="A29" t="str">
        <f ca="1">OFFSET(Results_Grouping_Chicken!$E$9,0,N28)</f>
        <v>S8_20_Car - Local Small Business Food Rescue App (Estimate)</v>
      </c>
      <c r="B29">
        <f ca="1">OFFSET(Results_Grouping_Chicken!F$33,0,$N28)</f>
        <v>-273.38652674615798</v>
      </c>
      <c r="C29">
        <f ca="1">OFFSET(Results_Grouping_Chicken!G$33,0,$N28)</f>
        <v>97.079074630271506</v>
      </c>
      <c r="D29">
        <f ca="1">OFFSET(Results_Grouping_Chicken!H$33,0,$N28)</f>
        <v>19.415814926054299</v>
      </c>
      <c r="E29">
        <f ca="1">OFFSET(Results_Grouping_Chicken!I$33,0,$N28)</f>
        <v>204.11501224918601</v>
      </c>
      <c r="F29">
        <f ca="1">OFFSET(Results_Grouping_Chicken!J$33,0,$N28)</f>
        <v>49471.815474695897</v>
      </c>
      <c r="G29">
        <f ca="1">OFFSET(Results_Grouping_Chicken!K$33,0,$N28)</f>
        <v>12570.2477619697</v>
      </c>
      <c r="H29" s="12">
        <f ca="1">G5+E5</f>
        <v>3547.093765217191</v>
      </c>
      <c r="I29">
        <f t="shared" ca="1" si="15"/>
        <v>65636.380376942136</v>
      </c>
      <c r="M29">
        <f t="shared" ca="1" si="16"/>
        <v>12617.471137029053</v>
      </c>
      <c r="AP29" t="s">
        <v>111</v>
      </c>
      <c r="AQ29">
        <f ca="1">$I$80</f>
        <v>6104.2779411192423</v>
      </c>
      <c r="AR29">
        <f ca="1">$I$81</f>
        <v>6734.5281735312074</v>
      </c>
      <c r="AS29">
        <f ca="1">$I$82</f>
        <v>7362.5275122560024</v>
      </c>
      <c r="AT29">
        <f t="shared" ca="1" si="13"/>
        <v>1258.2495711367601</v>
      </c>
    </row>
    <row r="30" spans="1:46" x14ac:dyDescent="0.25">
      <c r="A30" s="5" t="s">
        <v>93</v>
      </c>
      <c r="B30" t="str">
        <f>B2</f>
        <v>Avoided Disposal</v>
      </c>
      <c r="C30" t="s">
        <v>34</v>
      </c>
      <c r="D30" t="s">
        <v>35</v>
      </c>
      <c r="E30" t="s">
        <v>36</v>
      </c>
      <c r="F30" t="s">
        <v>99</v>
      </c>
      <c r="G30" t="s">
        <v>38</v>
      </c>
      <c r="H30" t="s">
        <v>95</v>
      </c>
      <c r="I30" t="s">
        <v>96</v>
      </c>
      <c r="J30" t="s">
        <v>102</v>
      </c>
      <c r="K30" t="s">
        <v>101</v>
      </c>
      <c r="L30" t="s">
        <v>103</v>
      </c>
      <c r="N30">
        <v>0</v>
      </c>
      <c r="AP30" s="12" t="s">
        <v>228</v>
      </c>
      <c r="AQ30" s="12">
        <f ca="1">I83</f>
        <v>20396.891397581039</v>
      </c>
      <c r="AR30" s="12">
        <f ca="1">I84</f>
        <v>22190.493888077199</v>
      </c>
      <c r="AS30" s="12">
        <f ca="1">I85</f>
        <v>23977.690655392926</v>
      </c>
      <c r="AT30" s="12">
        <f t="shared" ca="1" si="13"/>
        <v>3580.7992578118865</v>
      </c>
    </row>
    <row r="31" spans="1:46" x14ac:dyDescent="0.25">
      <c r="A31" t="str">
        <f t="shared" ref="A31:A54" si="17">A3</f>
        <v>S1_07 - Redistribution from Grower/Packer (OFB)</v>
      </c>
      <c r="B31">
        <f ca="1">OFFSET(Results_Grouping_Milk!F$33,0,$N30)</f>
        <v>-273.38652674615798</v>
      </c>
      <c r="C31" s="3">
        <f ca="1">OFFSET(Results_Grouping_Milk!G$33,0,$N30)</f>
        <v>-23.1893524758163</v>
      </c>
      <c r="D31">
        <f ca="1">OFFSET(Results_Grouping_Milk!H$33,0,$N30)</f>
        <v>5.84562169816689</v>
      </c>
      <c r="E31">
        <f ca="1">OFFSET(Results_Grouping_Milk!I$33,0,$N30)</f>
        <v>336.152282531769</v>
      </c>
      <c r="F31">
        <f ca="1">OFFSET(Results_Grouping_Milk!J$33,0,$N30)</f>
        <v>10503.547075725601</v>
      </c>
      <c r="G31">
        <f ca="1">OFFSET(Results_Grouping_Milk!K$33,0,$N30)</f>
        <v>2625.1073798457301</v>
      </c>
      <c r="H31">
        <v>0</v>
      </c>
      <c r="I31">
        <f t="shared" ca="1" si="5"/>
        <v>13174.076480579293</v>
      </c>
      <c r="M31">
        <f t="shared" ca="1" si="6"/>
        <v>2670.5294048536916</v>
      </c>
      <c r="N31">
        <v>7</v>
      </c>
    </row>
    <row r="32" spans="1:46" x14ac:dyDescent="0.25">
      <c r="A32" t="str">
        <f t="shared" ca="1" si="17"/>
        <v>S1_14 - Redistribution from Grower/Packer (OFB)</v>
      </c>
      <c r="B32">
        <f ca="1">OFFSET(Results_Grouping_Milk!F$33,0,$N31)</f>
        <v>-273.38652674615798</v>
      </c>
      <c r="C32" s="3">
        <f ca="1">OFFSET(Results_Grouping_Milk!G$33,0,$N31)</f>
        <v>-25.0768579098944</v>
      </c>
      <c r="D32">
        <f ca="1">OFFSET(Results_Grouping_Milk!H$33,0,$N31)</f>
        <v>12.642856230919101</v>
      </c>
      <c r="E32">
        <f ca="1">OFFSET(Results_Grouping_Milk!I$33,0,$N31)</f>
        <v>363.513514830867</v>
      </c>
      <c r="F32">
        <f ca="1">OFFSET(Results_Grouping_Milk!J$33,0,$N31)</f>
        <v>11358.486953982399</v>
      </c>
      <c r="G32">
        <f ca="1">OFFSET(Results_Grouping_Milk!K$33,0,$N31)</f>
        <v>2891.1872008473701</v>
      </c>
      <c r="H32">
        <v>0</v>
      </c>
      <c r="I32">
        <f t="shared" ca="1" si="5"/>
        <v>14327.367141235503</v>
      </c>
      <c r="M32">
        <f t="shared" ca="1" si="6"/>
        <v>2968.8801872531039</v>
      </c>
      <c r="N32">
        <v>14</v>
      </c>
    </row>
    <row r="33" spans="1:14" x14ac:dyDescent="0.25">
      <c r="A33" t="str">
        <f t="shared" ca="1" si="17"/>
        <v>S1_20 - Redistribution from Grower/Packer (OFB)</v>
      </c>
      <c r="B33">
        <f ca="1">OFFSET(Results_Grouping_Milk!F$33,0,$N32)</f>
        <v>-273.38652674615798</v>
      </c>
      <c r="C33" s="3">
        <f ca="1">OFFSET(Results_Grouping_Milk!G$33,0,$N32)</f>
        <v>-26.957622253136499</v>
      </c>
      <c r="D33">
        <f ca="1">OFFSET(Results_Grouping_Milk!H$33,0,$N32)</f>
        <v>19.415814926054299</v>
      </c>
      <c r="E33">
        <f ca="1">OFFSET(Results_Grouping_Milk!I$33,0,$N32)</f>
        <v>390.777028443181</v>
      </c>
      <c r="F33">
        <f ca="1">OFFSET(Results_Grouping_Milk!J$33,0,$N32)</f>
        <v>12210.3734755311</v>
      </c>
      <c r="G33">
        <f ca="1">OFFSET(Results_Grouping_Milk!K$33,0,$N32)</f>
        <v>3156.3167367740102</v>
      </c>
      <c r="H33">
        <v>0</v>
      </c>
      <c r="I33">
        <f t="shared" ca="1" si="5"/>
        <v>15476.53890667505</v>
      </c>
      <c r="M33">
        <f t="shared" ca="1" si="6"/>
        <v>3266.1654311439511</v>
      </c>
      <c r="N33">
        <v>21</v>
      </c>
    </row>
    <row r="34" spans="1:14" x14ac:dyDescent="0.25">
      <c r="A34" t="str">
        <f t="shared" ca="1" si="17"/>
        <v>S2_07 - Gleaning (SH)</v>
      </c>
      <c r="B34">
        <f ca="1">OFFSET(Results_Grouping_Milk!F$33,0,$N33)</f>
        <v>-273.38652674615798</v>
      </c>
      <c r="C34">
        <f ca="1">OFFSET(Results_Grouping_Milk!G$33,0,$N33)</f>
        <v>5.7817221361591304</v>
      </c>
      <c r="D34">
        <f ca="1">OFFSET(Results_Grouping_Milk!H$33,0,$N33)</f>
        <v>5.84562169816689</v>
      </c>
      <c r="E34">
        <f ca="1">OFFSET(Results_Grouping_Milk!I$33,0,$N33)</f>
        <v>320.464058356517</v>
      </c>
      <c r="F34">
        <f ca="1">OFFSET(Results_Grouping_Milk!J$33,0,$N33)</f>
        <v>9823.4241038868604</v>
      </c>
      <c r="G34">
        <f ca="1">OFFSET(Results_Grouping_Milk!K$33,0,$N33)</f>
        <v>379.11155788346298</v>
      </c>
      <c r="H34">
        <v>0</v>
      </c>
      <c r="I34">
        <f t="shared" ca="1" si="5"/>
        <v>10261.240537215008</v>
      </c>
      <c r="M34">
        <f t="shared" ca="1" si="6"/>
        <v>437.81643332814804</v>
      </c>
      <c r="N34">
        <v>28</v>
      </c>
    </row>
    <row r="35" spans="1:14" x14ac:dyDescent="0.25">
      <c r="A35" t="str">
        <f t="shared" ca="1" si="17"/>
        <v>S2_14 - Gleaning (SH)</v>
      </c>
      <c r="B35">
        <f ca="1">OFFSET(Results_Grouping_Milk!F$33,0,$N34)</f>
        <v>-273.38652674615798</v>
      </c>
      <c r="C35">
        <f ca="1">OFFSET(Results_Grouping_Milk!G$33,0,$N34)</f>
        <v>6.25232742631162</v>
      </c>
      <c r="D35">
        <f ca="1">OFFSET(Results_Grouping_Milk!H$33,0,$N34)</f>
        <v>12.642856230919101</v>
      </c>
      <c r="E35">
        <f ca="1">OFFSET(Results_Grouping_Milk!I$33,0,$N34)</f>
        <v>346.54834217623397</v>
      </c>
      <c r="F35">
        <f ca="1">OFFSET(Results_Grouping_Milk!J$33,0,$N34)</f>
        <v>10623.0051355986</v>
      </c>
      <c r="G35">
        <f ca="1">OFFSET(Results_Grouping_Milk!K$33,0,$N34)</f>
        <v>462.37776546957002</v>
      </c>
      <c r="H35">
        <v>0</v>
      </c>
      <c r="I35">
        <f t="shared" ca="1" si="5"/>
        <v>11177.439900155476</v>
      </c>
      <c r="M35">
        <f t="shared" ca="1" si="6"/>
        <v>554.43476455687676</v>
      </c>
      <c r="N35">
        <v>35</v>
      </c>
    </row>
    <row r="36" spans="1:14" x14ac:dyDescent="0.25">
      <c r="A36" t="str">
        <f t="shared" ca="1" si="17"/>
        <v>S2_20 - Gleaning (SH)</v>
      </c>
      <c r="B36">
        <f ca="1">OFFSET(Results_Grouping_Milk!F$33,0,$N35)</f>
        <v>-273.38652674615798</v>
      </c>
      <c r="C36">
        <f ca="1">OFFSET(Results_Grouping_Milk!G$33,0,$N35)</f>
        <v>6.7212519832849802</v>
      </c>
      <c r="D36">
        <f ca="1">OFFSET(Results_Grouping_Milk!H$33,0,$N35)</f>
        <v>19.415814926054299</v>
      </c>
      <c r="E36">
        <f ca="1">OFFSET(Results_Grouping_Milk!I$33,0,$N35)</f>
        <v>372.53946783945099</v>
      </c>
      <c r="F36">
        <f ca="1">OFFSET(Results_Grouping_Milk!J$33,0,$N35)</f>
        <v>11419.7305207685</v>
      </c>
      <c r="G36">
        <f ca="1">OFFSET(Results_Grouping_Milk!K$33,0,$N35)</f>
        <v>545.346593742869</v>
      </c>
      <c r="H36">
        <v>0</v>
      </c>
      <c r="I36">
        <f t="shared" ca="1" si="5"/>
        <v>12090.367122514001</v>
      </c>
      <c r="M36">
        <f t="shared" ca="1" si="6"/>
        <v>670.63660174550125</v>
      </c>
      <c r="N36">
        <v>42</v>
      </c>
    </row>
    <row r="37" spans="1:14" x14ac:dyDescent="0.25">
      <c r="A37" t="str">
        <f t="shared" ca="1" si="17"/>
        <v>S3_07_Car - Gleaning (UG)</v>
      </c>
      <c r="B37">
        <f ca="1">OFFSET(Results_Grouping_Milk!F$33,0,$N36)</f>
        <v>-273.38652674615798</v>
      </c>
      <c r="C37">
        <f ca="1">OFFSET(Results_Grouping_Milk!G$33,0,$N36)</f>
        <v>5.7817221361591304</v>
      </c>
      <c r="D37">
        <f ca="1">OFFSET(Results_Grouping_Milk!H$33,0,$N36)</f>
        <v>5.84562169816689</v>
      </c>
      <c r="E37">
        <f ca="1">OFFSET(Results_Grouping_Milk!I$33,0,$N36)</f>
        <v>226.70308934438299</v>
      </c>
      <c r="F37">
        <f ca="1">OFFSET(Results_Grouping_Milk!J$33,0,$N36)</f>
        <v>9828.1346013122802</v>
      </c>
      <c r="G37">
        <f ca="1">OFFSET(Results_Grouping_Milk!K$33,0,$N36)</f>
        <v>5425.77797329436</v>
      </c>
      <c r="H37">
        <f ca="1">G31</f>
        <v>2625.1073798457301</v>
      </c>
      <c r="I37">
        <f t="shared" ca="1" si="5"/>
        <v>17843.96386088492</v>
      </c>
      <c r="M37">
        <f t="shared" ca="1" si="6"/>
        <v>5390.7218797269106</v>
      </c>
      <c r="N37">
        <v>49</v>
      </c>
    </row>
    <row r="38" spans="1:14" x14ac:dyDescent="0.25">
      <c r="A38" t="str">
        <f t="shared" ca="1" si="17"/>
        <v>S3_14_Car - Gleaning (UG)</v>
      </c>
      <c r="B38">
        <f ca="1">OFFSET(Results_Grouping_Milk!F$33,0,$N37)</f>
        <v>-273.38652674615798</v>
      </c>
      <c r="C38">
        <f ca="1">OFFSET(Results_Grouping_Milk!G$33,0,$N37)</f>
        <v>6.25232742631162</v>
      </c>
      <c r="D38">
        <f ca="1">OFFSET(Results_Grouping_Milk!H$33,0,$N37)</f>
        <v>12.642856230919101</v>
      </c>
      <c r="E38">
        <f ca="1">OFFSET(Results_Grouping_Milk!I$33,0,$N37)</f>
        <v>245.15566638404201</v>
      </c>
      <c r="F38">
        <f ca="1">OFFSET(Results_Grouping_Milk!J$33,0,$N37)</f>
        <v>10628.0990456051</v>
      </c>
      <c r="G38">
        <f ca="1">OFFSET(Results_Grouping_Milk!K$33,0,$N37)</f>
        <v>5919.8193542278696</v>
      </c>
      <c r="H38">
        <f t="shared" ref="H38:H39" ca="1" si="18">G32</f>
        <v>2891.1872008473701</v>
      </c>
      <c r="I38">
        <f ca="1">SUM(B38:H38)</f>
        <v>19429.769923975455</v>
      </c>
      <c r="M38">
        <f t="shared" ca="1" si="6"/>
        <v>5910.4836775229842</v>
      </c>
      <c r="N38">
        <v>56</v>
      </c>
    </row>
    <row r="39" spans="1:14" x14ac:dyDescent="0.25">
      <c r="A39" t="str">
        <f t="shared" ca="1" si="17"/>
        <v>S3_20_Car - Gleaning (UG)</v>
      </c>
      <c r="B39">
        <f ca="1">OFFSET(Results_Grouping_Milk!F$33,0,$N38)</f>
        <v>-273.38652674615798</v>
      </c>
      <c r="C39">
        <f ca="1">OFFSET(Results_Grouping_Milk!G$33,0,$N38)</f>
        <v>6.72125198328499</v>
      </c>
      <c r="D39">
        <f ca="1">OFFSET(Results_Grouping_Milk!H$33,0,$N38)</f>
        <v>19.415814926054299</v>
      </c>
      <c r="E39">
        <f ca="1">OFFSET(Results_Grouping_Milk!I$33,0,$N38)</f>
        <v>263.54234136284498</v>
      </c>
      <c r="F39">
        <f ca="1">OFFSET(Results_Grouping_Milk!J$33,0,$N38)</f>
        <v>11425.206474025499</v>
      </c>
      <c r="G39">
        <f ca="1">OFFSET(Results_Grouping_Milk!K$33,0,$N38)</f>
        <v>6412.0963016580399</v>
      </c>
      <c r="H39">
        <f t="shared" ca="1" si="18"/>
        <v>3156.3167367740102</v>
      </c>
      <c r="I39">
        <f t="shared" ca="1" si="5"/>
        <v>21009.912393983574</v>
      </c>
      <c r="M39">
        <f t="shared" ca="1" si="6"/>
        <v>6428.3891831840665</v>
      </c>
      <c r="N39">
        <v>63</v>
      </c>
    </row>
    <row r="40" spans="1:14" x14ac:dyDescent="0.25">
      <c r="A40" t="str">
        <f t="shared" ca="1" si="17"/>
        <v>S3_07_Van - Gleaning (UG)</v>
      </c>
      <c r="B40">
        <f ca="1">OFFSET(Results_Grouping_Milk!F$33,0,$N39)</f>
        <v>-273.38652674615798</v>
      </c>
      <c r="C40">
        <f ca="1">OFFSET(Results_Grouping_Milk!G$33,0,$N39)</f>
        <v>5.7817221361591304</v>
      </c>
      <c r="D40">
        <f ca="1">OFFSET(Results_Grouping_Milk!H$33,0,$N39)</f>
        <v>5.84562169816689</v>
      </c>
      <c r="E40">
        <f ca="1">OFFSET(Results_Grouping_Milk!I$33,0,$N39)</f>
        <v>226.70308934438299</v>
      </c>
      <c r="F40">
        <f ca="1">OFFSET(Results_Grouping_Milk!J$33,0,$N39)</f>
        <v>9828.1346013122802</v>
      </c>
      <c r="G40">
        <f ca="1">OFFSET(Results_Grouping_Milk!K$33,0,$N39)</f>
        <v>378.49029560296901</v>
      </c>
      <c r="H40">
        <f ca="1">G31</f>
        <v>2625.1073798457301</v>
      </c>
      <c r="I40">
        <f t="shared" ca="1" si="5"/>
        <v>12796.676183193529</v>
      </c>
      <c r="M40">
        <f t="shared" ca="1" si="6"/>
        <v>343.43420203552006</v>
      </c>
      <c r="N40">
        <v>70</v>
      </c>
    </row>
    <row r="41" spans="1:14" x14ac:dyDescent="0.25">
      <c r="A41" t="str">
        <f t="shared" ca="1" si="17"/>
        <v>S3_14_Van - Gleaning (UG)</v>
      </c>
      <c r="B41">
        <f ca="1">OFFSET(Results_Grouping_Milk!F$33,0,$N40)</f>
        <v>-273.38652674615798</v>
      </c>
      <c r="C41">
        <f ca="1">OFFSET(Results_Grouping_Milk!G$33,0,$N40)</f>
        <v>6.25232742631162</v>
      </c>
      <c r="D41">
        <f ca="1">OFFSET(Results_Grouping_Milk!H$33,0,$N40)</f>
        <v>12.642856230919101</v>
      </c>
      <c r="E41">
        <f ca="1">OFFSET(Results_Grouping_Milk!I$33,0,$N40)</f>
        <v>245.15566638404201</v>
      </c>
      <c r="F41">
        <f ca="1">OFFSET(Results_Grouping_Milk!J$33,0,$N40)</f>
        <v>10628.0990456051</v>
      </c>
      <c r="G41">
        <f ca="1">OFFSET(Results_Grouping_Milk!K$33,0,$N40)</f>
        <v>461.70593532903598</v>
      </c>
      <c r="H41">
        <f t="shared" ref="H41:H42" ca="1" si="19">G32</f>
        <v>2891.1872008473701</v>
      </c>
      <c r="I41">
        <f t="shared" ca="1" si="5"/>
        <v>13971.656505076622</v>
      </c>
      <c r="M41">
        <f t="shared" ca="1" si="6"/>
        <v>452.37025862415078</v>
      </c>
      <c r="N41">
        <v>77</v>
      </c>
    </row>
    <row r="42" spans="1:14" x14ac:dyDescent="0.25">
      <c r="A42" t="str">
        <f t="shared" ca="1" si="17"/>
        <v>S3_20_Van - Gleaning (UG)</v>
      </c>
      <c r="B42">
        <f ca="1">OFFSET(Results_Grouping_Milk!F$33,0,$N41)</f>
        <v>-273.38652674615798</v>
      </c>
      <c r="C42">
        <f ca="1">OFFSET(Results_Grouping_Milk!G$33,0,$N41)</f>
        <v>6.72125198328499</v>
      </c>
      <c r="D42">
        <f ca="1">OFFSET(Results_Grouping_Milk!H$33,0,$N41)</f>
        <v>19.415814926054299</v>
      </c>
      <c r="E42">
        <f ca="1">OFFSET(Results_Grouping_Milk!I$33,0,$N41)</f>
        <v>263.54234136284498</v>
      </c>
      <c r="F42">
        <f ca="1">OFFSET(Results_Grouping_Milk!J$33,0,$N41)</f>
        <v>11425.206474025499</v>
      </c>
      <c r="G42">
        <f ca="1">OFFSET(Results_Grouping_Milk!K$33,0,$N41)</f>
        <v>544.62437634179503</v>
      </c>
      <c r="H42">
        <f t="shared" ca="1" si="19"/>
        <v>3156.3167367740102</v>
      </c>
      <c r="I42">
        <f t="shared" ca="1" si="5"/>
        <v>15142.44046866733</v>
      </c>
      <c r="M42">
        <f t="shared" ca="1" si="6"/>
        <v>560.91725786782138</v>
      </c>
      <c r="N42">
        <v>84</v>
      </c>
    </row>
    <row r="43" spans="1:14" x14ac:dyDescent="0.25">
      <c r="A43" t="str">
        <f t="shared" ca="1" si="17"/>
        <v>S4_07 - Retail Donation to PA (CSC)</v>
      </c>
      <c r="B43">
        <f ca="1">OFFSET(Results_Grouping_Milk!F$33,0,$N42)</f>
        <v>-273.38652674615798</v>
      </c>
      <c r="C43">
        <f ca="1">OFFSET(Results_Grouping_Milk!G$33,0,$N42)</f>
        <v>9.2787646002648998</v>
      </c>
      <c r="D43">
        <f ca="1">OFFSET(Results_Grouping_Milk!H$33,0,$N42)</f>
        <v>5.84562169816689</v>
      </c>
      <c r="E43">
        <f ca="1">OFFSET(Results_Grouping_Milk!I$33,0,$N42)</f>
        <v>97.546003464365796</v>
      </c>
      <c r="F43">
        <f ca="1">OFFSET(Results_Grouping_Milk!J$33,0,$N42)</f>
        <v>10227.1117384722</v>
      </c>
      <c r="G43">
        <f ca="1">OFFSET(Results_Grouping_Milk!K$33,0,$N42)</f>
        <v>172.03958459229699</v>
      </c>
      <c r="H43">
        <f ca="1">G31+E31</f>
        <v>2961.2596623774989</v>
      </c>
      <c r="I43">
        <f t="shared" ca="1" si="5"/>
        <v>13199.694848458636</v>
      </c>
      <c r="M43">
        <f t="shared" ca="1" si="6"/>
        <v>11.32344760893659</v>
      </c>
      <c r="N43">
        <v>91</v>
      </c>
    </row>
    <row r="44" spans="1:14" x14ac:dyDescent="0.25">
      <c r="A44" t="str">
        <f t="shared" ca="1" si="17"/>
        <v>S4_14 - Retail Donation to PA (CSC)</v>
      </c>
      <c r="B44">
        <f ca="1">OFFSET(Results_Grouping_Milk!F$33,0,$N43)</f>
        <v>-273.38652674615798</v>
      </c>
      <c r="C44">
        <f ca="1">OFFSET(Results_Grouping_Milk!G$33,0,$N43)</f>
        <v>10.0340128816818</v>
      </c>
      <c r="D44">
        <f ca="1">OFFSET(Results_Grouping_Milk!H$33,0,$N43)</f>
        <v>12.642856230919101</v>
      </c>
      <c r="E44">
        <f ca="1">OFFSET(Results_Grouping_Milk!I$33,0,$N43)</f>
        <v>105.48579444402399</v>
      </c>
      <c r="F44">
        <f ca="1">OFFSET(Results_Grouping_Milk!J$33,0,$N43)</f>
        <v>11059.551066022301</v>
      </c>
      <c r="G44">
        <f ca="1">OFFSET(Results_Grouping_Milk!K$33,0,$N43)</f>
        <v>238.45109667796001</v>
      </c>
      <c r="H44">
        <f t="shared" ref="H44:H45" ca="1" si="20">G32+E32</f>
        <v>3254.700715678237</v>
      </c>
      <c r="I44">
        <f t="shared" ca="1" si="5"/>
        <v>14407.479015188965</v>
      </c>
      <c r="M44">
        <f t="shared" ca="1" si="6"/>
        <v>93.227233488426947</v>
      </c>
      <c r="N44">
        <v>98</v>
      </c>
    </row>
    <row r="45" spans="1:14" x14ac:dyDescent="0.25">
      <c r="A45" t="str">
        <f t="shared" ca="1" si="17"/>
        <v>S4_20 - Retail Donation to PA (CSC)</v>
      </c>
      <c r="B45">
        <f ca="1">OFFSET(Results_Grouping_Milk!F$33,0,$N44)</f>
        <v>-273.38652674615798</v>
      </c>
      <c r="C45">
        <f ca="1">OFFSET(Results_Grouping_Milk!G$33,0,$N44)</f>
        <v>10.786563847808001</v>
      </c>
      <c r="D45">
        <f ca="1">OFFSET(Results_Grouping_Milk!H$33,0,$N44)</f>
        <v>19.415814926054299</v>
      </c>
      <c r="E45">
        <f ca="1">OFFSET(Results_Grouping_Milk!I$33,0,$N44)</f>
        <v>113.397229027325</v>
      </c>
      <c r="F45">
        <f ca="1">OFFSET(Results_Grouping_Milk!J$33,0,$N44)</f>
        <v>11889.0173959739</v>
      </c>
      <c r="G45">
        <f ca="1">OFFSET(Results_Grouping_Milk!K$33,0,$N44)</f>
        <v>304.62542479188801</v>
      </c>
      <c r="H45">
        <f t="shared" ca="1" si="20"/>
        <v>3547.093765217191</v>
      </c>
      <c r="I45">
        <f t="shared" ca="1" si="5"/>
        <v>15610.949667038009</v>
      </c>
      <c r="M45">
        <f t="shared" ca="1" si="6"/>
        <v>174.83850584691731</v>
      </c>
      <c r="N45">
        <v>105</v>
      </c>
    </row>
    <row r="46" spans="1:14" x14ac:dyDescent="0.25">
      <c r="A46" t="str">
        <f t="shared" ca="1" si="17"/>
        <v>S5_07 - Retail Donation to Food Bank (Estimate)</v>
      </c>
      <c r="B46">
        <f ca="1">OFFSET(Results_Grouping_Milk!F$33,0,$N45)</f>
        <v>-273.38652674615798</v>
      </c>
      <c r="C46">
        <f ca="1">OFFSET(Results_Grouping_Milk!G$33,0,$N45)</f>
        <v>-10.7000007360529</v>
      </c>
      <c r="D46">
        <f ca="1">OFFSET(Results_Grouping_Milk!H$33,0,$N45)</f>
        <v>5.84562169816689</v>
      </c>
      <c r="E46">
        <f ca="1">OFFSET(Results_Grouping_Milk!I$33,0,$N45)</f>
        <v>359.17816292813001</v>
      </c>
      <c r="F46">
        <f ca="1">OFFSET(Results_Grouping_Milk!J$33,0,$N45)</f>
        <v>11342.395406600501</v>
      </c>
      <c r="G46">
        <f ca="1">OFFSET(Results_Grouping_Milk!K$33,0,$N45)</f>
        <v>583.80174697131497</v>
      </c>
      <c r="H46">
        <f ca="1">G31+E31</f>
        <v>2961.2596623774989</v>
      </c>
      <c r="I46">
        <f t="shared" ca="1" si="5"/>
        <v>14968.394073093401</v>
      </c>
      <c r="M46">
        <f t="shared" ca="1" si="6"/>
        <v>664.73900411540103</v>
      </c>
      <c r="N46">
        <v>112</v>
      </c>
    </row>
    <row r="47" spans="1:14" x14ac:dyDescent="0.25">
      <c r="A47" t="str">
        <f t="shared" ca="1" si="17"/>
        <v>S5_14 - Retail Donation to Food Bank (Estimate)</v>
      </c>
      <c r="B47">
        <f ca="1">OFFSET(Results_Grouping_Milk!F$33,0,$N46)</f>
        <v>-273.38652674615798</v>
      </c>
      <c r="C47">
        <f ca="1">OFFSET(Results_Grouping_Milk!G$33,0,$N46)</f>
        <v>-11.5709310285224</v>
      </c>
      <c r="D47">
        <f ca="1">OFFSET(Results_Grouping_Milk!H$33,0,$N46)</f>
        <v>12.642856230919101</v>
      </c>
      <c r="E47">
        <f ca="1">OFFSET(Results_Grouping_Milk!I$33,0,$N46)</f>
        <v>388.41359479437301</v>
      </c>
      <c r="F47">
        <f ca="1">OFFSET(Results_Grouping_Milk!J$33,0,$N46)</f>
        <v>12265.613637370299</v>
      </c>
      <c r="G47">
        <f ca="1">OFFSET(Results_Grouping_Milk!K$33,0,$N46)</f>
        <v>683.72878390178198</v>
      </c>
      <c r="H47">
        <f t="shared" ref="H47:H48" ca="1" si="21">G32+E32</f>
        <v>3254.700715678237</v>
      </c>
      <c r="I47">
        <f t="shared" ca="1" si="5"/>
        <v>16320.142130200929</v>
      </c>
      <c r="M47">
        <f t="shared" ca="1" si="6"/>
        <v>799.82777715239376</v>
      </c>
      <c r="N47">
        <v>119</v>
      </c>
    </row>
    <row r="48" spans="1:14" x14ac:dyDescent="0.25">
      <c r="A48" t="str">
        <f t="shared" ca="1" si="17"/>
        <v>S5_20 - Retail Donation to Food Bank (Estimate)</v>
      </c>
      <c r="B48">
        <f ca="1">OFFSET(Results_Grouping_Milk!F$33,0,$N47)</f>
        <v>-273.38652674615798</v>
      </c>
      <c r="C48">
        <f ca="1">OFFSET(Results_Grouping_Milk!G$33,0,$N47)</f>
        <v>-12.4387508556615</v>
      </c>
      <c r="D48">
        <f ca="1">OFFSET(Results_Grouping_Milk!H$33,0,$N47)</f>
        <v>19.415814926054299</v>
      </c>
      <c r="E48">
        <f ca="1">OFFSET(Results_Grouping_Milk!I$33,0,$N47)</f>
        <v>417.54461440395102</v>
      </c>
      <c r="F48">
        <f ca="1">OFFSET(Results_Grouping_Milk!J$33,0,$N47)</f>
        <v>13185.5346601731</v>
      </c>
      <c r="G48">
        <f ca="1">OFFSET(Results_Grouping_Milk!K$33,0,$N47)</f>
        <v>783.29893855749697</v>
      </c>
      <c r="H48">
        <f t="shared" ca="1" si="21"/>
        <v>3547.093765217191</v>
      </c>
      <c r="I48">
        <f t="shared" ca="1" si="5"/>
        <v>17667.062515675974</v>
      </c>
      <c r="M48">
        <f t="shared" ca="1" si="6"/>
        <v>934.43409028568271</v>
      </c>
      <c r="N48">
        <v>126</v>
      </c>
    </row>
    <row r="49" spans="1:14" x14ac:dyDescent="0.25">
      <c r="A49" t="str">
        <f t="shared" ca="1" si="17"/>
        <v>S6_07 - Prepared Food from Retail (Estimate)</v>
      </c>
      <c r="B49">
        <f ca="1">OFFSET(Results_Grouping_Milk!F$33,0,$N48)</f>
        <v>-273.38652674615798</v>
      </c>
      <c r="C49">
        <f ca="1">OFFSET(Results_Grouping_Milk!G$33,0,$N48)</f>
        <v>10.2160135497866</v>
      </c>
      <c r="D49">
        <f ca="1">OFFSET(Results_Grouping_Milk!H$33,0,$N48)</f>
        <v>5.84562169816689</v>
      </c>
      <c r="E49">
        <f ca="1">OFFSET(Results_Grouping_Milk!I$33,0,$N48)</f>
        <v>237.96146953988301</v>
      </c>
      <c r="F49">
        <f ca="1">OFFSET(Results_Grouping_Milk!J$33,0,$N48)</f>
        <v>10316.212978515299</v>
      </c>
      <c r="G49">
        <f ca="1">OFFSET(Results_Grouping_Milk!K$33,0,$N48)</f>
        <v>180.21634382807699</v>
      </c>
      <c r="H49">
        <f ca="1">G31+E31</f>
        <v>2961.2596623774989</v>
      </c>
      <c r="I49">
        <f t="shared" ca="1" si="5"/>
        <v>13438.325562762553</v>
      </c>
      <c r="M49">
        <f t="shared" ca="1" si="6"/>
        <v>160.85292186975553</v>
      </c>
      <c r="N49">
        <v>133</v>
      </c>
    </row>
    <row r="50" spans="1:14" x14ac:dyDescent="0.25">
      <c r="A50" t="str">
        <f t="shared" ca="1" si="17"/>
        <v>S6_14 - Prepared Food from Retail (Estimate)</v>
      </c>
      <c r="B50">
        <f ca="1">OFFSET(Results_Grouping_Milk!F$33,0,$N49)</f>
        <v>-273.38652674615798</v>
      </c>
      <c r="C50">
        <f ca="1">OFFSET(Results_Grouping_Milk!G$33,0,$N49)</f>
        <v>11.0475495363972</v>
      </c>
      <c r="D50">
        <f ca="1">OFFSET(Results_Grouping_Milk!H$33,0,$N49)</f>
        <v>12.642856230919101</v>
      </c>
      <c r="E50">
        <f ca="1">OFFSET(Results_Grouping_Milk!I$33,0,$N49)</f>
        <v>257.33042636289701</v>
      </c>
      <c r="F50">
        <f ca="1">OFFSET(Results_Grouping_Milk!J$33,0,$N49)</f>
        <v>11155.9047325805</v>
      </c>
      <c r="G50">
        <f ca="1">OFFSET(Results_Grouping_Milk!K$33,0,$N49)</f>
        <v>247.29340608409399</v>
      </c>
      <c r="H50">
        <f t="shared" ref="H50:H51" ca="1" si="22">G32+E32</f>
        <v>3254.700715678237</v>
      </c>
      <c r="I50">
        <f t="shared" ca="1" si="5"/>
        <v>14665.533159726887</v>
      </c>
      <c r="M50">
        <f t="shared" ca="1" si="6"/>
        <v>254.92771146814931</v>
      </c>
      <c r="N50">
        <v>140</v>
      </c>
    </row>
    <row r="51" spans="1:14" x14ac:dyDescent="0.25">
      <c r="A51" t="str">
        <f t="shared" ca="1" si="17"/>
        <v>S6_20 - Prepared Food from Retail (Estimate)</v>
      </c>
      <c r="B51">
        <f ca="1">OFFSET(Results_Grouping_Milk!F$33,0,$N50)</f>
        <v>-273.38652674615798</v>
      </c>
      <c r="C51">
        <f ca="1">OFFSET(Results_Grouping_Milk!G$33,0,$N50)</f>
        <v>11.8761157516269</v>
      </c>
      <c r="D51">
        <f ca="1">OFFSET(Results_Grouping_Milk!H$33,0,$N50)</f>
        <v>19.415814926054299</v>
      </c>
      <c r="E51">
        <f ca="1">OFFSET(Results_Grouping_Milk!I$33,0,$N50)</f>
        <v>276.630208340114</v>
      </c>
      <c r="F51">
        <f ca="1">OFFSET(Results_Grouping_Milk!J$33,0,$N50)</f>
        <v>11992.5975875241</v>
      </c>
      <c r="G51">
        <f ca="1">OFFSET(Results_Grouping_Milk!K$33,0,$N50)</f>
        <v>314.13090740348298</v>
      </c>
      <c r="H51">
        <f t="shared" ca="1" si="22"/>
        <v>3547.093765217191</v>
      </c>
      <c r="I51">
        <f t="shared" ca="1" si="5"/>
        <v>15888.357872416411</v>
      </c>
      <c r="M51">
        <f t="shared" ca="1" si="6"/>
        <v>348.66651967512018</v>
      </c>
      <c r="N51">
        <v>147</v>
      </c>
    </row>
    <row r="52" spans="1:14" x14ac:dyDescent="0.25">
      <c r="A52" t="str">
        <f t="shared" ca="1" si="17"/>
        <v>S7_07 - Direct Donation of Prepared Food (Estimate)</v>
      </c>
      <c r="B52">
        <f ca="1">OFFSET(Results_Grouping_Milk!F$33,0,$N51)</f>
        <v>-273.38652674615798</v>
      </c>
      <c r="C52">
        <f ca="1">OFFSET(Results_Grouping_Milk!G$33,0,$N51)</f>
        <v>0</v>
      </c>
      <c r="D52">
        <f ca="1">OFFSET(Results_Grouping_Milk!H$33,0,$N51)</f>
        <v>5.84562169816689</v>
      </c>
      <c r="E52">
        <f ca="1">OFFSET(Results_Grouping_Milk!I$33,0,$N51)</f>
        <v>0</v>
      </c>
      <c r="F52">
        <f ca="1">OFFSET(Results_Grouping_Milk!J$33,0,$N51)</f>
        <v>9208.8142298300809</v>
      </c>
      <c r="G52">
        <f ca="1">OFFSET(Results_Grouping_Milk!K$33,0,$N51)</f>
        <v>48.463580077644501</v>
      </c>
      <c r="H52">
        <f ca="1">G31+E31</f>
        <v>2961.2596623774989</v>
      </c>
      <c r="I52">
        <f t="shared" ca="1" si="5"/>
        <v>11950.996567237235</v>
      </c>
      <c r="M52">
        <f t="shared" ca="1" si="6"/>
        <v>-219.07732497034658</v>
      </c>
      <c r="N52">
        <v>154</v>
      </c>
    </row>
    <row r="53" spans="1:14" x14ac:dyDescent="0.25">
      <c r="A53" t="str">
        <f t="shared" ca="1" si="17"/>
        <v>S7_14 - Direct Donation of Prepared Food (Estimate)</v>
      </c>
      <c r="B53">
        <f ca="1">OFFSET(Results_Grouping_Milk!F$33,0,$N52)</f>
        <v>-273.38652674615798</v>
      </c>
      <c r="C53">
        <f ca="1">OFFSET(Results_Grouping_Milk!G$33,0,$N52)</f>
        <v>0</v>
      </c>
      <c r="D53">
        <f ca="1">OFFSET(Results_Grouping_Milk!H$33,0,$N52)</f>
        <v>12.642856230919101</v>
      </c>
      <c r="E53">
        <f ca="1">OFFSET(Results_Grouping_Milk!I$33,0,$N52)</f>
        <v>0</v>
      </c>
      <c r="F53">
        <f ca="1">OFFSET(Results_Grouping_Milk!J$33,0,$N52)</f>
        <v>9958.3688764441595</v>
      </c>
      <c r="G53">
        <f ca="1">OFFSET(Results_Grouping_Milk!K$33,0,$N52)</f>
        <v>104.816580167929</v>
      </c>
      <c r="H53">
        <f t="shared" ref="H53:H54" ca="1" si="23">G32+E32</f>
        <v>3254.700715678237</v>
      </c>
      <c r="I53">
        <f t="shared" ca="1" si="5"/>
        <v>13057.142501775086</v>
      </c>
      <c r="M53">
        <f t="shared" ca="1" si="6"/>
        <v>-155.92709034730987</v>
      </c>
      <c r="N53">
        <v>161</v>
      </c>
    </row>
    <row r="54" spans="1:14" x14ac:dyDescent="0.25">
      <c r="A54" t="str">
        <f t="shared" ca="1" si="17"/>
        <v>S7_20 - Direct Donation of Prepared Food (Estimate)</v>
      </c>
      <c r="B54">
        <f ca="1">OFFSET(Results_Grouping_Milk!F$33,0,$N53)</f>
        <v>-273.38652674615798</v>
      </c>
      <c r="C54">
        <f ca="1">OFFSET(Results_Grouping_Milk!G$33,0,$N53)</f>
        <v>0</v>
      </c>
      <c r="D54">
        <f ca="1">OFFSET(Results_Grouping_Milk!H$33,0,$N53)</f>
        <v>19.415814926054299</v>
      </c>
      <c r="E54">
        <f ca="1">OFFSET(Results_Grouping_Milk!I$33,0,$N53)</f>
        <v>0</v>
      </c>
      <c r="F54">
        <f ca="1">OFFSET(Results_Grouping_Milk!J$33,0,$N53)</f>
        <v>10705.2465421775</v>
      </c>
      <c r="G54">
        <f ca="1">OFFSET(Results_Grouping_Milk!K$33,0,$N53)</f>
        <v>160.96831954360499</v>
      </c>
      <c r="H54">
        <f t="shared" ca="1" si="23"/>
        <v>3547.093765217191</v>
      </c>
      <c r="I54">
        <f t="shared" ca="1" si="5"/>
        <v>14159.337915118191</v>
      </c>
      <c r="M54">
        <f t="shared" ca="1" si="6"/>
        <v>-93.002392276498682</v>
      </c>
      <c r="N54">
        <v>168</v>
      </c>
    </row>
    <row r="55" spans="1:14" x14ac:dyDescent="0.25">
      <c r="A55" t="str">
        <f t="shared" ref="A55:A57" ca="1" si="24">A27</f>
        <v>S8_07_Car - Local Small Business Food Rescue App (Estimate)</v>
      </c>
      <c r="B55">
        <f ca="1">OFFSET(Results_Grouping_Milk!F$33,0,$N54)</f>
        <v>-273.38652674615798</v>
      </c>
      <c r="C55">
        <f ca="1">OFFSET(Results_Grouping_Milk!G$33,0,$N54)</f>
        <v>83.508881402384205</v>
      </c>
      <c r="D55">
        <f ca="1">OFFSET(Results_Grouping_Milk!H$33,0,$N54)</f>
        <v>5.84562169816689</v>
      </c>
      <c r="E55">
        <f ca="1">OFFSET(Results_Grouping_Milk!I$33,0,$N54)</f>
        <v>175.58280623585799</v>
      </c>
      <c r="F55">
        <f ca="1">OFFSET(Results_Grouping_Milk!J$33,0,$N54)</f>
        <v>18408.801129250001</v>
      </c>
      <c r="G55">
        <f ca="1">OFFSET(Results_Grouping_Milk!K$33,0,$N54)</f>
        <v>10723.1125628097</v>
      </c>
      <c r="H55" s="12">
        <f ca="1">G31+E31</f>
        <v>2961.2596623774989</v>
      </c>
      <c r="I55">
        <f t="shared" ref="I55:I57" ca="1" si="25">SUM(B55:H55)</f>
        <v>32084.72413702745</v>
      </c>
      <c r="M55">
        <f t="shared" ref="M55:M57" ca="1" si="26">SUM(B55:E55,G55)</f>
        <v>10714.663345399951</v>
      </c>
      <c r="N55">
        <v>175</v>
      </c>
    </row>
    <row r="56" spans="1:14" x14ac:dyDescent="0.25">
      <c r="A56" t="str">
        <f t="shared" ca="1" si="24"/>
        <v>S8_14_Car - Local Small Business Food Rescue App (Estimate)</v>
      </c>
      <c r="B56">
        <f ca="1">OFFSET(Results_Grouping_Milk!F$33,0,$N55)</f>
        <v>-273.38652674615798</v>
      </c>
      <c r="C56">
        <f ca="1">OFFSET(Results_Grouping_Milk!G$33,0,$N55)</f>
        <v>90.306115935136305</v>
      </c>
      <c r="D56">
        <f ca="1">OFFSET(Results_Grouping_Milk!H$33,0,$N55)</f>
        <v>12.642856230919101</v>
      </c>
      <c r="E56">
        <f ca="1">OFFSET(Results_Grouping_Milk!I$33,0,$N55)</f>
        <v>189.87442999924201</v>
      </c>
      <c r="F56">
        <f ca="1">OFFSET(Results_Grouping_Milk!J$33,0,$N55)</f>
        <v>19907.191918840101</v>
      </c>
      <c r="G56">
        <f ca="1">OFFSET(Results_Grouping_Milk!K$33,0,$N55)</f>
        <v>11648.3323405643</v>
      </c>
      <c r="H56" s="12">
        <f ca="1">G32+E32</f>
        <v>3254.700715678237</v>
      </c>
      <c r="I56">
        <f t="shared" ca="1" si="25"/>
        <v>34829.661850501776</v>
      </c>
      <c r="M56">
        <f t="shared" ca="1" si="26"/>
        <v>11667.769215983441</v>
      </c>
      <c r="N56">
        <v>182</v>
      </c>
    </row>
    <row r="57" spans="1:14" x14ac:dyDescent="0.25">
      <c r="A57" t="str">
        <f t="shared" ca="1" si="24"/>
        <v>S8_20_Car - Local Small Business Food Rescue App (Estimate)</v>
      </c>
      <c r="B57">
        <f ca="1">OFFSET(Results_Grouping_Milk!F$33,0,$N56)</f>
        <v>-273.38652674615798</v>
      </c>
      <c r="C57">
        <f ca="1">OFFSET(Results_Grouping_Milk!G$33,0,$N56)</f>
        <v>97.079074630271506</v>
      </c>
      <c r="D57">
        <f ca="1">OFFSET(Results_Grouping_Milk!H$33,0,$N56)</f>
        <v>19.415814926054299</v>
      </c>
      <c r="E57">
        <f ca="1">OFFSET(Results_Grouping_Milk!I$33,0,$N56)</f>
        <v>204.11501224918601</v>
      </c>
      <c r="F57">
        <f ca="1">OFFSET(Results_Grouping_Milk!J$33,0,$N56)</f>
        <v>21400.231312753102</v>
      </c>
      <c r="G57">
        <f ca="1">OFFSET(Results_Grouping_Milk!K$33,0,$N56)</f>
        <v>12570.2477619697</v>
      </c>
      <c r="H57" s="12">
        <f ca="1">G33+E33</f>
        <v>3547.093765217191</v>
      </c>
      <c r="I57">
        <f t="shared" ca="1" si="25"/>
        <v>37564.796214999347</v>
      </c>
      <c r="M57">
        <f t="shared" ca="1" si="26"/>
        <v>12617.471137029053</v>
      </c>
    </row>
    <row r="58" spans="1:14" x14ac:dyDescent="0.25">
      <c r="A58" s="5" t="s">
        <v>94</v>
      </c>
      <c r="B58" t="str">
        <f>B30</f>
        <v>Avoided Disposal</v>
      </c>
      <c r="C58" t="s">
        <v>34</v>
      </c>
      <c r="D58" t="s">
        <v>35</v>
      </c>
      <c r="E58" t="s">
        <v>36</v>
      </c>
      <c r="F58" t="s">
        <v>100</v>
      </c>
      <c r="G58" t="s">
        <v>38</v>
      </c>
      <c r="H58" t="s">
        <v>95</v>
      </c>
      <c r="I58" t="s">
        <v>96</v>
      </c>
      <c r="J58" t="s">
        <v>102</v>
      </c>
      <c r="K58" t="s">
        <v>101</v>
      </c>
      <c r="L58" t="s">
        <v>103</v>
      </c>
      <c r="N58">
        <v>0</v>
      </c>
    </row>
    <row r="59" spans="1:14" x14ac:dyDescent="0.25">
      <c r="A59" t="str">
        <f t="shared" ref="A59:A82" si="27">A31</f>
        <v>S1_07 - Redistribution from Grower/Packer (OFB)</v>
      </c>
      <c r="B59">
        <f ca="1">OFFSET(Results_Grouping_Apple!F$33,0,$N58)</f>
        <v>-273.38652674615798</v>
      </c>
      <c r="C59" s="3">
        <f ca="1">OFFSET(Results_Grouping_Apple!G$33,0,$N58)</f>
        <v>-23.1893524758163</v>
      </c>
      <c r="D59">
        <f ca="1">OFFSET(Results_Grouping_Apple!H$33,0,$N58)</f>
        <v>5.84562169816689</v>
      </c>
      <c r="E59">
        <f ca="1">OFFSET(Results_Grouping_Apple!I$33,0,$N58)</f>
        <v>336.152282531769</v>
      </c>
      <c r="F59">
        <f ca="1">OFFSET(Results_Grouping_Apple!J$33,0,$N58)</f>
        <v>3834.79659436368</v>
      </c>
      <c r="G59">
        <f ca="1">OFFSET(Results_Grouping_Apple!K$33,0,$N58)</f>
        <v>2625.1073798457301</v>
      </c>
      <c r="H59">
        <v>0</v>
      </c>
      <c r="I59">
        <f t="shared" ca="1" si="5"/>
        <v>6505.3259992173716</v>
      </c>
      <c r="M59">
        <f t="shared" ca="1" si="6"/>
        <v>2670.5294048536916</v>
      </c>
      <c r="N59">
        <v>7</v>
      </c>
    </row>
    <row r="60" spans="1:14" x14ac:dyDescent="0.25">
      <c r="A60" t="str">
        <f t="shared" ca="1" si="27"/>
        <v>S1_14 - Redistribution from Grower/Packer (OFB)</v>
      </c>
      <c r="B60">
        <f ca="1">OFFSET(Results_Grouping_Apple!F$33,0,$N59)</f>
        <v>-273.38652674615798</v>
      </c>
      <c r="C60" s="3">
        <f ca="1">OFFSET(Results_Grouping_Apple!G$33,0,$N59)</f>
        <v>-25.0768579098944</v>
      </c>
      <c r="D60">
        <f ca="1">OFFSET(Results_Grouping_Apple!H$33,0,$N59)</f>
        <v>12.642856230919101</v>
      </c>
      <c r="E60">
        <f ca="1">OFFSET(Results_Grouping_Apple!I$33,0,$N59)</f>
        <v>363.513514830867</v>
      </c>
      <c r="F60">
        <f ca="1">OFFSET(Results_Grouping_Apple!J$33,0,$N59)</f>
        <v>4146.9312008816496</v>
      </c>
      <c r="G60">
        <f ca="1">OFFSET(Results_Grouping_Apple!K$33,0,$N59)</f>
        <v>2891.1872008473701</v>
      </c>
      <c r="H60">
        <v>0</v>
      </c>
      <c r="I60">
        <f t="shared" ca="1" si="5"/>
        <v>7115.8113881347535</v>
      </c>
      <c r="M60">
        <f t="shared" ca="1" si="6"/>
        <v>2968.8801872531039</v>
      </c>
      <c r="N60">
        <v>14</v>
      </c>
    </row>
    <row r="61" spans="1:14" x14ac:dyDescent="0.25">
      <c r="A61" t="str">
        <f t="shared" ca="1" si="27"/>
        <v>S1_20 - Redistribution from Grower/Packer (OFB)</v>
      </c>
      <c r="B61">
        <f ca="1">OFFSET(Results_Grouping_Apple!F$33,0,$N60)</f>
        <v>-273.38652674615798</v>
      </c>
      <c r="C61" s="3">
        <f ca="1">OFFSET(Results_Grouping_Apple!G$33,0,$N60)</f>
        <v>-26.957622253136499</v>
      </c>
      <c r="D61">
        <f ca="1">OFFSET(Results_Grouping_Apple!H$33,0,$N60)</f>
        <v>19.415814926054299</v>
      </c>
      <c r="E61">
        <f ca="1">OFFSET(Results_Grouping_Apple!I$33,0,$N60)</f>
        <v>390.777028443181</v>
      </c>
      <c r="F61">
        <f ca="1">OFFSET(Results_Grouping_Apple!J$33,0,$N60)</f>
        <v>4457.9510409477798</v>
      </c>
      <c r="G61">
        <f ca="1">OFFSET(Results_Grouping_Apple!K$33,0,$N60)</f>
        <v>3156.3167367740102</v>
      </c>
      <c r="H61">
        <v>0</v>
      </c>
      <c r="I61">
        <f t="shared" ca="1" si="5"/>
        <v>7724.1164720917313</v>
      </c>
      <c r="M61">
        <f t="shared" ca="1" si="6"/>
        <v>3266.1654311439511</v>
      </c>
      <c r="N61">
        <v>21</v>
      </c>
    </row>
    <row r="62" spans="1:14" x14ac:dyDescent="0.25">
      <c r="A62" t="str">
        <f t="shared" ca="1" si="27"/>
        <v>S2_07 - Gleaning (SH)</v>
      </c>
      <c r="B62">
        <f ca="1">OFFSET(Results_Grouping_Apple!F$33,0,$N61)</f>
        <v>-273.38652674615798</v>
      </c>
      <c r="C62">
        <f ca="1">OFFSET(Results_Grouping_Apple!G$33,0,$N61)</f>
        <v>5.7817221361591304</v>
      </c>
      <c r="D62">
        <f ca="1">OFFSET(Results_Grouping_Apple!H$33,0,$N61)</f>
        <v>5.84562169816689</v>
      </c>
      <c r="E62">
        <f ca="1">OFFSET(Results_Grouping_Apple!I$33,0,$N61)</f>
        <v>320.464058356517</v>
      </c>
      <c r="F62">
        <f ca="1">OFFSET(Results_Grouping_Apple!J$33,0,$N61)</f>
        <v>3586.48683411293</v>
      </c>
      <c r="G62">
        <f ca="1">OFFSET(Results_Grouping_Apple!K$33,0,$N61)</f>
        <v>379.11155788346298</v>
      </c>
      <c r="H62">
        <v>0</v>
      </c>
      <c r="I62">
        <f t="shared" ca="1" si="5"/>
        <v>4024.3032674410779</v>
      </c>
      <c r="M62">
        <f t="shared" ca="1" si="6"/>
        <v>437.81643332814804</v>
      </c>
      <c r="N62">
        <v>28</v>
      </c>
    </row>
    <row r="63" spans="1:14" x14ac:dyDescent="0.25">
      <c r="A63" t="str">
        <f t="shared" ca="1" si="27"/>
        <v>S2_14 - Gleaning (SH)</v>
      </c>
      <c r="B63">
        <f ca="1">OFFSET(Results_Grouping_Apple!F$33,0,$N62)</f>
        <v>-273.38652674615798</v>
      </c>
      <c r="C63">
        <f ca="1">OFFSET(Results_Grouping_Apple!G$33,0,$N62)</f>
        <v>6.25232742631162</v>
      </c>
      <c r="D63">
        <f ca="1">OFFSET(Results_Grouping_Apple!H$33,0,$N62)</f>
        <v>12.642856230919101</v>
      </c>
      <c r="E63">
        <f ca="1">OFFSET(Results_Grouping_Apple!I$33,0,$N62)</f>
        <v>346.54834217623397</v>
      </c>
      <c r="F63">
        <f ca="1">OFFSET(Results_Grouping_Apple!J$33,0,$N62)</f>
        <v>3878.4101810756101</v>
      </c>
      <c r="G63">
        <f ca="1">OFFSET(Results_Grouping_Apple!K$33,0,$N62)</f>
        <v>462.37776546957002</v>
      </c>
      <c r="H63">
        <v>0</v>
      </c>
      <c r="I63">
        <f t="shared" ca="1" si="5"/>
        <v>4432.844945632487</v>
      </c>
      <c r="M63">
        <f t="shared" ca="1" si="6"/>
        <v>554.43476455687676</v>
      </c>
      <c r="N63">
        <v>35</v>
      </c>
    </row>
    <row r="64" spans="1:14" x14ac:dyDescent="0.25">
      <c r="A64" t="str">
        <f t="shared" ca="1" si="27"/>
        <v>S2_20 - Gleaning (SH)</v>
      </c>
      <c r="B64">
        <f ca="1">OFFSET(Results_Grouping_Apple!F$33,0,$N63)</f>
        <v>-273.38652674615798</v>
      </c>
      <c r="C64">
        <f ca="1">OFFSET(Results_Grouping_Apple!G$33,0,$N63)</f>
        <v>6.7212519832849802</v>
      </c>
      <c r="D64">
        <f ca="1">OFFSET(Results_Grouping_Apple!H$33,0,$N63)</f>
        <v>19.415814926054299</v>
      </c>
      <c r="E64">
        <f ca="1">OFFSET(Results_Grouping_Apple!I$33,0,$N63)</f>
        <v>372.53946783945099</v>
      </c>
      <c r="F64">
        <f ca="1">OFFSET(Results_Grouping_Apple!J$33,0,$N63)</f>
        <v>4169.2909446562799</v>
      </c>
      <c r="G64">
        <f ca="1">OFFSET(Results_Grouping_Apple!K$33,0,$N63)</f>
        <v>545.346593742869</v>
      </c>
      <c r="H64">
        <v>0</v>
      </c>
      <c r="I64">
        <f t="shared" ca="1" si="5"/>
        <v>4839.927546401781</v>
      </c>
      <c r="M64">
        <f t="shared" ca="1" si="6"/>
        <v>670.63660174550125</v>
      </c>
      <c r="N64">
        <v>42</v>
      </c>
    </row>
    <row r="65" spans="1:67" x14ac:dyDescent="0.25">
      <c r="A65" t="str">
        <f t="shared" ca="1" si="27"/>
        <v>S3_07_Car - Gleaning (UG)</v>
      </c>
      <c r="B65">
        <f ca="1">OFFSET(Results_Grouping_Apple!F$33,0,$N64)</f>
        <v>-273.38652674615798</v>
      </c>
      <c r="C65">
        <f ca="1">OFFSET(Results_Grouping_Apple!G$33,0,$N64)</f>
        <v>5.7817221361591304</v>
      </c>
      <c r="D65">
        <f ca="1">OFFSET(Results_Grouping_Apple!H$33,0,$N64)</f>
        <v>5.84562169816689</v>
      </c>
      <c r="E65">
        <f ca="1">OFFSET(Results_Grouping_Apple!I$33,0,$N64)</f>
        <v>226.70308934438299</v>
      </c>
      <c r="F65">
        <f ca="1">OFFSET(Results_Grouping_Apple!J$33,0,$N64)</f>
        <v>3588.20661499786</v>
      </c>
      <c r="G65">
        <f ca="1">OFFSET(Results_Grouping_Apple!K$33,0,$N64)</f>
        <v>5425.77797329436</v>
      </c>
      <c r="H65">
        <f ca="1">G59</f>
        <v>2625.1073798457301</v>
      </c>
      <c r="I65">
        <f t="shared" ca="1" si="5"/>
        <v>11604.035874570502</v>
      </c>
      <c r="M65">
        <f t="shared" ca="1" si="6"/>
        <v>5390.7218797269106</v>
      </c>
      <c r="N65">
        <v>49</v>
      </c>
    </row>
    <row r="66" spans="1:67" x14ac:dyDescent="0.25">
      <c r="A66" t="str">
        <f t="shared" ca="1" si="27"/>
        <v>S3_14_Car - Gleaning (UG)</v>
      </c>
      <c r="B66">
        <f ca="1">OFFSET(Results_Grouping_Apple!F$33,0,$N65)</f>
        <v>-273.38652674615798</v>
      </c>
      <c r="C66">
        <f ca="1">OFFSET(Results_Grouping_Apple!G$33,0,$N65)</f>
        <v>6.25232742631162</v>
      </c>
      <c r="D66">
        <f ca="1">OFFSET(Results_Grouping_Apple!H$33,0,$N65)</f>
        <v>12.642856230919101</v>
      </c>
      <c r="E66">
        <f ca="1">OFFSET(Results_Grouping_Apple!I$33,0,$N65)</f>
        <v>245.15566638404201</v>
      </c>
      <c r="F66">
        <f ca="1">OFFSET(Results_Grouping_Apple!J$33,0,$N65)</f>
        <v>3880.26994412559</v>
      </c>
      <c r="G66">
        <f ca="1">OFFSET(Results_Grouping_Apple!K$33,0,$N65)</f>
        <v>5919.8193542278696</v>
      </c>
      <c r="H66">
        <f t="shared" ref="H66:H67" ca="1" si="28">G60</f>
        <v>2891.1872008473701</v>
      </c>
      <c r="I66">
        <f t="shared" ca="1" si="5"/>
        <v>12681.940822495944</v>
      </c>
      <c r="M66">
        <f t="shared" ca="1" si="6"/>
        <v>5910.4836775229842</v>
      </c>
      <c r="N66">
        <v>56</v>
      </c>
    </row>
    <row r="67" spans="1:67" x14ac:dyDescent="0.25">
      <c r="A67" t="str">
        <f t="shared" ca="1" si="27"/>
        <v>S3_20_Car - Gleaning (UG)</v>
      </c>
      <c r="B67">
        <f ca="1">OFFSET(Results_Grouping_Apple!F$33,0,$N66)</f>
        <v>-273.38652674615798</v>
      </c>
      <c r="C67">
        <f ca="1">OFFSET(Results_Grouping_Apple!G$33,0,$N66)</f>
        <v>6.72125198328499</v>
      </c>
      <c r="D67">
        <f ca="1">OFFSET(Results_Grouping_Apple!H$33,0,$N66)</f>
        <v>19.415814926054299</v>
      </c>
      <c r="E67">
        <f ca="1">OFFSET(Results_Grouping_Apple!I$33,0,$N66)</f>
        <v>263.54234136284498</v>
      </c>
      <c r="F67">
        <f ca="1">OFFSET(Results_Grouping_Apple!J$33,0,$N66)</f>
        <v>4171.2901899350099</v>
      </c>
      <c r="G67">
        <f ca="1">OFFSET(Results_Grouping_Apple!K$33,0,$N66)</f>
        <v>6412.0963016580399</v>
      </c>
      <c r="H67">
        <f t="shared" ca="1" si="28"/>
        <v>3156.3167367740102</v>
      </c>
      <c r="I67">
        <f t="shared" ca="1" si="5"/>
        <v>13755.996109893087</v>
      </c>
      <c r="M67">
        <f t="shared" ca="1" si="6"/>
        <v>6428.3891831840665</v>
      </c>
      <c r="N67">
        <v>63</v>
      </c>
    </row>
    <row r="68" spans="1:67" x14ac:dyDescent="0.25">
      <c r="A68" t="str">
        <f t="shared" ca="1" si="27"/>
        <v>S3_07_Van - Gleaning (UG)</v>
      </c>
      <c r="B68">
        <f ca="1">OFFSET(Results_Grouping_Apple!F$33,0,$N67)</f>
        <v>-273.38652674615798</v>
      </c>
      <c r="C68">
        <f ca="1">OFFSET(Results_Grouping_Apple!G$33,0,$N67)</f>
        <v>5.7817221361591304</v>
      </c>
      <c r="D68">
        <f ca="1">OFFSET(Results_Grouping_Apple!H$33,0,$N67)</f>
        <v>5.84562169816689</v>
      </c>
      <c r="E68">
        <f ca="1">OFFSET(Results_Grouping_Apple!I$33,0,$N67)</f>
        <v>226.70308934438299</v>
      </c>
      <c r="F68">
        <f ca="1">OFFSET(Results_Grouping_Apple!J$33,0,$N67)</f>
        <v>3588.20661499786</v>
      </c>
      <c r="G68">
        <f ca="1">OFFSET(Results_Grouping_Apple!K$33,0,$N67)</f>
        <v>378.49029560296901</v>
      </c>
      <c r="H68">
        <f ca="1">G59</f>
        <v>2625.1073798457301</v>
      </c>
      <c r="I68">
        <f t="shared" ca="1" si="5"/>
        <v>6556.7481968791108</v>
      </c>
      <c r="M68">
        <f t="shared" ca="1" si="6"/>
        <v>343.43420203552006</v>
      </c>
      <c r="N68">
        <v>70</v>
      </c>
    </row>
    <row r="69" spans="1:67" x14ac:dyDescent="0.25">
      <c r="A69" t="str">
        <f t="shared" ca="1" si="27"/>
        <v>S3_14_Van - Gleaning (UG)</v>
      </c>
      <c r="B69">
        <f ca="1">OFFSET(Results_Grouping_Apple!F$33,0,$N68)</f>
        <v>-273.38652674615798</v>
      </c>
      <c r="C69">
        <f ca="1">OFFSET(Results_Grouping_Apple!G$33,0,$N68)</f>
        <v>6.25232742631162</v>
      </c>
      <c r="D69">
        <f ca="1">OFFSET(Results_Grouping_Apple!H$33,0,$N68)</f>
        <v>12.642856230919101</v>
      </c>
      <c r="E69">
        <f ca="1">OFFSET(Results_Grouping_Apple!I$33,0,$N68)</f>
        <v>245.15566638404201</v>
      </c>
      <c r="F69">
        <f ca="1">OFFSET(Results_Grouping_Apple!J$33,0,$N68)</f>
        <v>3880.26994412559</v>
      </c>
      <c r="G69">
        <f ca="1">OFFSET(Results_Grouping_Apple!K$33,0,$N68)</f>
        <v>461.70593532903598</v>
      </c>
      <c r="H69">
        <f t="shared" ref="H69:H70" ca="1" si="29">G60</f>
        <v>2891.1872008473701</v>
      </c>
      <c r="I69">
        <f t="shared" ca="1" si="5"/>
        <v>7223.8274035971108</v>
      </c>
      <c r="M69">
        <f t="shared" ca="1" si="6"/>
        <v>452.37025862415078</v>
      </c>
      <c r="N69">
        <v>77</v>
      </c>
    </row>
    <row r="70" spans="1:67" x14ac:dyDescent="0.25">
      <c r="A70" t="str">
        <f t="shared" ca="1" si="27"/>
        <v>S3_20_Van - Gleaning (UG)</v>
      </c>
      <c r="B70">
        <f ca="1">OFFSET(Results_Grouping_Apple!F$33,0,$N69)</f>
        <v>-273.38652674615798</v>
      </c>
      <c r="C70">
        <f ca="1">OFFSET(Results_Grouping_Apple!G$33,0,$N69)</f>
        <v>6.72125198328499</v>
      </c>
      <c r="D70">
        <f ca="1">OFFSET(Results_Grouping_Apple!H$33,0,$N69)</f>
        <v>19.415814926054299</v>
      </c>
      <c r="E70">
        <f ca="1">OFFSET(Results_Grouping_Apple!I$33,0,$N69)</f>
        <v>263.54234136284498</v>
      </c>
      <c r="F70">
        <f ca="1">OFFSET(Results_Grouping_Apple!J$33,0,$N69)</f>
        <v>4171.2901899350099</v>
      </c>
      <c r="G70">
        <f ca="1">OFFSET(Results_Grouping_Apple!K$33,0,$N69)</f>
        <v>544.62437634179503</v>
      </c>
      <c r="H70">
        <f t="shared" ca="1" si="29"/>
        <v>3156.3167367740102</v>
      </c>
      <c r="I70">
        <f t="shared" ca="1" si="5"/>
        <v>7888.5241845768414</v>
      </c>
      <c r="M70">
        <f t="shared" ca="1" si="6"/>
        <v>560.91725786782138</v>
      </c>
      <c r="N70">
        <v>84</v>
      </c>
    </row>
    <row r="71" spans="1:67" x14ac:dyDescent="0.25">
      <c r="A71" t="str">
        <f t="shared" ca="1" si="27"/>
        <v>S4_07 - Retail Donation to PA (CSC)</v>
      </c>
      <c r="B71">
        <f ca="1">OFFSET(Results_Grouping_Apple!F$33,0,$N70)</f>
        <v>-273.38652674615798</v>
      </c>
      <c r="C71">
        <f ca="1">OFFSET(Results_Grouping_Apple!G$33,0,$N70)</f>
        <v>9.2787646002648998</v>
      </c>
      <c r="D71">
        <f ca="1">OFFSET(Results_Grouping_Apple!H$33,0,$N70)</f>
        <v>5.84562169816689</v>
      </c>
      <c r="E71">
        <f ca="1">OFFSET(Results_Grouping_Apple!I$33,0,$N70)</f>
        <v>97.546003464365796</v>
      </c>
      <c r="F71">
        <f ca="1">OFFSET(Results_Grouping_Apple!J$33,0,$N70)</f>
        <v>3733.8713276686599</v>
      </c>
      <c r="G71">
        <f ca="1">OFFSET(Results_Grouping_Apple!K$33,0,$N70)</f>
        <v>172.03958459229699</v>
      </c>
      <c r="H71">
        <f ca="1">G59+E59</f>
        <v>2961.2596623774989</v>
      </c>
      <c r="I71">
        <f t="shared" ca="1" si="5"/>
        <v>6706.4544376550957</v>
      </c>
      <c r="M71">
        <f t="shared" ca="1" si="6"/>
        <v>11.32344760893659</v>
      </c>
      <c r="N71">
        <v>91</v>
      </c>
    </row>
    <row r="72" spans="1:67" x14ac:dyDescent="0.25">
      <c r="A72" t="str">
        <f t="shared" ca="1" si="27"/>
        <v>S4_14 - Retail Donation to PA (CSC)</v>
      </c>
      <c r="B72">
        <f ca="1">OFFSET(Results_Grouping_Apple!F$33,0,$N71)</f>
        <v>-273.38652674615798</v>
      </c>
      <c r="C72">
        <f ca="1">OFFSET(Results_Grouping_Apple!G$33,0,$N71)</f>
        <v>10.0340128816818</v>
      </c>
      <c r="D72">
        <f ca="1">OFFSET(Results_Grouping_Apple!H$33,0,$N71)</f>
        <v>12.642856230919101</v>
      </c>
      <c r="E72">
        <f ca="1">OFFSET(Results_Grouping_Apple!I$33,0,$N71)</f>
        <v>105.48579444402399</v>
      </c>
      <c r="F72">
        <f ca="1">OFFSET(Results_Grouping_Apple!J$33,0,$N71)</f>
        <v>4037.79108689751</v>
      </c>
      <c r="G72">
        <f ca="1">OFFSET(Results_Grouping_Apple!K$33,0,$N71)</f>
        <v>238.45109667796001</v>
      </c>
      <c r="H72">
        <f t="shared" ref="H72:H73" ca="1" si="30">G60+E60</f>
        <v>3254.700715678237</v>
      </c>
      <c r="I72">
        <f t="shared" ca="1" si="5"/>
        <v>7385.7190360641744</v>
      </c>
      <c r="M72">
        <f t="shared" ca="1" si="6"/>
        <v>93.227233488426947</v>
      </c>
      <c r="N72">
        <v>98</v>
      </c>
    </row>
    <row r="73" spans="1:67" x14ac:dyDescent="0.25">
      <c r="A73" t="str">
        <f t="shared" ca="1" si="27"/>
        <v>S4_20 - Retail Donation to PA (CSC)</v>
      </c>
      <c r="B73">
        <f ca="1">OFFSET(Results_Grouping_Apple!F$33,0,$N72)</f>
        <v>-273.38652674615798</v>
      </c>
      <c r="C73">
        <f ca="1">OFFSET(Results_Grouping_Apple!G$33,0,$N72)</f>
        <v>10.786563847808001</v>
      </c>
      <c r="D73">
        <f ca="1">OFFSET(Results_Grouping_Apple!H$33,0,$N72)</f>
        <v>19.415814926054299</v>
      </c>
      <c r="E73">
        <f ca="1">OFFSET(Results_Grouping_Apple!I$33,0,$N72)</f>
        <v>113.397229027325</v>
      </c>
      <c r="F73">
        <f ca="1">OFFSET(Results_Grouping_Apple!J$33,0,$N72)</f>
        <v>4340.6254184148202</v>
      </c>
      <c r="G73">
        <f ca="1">OFFSET(Results_Grouping_Apple!K$33,0,$N72)</f>
        <v>304.62542479188801</v>
      </c>
      <c r="H73">
        <f t="shared" ca="1" si="30"/>
        <v>3547.093765217191</v>
      </c>
      <c r="I73">
        <f t="shared" ca="1" si="5"/>
        <v>8062.5576894789283</v>
      </c>
      <c r="M73">
        <f t="shared" ca="1" si="6"/>
        <v>174.83850584691731</v>
      </c>
      <c r="N73">
        <v>105</v>
      </c>
    </row>
    <row r="74" spans="1:67" x14ac:dyDescent="0.25">
      <c r="A74" t="str">
        <f t="shared" ca="1" si="27"/>
        <v>S5_07 - Retail Donation to Food Bank (Estimate)</v>
      </c>
      <c r="B74">
        <f ca="1">OFFSET(Results_Grouping_Apple!F$33,0,$N73)</f>
        <v>-273.38652674615798</v>
      </c>
      <c r="C74">
        <f ca="1">OFFSET(Results_Grouping_Apple!G$33,0,$N73)</f>
        <v>-10.7000007360529</v>
      </c>
      <c r="D74">
        <f ca="1">OFFSET(Results_Grouping_Apple!H$33,0,$N73)</f>
        <v>5.84562169816689</v>
      </c>
      <c r="E74">
        <f ca="1">OFFSET(Results_Grouping_Apple!I$33,0,$N73)</f>
        <v>359.17816292813001</v>
      </c>
      <c r="F74">
        <f ca="1">OFFSET(Results_Grouping_Apple!J$33,0,$N73)</f>
        <v>4141.0562511477001</v>
      </c>
      <c r="G74">
        <f ca="1">OFFSET(Results_Grouping_Apple!K$33,0,$N73)</f>
        <v>583.80174697131497</v>
      </c>
      <c r="H74">
        <f ca="1">G59+E59</f>
        <v>2961.2596623774989</v>
      </c>
      <c r="I74">
        <f t="shared" ref="I74:I82" ca="1" si="31">SUM(B74:H74)</f>
        <v>7767.0549176406003</v>
      </c>
      <c r="M74">
        <f t="shared" ref="M74:M82" ca="1" si="32">SUM(B74:E74,G74)</f>
        <v>664.73900411540103</v>
      </c>
      <c r="N74">
        <v>112</v>
      </c>
    </row>
    <row r="75" spans="1:67" x14ac:dyDescent="0.25">
      <c r="A75" t="str">
        <f t="shared" ca="1" si="27"/>
        <v>S5_14 - Retail Donation to Food Bank (Estimate)</v>
      </c>
      <c r="B75">
        <f ca="1">OFFSET(Results_Grouping_Apple!F$33,0,$N74)</f>
        <v>-273.38652674615798</v>
      </c>
      <c r="C75">
        <f ca="1">OFFSET(Results_Grouping_Apple!G$33,0,$N74)</f>
        <v>-11.5709310285224</v>
      </c>
      <c r="D75">
        <f ca="1">OFFSET(Results_Grouping_Apple!H$33,0,$N74)</f>
        <v>12.642856230919101</v>
      </c>
      <c r="E75">
        <f ca="1">OFFSET(Results_Grouping_Apple!I$33,0,$N74)</f>
        <v>388.41359479437301</v>
      </c>
      <c r="F75">
        <f ca="1">OFFSET(Results_Grouping_Apple!J$33,0,$N74)</f>
        <v>4478.1189692643702</v>
      </c>
      <c r="G75">
        <f ca="1">OFFSET(Results_Grouping_Apple!K$33,0,$N74)</f>
        <v>683.72878390178198</v>
      </c>
      <c r="H75">
        <f t="shared" ref="H75:H76" ca="1" si="33">G60+E60</f>
        <v>3254.700715678237</v>
      </c>
      <c r="I75">
        <f t="shared" ca="1" si="31"/>
        <v>8532.6474620950012</v>
      </c>
      <c r="M75">
        <f t="shared" ca="1" si="32"/>
        <v>799.82777715239376</v>
      </c>
      <c r="N75">
        <v>119</v>
      </c>
    </row>
    <row r="76" spans="1:67" x14ac:dyDescent="0.25">
      <c r="A76" t="str">
        <f t="shared" ca="1" si="27"/>
        <v>S5_20 - Retail Donation to Food Bank (Estimate)</v>
      </c>
      <c r="B76">
        <f ca="1">OFFSET(Results_Grouping_Apple!F$33,0,$N75)</f>
        <v>-273.38652674615798</v>
      </c>
      <c r="C76">
        <f ca="1">OFFSET(Results_Grouping_Apple!G$33,0,$N75)</f>
        <v>-12.4387508556615</v>
      </c>
      <c r="D76">
        <f ca="1">OFFSET(Results_Grouping_Apple!H$33,0,$N75)</f>
        <v>19.415814926054299</v>
      </c>
      <c r="E76">
        <f ca="1">OFFSET(Results_Grouping_Apple!I$33,0,$N75)</f>
        <v>417.54461440395102</v>
      </c>
      <c r="F76">
        <f ca="1">OFFSET(Results_Grouping_Apple!J$33,0,$N75)</f>
        <v>4813.9778919592</v>
      </c>
      <c r="G76">
        <f ca="1">OFFSET(Results_Grouping_Apple!K$33,0,$N75)</f>
        <v>783.29893855749697</v>
      </c>
      <c r="H76">
        <f t="shared" ca="1" si="33"/>
        <v>3547.093765217191</v>
      </c>
      <c r="I76">
        <f t="shared" ca="1" si="31"/>
        <v>9295.5057474620735</v>
      </c>
      <c r="M76">
        <f t="shared" ca="1" si="32"/>
        <v>934.43409028568271</v>
      </c>
      <c r="N76">
        <v>126</v>
      </c>
      <c r="BO76" s="15"/>
    </row>
    <row r="77" spans="1:67" x14ac:dyDescent="0.25">
      <c r="A77" t="str">
        <f t="shared" ca="1" si="27"/>
        <v>S6_07 - Prepared Food from Retail (Estimate)</v>
      </c>
      <c r="B77">
        <f ca="1">OFFSET(Results_Grouping_Apple!F$33,0,$N76)</f>
        <v>-273.38652674615798</v>
      </c>
      <c r="C77">
        <f ca="1">OFFSET(Results_Grouping_Apple!G$33,0,$N76)</f>
        <v>10.2160135497866</v>
      </c>
      <c r="D77">
        <f ca="1">OFFSET(Results_Grouping_Apple!H$33,0,$N76)</f>
        <v>5.84562169816689</v>
      </c>
      <c r="E77">
        <f ca="1">OFFSET(Results_Grouping_Apple!I$33,0,$N76)</f>
        <v>237.96146953988301</v>
      </c>
      <c r="F77">
        <f ca="1">OFFSET(Results_Grouping_Apple!J$33,0,$N76)</f>
        <v>3766.4017794681899</v>
      </c>
      <c r="G77">
        <f ca="1">OFFSET(Results_Grouping_Apple!K$33,0,$N76)</f>
        <v>180.21634382807699</v>
      </c>
      <c r="H77">
        <f ca="1">G59+E59</f>
        <v>2961.2596623774989</v>
      </c>
      <c r="I77">
        <f t="shared" ca="1" si="31"/>
        <v>6888.5143637154442</v>
      </c>
      <c r="M77">
        <f t="shared" ca="1" si="32"/>
        <v>160.85292186975553</v>
      </c>
      <c r="N77">
        <v>133</v>
      </c>
    </row>
    <row r="78" spans="1:67" x14ac:dyDescent="0.25">
      <c r="A78" t="str">
        <f t="shared" ca="1" si="27"/>
        <v>S6_14 - Prepared Food from Retail (Estimate)</v>
      </c>
      <c r="B78">
        <f ca="1">OFFSET(Results_Grouping_Apple!F$33,0,$N77)</f>
        <v>-273.38652674615798</v>
      </c>
      <c r="C78">
        <f ca="1">OFFSET(Results_Grouping_Apple!G$33,0,$N77)</f>
        <v>11.0475495363972</v>
      </c>
      <c r="D78">
        <f ca="1">OFFSET(Results_Grouping_Apple!H$33,0,$N77)</f>
        <v>12.642856230919101</v>
      </c>
      <c r="E78">
        <f ca="1">OFFSET(Results_Grouping_Apple!I$33,0,$N77)</f>
        <v>257.33042636289701</v>
      </c>
      <c r="F78">
        <f ca="1">OFFSET(Results_Grouping_Apple!J$33,0,$N77)</f>
        <v>4072.9693661690899</v>
      </c>
      <c r="G78">
        <f ca="1">OFFSET(Results_Grouping_Apple!K$33,0,$N77)</f>
        <v>247.29340608409399</v>
      </c>
      <c r="H78">
        <f t="shared" ref="H78:H79" ca="1" si="34">G60+E60</f>
        <v>3254.700715678237</v>
      </c>
      <c r="I78">
        <f t="shared" ca="1" si="31"/>
        <v>7582.5977933154772</v>
      </c>
      <c r="M78">
        <f t="shared" ca="1" si="32"/>
        <v>254.92771146814931</v>
      </c>
      <c r="N78">
        <v>140</v>
      </c>
    </row>
    <row r="79" spans="1:67" x14ac:dyDescent="0.25">
      <c r="A79" t="str">
        <f t="shared" ca="1" si="27"/>
        <v>S6_20 - Prepared Food from Retail (Estimate)</v>
      </c>
      <c r="B79">
        <f ca="1">OFFSET(Results_Grouping_Apple!F$33,0,$N78)</f>
        <v>-273.38652674615798</v>
      </c>
      <c r="C79">
        <f ca="1">OFFSET(Results_Grouping_Apple!G$33,0,$N78)</f>
        <v>11.8761157516269</v>
      </c>
      <c r="D79">
        <f ca="1">OFFSET(Results_Grouping_Apple!H$33,0,$N78)</f>
        <v>19.415814926054299</v>
      </c>
      <c r="E79">
        <f ca="1">OFFSET(Results_Grouping_Apple!I$33,0,$N78)</f>
        <v>276.630208340114</v>
      </c>
      <c r="F79">
        <f ca="1">OFFSET(Results_Grouping_Apple!J$33,0,$N78)</f>
        <v>4378.4420686317699</v>
      </c>
      <c r="G79">
        <f ca="1">OFFSET(Results_Grouping_Apple!K$33,0,$N78)</f>
        <v>314.13090740348298</v>
      </c>
      <c r="H79">
        <f t="shared" ca="1" si="34"/>
        <v>3547.093765217191</v>
      </c>
      <c r="I79">
        <f t="shared" ca="1" si="31"/>
        <v>8274.2023535240805</v>
      </c>
      <c r="M79">
        <f t="shared" ca="1" si="32"/>
        <v>348.66651967512018</v>
      </c>
      <c r="N79">
        <v>147</v>
      </c>
    </row>
    <row r="80" spans="1:67" x14ac:dyDescent="0.25">
      <c r="A80" t="str">
        <f t="shared" ca="1" si="27"/>
        <v>S7_07 - Direct Donation of Prepared Food (Estimate)</v>
      </c>
      <c r="B80">
        <f ca="1">OFFSET(Results_Grouping_Apple!F$33,0,$N79)</f>
        <v>-273.38652674615798</v>
      </c>
      <c r="C80">
        <f ca="1">OFFSET(Results_Grouping_Apple!G$33,0,$N79)</f>
        <v>0</v>
      </c>
      <c r="D80">
        <f ca="1">OFFSET(Results_Grouping_Apple!H$33,0,$N79)</f>
        <v>5.84562169816689</v>
      </c>
      <c r="E80">
        <f ca="1">OFFSET(Results_Grouping_Apple!I$33,0,$N79)</f>
        <v>0</v>
      </c>
      <c r="F80">
        <f ca="1">OFFSET(Results_Grouping_Apple!J$33,0,$N79)</f>
        <v>3362.09560371209</v>
      </c>
      <c r="G80">
        <f ca="1">OFFSET(Results_Grouping_Apple!K$33,0,$N79)</f>
        <v>48.463580077644501</v>
      </c>
      <c r="H80">
        <f ca="1">G59+E59</f>
        <v>2961.2596623774989</v>
      </c>
      <c r="I80">
        <f t="shared" ca="1" si="31"/>
        <v>6104.2779411192423</v>
      </c>
      <c r="M80">
        <f t="shared" ca="1" si="32"/>
        <v>-219.07732497034658</v>
      </c>
      <c r="N80">
        <v>154</v>
      </c>
    </row>
    <row r="81" spans="1:14" x14ac:dyDescent="0.25">
      <c r="A81" t="str">
        <f t="shared" ca="1" si="27"/>
        <v>S7_14 - Direct Donation of Prepared Food (Estimate)</v>
      </c>
      <c r="B81">
        <f ca="1">OFFSET(Results_Grouping_Apple!F$33,0,$N80)</f>
        <v>-273.38652674615798</v>
      </c>
      <c r="C81">
        <f ca="1">OFFSET(Results_Grouping_Apple!G$33,0,$N80)</f>
        <v>0</v>
      </c>
      <c r="D81">
        <f ca="1">OFFSET(Results_Grouping_Apple!H$33,0,$N80)</f>
        <v>12.642856230919101</v>
      </c>
      <c r="E81">
        <f ca="1">OFFSET(Results_Grouping_Apple!I$33,0,$N80)</f>
        <v>0</v>
      </c>
      <c r="F81">
        <f ca="1">OFFSET(Results_Grouping_Apple!J$33,0,$N80)</f>
        <v>3635.7545482002802</v>
      </c>
      <c r="G81">
        <f ca="1">OFFSET(Results_Grouping_Apple!K$33,0,$N80)</f>
        <v>104.816580167929</v>
      </c>
      <c r="H81">
        <f t="shared" ref="H81:H82" ca="1" si="35">G60+E60</f>
        <v>3254.700715678237</v>
      </c>
      <c r="I81">
        <f t="shared" ca="1" si="31"/>
        <v>6734.5281735312074</v>
      </c>
      <c r="M81">
        <f t="shared" ca="1" si="32"/>
        <v>-155.92709034730987</v>
      </c>
      <c r="N81">
        <v>161</v>
      </c>
    </row>
    <row r="82" spans="1:14" x14ac:dyDescent="0.25">
      <c r="A82" t="str">
        <f t="shared" ca="1" si="27"/>
        <v>S7_20 - Direct Donation of Prepared Food (Estimate)</v>
      </c>
      <c r="B82">
        <f ca="1">OFFSET(Results_Grouping_Apple!F$33,0,$N81)</f>
        <v>-273.38652674615798</v>
      </c>
      <c r="C82">
        <f ca="1">OFFSET(Results_Grouping_Apple!G$33,0,$N81)</f>
        <v>0</v>
      </c>
      <c r="D82">
        <f ca="1">OFFSET(Results_Grouping_Apple!H$33,0,$N81)</f>
        <v>19.415814926054299</v>
      </c>
      <c r="E82">
        <f ca="1">OFFSET(Results_Grouping_Apple!I$33,0,$N81)</f>
        <v>0</v>
      </c>
      <c r="F82">
        <f ca="1">OFFSET(Results_Grouping_Apple!J$33,0,$N81)</f>
        <v>3908.4361393153099</v>
      </c>
      <c r="G82">
        <f ca="1">OFFSET(Results_Grouping_Apple!K$33,0,$N81)</f>
        <v>160.96831954360499</v>
      </c>
      <c r="H82">
        <f t="shared" ca="1" si="35"/>
        <v>3547.093765217191</v>
      </c>
      <c r="I82">
        <f t="shared" ca="1" si="31"/>
        <v>7362.5275122560024</v>
      </c>
      <c r="M82">
        <f t="shared" ca="1" si="32"/>
        <v>-93.002392276498682</v>
      </c>
      <c r="N82">
        <v>168</v>
      </c>
    </row>
    <row r="83" spans="1:14" x14ac:dyDescent="0.25">
      <c r="A83" t="str">
        <f t="shared" ref="A83:A85" ca="1" si="36">A55</f>
        <v>S8_07_Car - Local Small Business Food Rescue App (Estimate)</v>
      </c>
      <c r="B83">
        <f ca="1">OFFSET(Results_Grouping_Apple!F$33,0,$N82)</f>
        <v>-273.38652674615798</v>
      </c>
      <c r="C83">
        <f ca="1">OFFSET(Results_Grouping_Apple!G$33,0,$N82)</f>
        <v>83.508881402384205</v>
      </c>
      <c r="D83">
        <f ca="1">OFFSET(Results_Grouping_Apple!H$33,0,$N82)</f>
        <v>5.84562169816689</v>
      </c>
      <c r="E83">
        <f ca="1">OFFSET(Results_Grouping_Apple!I$33,0,$N82)</f>
        <v>175.58280623585799</v>
      </c>
      <c r="F83">
        <f ca="1">OFFSET(Results_Grouping_Apple!J$33,0,$N82)</f>
        <v>6720.9683898035901</v>
      </c>
      <c r="G83">
        <f ca="1">OFFSET(Results_Grouping_Apple!K$33,0,$N82)</f>
        <v>10723.1125628097</v>
      </c>
      <c r="H83" s="12">
        <f ca="1">G59+E59</f>
        <v>2961.2596623774989</v>
      </c>
      <c r="I83">
        <f t="shared" ref="I83:I85" ca="1" si="37">SUM(B83:H83)</f>
        <v>20396.891397581039</v>
      </c>
      <c r="M83">
        <f t="shared" ref="M83:M85" ca="1" si="38">SUM(B83:E83,G83)</f>
        <v>10714.663345399951</v>
      </c>
      <c r="N83">
        <v>175</v>
      </c>
    </row>
    <row r="84" spans="1:14" x14ac:dyDescent="0.25">
      <c r="A84" t="str">
        <f t="shared" ca="1" si="36"/>
        <v>S8_14_Car - Local Small Business Food Rescue App (Estimate)</v>
      </c>
      <c r="B84">
        <f ca="1">OFFSET(Results_Grouping_Apple!F$33,0,$N83)</f>
        <v>-273.38652674615798</v>
      </c>
      <c r="C84">
        <f ca="1">OFFSET(Results_Grouping_Apple!G$33,0,$N83)</f>
        <v>90.306115935136305</v>
      </c>
      <c r="D84">
        <f ca="1">OFFSET(Results_Grouping_Apple!H$33,0,$N83)</f>
        <v>12.642856230919101</v>
      </c>
      <c r="E84">
        <f ca="1">OFFSET(Results_Grouping_Apple!I$33,0,$N83)</f>
        <v>189.87442999924201</v>
      </c>
      <c r="F84">
        <f ca="1">OFFSET(Results_Grouping_Apple!J$33,0,$N83)</f>
        <v>7268.0239564155199</v>
      </c>
      <c r="G84">
        <f ca="1">OFFSET(Results_Grouping_Apple!K$33,0,$N83)</f>
        <v>11648.3323405643</v>
      </c>
      <c r="H84" s="12">
        <f ca="1">G60+E60</f>
        <v>3254.700715678237</v>
      </c>
      <c r="I84">
        <f t="shared" ca="1" si="37"/>
        <v>22190.493888077199</v>
      </c>
      <c r="M84">
        <f t="shared" ca="1" si="38"/>
        <v>11667.769215983441</v>
      </c>
      <c r="N84">
        <v>182</v>
      </c>
    </row>
    <row r="85" spans="1:14" x14ac:dyDescent="0.25">
      <c r="A85" t="str">
        <f t="shared" ca="1" si="36"/>
        <v>S8_20_Car - Local Small Business Food Rescue App (Estimate)</v>
      </c>
      <c r="B85">
        <f ca="1">OFFSET(Results_Grouping_Apple!F$33,0,$N84)</f>
        <v>-273.38652674615798</v>
      </c>
      <c r="C85">
        <f ca="1">OFFSET(Results_Grouping_Apple!G$33,0,$N84)</f>
        <v>97.079074630271506</v>
      </c>
      <c r="D85">
        <f ca="1">OFFSET(Results_Grouping_Apple!H$33,0,$N84)</f>
        <v>19.415814926054299</v>
      </c>
      <c r="E85">
        <f ca="1">OFFSET(Results_Grouping_Apple!I$33,0,$N84)</f>
        <v>204.11501224918601</v>
      </c>
      <c r="F85">
        <f ca="1">OFFSET(Results_Grouping_Apple!J$33,0,$N84)</f>
        <v>7813.1257531466799</v>
      </c>
      <c r="G85">
        <f ca="1">OFFSET(Results_Grouping_Apple!K$33,0,$N84)</f>
        <v>12570.2477619697</v>
      </c>
      <c r="H85" s="12">
        <f ca="1">G61+E61</f>
        <v>3547.093765217191</v>
      </c>
      <c r="I85">
        <f t="shared" ca="1" si="37"/>
        <v>23977.690655392926</v>
      </c>
      <c r="M85">
        <f t="shared" ca="1" si="38"/>
        <v>12617.471137029053</v>
      </c>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9"/>
  </sheetPr>
  <dimension ref="A1:BZ85"/>
  <sheetViews>
    <sheetView topLeftCell="Y1" zoomScale="60" zoomScaleNormal="60" workbookViewId="0">
      <selection activeCell="AP22" sqref="AP22"/>
    </sheetView>
  </sheetViews>
  <sheetFormatPr defaultRowHeight="15" x14ac:dyDescent="0.25"/>
  <cols>
    <col min="1" max="1" width="71.42578125" bestFit="1" customWidth="1"/>
    <col min="2" max="2" width="19.140625" bestFit="1" customWidth="1"/>
    <col min="3" max="3" width="14.7109375" bestFit="1" customWidth="1"/>
    <col min="4" max="4" width="17.42578125" bestFit="1" customWidth="1"/>
    <col min="5" max="5" width="23.28515625" bestFit="1" customWidth="1"/>
    <col min="6" max="6" width="15.7109375" bestFit="1" customWidth="1"/>
    <col min="7" max="7" width="14.140625" bestFit="1" customWidth="1"/>
    <col min="8" max="8" width="10.85546875" bestFit="1" customWidth="1"/>
    <col min="9" max="13" width="10.85546875" customWidth="1"/>
  </cols>
  <sheetData>
    <row r="1" spans="1:78" x14ac:dyDescent="0.25">
      <c r="A1" s="5" t="s">
        <v>61</v>
      </c>
      <c r="F1" s="8"/>
      <c r="H1" s="8"/>
      <c r="P1" s="5"/>
      <c r="Q1">
        <v>7</v>
      </c>
      <c r="R1">
        <v>14</v>
      </c>
      <c r="S1">
        <v>20</v>
      </c>
      <c r="T1" t="s">
        <v>115</v>
      </c>
      <c r="U1" t="s">
        <v>223</v>
      </c>
      <c r="V1" t="s">
        <v>222</v>
      </c>
      <c r="W1" t="s">
        <v>224</v>
      </c>
      <c r="AF1" s="6" t="s">
        <v>118</v>
      </c>
      <c r="AP1" s="5" t="s">
        <v>92</v>
      </c>
      <c r="AQ1" t="s">
        <v>112</v>
      </c>
      <c r="AR1" t="s">
        <v>113</v>
      </c>
      <c r="AS1" t="s">
        <v>114</v>
      </c>
      <c r="AT1" t="s">
        <v>115</v>
      </c>
      <c r="BA1" s="6" t="s">
        <v>104</v>
      </c>
      <c r="BL1" s="7" t="s">
        <v>116</v>
      </c>
      <c r="BZ1" s="7" t="s">
        <v>117</v>
      </c>
    </row>
    <row r="2" spans="1:78" x14ac:dyDescent="0.25">
      <c r="A2" s="5" t="s">
        <v>92</v>
      </c>
      <c r="B2" t="s">
        <v>97</v>
      </c>
      <c r="C2" t="s">
        <v>34</v>
      </c>
      <c r="D2" t="s">
        <v>35</v>
      </c>
      <c r="E2" t="s">
        <v>36</v>
      </c>
      <c r="F2" t="s">
        <v>98</v>
      </c>
      <c r="G2" t="s">
        <v>38</v>
      </c>
      <c r="H2" t="s">
        <v>95</v>
      </c>
      <c r="I2" t="s">
        <v>96</v>
      </c>
      <c r="J2" t="s">
        <v>102</v>
      </c>
      <c r="K2" t="s">
        <v>101</v>
      </c>
      <c r="L2" t="s">
        <v>103</v>
      </c>
      <c r="M2" t="s">
        <v>119</v>
      </c>
      <c r="N2">
        <v>0</v>
      </c>
      <c r="P2" t="s">
        <v>246</v>
      </c>
      <c r="Q2">
        <f ca="1">$M$3</f>
        <v>378.55179678200466</v>
      </c>
      <c r="R2">
        <f ca="1">$M$4</f>
        <v>359.11316685438379</v>
      </c>
      <c r="S2">
        <f ca="1">$M$5</f>
        <v>339.74396060507803</v>
      </c>
      <c r="T2">
        <f ca="1">S2-Q2</f>
        <v>-38.807836176926628</v>
      </c>
      <c r="U2">
        <f ca="1">SLOPE(Q2:S2,$Q$1:$S$1)</f>
        <v>-2.979478414524515</v>
      </c>
      <c r="V2">
        <f ca="1">INTERCEPT(Q2:S2,$Q$1:$S$1)</f>
        <v>399.85584641232384</v>
      </c>
      <c r="W2" s="10">
        <f ca="1">(-V2/U2)/100</f>
        <v>1.342033036598238</v>
      </c>
      <c r="AP2" t="s">
        <v>246</v>
      </c>
      <c r="AQ2">
        <f ca="1">$I$3</f>
        <v>50040.572611679301</v>
      </c>
      <c r="AR2">
        <f ca="1">$I$4</f>
        <v>54063.391489940979</v>
      </c>
      <c r="AS2">
        <f ca="1">$I$5</f>
        <v>58071.843157923184</v>
      </c>
      <c r="AT2">
        <f ca="1">AS2-AQ2</f>
        <v>8031.2705462438826</v>
      </c>
    </row>
    <row r="3" spans="1:78" x14ac:dyDescent="0.25">
      <c r="A3" t="str">
        <f>Results_Grouping_Chicken!$E$9</f>
        <v>S1_07 - Redistribution from Grower/Packer (OFB)</v>
      </c>
      <c r="B3">
        <f ca="1">OFFSET(Results_Grouping_Chicken!F$35,0,$N2)</f>
        <v>344.83610842188801</v>
      </c>
      <c r="C3" s="3">
        <f ca="1">OFFSET(Results_Grouping_Chicken!G$35,0,$N2)</f>
        <v>-156.18283484376801</v>
      </c>
      <c r="D3">
        <f ca="1">OFFSET(Results_Grouping_Chicken!H$35,0,$N2)</f>
        <v>-21.985476511661801</v>
      </c>
      <c r="E3">
        <f ca="1">OFFSET(Results_Grouping_Chicken!I$35,0,$N2)</f>
        <v>132.13834434767901</v>
      </c>
      <c r="F3">
        <f ca="1">OFFSET(Results_Grouping_Chicken!J$35,0,$N2)</f>
        <v>49662.020814897303</v>
      </c>
      <c r="G3">
        <f ca="1">OFFSET(Results_Grouping_Chicken!K$35,0,$N2)</f>
        <v>79.745655367867499</v>
      </c>
      <c r="H3">
        <v>0</v>
      </c>
      <c r="I3">
        <f ca="1">SUM(B3:H3)</f>
        <v>50040.572611679301</v>
      </c>
      <c r="M3">
        <f ca="1">SUM(B3:E3,G3)</f>
        <v>378.55179678200466</v>
      </c>
      <c r="N3">
        <v>7</v>
      </c>
      <c r="P3" t="s">
        <v>105</v>
      </c>
      <c r="Q3">
        <f ca="1">$M$6</f>
        <v>440.27268169724516</v>
      </c>
      <c r="R3">
        <f ca="1">$M$7</f>
        <v>425.85784472784195</v>
      </c>
      <c r="S3">
        <f ca="1">$M$8</f>
        <v>411.49448931904419</v>
      </c>
      <c r="T3">
        <f t="shared" ref="T3:T10" ca="1" si="0">S3-Q3</f>
        <v>-28.77819237820097</v>
      </c>
      <c r="U3">
        <f t="shared" ref="U3:U10" ca="1" si="1">SLOPE(Q3:S3,$Q$1:$S$1)</f>
        <v>-2.2094507565166204</v>
      </c>
      <c r="V3">
        <f t="shared" ref="V3:V10" ca="1" si="2">INTERCEPT(Q3:S3,$Q$1:$S$1)</f>
        <v>456.07083225377096</v>
      </c>
      <c r="W3" s="10">
        <f t="shared" ref="W3:W10" ca="1" si="3">(-V3/U3)/100</f>
        <v>2.0641819280589164</v>
      </c>
      <c r="AP3" t="s">
        <v>105</v>
      </c>
      <c r="AQ3">
        <f ca="1">$I$6</f>
        <v>46886.59113046655</v>
      </c>
      <c r="AR3">
        <f ca="1">$I$7</f>
        <v>50652.690585838842</v>
      </c>
      <c r="AS3">
        <f ca="1">$I$8</f>
        <v>54405.339686013351</v>
      </c>
      <c r="AT3">
        <f t="shared" ref="AT3:AT10" ca="1" si="4">AS3-AQ3</f>
        <v>7518.7485555468011</v>
      </c>
    </row>
    <row r="4" spans="1:78" x14ac:dyDescent="0.25">
      <c r="A4" t="str">
        <f ca="1">OFFSET(Results_Grouping_Chicken!$E$9,0,N3)</f>
        <v>S1_14 - Redistribution from Grower/Packer (OFB)</v>
      </c>
      <c r="B4">
        <f ca="1">OFFSET(Results_Grouping_Chicken!F$35,0,$N3)</f>
        <v>344.83610842188801</v>
      </c>
      <c r="C4" s="3">
        <f ca="1">OFFSET(Results_Grouping_Chicken!G$35,0,$N3)</f>
        <v>-168.895391168261</v>
      </c>
      <c r="D4">
        <f ca="1">OFFSET(Results_Grouping_Chicken!H$35,0,$N3)</f>
        <v>-47.549984083361601</v>
      </c>
      <c r="E4">
        <f ca="1">OFFSET(Results_Grouping_Chicken!I$35,0,$N3)</f>
        <v>142.89379098062901</v>
      </c>
      <c r="F4">
        <f ca="1">OFFSET(Results_Grouping_Chicken!J$35,0,$N3)</f>
        <v>53704.278323086597</v>
      </c>
      <c r="G4">
        <f ca="1">OFFSET(Results_Grouping_Chicken!K$35,0,$N3)</f>
        <v>87.828642703489393</v>
      </c>
      <c r="H4">
        <v>0</v>
      </c>
      <c r="I4">
        <f t="shared" ref="I4:I73" ca="1" si="5">SUM(B4:H4)</f>
        <v>54063.391489940979</v>
      </c>
      <c r="M4">
        <f t="shared" ref="M4:M73" ca="1" si="6">SUM(B4:E4,G4)</f>
        <v>359.11316685438379</v>
      </c>
      <c r="N4">
        <v>14</v>
      </c>
      <c r="P4" t="s">
        <v>106</v>
      </c>
      <c r="Q4">
        <f ca="1">$M$9</f>
        <v>795.46117547043457</v>
      </c>
      <c r="R4">
        <f ca="1">$M$10</f>
        <v>809.95702985466312</v>
      </c>
      <c r="S4">
        <f ca="1">$M$11</f>
        <v>824.40111333037703</v>
      </c>
      <c r="T4">
        <f t="shared" ca="1" si="0"/>
        <v>28.939937859942461</v>
      </c>
      <c r="U4">
        <f t="shared" ca="1" si="1"/>
        <v>2.2218687941855721</v>
      </c>
      <c r="V4">
        <f t="shared" ca="1" si="2"/>
        <v>779.57423269795538</v>
      </c>
      <c r="W4" s="10">
        <f t="shared" ca="1" si="3"/>
        <v>-3.5086420707560682</v>
      </c>
      <c r="AP4" t="s">
        <v>106</v>
      </c>
      <c r="AQ4">
        <f ca="1">$I$9</f>
        <v>47343.797072127098</v>
      </c>
      <c r="AR4">
        <f ca="1">$I$10</f>
        <v>51148.703026510055</v>
      </c>
      <c r="AS4">
        <f ca="1">$I$11</f>
        <v>54940.020031055879</v>
      </c>
      <c r="AT4">
        <f t="shared" ca="1" si="4"/>
        <v>7596.2229589287817</v>
      </c>
    </row>
    <row r="5" spans="1:78" x14ac:dyDescent="0.25">
      <c r="A5" t="str">
        <f ca="1">OFFSET(Results_Grouping_Chicken!$E$9,0,N4)</f>
        <v>S1_20 - Redistribution from Grower/Packer (OFB)</v>
      </c>
      <c r="B5">
        <f ca="1">OFFSET(Results_Grouping_Chicken!F$35,0,$N4)</f>
        <v>344.83610842188801</v>
      </c>
      <c r="C5" s="3">
        <f ca="1">OFFSET(Results_Grouping_Chicken!G$35,0,$N4)</f>
        <v>-181.56254550588</v>
      </c>
      <c r="D5">
        <f ca="1">OFFSET(Results_Grouping_Chicken!H$35,0,$N4)</f>
        <v>-73.0231898423053</v>
      </c>
      <c r="E5">
        <f ca="1">OFFSET(Results_Grouping_Chicken!I$35,0,$N4)</f>
        <v>153.61082530417701</v>
      </c>
      <c r="F5">
        <f ca="1">OFFSET(Results_Grouping_Chicken!J$35,0,$N4)</f>
        <v>57732.099197318101</v>
      </c>
      <c r="G5">
        <f ca="1">OFFSET(Results_Grouping_Chicken!K$35,0,$N4)</f>
        <v>95.882762227198299</v>
      </c>
      <c r="H5">
        <v>0</v>
      </c>
      <c r="I5">
        <f t="shared" ca="1" si="5"/>
        <v>58071.843157923184</v>
      </c>
      <c r="M5">
        <f t="shared" ca="1" si="6"/>
        <v>339.74396060507803</v>
      </c>
      <c r="N5">
        <v>21</v>
      </c>
      <c r="P5" t="s">
        <v>107</v>
      </c>
      <c r="Q5">
        <f ca="1">$M$12</f>
        <v>377.45459626222447</v>
      </c>
      <c r="R5">
        <f ca="1">$M$13</f>
        <v>357.92665931555234</v>
      </c>
      <c r="S5">
        <f ca="1">$M$14</f>
        <v>338.46846500083285</v>
      </c>
      <c r="T5">
        <f t="shared" ca="1" si="0"/>
        <v>-38.98613126139162</v>
      </c>
      <c r="U5">
        <f t="shared" ca="1" si="1"/>
        <v>-2.9931670508390269</v>
      </c>
      <c r="V5">
        <f t="shared" ca="1" si="2"/>
        <v>398.85652322100321</v>
      </c>
      <c r="W5" s="10">
        <f t="shared" ca="1" si="3"/>
        <v>1.3325568417880254</v>
      </c>
      <c r="AP5" t="s">
        <v>107</v>
      </c>
      <c r="AQ5">
        <f ca="1">$I$12</f>
        <v>46925.790492918888</v>
      </c>
      <c r="AR5">
        <f ca="1">$I$13</f>
        <v>50696.67265597095</v>
      </c>
      <c r="AS5">
        <f ca="1">$I$14</f>
        <v>54454.087382726335</v>
      </c>
      <c r="AT5">
        <f t="shared" ca="1" si="4"/>
        <v>7528.2968898074469</v>
      </c>
    </row>
    <row r="6" spans="1:78" x14ac:dyDescent="0.25">
      <c r="A6" t="str">
        <f ca="1">OFFSET(Results_Grouping_Chicken!$E$9,0,N5)</f>
        <v>S2_07 - Gleaning (SH)</v>
      </c>
      <c r="B6">
        <f ca="1">OFFSET(Results_Grouping_Chicken!F$35,0,$N5)</f>
        <v>344.83610842188801</v>
      </c>
      <c r="C6">
        <f ca="1">OFFSET(Results_Grouping_Chicken!G$35,0,$N5)</f>
        <v>-21.745149239018101</v>
      </c>
      <c r="D6">
        <f ca="1">OFFSET(Results_Grouping_Chicken!H$35,0,$N5)</f>
        <v>-21.985476511661801</v>
      </c>
      <c r="E6">
        <f ca="1">OFFSET(Results_Grouping_Chicken!I$35,0,$N5)</f>
        <v>127.65052741364499</v>
      </c>
      <c r="F6">
        <f ca="1">OFFSET(Results_Grouping_Chicken!J$35,0,$N5)</f>
        <v>46446.3184487693</v>
      </c>
      <c r="G6">
        <f ca="1">OFFSET(Results_Grouping_Chicken!K$35,0,$N5)</f>
        <v>11.516671612392001</v>
      </c>
      <c r="H6">
        <v>0</v>
      </c>
      <c r="I6">
        <f t="shared" ca="1" si="5"/>
        <v>46886.59113046655</v>
      </c>
      <c r="M6">
        <f t="shared" ca="1" si="6"/>
        <v>440.27268169724516</v>
      </c>
      <c r="N6">
        <v>28</v>
      </c>
      <c r="P6" t="s">
        <v>108</v>
      </c>
      <c r="Q6">
        <f ca="1">$M$15</f>
        <v>358.47030473543094</v>
      </c>
      <c r="R6">
        <f ca="1">$M$16</f>
        <v>337.39713475750835</v>
      </c>
      <c r="S6">
        <f ca="1">$M$17</f>
        <v>316.39922610093561</v>
      </c>
      <c r="T6">
        <f t="shared" ca="1" si="0"/>
        <v>-42.071078634495336</v>
      </c>
      <c r="U6">
        <f t="shared" ca="1" si="1"/>
        <v>-3.2300144253280862</v>
      </c>
      <c r="V6">
        <f t="shared" ca="1" si="2"/>
        <v>381.56575234410883</v>
      </c>
      <c r="W6" s="10">
        <f t="shared" ca="1" si="3"/>
        <v>1.181312842915095</v>
      </c>
      <c r="AP6" t="s">
        <v>108</v>
      </c>
      <c r="AQ6">
        <f ca="1">$I$15</f>
        <v>48925.355940619578</v>
      </c>
      <c r="AR6">
        <f ca="1">$I$16</f>
        <v>52858.99343081002</v>
      </c>
      <c r="AS6">
        <f ca="1">$I$17</f>
        <v>56778.582215678311</v>
      </c>
      <c r="AT6">
        <f t="shared" ca="1" si="4"/>
        <v>7853.2262750587324</v>
      </c>
    </row>
    <row r="7" spans="1:78" x14ac:dyDescent="0.25">
      <c r="A7" t="str">
        <f ca="1">OFFSET(Results_Grouping_Chicken!$E$9,0,N6)</f>
        <v>S2_14 - Gleaning (SH)</v>
      </c>
      <c r="B7">
        <f ca="1">OFFSET(Results_Grouping_Chicken!F$35,0,$N6)</f>
        <v>344.83610842188801</v>
      </c>
      <c r="C7">
        <f ca="1">OFFSET(Results_Grouping_Chicken!G$35,0,$N6)</f>
        <v>-23.5151032468452</v>
      </c>
      <c r="D7">
        <f ca="1">OFFSET(Results_Grouping_Chicken!H$35,0,$N6)</f>
        <v>-47.549984083361601</v>
      </c>
      <c r="E7">
        <f ca="1">OFFSET(Results_Grouping_Chicken!I$35,0,$N6)</f>
        <v>138.04068662173199</v>
      </c>
      <c r="F7">
        <f ca="1">OFFSET(Results_Grouping_Chicken!J$35,0,$N6)</f>
        <v>50226.832741111</v>
      </c>
      <c r="G7">
        <f ca="1">OFFSET(Results_Grouping_Chicken!K$35,0,$N6)</f>
        <v>14.0461370144287</v>
      </c>
      <c r="H7">
        <v>0</v>
      </c>
      <c r="I7">
        <f t="shared" ca="1" si="5"/>
        <v>50652.690585838842</v>
      </c>
      <c r="M7">
        <f t="shared" ca="1" si="6"/>
        <v>425.85784472784195</v>
      </c>
      <c r="N7">
        <v>35</v>
      </c>
      <c r="P7" t="s">
        <v>109</v>
      </c>
      <c r="Q7">
        <f ca="1">$M$18</f>
        <v>311.26288164617682</v>
      </c>
      <c r="R7">
        <f ca="1">$M$19</f>
        <v>286.34724699819827</v>
      </c>
      <c r="S7">
        <f ca="1">$M$20</f>
        <v>261.52059675967769</v>
      </c>
      <c r="T7">
        <f t="shared" ca="1" si="0"/>
        <v>-49.742284886499135</v>
      </c>
      <c r="U7">
        <f t="shared" ca="1" si="1"/>
        <v>-3.818972627919142</v>
      </c>
      <c r="V7">
        <f t="shared" ca="1" si="2"/>
        <v>338.56953438291254</v>
      </c>
      <c r="W7" s="10">
        <f t="shared" ca="1" si="3"/>
        <v>0.88654611428150032</v>
      </c>
      <c r="AP7" t="s">
        <v>109</v>
      </c>
      <c r="AQ7">
        <f ca="1">$I$18</f>
        <v>54151.342453044323</v>
      </c>
      <c r="AR7">
        <f ca="1">$I$19</f>
        <v>58510.350938432013</v>
      </c>
      <c r="AS7">
        <f ca="1">$I$20</f>
        <v>62853.791536372053</v>
      </c>
      <c r="AT7">
        <f t="shared" ca="1" si="4"/>
        <v>8702.4490833277305</v>
      </c>
    </row>
    <row r="8" spans="1:78" x14ac:dyDescent="0.25">
      <c r="A8" t="str">
        <f ca="1">OFFSET(Results_Grouping_Chicken!$E$9,0,N7)</f>
        <v>S2_20 - Gleaning (SH)</v>
      </c>
      <c r="B8">
        <f ca="1">OFFSET(Results_Grouping_Chicken!F$35,0,$N7)</f>
        <v>344.83610842188801</v>
      </c>
      <c r="C8">
        <f ca="1">OFFSET(Results_Grouping_Chicken!G$35,0,$N7)</f>
        <v>-25.278735990358602</v>
      </c>
      <c r="D8">
        <f ca="1">OFFSET(Results_Grouping_Chicken!H$35,0,$N7)</f>
        <v>-73.0231898423053</v>
      </c>
      <c r="E8">
        <f ca="1">OFFSET(Results_Grouping_Chicken!I$35,0,$N7)</f>
        <v>148.39373811836199</v>
      </c>
      <c r="F8">
        <f ca="1">OFFSET(Results_Grouping_Chicken!J$35,0,$N7)</f>
        <v>53993.845196694303</v>
      </c>
      <c r="G8">
        <f ca="1">OFFSET(Results_Grouping_Chicken!K$35,0,$N7)</f>
        <v>16.566568611458099</v>
      </c>
      <c r="H8">
        <v>0</v>
      </c>
      <c r="I8">
        <f t="shared" ca="1" si="5"/>
        <v>54405.339686013351</v>
      </c>
      <c r="M8">
        <f t="shared" ca="1" si="6"/>
        <v>411.49448931904419</v>
      </c>
      <c r="N8">
        <v>42</v>
      </c>
      <c r="P8" t="s">
        <v>110</v>
      </c>
      <c r="Q8">
        <f ca="1">$M$21</f>
        <v>357.97458201567855</v>
      </c>
      <c r="R8">
        <f ca="1">$M$22</f>
        <v>336.86106251405522</v>
      </c>
      <c r="S8">
        <f ca="1">$M$23</f>
        <v>315.82294843922341</v>
      </c>
      <c r="T8">
        <f t="shared" ca="1" si="0"/>
        <v>-42.15163357645514</v>
      </c>
      <c r="U8">
        <f t="shared" ca="1" si="1"/>
        <v>-3.2361990450955544</v>
      </c>
      <c r="V8">
        <f t="shared" ca="1" si="2"/>
        <v>381.11425127262498</v>
      </c>
      <c r="W8" s="10">
        <f t="shared" ca="1" si="3"/>
        <v>1.1776601066927634</v>
      </c>
      <c r="AP8" t="s">
        <v>110</v>
      </c>
      <c r="AQ8">
        <f ca="1">$I$21</f>
        <v>49346.141486575325</v>
      </c>
      <c r="AR8">
        <f ca="1">$I$22</f>
        <v>53314.028963064477</v>
      </c>
      <c r="AS8">
        <f ca="1">$I$23</f>
        <v>57267.745412851895</v>
      </c>
      <c r="AT8">
        <f t="shared" ca="1" si="4"/>
        <v>7921.6039262765698</v>
      </c>
    </row>
    <row r="9" spans="1:78" x14ac:dyDescent="0.25">
      <c r="A9" t="str">
        <f ca="1">OFFSET(Results_Grouping_Chicken!$E$9,0,N8)</f>
        <v>S3_07_Car - Gleaning (UG)</v>
      </c>
      <c r="B9">
        <f ca="1">OFFSET(Results_Grouping_Chicken!F$35,0,$N8)</f>
        <v>344.83610842188801</v>
      </c>
      <c r="C9">
        <f ca="1">OFFSET(Results_Grouping_Chicken!G$35,0,$N8)</f>
        <v>-21.745149239018101</v>
      </c>
      <c r="D9">
        <f ca="1">OFFSET(Results_Grouping_Chicken!H$35,0,$N8)</f>
        <v>-21.985476511661801</v>
      </c>
      <c r="E9">
        <f ca="1">OFFSET(Results_Grouping_Chicken!I$35,0,$N8)</f>
        <v>64.851314718114395</v>
      </c>
      <c r="F9">
        <f ca="1">OFFSET(Results_Grouping_Chicken!J$35,0,$N8)</f>
        <v>46468.590241288803</v>
      </c>
      <c r="G9">
        <f ca="1">OFFSET(Results_Grouping_Chicken!K$35,0,$N8)</f>
        <v>429.50437808111201</v>
      </c>
      <c r="H9">
        <f ca="1">G3</f>
        <v>79.745655367867499</v>
      </c>
      <c r="I9">
        <f t="shared" ca="1" si="5"/>
        <v>47343.797072127098</v>
      </c>
      <c r="M9">
        <f t="shared" ca="1" si="6"/>
        <v>795.46117547043457</v>
      </c>
      <c r="N9">
        <v>49</v>
      </c>
      <c r="P9" t="s">
        <v>111</v>
      </c>
      <c r="Q9">
        <f ca="1">$M$24</f>
        <v>324.32286119289728</v>
      </c>
      <c r="R9">
        <f ca="1">$M$25</f>
        <v>300.47024813593134</v>
      </c>
      <c r="S9">
        <f ca="1">$M$26</f>
        <v>276.70282298274032</v>
      </c>
      <c r="T9">
        <f t="shared" ca="1" si="0"/>
        <v>-47.620038210156963</v>
      </c>
      <c r="U9">
        <f t="shared" ca="1" si="1"/>
        <v>-3.6560367679131822</v>
      </c>
      <c r="V9">
        <f t="shared" ca="1" si="2"/>
        <v>350.4644799320032</v>
      </c>
      <c r="W9" s="10">
        <f t="shared" ca="1" si="3"/>
        <v>0.95859123466103358</v>
      </c>
      <c r="AP9" t="s">
        <v>111</v>
      </c>
      <c r="AQ9">
        <f ca="1">$I$24</f>
        <v>44076.57666790994</v>
      </c>
      <c r="AR9">
        <f ca="1">$I$25</f>
        <v>47615.546077763553</v>
      </c>
      <c r="AS9">
        <f ca="1">$I$26</f>
        <v>51141.876311153414</v>
      </c>
      <c r="AT9">
        <f t="shared" ca="1" si="4"/>
        <v>7065.2996432434738</v>
      </c>
    </row>
    <row r="10" spans="1:78" x14ac:dyDescent="0.25">
      <c r="A10" t="str">
        <f ca="1">OFFSET(Results_Grouping_Chicken!$E$9,0,N9)</f>
        <v>S3_14_Car - Gleaning (UG)</v>
      </c>
      <c r="B10">
        <f ca="1">OFFSET(Results_Grouping_Chicken!F$35,0,$N9)</f>
        <v>344.83610842188801</v>
      </c>
      <c r="C10">
        <f ca="1">OFFSET(Results_Grouping_Chicken!G$35,0,$N9)</f>
        <v>-23.5151032468452</v>
      </c>
      <c r="D10">
        <f ca="1">OFFSET(Results_Grouping_Chicken!H$35,0,$N9)</f>
        <v>-47.549984083361601</v>
      </c>
      <c r="E10">
        <f ca="1">OFFSET(Results_Grouping_Chicken!I$35,0,$N9)</f>
        <v>70.129910102146894</v>
      </c>
      <c r="F10">
        <f ca="1">OFFSET(Results_Grouping_Chicken!J$35,0,$N9)</f>
        <v>50250.917353951903</v>
      </c>
      <c r="G10">
        <f ca="1">OFFSET(Results_Grouping_Chicken!K$35,0,$N9)</f>
        <v>466.056098660835</v>
      </c>
      <c r="H10">
        <f t="shared" ref="H10:H11" ca="1" si="7">G4</f>
        <v>87.828642703489393</v>
      </c>
      <c r="I10">
        <f t="shared" ca="1" si="5"/>
        <v>51148.703026510055</v>
      </c>
      <c r="M10">
        <f t="shared" ca="1" si="6"/>
        <v>809.95702985466312</v>
      </c>
      <c r="N10">
        <v>56</v>
      </c>
      <c r="P10" s="12" t="s">
        <v>228</v>
      </c>
      <c r="Q10" s="12">
        <f ca="1">$M$27</f>
        <v>947.80779250479918</v>
      </c>
      <c r="R10" s="12">
        <f ca="1">$M$28</f>
        <v>974.70395292670844</v>
      </c>
      <c r="S10" s="12">
        <f ca="1">$M$29</f>
        <v>1001.5040556328257</v>
      </c>
      <c r="T10" s="12">
        <f t="shared" ca="1" si="0"/>
        <v>53.696263128026544</v>
      </c>
      <c r="U10" s="12">
        <f t="shared" ca="1" si="1"/>
        <v>4.1225399994268255</v>
      </c>
      <c r="V10" s="12">
        <f t="shared" ca="1" si="2"/>
        <v>918.33055369594456</v>
      </c>
      <c r="W10" s="14">
        <f t="shared" ca="1" si="3"/>
        <v>-2.2275843383535978</v>
      </c>
      <c r="AP10" s="12" t="s">
        <v>228</v>
      </c>
      <c r="AQ10" s="12">
        <f ca="1">I27</f>
        <v>88198.694737323749</v>
      </c>
      <c r="AR10" s="12">
        <f ca="1">I28</f>
        <v>95328.999338873924</v>
      </c>
      <c r="AS10" s="12">
        <f ca="1">I29</f>
        <v>102433.83856684722</v>
      </c>
      <c r="AT10" s="12">
        <f t="shared" ca="1" si="4"/>
        <v>14235.143829523469</v>
      </c>
    </row>
    <row r="11" spans="1:78" x14ac:dyDescent="0.25">
      <c r="A11" t="str">
        <f ca="1">OFFSET(Results_Grouping_Chicken!$E$9,0,N10)</f>
        <v>S3_20_Car - Gleaning (UG)</v>
      </c>
      <c r="B11">
        <f ca="1">OFFSET(Results_Grouping_Chicken!F$35,0,$N10)</f>
        <v>344.83610842188801</v>
      </c>
      <c r="C11">
        <f ca="1">OFFSET(Results_Grouping_Chicken!G$35,0,$N10)</f>
        <v>-25.278735990358602</v>
      </c>
      <c r="D11">
        <f ca="1">OFFSET(Results_Grouping_Chicken!H$35,0,$N10)</f>
        <v>-73.0231898423053</v>
      </c>
      <c r="E11">
        <f ca="1">OFFSET(Results_Grouping_Chicken!I$35,0,$N10)</f>
        <v>75.389653359807895</v>
      </c>
      <c r="F11">
        <f ca="1">OFFSET(Results_Grouping_Chicken!J$35,0,$N10)</f>
        <v>54019.7361554983</v>
      </c>
      <c r="G11">
        <f ca="1">OFFSET(Results_Grouping_Chicken!K$35,0,$N10)</f>
        <v>502.477277381345</v>
      </c>
      <c r="H11">
        <f t="shared" ca="1" si="7"/>
        <v>95.882762227198299</v>
      </c>
      <c r="I11">
        <f t="shared" ca="1" si="5"/>
        <v>54940.020031055879</v>
      </c>
      <c r="M11">
        <f t="shared" ca="1" si="6"/>
        <v>824.40111333037703</v>
      </c>
      <c r="N11">
        <v>63</v>
      </c>
      <c r="P11" s="5"/>
      <c r="AP11" s="5" t="s">
        <v>93</v>
      </c>
      <c r="AQ11" t="s">
        <v>112</v>
      </c>
      <c r="AR11" t="s">
        <v>113</v>
      </c>
      <c r="AS11" t="s">
        <v>114</v>
      </c>
      <c r="AT11" t="s">
        <v>115</v>
      </c>
    </row>
    <row r="12" spans="1:78" x14ac:dyDescent="0.25">
      <c r="A12" t="str">
        <f ca="1">OFFSET(Results_Grouping_Chicken!$E$9,0,N11)</f>
        <v>S3_07_Van - Gleaning (UG)</v>
      </c>
      <c r="B12">
        <f ca="1">OFFSET(Results_Grouping_Chicken!F$35,0,$N11)</f>
        <v>344.83610842188801</v>
      </c>
      <c r="C12">
        <f ca="1">OFFSET(Results_Grouping_Chicken!G$35,0,$N11)</f>
        <v>-21.745149239018101</v>
      </c>
      <c r="D12">
        <f ca="1">OFFSET(Results_Grouping_Chicken!H$35,0,$N11)</f>
        <v>-21.985476511661801</v>
      </c>
      <c r="E12">
        <f ca="1">OFFSET(Results_Grouping_Chicken!I$35,0,$N11)</f>
        <v>64.851314718114395</v>
      </c>
      <c r="F12">
        <f ca="1">OFFSET(Results_Grouping_Chicken!J$35,0,$N11)</f>
        <v>46468.590241288803</v>
      </c>
      <c r="G12">
        <f ca="1">OFFSET(Results_Grouping_Chicken!K$35,0,$N11)</f>
        <v>11.4977988729019</v>
      </c>
      <c r="H12">
        <f ca="1">G3</f>
        <v>79.745655367867499</v>
      </c>
      <c r="I12">
        <f t="shared" ca="1" si="5"/>
        <v>46925.790492918888</v>
      </c>
      <c r="M12">
        <f t="shared" ca="1" si="6"/>
        <v>377.45459626222447</v>
      </c>
      <c r="N12">
        <v>70</v>
      </c>
      <c r="AP12" t="s">
        <v>246</v>
      </c>
      <c r="AQ12">
        <f ca="1">$I$31</f>
        <v>21873.962068273304</v>
      </c>
      <c r="AR12">
        <f ca="1">$I$32</f>
        <v>23604.149855792686</v>
      </c>
      <c r="AS12">
        <f ca="1">$I$33</f>
        <v>25328.158401213776</v>
      </c>
      <c r="AT12">
        <f ca="1">AS12-AQ12</f>
        <v>3454.1963329404716</v>
      </c>
    </row>
    <row r="13" spans="1:78" x14ac:dyDescent="0.25">
      <c r="A13" t="str">
        <f ca="1">OFFSET(Results_Grouping_Chicken!$E$9,0,N12)</f>
        <v>S3_14_Van - Gleaning (UG)</v>
      </c>
      <c r="B13">
        <f ca="1">OFFSET(Results_Grouping_Chicken!F$35,0,$N12)</f>
        <v>344.83610842188801</v>
      </c>
      <c r="C13">
        <f ca="1">OFFSET(Results_Grouping_Chicken!G$35,0,$N12)</f>
        <v>-23.5151032468452</v>
      </c>
      <c r="D13">
        <f ca="1">OFFSET(Results_Grouping_Chicken!H$35,0,$N12)</f>
        <v>-47.549984083361601</v>
      </c>
      <c r="E13">
        <f ca="1">OFFSET(Results_Grouping_Chicken!I$35,0,$N12)</f>
        <v>70.129910102146894</v>
      </c>
      <c r="F13">
        <f ca="1">OFFSET(Results_Grouping_Chicken!J$35,0,$N12)</f>
        <v>50250.917353951903</v>
      </c>
      <c r="G13">
        <f ca="1">OFFSET(Results_Grouping_Chicken!K$35,0,$N12)</f>
        <v>14.0257281217242</v>
      </c>
      <c r="H13">
        <f t="shared" ref="H13:H14" ca="1" si="8">G4</f>
        <v>87.828642703489393</v>
      </c>
      <c r="I13">
        <f t="shared" ca="1" si="5"/>
        <v>50696.67265597095</v>
      </c>
      <c r="M13">
        <f t="shared" ca="1" si="6"/>
        <v>357.92665931555234</v>
      </c>
      <c r="N13">
        <v>77</v>
      </c>
      <c r="AP13" t="s">
        <v>105</v>
      </c>
      <c r="AQ13">
        <f ca="1">$I$34</f>
        <v>20543.817690021748</v>
      </c>
      <c r="AR13">
        <f ca="1">$I$35</f>
        <v>22165.737911869441</v>
      </c>
      <c r="AS13">
        <f ca="1">$I$36</f>
        <v>23781.865561496244</v>
      </c>
      <c r="AT13">
        <f t="shared" ref="AT13:AT20" ca="1" si="9">AS13-AQ13</f>
        <v>3238.0478714744968</v>
      </c>
    </row>
    <row r="14" spans="1:78" x14ac:dyDescent="0.25">
      <c r="A14" t="str">
        <f ca="1">OFFSET(Results_Grouping_Chicken!$E$9,0,N13)</f>
        <v>S3_20_Van - Gleaning (UG)</v>
      </c>
      <c r="B14">
        <f ca="1">OFFSET(Results_Grouping_Chicken!F$35,0,$N13)</f>
        <v>344.83610842188801</v>
      </c>
      <c r="C14">
        <f ca="1">OFFSET(Results_Grouping_Chicken!G$35,0,$N13)</f>
        <v>-25.278735990358602</v>
      </c>
      <c r="D14">
        <f ca="1">OFFSET(Results_Grouping_Chicken!H$35,0,$N13)</f>
        <v>-73.0231898423053</v>
      </c>
      <c r="E14">
        <f ca="1">OFFSET(Results_Grouping_Chicken!I$35,0,$N13)</f>
        <v>75.389653359807895</v>
      </c>
      <c r="F14">
        <f ca="1">OFFSET(Results_Grouping_Chicken!J$35,0,$N13)</f>
        <v>54019.7361554983</v>
      </c>
      <c r="G14">
        <f ca="1">OFFSET(Results_Grouping_Chicken!K$35,0,$N13)</f>
        <v>16.544629051800801</v>
      </c>
      <c r="H14">
        <f t="shared" ca="1" si="8"/>
        <v>95.882762227198299</v>
      </c>
      <c r="I14">
        <f t="shared" ca="1" si="5"/>
        <v>54454.087382726335</v>
      </c>
      <c r="M14">
        <f t="shared" ca="1" si="6"/>
        <v>338.46846500083285</v>
      </c>
      <c r="N14">
        <v>84</v>
      </c>
      <c r="AP14" t="s">
        <v>106</v>
      </c>
      <c r="AQ14">
        <f ca="1">$I$37</f>
        <v>20988.391827826799</v>
      </c>
      <c r="AR14">
        <f ca="1">$I$38</f>
        <v>22648.090378603854</v>
      </c>
      <c r="AS14">
        <f ca="1">$I$39</f>
        <v>24301.861434556675</v>
      </c>
      <c r="AT14">
        <f t="shared" ca="1" si="9"/>
        <v>3313.4696067298755</v>
      </c>
    </row>
    <row r="15" spans="1:78" x14ac:dyDescent="0.25">
      <c r="A15" t="str">
        <f ca="1">OFFSET(Results_Grouping_Chicken!$E$9,0,N14)</f>
        <v>S4_07 - Retail Donation to PA (CSC)</v>
      </c>
      <c r="B15">
        <f ca="1">OFFSET(Results_Grouping_Chicken!F$35,0,$N14)</f>
        <v>344.83610842188801</v>
      </c>
      <c r="C15">
        <f ca="1">OFFSET(Results_Grouping_Chicken!G$35,0,$N14)</f>
        <v>-34.897581764542601</v>
      </c>
      <c r="D15">
        <f ca="1">OFFSET(Results_Grouping_Chicken!H$35,0,$N14)</f>
        <v>-21.985476511661801</v>
      </c>
      <c r="E15">
        <f ca="1">OFFSET(Results_Grouping_Chicken!I$35,0,$N14)</f>
        <v>65.291026692230005</v>
      </c>
      <c r="F15">
        <f ca="1">OFFSET(Results_Grouping_Chicken!J$35,0,$N14)</f>
        <v>48355.001636168599</v>
      </c>
      <c r="G15">
        <f ca="1">OFFSET(Results_Grouping_Chicken!K$35,0,$N14)</f>
        <v>5.2262278975173198</v>
      </c>
      <c r="H15">
        <f ca="1">G3+E3</f>
        <v>211.88399971554651</v>
      </c>
      <c r="I15">
        <f t="shared" ca="1" si="5"/>
        <v>48925.355940619578</v>
      </c>
      <c r="M15">
        <f t="shared" ca="1" si="6"/>
        <v>358.47030473543094</v>
      </c>
      <c r="N15">
        <v>91</v>
      </c>
      <c r="AP15" t="s">
        <v>107</v>
      </c>
      <c r="AQ15">
        <f ca="1">$I$40</f>
        <v>20570.38524861859</v>
      </c>
      <c r="AR15">
        <f ca="1">$I$41</f>
        <v>22196.060008064742</v>
      </c>
      <c r="AS15">
        <f ca="1">$I$42</f>
        <v>23815.92878622713</v>
      </c>
      <c r="AT15">
        <f t="shared" ca="1" si="9"/>
        <v>3245.5435376085406</v>
      </c>
    </row>
    <row r="16" spans="1:78" x14ac:dyDescent="0.25">
      <c r="A16" t="str">
        <f ca="1">OFFSET(Results_Grouping_Chicken!$E$9,0,N15)</f>
        <v>S4_14 - Retail Donation to PA (CSC)</v>
      </c>
      <c r="B16">
        <f ca="1">OFFSET(Results_Grouping_Chicken!F$35,0,$N15)</f>
        <v>344.83610842188801</v>
      </c>
      <c r="C16">
        <f ca="1">OFFSET(Results_Grouping_Chicken!G$35,0,$N15)</f>
        <v>-37.7380826058425</v>
      </c>
      <c r="D16">
        <f ca="1">OFFSET(Results_Grouping_Chicken!H$35,0,$N15)</f>
        <v>-47.549984083361601</v>
      </c>
      <c r="E16">
        <f ca="1">OFFSET(Results_Grouping_Chicken!I$35,0,$N15)</f>
        <v>70.605412585783498</v>
      </c>
      <c r="F16">
        <f ca="1">OFFSET(Results_Grouping_Chicken!J$35,0,$N15)</f>
        <v>52290.873862368397</v>
      </c>
      <c r="G16">
        <f ca="1">OFFSET(Results_Grouping_Chicken!K$35,0,$N15)</f>
        <v>7.2436804390409604</v>
      </c>
      <c r="H16">
        <f t="shared" ref="H16:H17" ca="1" si="10">G4+E4</f>
        <v>230.72243368411841</v>
      </c>
      <c r="I16">
        <f t="shared" ca="1" si="5"/>
        <v>52858.99343081002</v>
      </c>
      <c r="M16">
        <f t="shared" ca="1" si="6"/>
        <v>337.39713475750835</v>
      </c>
      <c r="N16">
        <v>98</v>
      </c>
      <c r="AP16" t="s">
        <v>108</v>
      </c>
      <c r="AQ16">
        <f ca="1">$I$43</f>
        <v>21500.042258999179</v>
      </c>
      <c r="AR16">
        <f ca="1">$I$44</f>
        <v>23201.386775104227</v>
      </c>
      <c r="AS16">
        <f ca="1">$I$45</f>
        <v>24896.655060794612</v>
      </c>
      <c r="AT16">
        <f t="shared" ca="1" si="9"/>
        <v>3396.6128017954325</v>
      </c>
    </row>
    <row r="17" spans="1:46" x14ac:dyDescent="0.25">
      <c r="A17" t="str">
        <f ca="1">OFFSET(Results_Grouping_Chicken!$E$9,0,N16)</f>
        <v>S4_20 - Retail Donation to PA (CSC)</v>
      </c>
      <c r="B17">
        <f ca="1">OFFSET(Results_Grouping_Chicken!F$35,0,$N16)</f>
        <v>344.83610842188801</v>
      </c>
      <c r="C17">
        <f ca="1">OFFSET(Results_Grouping_Chicken!G$35,0,$N16)</f>
        <v>-40.568438801280699</v>
      </c>
      <c r="D17">
        <f ca="1">OFFSET(Results_Grouping_Chicken!H$35,0,$N16)</f>
        <v>-73.0231898423053</v>
      </c>
      <c r="E17">
        <f ca="1">OFFSET(Results_Grouping_Chicken!I$35,0,$N16)</f>
        <v>75.900818529717299</v>
      </c>
      <c r="F17">
        <f ca="1">OFFSET(Results_Grouping_Chicken!J$35,0,$N16)</f>
        <v>56212.689402046002</v>
      </c>
      <c r="G17">
        <f ca="1">OFFSET(Results_Grouping_Chicken!K$35,0,$N16)</f>
        <v>9.2539277929163006</v>
      </c>
      <c r="H17">
        <f t="shared" ca="1" si="10"/>
        <v>249.49358753137531</v>
      </c>
      <c r="I17">
        <f t="shared" ca="1" si="5"/>
        <v>56778.582215678311</v>
      </c>
      <c r="M17">
        <f t="shared" ca="1" si="6"/>
        <v>316.39922610093561</v>
      </c>
      <c r="N17">
        <v>105</v>
      </c>
      <c r="AP17" t="s">
        <v>109</v>
      </c>
      <c r="AQ17">
        <f ca="1">$I$46</f>
        <v>23735.252369974725</v>
      </c>
      <c r="AR17">
        <f ca="1">$I$47</f>
        <v>25618.532592787116</v>
      </c>
      <c r="AS17">
        <f ca="1">$I$48</f>
        <v>27495.086814803653</v>
      </c>
      <c r="AT17">
        <f t="shared" ca="1" si="9"/>
        <v>3759.8344448289281</v>
      </c>
    </row>
    <row r="18" spans="1:46" x14ac:dyDescent="0.25">
      <c r="A18" t="str">
        <f ca="1">OFFSET(Results_Grouping_Chicken!$E$9,0,N17)</f>
        <v>S5_07 - Retail Donation to Food Bank (Estimate)</v>
      </c>
      <c r="B18">
        <f ca="1">OFFSET(Results_Grouping_Chicken!F$35,0,$N17)</f>
        <v>344.83610842188801</v>
      </c>
      <c r="C18">
        <f ca="1">OFFSET(Results_Grouping_Chicken!G$35,0,$N17)</f>
        <v>-169.45675973894501</v>
      </c>
      <c r="D18">
        <f ca="1">OFFSET(Results_Grouping_Chicken!H$35,0,$N17)</f>
        <v>-21.985476511661801</v>
      </c>
      <c r="E18">
        <f ca="1">OFFSET(Results_Grouping_Chicken!I$35,0,$N17)</f>
        <v>140.13424811825001</v>
      </c>
      <c r="F18">
        <f ca="1">OFFSET(Results_Grouping_Chicken!J$35,0,$N17)</f>
        <v>53628.195571682598</v>
      </c>
      <c r="G18">
        <f ca="1">OFFSET(Results_Grouping_Chicken!K$35,0,$N17)</f>
        <v>17.734761356645599</v>
      </c>
      <c r="H18">
        <f ca="1">G3+E3</f>
        <v>211.88399971554651</v>
      </c>
      <c r="I18">
        <f t="shared" ca="1" si="5"/>
        <v>54151.342453044323</v>
      </c>
      <c r="M18">
        <f t="shared" ca="1" si="6"/>
        <v>311.26288164617682</v>
      </c>
      <c r="N18">
        <v>112</v>
      </c>
      <c r="AP18" t="s">
        <v>110</v>
      </c>
      <c r="AQ18">
        <f ca="1">$I$49</f>
        <v>21681.891385749626</v>
      </c>
      <c r="AR18">
        <f ca="1">$I$50</f>
        <v>23398.037574962171</v>
      </c>
      <c r="AS18">
        <f ca="1">$I$51</f>
        <v>25108.054670641897</v>
      </c>
      <c r="AT18">
        <f t="shared" ca="1" si="9"/>
        <v>3426.1632848922709</v>
      </c>
    </row>
    <row r="19" spans="1:46" x14ac:dyDescent="0.25">
      <c r="A19" t="str">
        <f ca="1">OFFSET(Results_Grouping_Chicken!$E$9,0,N18)</f>
        <v>S5_14 - Retail Donation to Food Bank (Estimate)</v>
      </c>
      <c r="B19">
        <f ca="1">OFFSET(Results_Grouping_Chicken!F$35,0,$N18)</f>
        <v>344.83610842188801</v>
      </c>
      <c r="C19">
        <f ca="1">OFFSET(Results_Grouping_Chicken!G$35,0,$N18)</f>
        <v>-183.24975181072</v>
      </c>
      <c r="D19">
        <f ca="1">OFFSET(Results_Grouping_Chicken!H$35,0,$N18)</f>
        <v>-47.549984083361601</v>
      </c>
      <c r="E19">
        <f ca="1">OFFSET(Results_Grouping_Chicken!I$35,0,$N18)</f>
        <v>151.54052412787499</v>
      </c>
      <c r="F19">
        <f ca="1">OFFSET(Results_Grouping_Chicken!J$35,0,$N18)</f>
        <v>57993.281257749702</v>
      </c>
      <c r="G19">
        <f ca="1">OFFSET(Results_Grouping_Chicken!K$35,0,$N18)</f>
        <v>20.770350342516899</v>
      </c>
      <c r="H19">
        <f t="shared" ref="H19:H20" ca="1" si="11">G4+E4</f>
        <v>230.72243368411841</v>
      </c>
      <c r="I19">
        <f t="shared" ca="1" si="5"/>
        <v>58510.350938432013</v>
      </c>
      <c r="M19">
        <f t="shared" ca="1" si="6"/>
        <v>286.34724699819827</v>
      </c>
      <c r="N19">
        <v>119</v>
      </c>
      <c r="AP19" t="s">
        <v>111</v>
      </c>
      <c r="AQ19">
        <f ca="1">$I$52</f>
        <v>19381.958544319645</v>
      </c>
      <c r="AR19">
        <f ca="1">$I$53</f>
        <v>20910.900897601947</v>
      </c>
      <c r="AS19">
        <f ca="1">$I$54</f>
        <v>22434.382742479615</v>
      </c>
      <c r="AT19">
        <f t="shared" ca="1" si="9"/>
        <v>3052.4241981599698</v>
      </c>
    </row>
    <row r="20" spans="1:46" x14ac:dyDescent="0.25">
      <c r="A20" t="str">
        <f ca="1">OFFSET(Results_Grouping_Chicken!$E$9,0,N19)</f>
        <v>S5_20 - Retail Donation to Food Bank (Estimate)</v>
      </c>
      <c r="B20">
        <f ca="1">OFFSET(Results_Grouping_Chicken!F$35,0,$N19)</f>
        <v>344.83610842188801</v>
      </c>
      <c r="C20">
        <f ca="1">OFFSET(Results_Grouping_Chicken!G$35,0,$N19)</f>
        <v>-196.99348319652401</v>
      </c>
      <c r="D20">
        <f ca="1">OFFSET(Results_Grouping_Chicken!H$35,0,$N19)</f>
        <v>-73.0231898423053</v>
      </c>
      <c r="E20">
        <f ca="1">OFFSET(Results_Grouping_Chicken!I$35,0,$N19)</f>
        <v>162.906063437466</v>
      </c>
      <c r="F20">
        <f ca="1">OFFSET(Results_Grouping_Chicken!J$35,0,$N19)</f>
        <v>62342.777352081001</v>
      </c>
      <c r="G20">
        <f ca="1">OFFSET(Results_Grouping_Chicken!K$35,0,$N19)</f>
        <v>23.795097939152999</v>
      </c>
      <c r="H20">
        <f t="shared" ca="1" si="11"/>
        <v>249.49358753137531</v>
      </c>
      <c r="I20">
        <f t="shared" ca="1" si="5"/>
        <v>62853.791536372053</v>
      </c>
      <c r="M20">
        <f t="shared" ca="1" si="6"/>
        <v>261.52059675967769</v>
      </c>
      <c r="N20">
        <v>126</v>
      </c>
      <c r="AP20" s="12" t="s">
        <v>228</v>
      </c>
      <c r="AQ20" s="12">
        <f ca="1">I55</f>
        <v>38833.130110407146</v>
      </c>
      <c r="AR20" s="12">
        <f ca="1">I56</f>
        <v>41945.307358603532</v>
      </c>
      <c r="AS20" s="12">
        <f ca="1">I57</f>
        <v>45046.369688056402</v>
      </c>
      <c r="AT20" s="12">
        <f t="shared" ca="1" si="9"/>
        <v>6213.2395776492558</v>
      </c>
    </row>
    <row r="21" spans="1:46" x14ac:dyDescent="0.25">
      <c r="A21" t="str">
        <f ca="1">OFFSET(Results_Grouping_Chicken!$E$9,0,N20)</f>
        <v>S6_07 - Prepared Food from Retail (Estimate)</v>
      </c>
      <c r="B21">
        <f ca="1">OFFSET(Results_Grouping_Chicken!F$35,0,$N20)</f>
        <v>344.83610842188801</v>
      </c>
      <c r="C21">
        <f ca="1">OFFSET(Results_Grouping_Chicken!G$35,0,$N20)</f>
        <v>-38.422590023587198</v>
      </c>
      <c r="D21">
        <f ca="1">OFFSET(Results_Grouping_Chicken!H$35,0,$N20)</f>
        <v>-21.985476511661801</v>
      </c>
      <c r="E21">
        <f ca="1">OFFSET(Results_Grouping_Chicken!I$35,0,$N20)</f>
        <v>68.071918192844507</v>
      </c>
      <c r="F21">
        <f ca="1">OFFSET(Results_Grouping_Chicken!J$35,0,$N20)</f>
        <v>48776.282904844098</v>
      </c>
      <c r="G21">
        <f ca="1">OFFSET(Results_Grouping_Chicken!K$35,0,$N20)</f>
        <v>5.4746219361950397</v>
      </c>
      <c r="H21">
        <f ca="1">G3+E3</f>
        <v>211.88399971554651</v>
      </c>
      <c r="I21">
        <f t="shared" ca="1" si="5"/>
        <v>49346.141486575325</v>
      </c>
      <c r="M21">
        <f t="shared" ca="1" si="6"/>
        <v>357.97458201567855</v>
      </c>
      <c r="N21">
        <v>133</v>
      </c>
      <c r="P21" s="5"/>
      <c r="AP21" s="5" t="s">
        <v>94</v>
      </c>
      <c r="AQ21" t="s">
        <v>112</v>
      </c>
      <c r="AR21" t="s">
        <v>113</v>
      </c>
      <c r="AS21" t="s">
        <v>114</v>
      </c>
      <c r="AT21" t="s">
        <v>115</v>
      </c>
    </row>
    <row r="22" spans="1:46" x14ac:dyDescent="0.25">
      <c r="A22" t="str">
        <f ca="1">OFFSET(Results_Grouping_Chicken!$E$9,0,N21)</f>
        <v>S6_14 - Prepared Food from Retail (Estimate)</v>
      </c>
      <c r="B22">
        <f ca="1">OFFSET(Results_Grouping_Chicken!F$35,0,$N21)</f>
        <v>344.83610842188801</v>
      </c>
      <c r="C22">
        <f ca="1">OFFSET(Results_Grouping_Chicken!G$35,0,$N21)</f>
        <v>-41.550010141786203</v>
      </c>
      <c r="D22">
        <f ca="1">OFFSET(Results_Grouping_Chicken!H$35,0,$N21)</f>
        <v>-47.549984083361601</v>
      </c>
      <c r="E22">
        <f ca="1">OFFSET(Results_Grouping_Chicken!I$35,0,$N21)</f>
        <v>73.612655720169101</v>
      </c>
      <c r="F22">
        <f ca="1">OFFSET(Results_Grouping_Chicken!J$35,0,$N21)</f>
        <v>52746.445466866302</v>
      </c>
      <c r="G22">
        <f ca="1">OFFSET(Results_Grouping_Chicken!K$35,0,$N21)</f>
        <v>7.5122925971459402</v>
      </c>
      <c r="H22">
        <f t="shared" ref="H22:H23" ca="1" si="12">G4+E4</f>
        <v>230.72243368411841</v>
      </c>
      <c r="I22">
        <f t="shared" ca="1" si="5"/>
        <v>53314.028963064477</v>
      </c>
      <c r="M22">
        <f t="shared" ca="1" si="6"/>
        <v>336.86106251405522</v>
      </c>
      <c r="N22">
        <v>140</v>
      </c>
      <c r="AP22" t="s">
        <v>246</v>
      </c>
      <c r="AQ22">
        <f ca="1">$I$59</f>
        <v>4231.7637010247545</v>
      </c>
      <c r="AR22">
        <f ca="1">$I$60</f>
        <v>4525.958598186653</v>
      </c>
      <c r="AS22">
        <f ca="1">$I$61</f>
        <v>4819.1027992872687</v>
      </c>
      <c r="AT22">
        <f ca="1">AS22-AQ22</f>
        <v>587.3390982625142</v>
      </c>
    </row>
    <row r="23" spans="1:46" x14ac:dyDescent="0.25">
      <c r="A23" t="str">
        <f ca="1">OFFSET(Results_Grouping_Chicken!$E$9,0,N22)</f>
        <v>S6_20 - Prepared Food from Retail (Estimate)</v>
      </c>
      <c r="B23">
        <f ca="1">OFFSET(Results_Grouping_Chicken!F$35,0,$N22)</f>
        <v>344.83610842188801</v>
      </c>
      <c r="C23">
        <f ca="1">OFFSET(Results_Grouping_Chicken!G$35,0,$N22)</f>
        <v>-44.666260902420198</v>
      </c>
      <c r="D23">
        <f ca="1">OFFSET(Results_Grouping_Chicken!H$35,0,$N22)</f>
        <v>-73.0231898423053</v>
      </c>
      <c r="E23">
        <f ca="1">OFFSET(Results_Grouping_Chicken!I$35,0,$N22)</f>
        <v>79.133604899181805</v>
      </c>
      <c r="F23">
        <f ca="1">OFFSET(Results_Grouping_Chicken!J$35,0,$N22)</f>
        <v>56702.428876881298</v>
      </c>
      <c r="G23">
        <f ca="1">OFFSET(Results_Grouping_Chicken!K$35,0,$N22)</f>
        <v>9.54268586287915</v>
      </c>
      <c r="H23">
        <f t="shared" ca="1" si="12"/>
        <v>249.49358753137531</v>
      </c>
      <c r="I23">
        <f t="shared" ca="1" si="5"/>
        <v>57267.745412851895</v>
      </c>
      <c r="M23">
        <f t="shared" ca="1" si="6"/>
        <v>315.82294843922341</v>
      </c>
      <c r="N23">
        <v>147</v>
      </c>
      <c r="AP23" t="s">
        <v>105</v>
      </c>
      <c r="AQ23">
        <f ca="1">$I$62</f>
        <v>4043.9824022924654</v>
      </c>
      <c r="AR23">
        <f ca="1">$I$63</f>
        <v>4322.8927751389519</v>
      </c>
      <c r="AS23">
        <f ca="1">$I$64</f>
        <v>4600.8070395109844</v>
      </c>
      <c r="AT23">
        <f t="shared" ref="AT23:AT30" ca="1" si="13">AS23-AQ23</f>
        <v>556.824637218519</v>
      </c>
    </row>
    <row r="24" spans="1:46" x14ac:dyDescent="0.25">
      <c r="A24" t="str">
        <f ca="1">OFFSET(Results_Grouping_Chicken!$E$9,0,N23)</f>
        <v>S7_07 - Direct Donation of Prepared Food (Estimate)</v>
      </c>
      <c r="B24">
        <f ca="1">OFFSET(Results_Grouping_Chicken!F$35,0,$N23)</f>
        <v>344.83610842188801</v>
      </c>
      <c r="C24">
        <f ca="1">OFFSET(Results_Grouping_Chicken!G$35,0,$N23)</f>
        <v>0</v>
      </c>
      <c r="D24">
        <f ca="1">OFFSET(Results_Grouping_Chicken!H$35,0,$N23)</f>
        <v>-21.985476511661801</v>
      </c>
      <c r="E24">
        <f ca="1">OFFSET(Results_Grouping_Chicken!I$35,0,$N23)</f>
        <v>0</v>
      </c>
      <c r="F24">
        <f ca="1">OFFSET(Results_Grouping_Chicken!J$35,0,$N23)</f>
        <v>43540.369807001502</v>
      </c>
      <c r="G24">
        <f ca="1">OFFSET(Results_Grouping_Chicken!K$35,0,$N23)</f>
        <v>1.4722292826711001</v>
      </c>
      <c r="H24">
        <f ca="1">G3+E3</f>
        <v>211.88399971554651</v>
      </c>
      <c r="I24">
        <f t="shared" ca="1" si="5"/>
        <v>44076.57666790994</v>
      </c>
      <c r="M24">
        <f t="shared" ca="1" si="6"/>
        <v>324.32286119289728</v>
      </c>
      <c r="N24">
        <v>154</v>
      </c>
      <c r="AP24" t="s">
        <v>106</v>
      </c>
      <c r="AQ24">
        <f ca="1">$I$65</f>
        <v>4480.6445909827926</v>
      </c>
      <c r="AR24">
        <f ca="1">$I$66</f>
        <v>4796.689296900453</v>
      </c>
      <c r="AS24">
        <f ca="1">$I$67</f>
        <v>5111.6052717255452</v>
      </c>
      <c r="AT24">
        <f t="shared" ca="1" si="13"/>
        <v>630.96068074275263</v>
      </c>
    </row>
    <row r="25" spans="1:46" x14ac:dyDescent="0.25">
      <c r="A25" t="str">
        <f ca="1">OFFSET(Results_Grouping_Chicken!$E$9,0,N24)</f>
        <v>S7_14 - Direct Donation of Prepared Food (Estimate)</v>
      </c>
      <c r="B25">
        <f ca="1">OFFSET(Results_Grouping_Chicken!F$35,0,$N24)</f>
        <v>344.83610842188801</v>
      </c>
      <c r="C25">
        <f ca="1">OFFSET(Results_Grouping_Chicken!G$35,0,$N24)</f>
        <v>0</v>
      </c>
      <c r="D25">
        <f ca="1">OFFSET(Results_Grouping_Chicken!H$35,0,$N24)</f>
        <v>-47.549984083361601</v>
      </c>
      <c r="E25">
        <f ca="1">OFFSET(Results_Grouping_Chicken!I$35,0,$N24)</f>
        <v>0</v>
      </c>
      <c r="F25">
        <f ca="1">OFFSET(Results_Grouping_Chicken!J$35,0,$N24)</f>
        <v>47084.353395943501</v>
      </c>
      <c r="G25">
        <f ca="1">OFFSET(Results_Grouping_Chicken!K$35,0,$N24)</f>
        <v>3.1841237974049301</v>
      </c>
      <c r="H25">
        <f t="shared" ref="H25:H26" ca="1" si="14">G4+E4</f>
        <v>230.72243368411841</v>
      </c>
      <c r="I25">
        <f t="shared" ca="1" si="5"/>
        <v>47615.546077763553</v>
      </c>
      <c r="M25">
        <f t="shared" ca="1" si="6"/>
        <v>300.47024813593134</v>
      </c>
      <c r="N25">
        <v>161</v>
      </c>
      <c r="AP25" t="s">
        <v>107</v>
      </c>
      <c r="AQ25">
        <f ca="1">$I$68</f>
        <v>4062.6380117745821</v>
      </c>
      <c r="AR25">
        <f ca="1">$I$69</f>
        <v>4344.6589263613423</v>
      </c>
      <c r="AS25">
        <f ca="1">$I$70</f>
        <v>4625.6726233960017</v>
      </c>
      <c r="AT25">
        <f t="shared" ca="1" si="13"/>
        <v>563.03461162141957</v>
      </c>
    </row>
    <row r="26" spans="1:46" x14ac:dyDescent="0.25">
      <c r="A26" t="str">
        <f ca="1">OFFSET(Results_Grouping_Chicken!$E$9,0,N25)</f>
        <v>S7_20 - Direct Donation of Prepared Food (Estimate)</v>
      </c>
      <c r="B26">
        <f ca="1">OFFSET(Results_Grouping_Chicken!F$35,0,$N25)</f>
        <v>344.83610842188801</v>
      </c>
      <c r="C26">
        <f ca="1">OFFSET(Results_Grouping_Chicken!G$35,0,$N25)</f>
        <v>0</v>
      </c>
      <c r="D26">
        <f ca="1">OFFSET(Results_Grouping_Chicken!H$35,0,$N25)</f>
        <v>-73.0231898423053</v>
      </c>
      <c r="E26">
        <f ca="1">OFFSET(Results_Grouping_Chicken!I$35,0,$N25)</f>
        <v>0</v>
      </c>
      <c r="F26">
        <f ca="1">OFFSET(Results_Grouping_Chicken!J$35,0,$N25)</f>
        <v>50615.679900639298</v>
      </c>
      <c r="G26">
        <f ca="1">OFFSET(Results_Grouping_Chicken!K$35,0,$N25)</f>
        <v>4.88990440315757</v>
      </c>
      <c r="H26">
        <f t="shared" ca="1" si="14"/>
        <v>249.49358753137531</v>
      </c>
      <c r="I26">
        <f t="shared" ca="1" si="5"/>
        <v>51141.876311153414</v>
      </c>
      <c r="M26">
        <f t="shared" ca="1" si="6"/>
        <v>276.70282298274032</v>
      </c>
      <c r="N26">
        <v>168</v>
      </c>
      <c r="AP26" t="s">
        <v>108</v>
      </c>
      <c r="AQ26">
        <f ca="1">$I$71</f>
        <v>4322.1562826393174</v>
      </c>
      <c r="AR26">
        <f ca="1">$I$72</f>
        <v>4625.3007774127364</v>
      </c>
      <c r="AS26">
        <f ca="1">$I$73</f>
        <v>4927.3626132762602</v>
      </c>
      <c r="AT26">
        <f t="shared" ca="1" si="13"/>
        <v>605.20633063694277</v>
      </c>
    </row>
    <row r="27" spans="1:46" x14ac:dyDescent="0.25">
      <c r="A27" t="str">
        <f ca="1">OFFSET(Results_Grouping_Chicken!$E$9,0,N26)</f>
        <v>S8_07_Car - Local Small Business Food Rescue App (Estimate)</v>
      </c>
      <c r="B27">
        <f ca="1">OFFSET(Results_Grouping_Chicken!F$35,0,$N26)</f>
        <v>344.83610842188801</v>
      </c>
      <c r="C27">
        <f ca="1">OFFSET(Results_Grouping_Chicken!G$35,0,$N26)</f>
        <v>-314.07823588088303</v>
      </c>
      <c r="D27">
        <f ca="1">OFFSET(Results_Grouping_Chicken!H$35,0,$N26)</f>
        <v>-21.985476511661801</v>
      </c>
      <c r="E27">
        <f ca="1">OFFSET(Results_Grouping_Chicken!I$35,0,$N26)</f>
        <v>117.523848046014</v>
      </c>
      <c r="F27">
        <f ca="1">OFFSET(Results_Grouping_Chicken!J$35,0,$N26)</f>
        <v>87039.002945103406</v>
      </c>
      <c r="G27">
        <f ca="1">OFFSET(Results_Grouping_Chicken!K$35,0,$N26)</f>
        <v>821.51154842944197</v>
      </c>
      <c r="H27" s="12">
        <f ca="1">G3+E3</f>
        <v>211.88399971554651</v>
      </c>
      <c r="I27">
        <f t="shared" ref="I27:I29" ca="1" si="15">SUM(B27:H27)</f>
        <v>88198.694737323749</v>
      </c>
      <c r="M27">
        <f t="shared" ref="M27:M29" ca="1" si="16">SUM(B27:E27,G27)</f>
        <v>947.80779250479918</v>
      </c>
      <c r="N27">
        <v>175</v>
      </c>
      <c r="AP27" t="s">
        <v>109</v>
      </c>
      <c r="AQ27">
        <f ca="1">$I$74</f>
        <v>4684.0891505067329</v>
      </c>
      <c r="AR27">
        <f ca="1">$I$75</f>
        <v>5016.6932973158673</v>
      </c>
      <c r="AS27">
        <f ca="1">$I$76</f>
        <v>5348.1095721721222</v>
      </c>
      <c r="AT27">
        <f t="shared" ca="1" si="13"/>
        <v>664.02042166538922</v>
      </c>
    </row>
    <row r="28" spans="1:46" x14ac:dyDescent="0.25">
      <c r="A28" t="str">
        <f ca="1">OFFSET(Results_Grouping_Chicken!$E$9,0,N27)</f>
        <v>S8_14_Car - Local Small Business Food Rescue App (Estimate)</v>
      </c>
      <c r="B28">
        <f ca="1">OFFSET(Results_Grouping_Chicken!F$35,0,$N27)</f>
        <v>344.83610842188801</v>
      </c>
      <c r="C28">
        <f ca="1">OFFSET(Results_Grouping_Chicken!G$35,0,$N27)</f>
        <v>-339.64274345258298</v>
      </c>
      <c r="D28">
        <f ca="1">OFFSET(Results_Grouping_Chicken!H$35,0,$N27)</f>
        <v>-47.549984083361601</v>
      </c>
      <c r="E28">
        <f ca="1">OFFSET(Results_Grouping_Chicken!I$35,0,$N27)</f>
        <v>127.08974265441</v>
      </c>
      <c r="F28">
        <f ca="1">OFFSET(Results_Grouping_Chicken!J$35,0,$N27)</f>
        <v>94123.572952263101</v>
      </c>
      <c r="G28">
        <f ca="1">OFFSET(Results_Grouping_Chicken!K$35,0,$N27)</f>
        <v>889.97082938635504</v>
      </c>
      <c r="H28" s="12">
        <f ca="1">G4+E4</f>
        <v>230.72243368411841</v>
      </c>
      <c r="I28">
        <f t="shared" ca="1" si="15"/>
        <v>95328.999338873924</v>
      </c>
      <c r="M28">
        <f t="shared" ca="1" si="16"/>
        <v>974.70395292670844</v>
      </c>
      <c r="N28">
        <v>182</v>
      </c>
      <c r="AP28" t="s">
        <v>110</v>
      </c>
      <c r="AQ28">
        <f ca="1">$I$77</f>
        <v>4354.3472281795148</v>
      </c>
      <c r="AR28">
        <f ca="1">$I$78</f>
        <v>4660.1119161945735</v>
      </c>
      <c r="AS28">
        <f ca="1">$I$79</f>
        <v>4964.7845874667282</v>
      </c>
      <c r="AT28">
        <f t="shared" ca="1" si="13"/>
        <v>610.43735928721344</v>
      </c>
    </row>
    <row r="29" spans="1:46" x14ac:dyDescent="0.25">
      <c r="A29" t="str">
        <f ca="1">OFFSET(Results_Grouping_Chicken!$E$9,0,N28)</f>
        <v>S8_20_Car - Local Small Business Food Rescue App (Estimate)</v>
      </c>
      <c r="B29">
        <f ca="1">OFFSET(Results_Grouping_Chicken!F$35,0,$N28)</f>
        <v>344.83610842188801</v>
      </c>
      <c r="C29">
        <f ca="1">OFFSET(Results_Grouping_Chicken!G$35,0,$N28)</f>
        <v>-365.11594921152698</v>
      </c>
      <c r="D29">
        <f ca="1">OFFSET(Results_Grouping_Chicken!H$35,0,$N28)</f>
        <v>-73.0231898423053</v>
      </c>
      <c r="E29">
        <f ca="1">OFFSET(Results_Grouping_Chicken!I$35,0,$N28)</f>
        <v>136.62147335349101</v>
      </c>
      <c r="F29">
        <f ca="1">OFFSET(Results_Grouping_Chicken!J$35,0,$N28)</f>
        <v>101182.840923683</v>
      </c>
      <c r="G29">
        <f ca="1">OFFSET(Results_Grouping_Chicken!K$35,0,$N28)</f>
        <v>958.18561291127901</v>
      </c>
      <c r="H29" s="12">
        <f ca="1">G5+E5</f>
        <v>249.49358753137531</v>
      </c>
      <c r="I29">
        <f t="shared" ca="1" si="15"/>
        <v>102433.83856684722</v>
      </c>
      <c r="M29">
        <f t="shared" ca="1" si="16"/>
        <v>1001.5040556328257</v>
      </c>
      <c r="AP29" t="s">
        <v>111</v>
      </c>
      <c r="AQ29">
        <f ca="1">$I$80</f>
        <v>3914.4477883324635</v>
      </c>
      <c r="AR29">
        <f ca="1">$I$81</f>
        <v>4184.4067079878896</v>
      </c>
      <c r="AS29">
        <f ca="1">$I$82</f>
        <v>4453.4014886445357</v>
      </c>
      <c r="AT29">
        <f t="shared" ca="1" si="13"/>
        <v>538.95370031207221</v>
      </c>
    </row>
    <row r="30" spans="1:46" x14ac:dyDescent="0.25">
      <c r="A30" s="5" t="s">
        <v>93</v>
      </c>
      <c r="B30" t="str">
        <f>B2</f>
        <v>Avoided Disposal</v>
      </c>
      <c r="C30" t="s">
        <v>34</v>
      </c>
      <c r="D30" t="s">
        <v>35</v>
      </c>
      <c r="E30" t="s">
        <v>36</v>
      </c>
      <c r="F30" t="s">
        <v>99</v>
      </c>
      <c r="G30" t="s">
        <v>38</v>
      </c>
      <c r="H30" t="s">
        <v>95</v>
      </c>
      <c r="I30" t="s">
        <v>96</v>
      </c>
      <c r="J30" t="s">
        <v>102</v>
      </c>
      <c r="K30" t="s">
        <v>101</v>
      </c>
      <c r="L30" t="s">
        <v>103</v>
      </c>
      <c r="N30">
        <v>0</v>
      </c>
      <c r="AP30" s="12" t="s">
        <v>228</v>
      </c>
      <c r="AQ30" s="12">
        <f ca="1">I83</f>
        <v>7912.9353529593554</v>
      </c>
      <c r="AR30" s="12">
        <f ca="1">I84</f>
        <v>8508.3525627588278</v>
      </c>
      <c r="AS30" s="12">
        <f ca="1">I85</f>
        <v>9101.6432825233005</v>
      </c>
      <c r="AT30" s="12">
        <f t="shared" ca="1" si="13"/>
        <v>1188.7079295639451</v>
      </c>
    </row>
    <row r="31" spans="1:46" x14ac:dyDescent="0.25">
      <c r="A31" t="str">
        <f t="shared" ref="A31:A54" si="17">A3</f>
        <v>S1_07 - Redistribution from Grower/Packer (OFB)</v>
      </c>
      <c r="B31">
        <f ca="1">OFFSET(Results_Grouping_Milk!F$35,0,$N30)</f>
        <v>344.83610842188801</v>
      </c>
      <c r="C31" s="3">
        <f ca="1">OFFSET(Results_Grouping_Milk!G$35,0,$N30)</f>
        <v>-156.18283484376801</v>
      </c>
      <c r="D31">
        <f ca="1">OFFSET(Results_Grouping_Milk!H$35,0,$N30)</f>
        <v>-21.985476511661801</v>
      </c>
      <c r="E31">
        <f ca="1">OFFSET(Results_Grouping_Milk!I$35,0,$N30)</f>
        <v>132.13834434767901</v>
      </c>
      <c r="F31">
        <f ca="1">OFFSET(Results_Grouping_Milk!J$35,0,$N30)</f>
        <v>21495.410271491299</v>
      </c>
      <c r="G31">
        <f ca="1">OFFSET(Results_Grouping_Milk!K$35,0,$N30)</f>
        <v>79.745655367867499</v>
      </c>
      <c r="H31">
        <v>0</v>
      </c>
      <c r="I31">
        <f t="shared" ca="1" si="5"/>
        <v>21873.962068273304</v>
      </c>
      <c r="M31">
        <f t="shared" ca="1" si="6"/>
        <v>378.55179678200466</v>
      </c>
      <c r="N31">
        <v>7</v>
      </c>
    </row>
    <row r="32" spans="1:46" x14ac:dyDescent="0.25">
      <c r="A32" t="str">
        <f t="shared" ca="1" si="17"/>
        <v>S1_14 - Redistribution from Grower/Packer (OFB)</v>
      </c>
      <c r="B32">
        <f ca="1">OFFSET(Results_Grouping_Milk!F$35,0,$N31)</f>
        <v>344.83610842188801</v>
      </c>
      <c r="C32" s="3">
        <f ca="1">OFFSET(Results_Grouping_Milk!G$35,0,$N31)</f>
        <v>-168.895391168261</v>
      </c>
      <c r="D32">
        <f ca="1">OFFSET(Results_Grouping_Milk!H$35,0,$N31)</f>
        <v>-47.549984083361601</v>
      </c>
      <c r="E32">
        <f ca="1">OFFSET(Results_Grouping_Milk!I$35,0,$N31)</f>
        <v>142.89379098062901</v>
      </c>
      <c r="F32">
        <f ca="1">OFFSET(Results_Grouping_Milk!J$35,0,$N31)</f>
        <v>23245.0366889383</v>
      </c>
      <c r="G32">
        <f ca="1">OFFSET(Results_Grouping_Milk!K$35,0,$N31)</f>
        <v>87.828642703489393</v>
      </c>
      <c r="H32">
        <v>0</v>
      </c>
      <c r="I32">
        <f t="shared" ca="1" si="5"/>
        <v>23604.149855792686</v>
      </c>
      <c r="M32">
        <f t="shared" ca="1" si="6"/>
        <v>359.11316685438379</v>
      </c>
      <c r="N32">
        <v>14</v>
      </c>
    </row>
    <row r="33" spans="1:14" x14ac:dyDescent="0.25">
      <c r="A33" t="str">
        <f t="shared" ca="1" si="17"/>
        <v>S1_20 - Redistribution from Grower/Packer (OFB)</v>
      </c>
      <c r="B33">
        <f ca="1">OFFSET(Results_Grouping_Milk!F$35,0,$N32)</f>
        <v>344.83610842188801</v>
      </c>
      <c r="C33" s="3">
        <f ca="1">OFFSET(Results_Grouping_Milk!G$35,0,$N32)</f>
        <v>-181.56254550588</v>
      </c>
      <c r="D33">
        <f ca="1">OFFSET(Results_Grouping_Milk!H$35,0,$N32)</f>
        <v>-73.0231898423053</v>
      </c>
      <c r="E33">
        <f ca="1">OFFSET(Results_Grouping_Milk!I$35,0,$N32)</f>
        <v>153.61082530417701</v>
      </c>
      <c r="F33">
        <f ca="1">OFFSET(Results_Grouping_Milk!J$35,0,$N32)</f>
        <v>24988.4144406087</v>
      </c>
      <c r="G33">
        <f ca="1">OFFSET(Results_Grouping_Milk!K$35,0,$N32)</f>
        <v>95.882762227198299</v>
      </c>
      <c r="H33">
        <v>0</v>
      </c>
      <c r="I33">
        <f t="shared" ca="1" si="5"/>
        <v>25328.158401213776</v>
      </c>
      <c r="M33">
        <f t="shared" ca="1" si="6"/>
        <v>339.74396060507803</v>
      </c>
      <c r="N33">
        <v>21</v>
      </c>
    </row>
    <row r="34" spans="1:14" x14ac:dyDescent="0.25">
      <c r="A34" t="str">
        <f t="shared" ca="1" si="17"/>
        <v>S2_07 - Gleaning (SH)</v>
      </c>
      <c r="B34">
        <f ca="1">OFFSET(Results_Grouping_Milk!F$35,0,$N33)</f>
        <v>344.83610842188801</v>
      </c>
      <c r="C34">
        <f ca="1">OFFSET(Results_Grouping_Milk!G$35,0,$N33)</f>
        <v>-21.745149239018101</v>
      </c>
      <c r="D34">
        <f ca="1">OFFSET(Results_Grouping_Milk!H$35,0,$N33)</f>
        <v>-21.985476511661801</v>
      </c>
      <c r="E34">
        <f ca="1">OFFSET(Results_Grouping_Milk!I$35,0,$N33)</f>
        <v>127.65052741364499</v>
      </c>
      <c r="F34">
        <f ca="1">OFFSET(Results_Grouping_Milk!J$35,0,$N33)</f>
        <v>20103.545008324501</v>
      </c>
      <c r="G34">
        <f ca="1">OFFSET(Results_Grouping_Milk!K$35,0,$N33)</f>
        <v>11.516671612392001</v>
      </c>
      <c r="H34">
        <v>0</v>
      </c>
      <c r="I34">
        <f t="shared" ca="1" si="5"/>
        <v>20543.817690021748</v>
      </c>
      <c r="M34">
        <f t="shared" ca="1" si="6"/>
        <v>440.27268169724516</v>
      </c>
      <c r="N34">
        <v>28</v>
      </c>
    </row>
    <row r="35" spans="1:14" x14ac:dyDescent="0.25">
      <c r="A35" t="str">
        <f t="shared" ca="1" si="17"/>
        <v>S2_14 - Gleaning (SH)</v>
      </c>
      <c r="B35">
        <f ca="1">OFFSET(Results_Grouping_Milk!F$35,0,$N34)</f>
        <v>344.83610842188801</v>
      </c>
      <c r="C35">
        <f ca="1">OFFSET(Results_Grouping_Milk!G$35,0,$N34)</f>
        <v>-23.5151032468452</v>
      </c>
      <c r="D35">
        <f ca="1">OFFSET(Results_Grouping_Milk!H$35,0,$N34)</f>
        <v>-47.549984083361601</v>
      </c>
      <c r="E35">
        <f ca="1">OFFSET(Results_Grouping_Milk!I$35,0,$N34)</f>
        <v>138.04068662173199</v>
      </c>
      <c r="F35">
        <f ca="1">OFFSET(Results_Grouping_Milk!J$35,0,$N34)</f>
        <v>21739.880067141599</v>
      </c>
      <c r="G35">
        <f ca="1">OFFSET(Results_Grouping_Milk!K$35,0,$N34)</f>
        <v>14.0461370144287</v>
      </c>
      <c r="H35">
        <v>0</v>
      </c>
      <c r="I35">
        <f t="shared" ca="1" si="5"/>
        <v>22165.737911869441</v>
      </c>
      <c r="M35">
        <f t="shared" ca="1" si="6"/>
        <v>425.85784472784195</v>
      </c>
      <c r="N35">
        <v>35</v>
      </c>
    </row>
    <row r="36" spans="1:14" x14ac:dyDescent="0.25">
      <c r="A36" t="str">
        <f t="shared" ca="1" si="17"/>
        <v>S2_20 - Gleaning (SH)</v>
      </c>
      <c r="B36">
        <f ca="1">OFFSET(Results_Grouping_Milk!F$35,0,$N35)</f>
        <v>344.83610842188801</v>
      </c>
      <c r="C36">
        <f ca="1">OFFSET(Results_Grouping_Milk!G$35,0,$N35)</f>
        <v>-25.278735990358602</v>
      </c>
      <c r="D36">
        <f ca="1">OFFSET(Results_Grouping_Milk!H$35,0,$N35)</f>
        <v>-73.0231898423053</v>
      </c>
      <c r="E36">
        <f ca="1">OFFSET(Results_Grouping_Milk!I$35,0,$N35)</f>
        <v>148.39373811836199</v>
      </c>
      <c r="F36">
        <f ca="1">OFFSET(Results_Grouping_Milk!J$35,0,$N35)</f>
        <v>23370.3710721772</v>
      </c>
      <c r="G36">
        <f ca="1">OFFSET(Results_Grouping_Milk!K$35,0,$N35)</f>
        <v>16.566568611458099</v>
      </c>
      <c r="H36">
        <v>0</v>
      </c>
      <c r="I36">
        <f t="shared" ca="1" si="5"/>
        <v>23781.865561496244</v>
      </c>
      <c r="M36">
        <f t="shared" ca="1" si="6"/>
        <v>411.49448931904419</v>
      </c>
      <c r="N36">
        <v>42</v>
      </c>
    </row>
    <row r="37" spans="1:14" x14ac:dyDescent="0.25">
      <c r="A37" t="str">
        <f t="shared" ca="1" si="17"/>
        <v>S3_07_Car - Gleaning (UG)</v>
      </c>
      <c r="B37">
        <f ca="1">OFFSET(Results_Grouping_Milk!F$35,0,$N36)</f>
        <v>344.83610842188801</v>
      </c>
      <c r="C37">
        <f ca="1">OFFSET(Results_Grouping_Milk!G$35,0,$N36)</f>
        <v>-21.745149239018101</v>
      </c>
      <c r="D37">
        <f ca="1">OFFSET(Results_Grouping_Milk!H$35,0,$N36)</f>
        <v>-21.985476511661801</v>
      </c>
      <c r="E37">
        <f ca="1">OFFSET(Results_Grouping_Milk!I$35,0,$N36)</f>
        <v>64.851314718114395</v>
      </c>
      <c r="F37">
        <f ca="1">OFFSET(Results_Grouping_Milk!J$35,0,$N36)</f>
        <v>20113.184996988501</v>
      </c>
      <c r="G37">
        <f ca="1">OFFSET(Results_Grouping_Milk!K$35,0,$N36)</f>
        <v>429.50437808111201</v>
      </c>
      <c r="H37">
        <f ca="1">G31</f>
        <v>79.745655367867499</v>
      </c>
      <c r="I37">
        <f t="shared" ca="1" si="5"/>
        <v>20988.391827826799</v>
      </c>
      <c r="M37">
        <f t="shared" ca="1" si="6"/>
        <v>795.46117547043457</v>
      </c>
      <c r="N37">
        <v>49</v>
      </c>
    </row>
    <row r="38" spans="1:14" x14ac:dyDescent="0.25">
      <c r="A38" t="str">
        <f t="shared" ca="1" si="17"/>
        <v>S3_14_Car - Gleaning (UG)</v>
      </c>
      <c r="B38">
        <f ca="1">OFFSET(Results_Grouping_Milk!F$35,0,$N37)</f>
        <v>344.83610842188801</v>
      </c>
      <c r="C38">
        <f ca="1">OFFSET(Results_Grouping_Milk!G$35,0,$N37)</f>
        <v>-23.5151032468452</v>
      </c>
      <c r="D38">
        <f ca="1">OFFSET(Results_Grouping_Milk!H$35,0,$N37)</f>
        <v>-47.549984083361601</v>
      </c>
      <c r="E38">
        <f ca="1">OFFSET(Results_Grouping_Milk!I$35,0,$N37)</f>
        <v>70.129910102146894</v>
      </c>
      <c r="F38">
        <f ca="1">OFFSET(Results_Grouping_Milk!J$35,0,$N37)</f>
        <v>21750.304706045699</v>
      </c>
      <c r="G38">
        <f ca="1">OFFSET(Results_Grouping_Milk!K$35,0,$N37)</f>
        <v>466.056098660835</v>
      </c>
      <c r="H38">
        <f t="shared" ref="H38:H39" ca="1" si="18">G32</f>
        <v>87.828642703489393</v>
      </c>
      <c r="I38">
        <f t="shared" ca="1" si="5"/>
        <v>22648.090378603854</v>
      </c>
      <c r="M38">
        <f t="shared" ca="1" si="6"/>
        <v>809.95702985466312</v>
      </c>
      <c r="N38">
        <v>56</v>
      </c>
    </row>
    <row r="39" spans="1:14" x14ac:dyDescent="0.25">
      <c r="A39" t="str">
        <f t="shared" ca="1" si="17"/>
        <v>S3_20_Car - Gleaning (UG)</v>
      </c>
      <c r="B39">
        <f ca="1">OFFSET(Results_Grouping_Milk!F$35,0,$N38)</f>
        <v>344.83610842188801</v>
      </c>
      <c r="C39">
        <f ca="1">OFFSET(Results_Grouping_Milk!G$35,0,$N38)</f>
        <v>-25.278735990358602</v>
      </c>
      <c r="D39">
        <f ca="1">OFFSET(Results_Grouping_Milk!H$35,0,$N38)</f>
        <v>-73.0231898423053</v>
      </c>
      <c r="E39">
        <f ca="1">OFFSET(Results_Grouping_Milk!I$35,0,$N38)</f>
        <v>75.389653359807895</v>
      </c>
      <c r="F39">
        <f ca="1">OFFSET(Results_Grouping_Milk!J$35,0,$N38)</f>
        <v>23381.577558999099</v>
      </c>
      <c r="G39">
        <f ca="1">OFFSET(Results_Grouping_Milk!K$35,0,$N38)</f>
        <v>502.477277381345</v>
      </c>
      <c r="H39">
        <f t="shared" ca="1" si="18"/>
        <v>95.882762227198299</v>
      </c>
      <c r="I39">
        <f t="shared" ca="1" si="5"/>
        <v>24301.861434556675</v>
      </c>
      <c r="M39">
        <f t="shared" ca="1" si="6"/>
        <v>824.40111333037703</v>
      </c>
      <c r="N39">
        <v>63</v>
      </c>
    </row>
    <row r="40" spans="1:14" x14ac:dyDescent="0.25">
      <c r="A40" t="str">
        <f t="shared" ca="1" si="17"/>
        <v>S3_07_Van - Gleaning (UG)</v>
      </c>
      <c r="B40">
        <f ca="1">OFFSET(Results_Grouping_Milk!F$35,0,$N39)</f>
        <v>344.83610842188801</v>
      </c>
      <c r="C40">
        <f ca="1">OFFSET(Results_Grouping_Milk!G$35,0,$N39)</f>
        <v>-21.745149239018101</v>
      </c>
      <c r="D40">
        <f ca="1">OFFSET(Results_Grouping_Milk!H$35,0,$N39)</f>
        <v>-21.985476511661801</v>
      </c>
      <c r="E40">
        <f ca="1">OFFSET(Results_Grouping_Milk!I$35,0,$N39)</f>
        <v>64.851314718114395</v>
      </c>
      <c r="F40">
        <f ca="1">OFFSET(Results_Grouping_Milk!J$35,0,$N39)</f>
        <v>20113.184996988501</v>
      </c>
      <c r="G40">
        <f ca="1">OFFSET(Results_Grouping_Milk!K$35,0,$N39)</f>
        <v>11.4977988729019</v>
      </c>
      <c r="H40">
        <f ca="1">G31</f>
        <v>79.745655367867499</v>
      </c>
      <c r="I40">
        <f t="shared" ca="1" si="5"/>
        <v>20570.38524861859</v>
      </c>
      <c r="M40">
        <f t="shared" ca="1" si="6"/>
        <v>377.45459626222447</v>
      </c>
      <c r="N40">
        <v>70</v>
      </c>
    </row>
    <row r="41" spans="1:14" x14ac:dyDescent="0.25">
      <c r="A41" t="str">
        <f t="shared" ca="1" si="17"/>
        <v>S3_14_Van - Gleaning (UG)</v>
      </c>
      <c r="B41">
        <f ca="1">OFFSET(Results_Grouping_Milk!F$35,0,$N40)</f>
        <v>344.83610842188801</v>
      </c>
      <c r="C41">
        <f ca="1">OFFSET(Results_Grouping_Milk!G$35,0,$N40)</f>
        <v>-23.5151032468452</v>
      </c>
      <c r="D41">
        <f ca="1">OFFSET(Results_Grouping_Milk!H$35,0,$N40)</f>
        <v>-47.549984083361601</v>
      </c>
      <c r="E41">
        <f ca="1">OFFSET(Results_Grouping_Milk!I$35,0,$N40)</f>
        <v>70.129910102146894</v>
      </c>
      <c r="F41">
        <f ca="1">OFFSET(Results_Grouping_Milk!J$35,0,$N40)</f>
        <v>21750.304706045699</v>
      </c>
      <c r="G41">
        <f ca="1">OFFSET(Results_Grouping_Milk!K$35,0,$N40)</f>
        <v>14.0257281217242</v>
      </c>
      <c r="H41">
        <f t="shared" ref="H41:H42" ca="1" si="19">G32</f>
        <v>87.828642703489393</v>
      </c>
      <c r="I41">
        <f t="shared" ca="1" si="5"/>
        <v>22196.060008064742</v>
      </c>
      <c r="M41">
        <f t="shared" ca="1" si="6"/>
        <v>357.92665931555234</v>
      </c>
      <c r="N41">
        <v>77</v>
      </c>
    </row>
    <row r="42" spans="1:14" x14ac:dyDescent="0.25">
      <c r="A42" t="str">
        <f t="shared" ca="1" si="17"/>
        <v>S3_20_Van - Gleaning (UG)</v>
      </c>
      <c r="B42">
        <f ca="1">OFFSET(Results_Grouping_Milk!F$35,0,$N41)</f>
        <v>344.83610842188801</v>
      </c>
      <c r="C42">
        <f ca="1">OFFSET(Results_Grouping_Milk!G$35,0,$N41)</f>
        <v>-25.278735990358602</v>
      </c>
      <c r="D42">
        <f ca="1">OFFSET(Results_Grouping_Milk!H$35,0,$N41)</f>
        <v>-73.0231898423053</v>
      </c>
      <c r="E42">
        <f ca="1">OFFSET(Results_Grouping_Milk!I$35,0,$N41)</f>
        <v>75.389653359807895</v>
      </c>
      <c r="F42">
        <f ca="1">OFFSET(Results_Grouping_Milk!J$35,0,$N41)</f>
        <v>23381.577558999099</v>
      </c>
      <c r="G42">
        <f ca="1">OFFSET(Results_Grouping_Milk!K$35,0,$N41)</f>
        <v>16.544629051800801</v>
      </c>
      <c r="H42">
        <f t="shared" ca="1" si="19"/>
        <v>95.882762227198299</v>
      </c>
      <c r="I42">
        <f t="shared" ca="1" si="5"/>
        <v>23815.92878622713</v>
      </c>
      <c r="M42">
        <f t="shared" ca="1" si="6"/>
        <v>338.46846500083285</v>
      </c>
      <c r="N42">
        <v>84</v>
      </c>
    </row>
    <row r="43" spans="1:14" x14ac:dyDescent="0.25">
      <c r="A43" t="str">
        <f t="shared" ca="1" si="17"/>
        <v>S4_07 - Retail Donation to PA (CSC)</v>
      </c>
      <c r="B43">
        <f ca="1">OFFSET(Results_Grouping_Milk!F$35,0,$N42)</f>
        <v>344.83610842188801</v>
      </c>
      <c r="C43">
        <f ca="1">OFFSET(Results_Grouping_Milk!G$35,0,$N42)</f>
        <v>-34.897581764542601</v>
      </c>
      <c r="D43">
        <f ca="1">OFFSET(Results_Grouping_Milk!H$35,0,$N42)</f>
        <v>-21.985476511661801</v>
      </c>
      <c r="E43">
        <f ca="1">OFFSET(Results_Grouping_Milk!I$35,0,$N42)</f>
        <v>65.291026692230005</v>
      </c>
      <c r="F43">
        <f ca="1">OFFSET(Results_Grouping_Milk!J$35,0,$N42)</f>
        <v>20929.687954548201</v>
      </c>
      <c r="G43">
        <f ca="1">OFFSET(Results_Grouping_Milk!K$35,0,$N42)</f>
        <v>5.2262278975173198</v>
      </c>
      <c r="H43">
        <f ca="1">G31+E31</f>
        <v>211.88399971554651</v>
      </c>
      <c r="I43">
        <f t="shared" ca="1" si="5"/>
        <v>21500.042258999179</v>
      </c>
      <c r="M43">
        <f t="shared" ca="1" si="6"/>
        <v>358.47030473543094</v>
      </c>
      <c r="N43">
        <v>91</v>
      </c>
    </row>
    <row r="44" spans="1:14" x14ac:dyDescent="0.25">
      <c r="A44" t="str">
        <f t="shared" ca="1" si="17"/>
        <v>S4_14 - Retail Donation to PA (CSC)</v>
      </c>
      <c r="B44">
        <f ca="1">OFFSET(Results_Grouping_Milk!F$35,0,$N43)</f>
        <v>344.83610842188801</v>
      </c>
      <c r="C44">
        <f ca="1">OFFSET(Results_Grouping_Milk!G$35,0,$N43)</f>
        <v>-37.7380826058425</v>
      </c>
      <c r="D44">
        <f ca="1">OFFSET(Results_Grouping_Milk!H$35,0,$N43)</f>
        <v>-47.549984083361601</v>
      </c>
      <c r="E44">
        <f ca="1">OFFSET(Results_Grouping_Milk!I$35,0,$N43)</f>
        <v>70.605412585783498</v>
      </c>
      <c r="F44">
        <f ca="1">OFFSET(Results_Grouping_Milk!J$35,0,$N43)</f>
        <v>22633.2672066626</v>
      </c>
      <c r="G44">
        <f ca="1">OFFSET(Results_Grouping_Milk!K$35,0,$N43)</f>
        <v>7.2436804390409604</v>
      </c>
      <c r="H44">
        <f t="shared" ref="H44:H45" ca="1" si="20">G32+E32</f>
        <v>230.72243368411841</v>
      </c>
      <c r="I44">
        <f t="shared" ca="1" si="5"/>
        <v>23201.386775104227</v>
      </c>
      <c r="M44">
        <f t="shared" ca="1" si="6"/>
        <v>337.39713475750835</v>
      </c>
      <c r="N44">
        <v>98</v>
      </c>
    </row>
    <row r="45" spans="1:14" x14ac:dyDescent="0.25">
      <c r="A45" t="str">
        <f t="shared" ca="1" si="17"/>
        <v>S4_20 - Retail Donation to PA (CSC)</v>
      </c>
      <c r="B45">
        <f ca="1">OFFSET(Results_Grouping_Milk!F$35,0,$N44)</f>
        <v>344.83610842188801</v>
      </c>
      <c r="C45">
        <f ca="1">OFFSET(Results_Grouping_Milk!G$35,0,$N44)</f>
        <v>-40.568438801280699</v>
      </c>
      <c r="D45">
        <f ca="1">OFFSET(Results_Grouping_Milk!H$35,0,$N44)</f>
        <v>-73.0231898423053</v>
      </c>
      <c r="E45">
        <f ca="1">OFFSET(Results_Grouping_Milk!I$35,0,$N44)</f>
        <v>75.900818529717299</v>
      </c>
      <c r="F45">
        <f ca="1">OFFSET(Results_Grouping_Milk!J$35,0,$N44)</f>
        <v>24330.7622471623</v>
      </c>
      <c r="G45">
        <f ca="1">OFFSET(Results_Grouping_Milk!K$35,0,$N44)</f>
        <v>9.2539277929163006</v>
      </c>
      <c r="H45">
        <f t="shared" ca="1" si="20"/>
        <v>249.49358753137531</v>
      </c>
      <c r="I45">
        <f t="shared" ca="1" si="5"/>
        <v>24896.655060794612</v>
      </c>
      <c r="M45">
        <f t="shared" ca="1" si="6"/>
        <v>316.39922610093561</v>
      </c>
      <c r="N45">
        <v>105</v>
      </c>
    </row>
    <row r="46" spans="1:14" x14ac:dyDescent="0.25">
      <c r="A46" t="str">
        <f t="shared" ca="1" si="17"/>
        <v>S5_07 - Retail Donation to Food Bank (Estimate)</v>
      </c>
      <c r="B46">
        <f ca="1">OFFSET(Results_Grouping_Milk!F$35,0,$N45)</f>
        <v>344.83610842188801</v>
      </c>
      <c r="C46">
        <f ca="1">OFFSET(Results_Grouping_Milk!G$35,0,$N45)</f>
        <v>-169.45675973894501</v>
      </c>
      <c r="D46">
        <f ca="1">OFFSET(Results_Grouping_Milk!H$35,0,$N45)</f>
        <v>-21.985476511661801</v>
      </c>
      <c r="E46">
        <f ca="1">OFFSET(Results_Grouping_Milk!I$35,0,$N45)</f>
        <v>140.13424811825001</v>
      </c>
      <c r="F46">
        <f ca="1">OFFSET(Results_Grouping_Milk!J$35,0,$N45)</f>
        <v>23212.105488613</v>
      </c>
      <c r="G46">
        <f ca="1">OFFSET(Results_Grouping_Milk!K$35,0,$N45)</f>
        <v>17.734761356645599</v>
      </c>
      <c r="H46">
        <f ca="1">G31+E31</f>
        <v>211.88399971554651</v>
      </c>
      <c r="I46">
        <f t="shared" ca="1" si="5"/>
        <v>23735.252369974725</v>
      </c>
      <c r="M46">
        <f t="shared" ca="1" si="6"/>
        <v>311.26288164617682</v>
      </c>
      <c r="N46">
        <v>112</v>
      </c>
    </row>
    <row r="47" spans="1:14" x14ac:dyDescent="0.25">
      <c r="A47" t="str">
        <f t="shared" ca="1" si="17"/>
        <v>S5_14 - Retail Donation to Food Bank (Estimate)</v>
      </c>
      <c r="B47">
        <f ca="1">OFFSET(Results_Grouping_Milk!F$35,0,$N46)</f>
        <v>344.83610842188801</v>
      </c>
      <c r="C47">
        <f ca="1">OFFSET(Results_Grouping_Milk!G$35,0,$N46)</f>
        <v>-183.24975181072</v>
      </c>
      <c r="D47">
        <f ca="1">OFFSET(Results_Grouping_Milk!H$35,0,$N46)</f>
        <v>-47.549984083361601</v>
      </c>
      <c r="E47">
        <f ca="1">OFFSET(Results_Grouping_Milk!I$35,0,$N46)</f>
        <v>151.54052412787499</v>
      </c>
      <c r="F47">
        <f ca="1">OFFSET(Results_Grouping_Milk!J$35,0,$N46)</f>
        <v>25101.462912104798</v>
      </c>
      <c r="G47">
        <f ca="1">OFFSET(Results_Grouping_Milk!K$35,0,$N46)</f>
        <v>20.770350342516899</v>
      </c>
      <c r="H47">
        <f t="shared" ref="H47:H48" ca="1" si="21">G32+E32</f>
        <v>230.72243368411841</v>
      </c>
      <c r="I47">
        <f t="shared" ca="1" si="5"/>
        <v>25618.532592787116</v>
      </c>
      <c r="M47">
        <f t="shared" ca="1" si="6"/>
        <v>286.34724699819827</v>
      </c>
      <c r="N47">
        <v>119</v>
      </c>
    </row>
    <row r="48" spans="1:14" x14ac:dyDescent="0.25">
      <c r="A48" t="str">
        <f t="shared" ca="1" si="17"/>
        <v>S5_20 - Retail Donation to Food Bank (Estimate)</v>
      </c>
      <c r="B48">
        <f ca="1">OFFSET(Results_Grouping_Milk!F$35,0,$N47)</f>
        <v>344.83610842188801</v>
      </c>
      <c r="C48">
        <f ca="1">OFFSET(Results_Grouping_Milk!G$35,0,$N47)</f>
        <v>-196.99348319652401</v>
      </c>
      <c r="D48">
        <f ca="1">OFFSET(Results_Grouping_Milk!H$35,0,$N47)</f>
        <v>-73.0231898423053</v>
      </c>
      <c r="E48">
        <f ca="1">OFFSET(Results_Grouping_Milk!I$35,0,$N47)</f>
        <v>162.906063437466</v>
      </c>
      <c r="F48">
        <f ca="1">OFFSET(Results_Grouping_Milk!J$35,0,$N47)</f>
        <v>26984.072630512601</v>
      </c>
      <c r="G48">
        <f ca="1">OFFSET(Results_Grouping_Milk!K$35,0,$N47)</f>
        <v>23.795097939152999</v>
      </c>
      <c r="H48">
        <f t="shared" ca="1" si="21"/>
        <v>249.49358753137531</v>
      </c>
      <c r="I48">
        <f t="shared" ca="1" si="5"/>
        <v>27495.086814803653</v>
      </c>
      <c r="M48">
        <f t="shared" ca="1" si="6"/>
        <v>261.52059675967769</v>
      </c>
      <c r="N48">
        <v>126</v>
      </c>
    </row>
    <row r="49" spans="1:14" x14ac:dyDescent="0.25">
      <c r="A49" t="str">
        <f t="shared" ca="1" si="17"/>
        <v>S6_07 - Prepared Food from Retail (Estimate)</v>
      </c>
      <c r="B49">
        <f ca="1">OFFSET(Results_Grouping_Milk!F$35,0,$N48)</f>
        <v>344.83610842188801</v>
      </c>
      <c r="C49">
        <f ca="1">OFFSET(Results_Grouping_Milk!G$35,0,$N48)</f>
        <v>-38.422590023587198</v>
      </c>
      <c r="D49">
        <f ca="1">OFFSET(Results_Grouping_Milk!H$35,0,$N48)</f>
        <v>-21.985476511661801</v>
      </c>
      <c r="E49">
        <f ca="1">OFFSET(Results_Grouping_Milk!I$35,0,$N48)</f>
        <v>68.071918192844507</v>
      </c>
      <c r="F49">
        <f ca="1">OFFSET(Results_Grouping_Milk!J$35,0,$N48)</f>
        <v>21112.032804018399</v>
      </c>
      <c r="G49">
        <f ca="1">OFFSET(Results_Grouping_Milk!K$35,0,$N48)</f>
        <v>5.4746219361950397</v>
      </c>
      <c r="H49">
        <f ca="1">G31+E31</f>
        <v>211.88399971554651</v>
      </c>
      <c r="I49">
        <f t="shared" ca="1" si="5"/>
        <v>21681.891385749626</v>
      </c>
      <c r="M49">
        <f t="shared" ca="1" si="6"/>
        <v>357.97458201567855</v>
      </c>
      <c r="N49">
        <v>133</v>
      </c>
    </row>
    <row r="50" spans="1:14" x14ac:dyDescent="0.25">
      <c r="A50" t="str">
        <f t="shared" ca="1" si="17"/>
        <v>S6_14 - Prepared Food from Retail (Estimate)</v>
      </c>
      <c r="B50">
        <f ca="1">OFFSET(Results_Grouping_Milk!F$35,0,$N49)</f>
        <v>344.83610842188801</v>
      </c>
      <c r="C50">
        <f ca="1">OFFSET(Results_Grouping_Milk!G$35,0,$N49)</f>
        <v>-41.550010141786203</v>
      </c>
      <c r="D50">
        <f ca="1">OFFSET(Results_Grouping_Milk!H$35,0,$N49)</f>
        <v>-47.549984083361601</v>
      </c>
      <c r="E50">
        <f ca="1">OFFSET(Results_Grouping_Milk!I$35,0,$N49)</f>
        <v>73.612655720169101</v>
      </c>
      <c r="F50">
        <f ca="1">OFFSET(Results_Grouping_Milk!J$35,0,$N49)</f>
        <v>22830.454078764</v>
      </c>
      <c r="G50">
        <f ca="1">OFFSET(Results_Grouping_Milk!K$35,0,$N49)</f>
        <v>7.5122925971459402</v>
      </c>
      <c r="H50">
        <f t="shared" ref="H50:H51" ca="1" si="22">G32+E32</f>
        <v>230.72243368411841</v>
      </c>
      <c r="I50">
        <f t="shared" ca="1" si="5"/>
        <v>23398.037574962171</v>
      </c>
      <c r="M50">
        <f t="shared" ca="1" si="6"/>
        <v>336.86106251405522</v>
      </c>
      <c r="N50">
        <v>140</v>
      </c>
    </row>
    <row r="51" spans="1:14" x14ac:dyDescent="0.25">
      <c r="A51" t="str">
        <f t="shared" ca="1" si="17"/>
        <v>S6_20 - Prepared Food from Retail (Estimate)</v>
      </c>
      <c r="B51">
        <f ca="1">OFFSET(Results_Grouping_Milk!F$35,0,$N50)</f>
        <v>344.83610842188801</v>
      </c>
      <c r="C51">
        <f ca="1">OFFSET(Results_Grouping_Milk!G$35,0,$N50)</f>
        <v>-44.666260902420198</v>
      </c>
      <c r="D51">
        <f ca="1">OFFSET(Results_Grouping_Milk!H$35,0,$N50)</f>
        <v>-73.0231898423053</v>
      </c>
      <c r="E51">
        <f ca="1">OFFSET(Results_Grouping_Milk!I$35,0,$N50)</f>
        <v>79.133604899181805</v>
      </c>
      <c r="F51">
        <f ca="1">OFFSET(Results_Grouping_Milk!J$35,0,$N50)</f>
        <v>24542.738134671301</v>
      </c>
      <c r="G51">
        <f ca="1">OFFSET(Results_Grouping_Milk!K$35,0,$N50)</f>
        <v>9.54268586287915</v>
      </c>
      <c r="H51">
        <f t="shared" ca="1" si="22"/>
        <v>249.49358753137531</v>
      </c>
      <c r="I51">
        <f t="shared" ca="1" si="5"/>
        <v>25108.054670641897</v>
      </c>
      <c r="M51">
        <f t="shared" ca="1" si="6"/>
        <v>315.82294843922341</v>
      </c>
      <c r="N51">
        <v>147</v>
      </c>
    </row>
    <row r="52" spans="1:14" x14ac:dyDescent="0.25">
      <c r="A52" t="str">
        <f t="shared" ca="1" si="17"/>
        <v>S7_07 - Direct Donation of Prepared Food (Estimate)</v>
      </c>
      <c r="B52">
        <f ca="1">OFFSET(Results_Grouping_Milk!F$35,0,$N51)</f>
        <v>344.83610842188801</v>
      </c>
      <c r="C52">
        <f ca="1">OFFSET(Results_Grouping_Milk!G$35,0,$N51)</f>
        <v>0</v>
      </c>
      <c r="D52">
        <f ca="1">OFFSET(Results_Grouping_Milk!H$35,0,$N51)</f>
        <v>-21.985476511661801</v>
      </c>
      <c r="E52">
        <f ca="1">OFFSET(Results_Grouping_Milk!I$35,0,$N51)</f>
        <v>0</v>
      </c>
      <c r="F52">
        <f ca="1">OFFSET(Results_Grouping_Milk!J$35,0,$N51)</f>
        <v>18845.751683411199</v>
      </c>
      <c r="G52">
        <f ca="1">OFFSET(Results_Grouping_Milk!K$35,0,$N51)</f>
        <v>1.4722292826711001</v>
      </c>
      <c r="H52">
        <f ca="1">G31+E31</f>
        <v>211.88399971554651</v>
      </c>
      <c r="I52">
        <f t="shared" ca="1" si="5"/>
        <v>19381.958544319645</v>
      </c>
      <c r="M52">
        <f t="shared" ca="1" si="6"/>
        <v>324.32286119289728</v>
      </c>
      <c r="N52">
        <v>154</v>
      </c>
    </row>
    <row r="53" spans="1:14" x14ac:dyDescent="0.25">
      <c r="A53" t="str">
        <f t="shared" ca="1" si="17"/>
        <v>S7_14 - Direct Donation of Prepared Food (Estimate)</v>
      </c>
      <c r="B53">
        <f ca="1">OFFSET(Results_Grouping_Milk!F$35,0,$N52)</f>
        <v>344.83610842188801</v>
      </c>
      <c r="C53">
        <f ca="1">OFFSET(Results_Grouping_Milk!G$35,0,$N52)</f>
        <v>0</v>
      </c>
      <c r="D53">
        <f ca="1">OFFSET(Results_Grouping_Milk!H$35,0,$N52)</f>
        <v>-47.549984083361601</v>
      </c>
      <c r="E53">
        <f ca="1">OFFSET(Results_Grouping_Milk!I$35,0,$N52)</f>
        <v>0</v>
      </c>
      <c r="F53">
        <f ca="1">OFFSET(Results_Grouping_Milk!J$35,0,$N52)</f>
        <v>20379.708215781899</v>
      </c>
      <c r="G53">
        <f ca="1">OFFSET(Results_Grouping_Milk!K$35,0,$N52)</f>
        <v>3.1841237974049301</v>
      </c>
      <c r="H53">
        <f t="shared" ref="H53:H54" ca="1" si="23">G32+E32</f>
        <v>230.72243368411841</v>
      </c>
      <c r="I53">
        <f t="shared" ca="1" si="5"/>
        <v>20910.900897601947</v>
      </c>
      <c r="M53">
        <f t="shared" ca="1" si="6"/>
        <v>300.47024813593134</v>
      </c>
      <c r="N53">
        <v>161</v>
      </c>
    </row>
    <row r="54" spans="1:14" x14ac:dyDescent="0.25">
      <c r="A54" t="str">
        <f t="shared" ca="1" si="17"/>
        <v>S7_20 - Direct Donation of Prepared Food (Estimate)</v>
      </c>
      <c r="B54">
        <f ca="1">OFFSET(Results_Grouping_Milk!F$35,0,$N53)</f>
        <v>344.83610842188801</v>
      </c>
      <c r="C54">
        <f ca="1">OFFSET(Results_Grouping_Milk!G$35,0,$N53)</f>
        <v>0</v>
      </c>
      <c r="D54">
        <f ca="1">OFFSET(Results_Grouping_Milk!H$35,0,$N53)</f>
        <v>-73.0231898423053</v>
      </c>
      <c r="E54">
        <f ca="1">OFFSET(Results_Grouping_Milk!I$35,0,$N53)</f>
        <v>0</v>
      </c>
      <c r="F54">
        <f ca="1">OFFSET(Results_Grouping_Milk!J$35,0,$N53)</f>
        <v>21908.186331965499</v>
      </c>
      <c r="G54">
        <f ca="1">OFFSET(Results_Grouping_Milk!K$35,0,$N53)</f>
        <v>4.88990440315757</v>
      </c>
      <c r="H54">
        <f t="shared" ca="1" si="23"/>
        <v>249.49358753137531</v>
      </c>
      <c r="I54">
        <f t="shared" ca="1" si="5"/>
        <v>22434.382742479615</v>
      </c>
      <c r="M54">
        <f t="shared" ca="1" si="6"/>
        <v>276.70282298274032</v>
      </c>
      <c r="N54">
        <v>168</v>
      </c>
    </row>
    <row r="55" spans="1:14" x14ac:dyDescent="0.25">
      <c r="A55" t="str">
        <f t="shared" ref="A55:A57" ca="1" si="24">A27</f>
        <v>S8_07_Car - Local Small Business Food Rescue App (Estimate)</v>
      </c>
      <c r="B55">
        <f ca="1">OFFSET(Results_Grouping_Milk!F$35,0,$N54)</f>
        <v>344.83610842188801</v>
      </c>
      <c r="C55">
        <f ca="1">OFFSET(Results_Grouping_Milk!G$35,0,$N54)</f>
        <v>-314.07823588088303</v>
      </c>
      <c r="D55">
        <f ca="1">OFFSET(Results_Grouping_Milk!H$35,0,$N54)</f>
        <v>-21.985476511661801</v>
      </c>
      <c r="E55">
        <f ca="1">OFFSET(Results_Grouping_Milk!I$35,0,$N54)</f>
        <v>117.523848046014</v>
      </c>
      <c r="F55">
        <f ca="1">OFFSET(Results_Grouping_Milk!J$35,0,$N54)</f>
        <v>37673.438318186803</v>
      </c>
      <c r="G55">
        <f ca="1">OFFSET(Results_Grouping_Milk!K$35,0,$N54)</f>
        <v>821.51154842944197</v>
      </c>
      <c r="H55" s="12">
        <f ca="1">G31+E31</f>
        <v>211.88399971554651</v>
      </c>
      <c r="I55">
        <f t="shared" ref="I55:I57" ca="1" si="25">SUM(B55:H55)</f>
        <v>38833.130110407146</v>
      </c>
      <c r="M55">
        <f t="shared" ref="M55:M57" ca="1" si="26">SUM(B55:E55,G55)</f>
        <v>947.80779250479918</v>
      </c>
      <c r="N55">
        <v>175</v>
      </c>
    </row>
    <row r="56" spans="1:14" x14ac:dyDescent="0.25">
      <c r="A56" t="str">
        <f t="shared" ca="1" si="24"/>
        <v>S8_14_Car - Local Small Business Food Rescue App (Estimate)</v>
      </c>
      <c r="B56">
        <f ca="1">OFFSET(Results_Grouping_Milk!F$35,0,$N55)</f>
        <v>344.83610842188801</v>
      </c>
      <c r="C56">
        <f ca="1">OFFSET(Results_Grouping_Milk!G$35,0,$N55)</f>
        <v>-339.64274345258298</v>
      </c>
      <c r="D56">
        <f ca="1">OFFSET(Results_Grouping_Milk!H$35,0,$N55)</f>
        <v>-47.549984083361601</v>
      </c>
      <c r="E56">
        <f ca="1">OFFSET(Results_Grouping_Milk!I$35,0,$N55)</f>
        <v>127.08974265441</v>
      </c>
      <c r="F56">
        <f ca="1">OFFSET(Results_Grouping_Milk!J$35,0,$N55)</f>
        <v>40739.880971992701</v>
      </c>
      <c r="G56">
        <f ca="1">OFFSET(Results_Grouping_Milk!K$35,0,$N55)</f>
        <v>889.97082938635504</v>
      </c>
      <c r="H56" s="12">
        <f ca="1">G32+E32</f>
        <v>230.72243368411841</v>
      </c>
      <c r="I56">
        <f t="shared" ca="1" si="25"/>
        <v>41945.307358603532</v>
      </c>
      <c r="M56">
        <f t="shared" ca="1" si="26"/>
        <v>974.70395292670844</v>
      </c>
      <c r="N56">
        <v>182</v>
      </c>
    </row>
    <row r="57" spans="1:14" x14ac:dyDescent="0.25">
      <c r="A57" t="str">
        <f t="shared" ca="1" si="24"/>
        <v>S8_20_Car - Local Small Business Food Rescue App (Estimate)</v>
      </c>
      <c r="B57">
        <f ca="1">OFFSET(Results_Grouping_Milk!F$35,0,$N56)</f>
        <v>344.83610842188801</v>
      </c>
      <c r="C57">
        <f ca="1">OFFSET(Results_Grouping_Milk!G$35,0,$N56)</f>
        <v>-365.11594921152698</v>
      </c>
      <c r="D57">
        <f ca="1">OFFSET(Results_Grouping_Milk!H$35,0,$N56)</f>
        <v>-73.0231898423053</v>
      </c>
      <c r="E57">
        <f ca="1">OFFSET(Results_Grouping_Milk!I$35,0,$N56)</f>
        <v>136.62147335349101</v>
      </c>
      <c r="F57">
        <f ca="1">OFFSET(Results_Grouping_Milk!J$35,0,$N56)</f>
        <v>43795.372044892203</v>
      </c>
      <c r="G57">
        <f ca="1">OFFSET(Results_Grouping_Milk!K$35,0,$N56)</f>
        <v>958.18561291127901</v>
      </c>
      <c r="H57" s="12">
        <f ca="1">G33+E33</f>
        <v>249.49358753137531</v>
      </c>
      <c r="I57">
        <f t="shared" ca="1" si="25"/>
        <v>45046.369688056402</v>
      </c>
      <c r="M57">
        <f t="shared" ca="1" si="26"/>
        <v>1001.5040556328257</v>
      </c>
    </row>
    <row r="58" spans="1:14" x14ac:dyDescent="0.25">
      <c r="A58" s="5" t="s">
        <v>94</v>
      </c>
      <c r="B58" t="str">
        <f>B30</f>
        <v>Avoided Disposal</v>
      </c>
      <c r="C58" t="s">
        <v>34</v>
      </c>
      <c r="D58" t="s">
        <v>35</v>
      </c>
      <c r="E58" t="s">
        <v>36</v>
      </c>
      <c r="F58" t="s">
        <v>100</v>
      </c>
      <c r="G58" t="s">
        <v>38</v>
      </c>
      <c r="H58" t="s">
        <v>95</v>
      </c>
      <c r="I58" t="s">
        <v>96</v>
      </c>
      <c r="J58" t="s">
        <v>102</v>
      </c>
      <c r="K58" t="s">
        <v>101</v>
      </c>
      <c r="L58" t="s">
        <v>103</v>
      </c>
      <c r="N58">
        <v>0</v>
      </c>
    </row>
    <row r="59" spans="1:14" x14ac:dyDescent="0.25">
      <c r="A59" t="str">
        <f t="shared" ref="A59:A82" si="27">A31</f>
        <v>S1_07 - Redistribution from Grower/Packer (OFB)</v>
      </c>
      <c r="B59">
        <f ca="1">OFFSET(Results_Grouping_Apple!F$35,0,$N58)</f>
        <v>344.83610842188801</v>
      </c>
      <c r="C59" s="3">
        <f ca="1">OFFSET(Results_Grouping_Apple!G$35,0,$N58)</f>
        <v>-156.18283484376801</v>
      </c>
      <c r="D59">
        <f ca="1">OFFSET(Results_Grouping_Apple!H$35,0,$N58)</f>
        <v>-21.985476511661801</v>
      </c>
      <c r="E59">
        <f ca="1">OFFSET(Results_Grouping_Apple!I$35,0,$N58)</f>
        <v>132.13834434767901</v>
      </c>
      <c r="F59">
        <f ca="1">OFFSET(Results_Grouping_Apple!J$35,0,$N58)</f>
        <v>3853.2119042427498</v>
      </c>
      <c r="G59">
        <f ca="1">OFFSET(Results_Grouping_Apple!K$35,0,$N58)</f>
        <v>79.745655367867499</v>
      </c>
      <c r="H59">
        <v>0</v>
      </c>
      <c r="I59">
        <f t="shared" ca="1" si="5"/>
        <v>4231.7637010247545</v>
      </c>
      <c r="M59">
        <f t="shared" ca="1" si="6"/>
        <v>378.55179678200466</v>
      </c>
      <c r="N59">
        <v>7</v>
      </c>
    </row>
    <row r="60" spans="1:14" x14ac:dyDescent="0.25">
      <c r="A60" t="str">
        <f t="shared" ca="1" si="27"/>
        <v>S1_14 - Redistribution from Grower/Packer (OFB)</v>
      </c>
      <c r="B60">
        <f ca="1">OFFSET(Results_Grouping_Apple!F$35,0,$N59)</f>
        <v>344.83610842188801</v>
      </c>
      <c r="C60" s="3">
        <f ca="1">OFFSET(Results_Grouping_Apple!G$35,0,$N59)</f>
        <v>-168.895391168261</v>
      </c>
      <c r="D60">
        <f ca="1">OFFSET(Results_Grouping_Apple!H$35,0,$N59)</f>
        <v>-47.549984083361601</v>
      </c>
      <c r="E60">
        <f ca="1">OFFSET(Results_Grouping_Apple!I$35,0,$N59)</f>
        <v>142.89379098062901</v>
      </c>
      <c r="F60">
        <f ca="1">OFFSET(Results_Grouping_Apple!J$35,0,$N59)</f>
        <v>4166.84543133227</v>
      </c>
      <c r="G60">
        <f ca="1">OFFSET(Results_Grouping_Apple!K$35,0,$N59)</f>
        <v>87.828642703489393</v>
      </c>
      <c r="H60">
        <v>0</v>
      </c>
      <c r="I60">
        <f t="shared" ca="1" si="5"/>
        <v>4525.958598186653</v>
      </c>
      <c r="M60">
        <f t="shared" ca="1" si="6"/>
        <v>359.11316685438379</v>
      </c>
      <c r="N60">
        <v>14</v>
      </c>
    </row>
    <row r="61" spans="1:14" x14ac:dyDescent="0.25">
      <c r="A61" t="str">
        <f t="shared" ca="1" si="27"/>
        <v>S1_20 - Redistribution from Grower/Packer (OFB)</v>
      </c>
      <c r="B61">
        <f ca="1">OFFSET(Results_Grouping_Apple!F$35,0,$N60)</f>
        <v>344.83610842188801</v>
      </c>
      <c r="C61" s="3">
        <f ca="1">OFFSET(Results_Grouping_Apple!G$35,0,$N60)</f>
        <v>-181.56254550588</v>
      </c>
      <c r="D61">
        <f ca="1">OFFSET(Results_Grouping_Apple!H$35,0,$N60)</f>
        <v>-73.0231898423053</v>
      </c>
      <c r="E61">
        <f ca="1">OFFSET(Results_Grouping_Apple!I$35,0,$N60)</f>
        <v>153.61082530417701</v>
      </c>
      <c r="F61">
        <f ca="1">OFFSET(Results_Grouping_Apple!J$35,0,$N60)</f>
        <v>4479.3588386821903</v>
      </c>
      <c r="G61">
        <f ca="1">OFFSET(Results_Grouping_Apple!K$35,0,$N60)</f>
        <v>95.882762227198299</v>
      </c>
      <c r="H61">
        <v>0</v>
      </c>
      <c r="I61">
        <f t="shared" ca="1" si="5"/>
        <v>4819.1027992872687</v>
      </c>
      <c r="M61">
        <f t="shared" ca="1" si="6"/>
        <v>339.74396060507803</v>
      </c>
      <c r="N61">
        <v>21</v>
      </c>
    </row>
    <row r="62" spans="1:14" x14ac:dyDescent="0.25">
      <c r="A62" t="str">
        <f t="shared" ca="1" si="27"/>
        <v>S2_07 - Gleaning (SH)</v>
      </c>
      <c r="B62">
        <f ca="1">OFFSET(Results_Grouping_Apple!F$35,0,$N61)</f>
        <v>344.83610842188801</v>
      </c>
      <c r="C62">
        <f ca="1">OFFSET(Results_Grouping_Apple!G$35,0,$N61)</f>
        <v>-21.745149239018101</v>
      </c>
      <c r="D62">
        <f ca="1">OFFSET(Results_Grouping_Apple!H$35,0,$N61)</f>
        <v>-21.985476511661801</v>
      </c>
      <c r="E62">
        <f ca="1">OFFSET(Results_Grouping_Apple!I$35,0,$N61)</f>
        <v>127.65052741364499</v>
      </c>
      <c r="F62">
        <f ca="1">OFFSET(Results_Grouping_Apple!J$35,0,$N61)</f>
        <v>3603.70972059522</v>
      </c>
      <c r="G62">
        <f ca="1">OFFSET(Results_Grouping_Apple!K$35,0,$N61)</f>
        <v>11.516671612392001</v>
      </c>
      <c r="H62">
        <v>0</v>
      </c>
      <c r="I62">
        <f t="shared" ca="1" si="5"/>
        <v>4043.9824022924654</v>
      </c>
      <c r="M62">
        <f t="shared" ca="1" si="6"/>
        <v>440.27268169724516</v>
      </c>
      <c r="N62">
        <v>28</v>
      </c>
    </row>
    <row r="63" spans="1:14" x14ac:dyDescent="0.25">
      <c r="A63" t="str">
        <f t="shared" ca="1" si="27"/>
        <v>S2_14 - Gleaning (SH)</v>
      </c>
      <c r="B63">
        <f ca="1">OFFSET(Results_Grouping_Apple!F$35,0,$N62)</f>
        <v>344.83610842188801</v>
      </c>
      <c r="C63">
        <f ca="1">OFFSET(Results_Grouping_Apple!G$35,0,$N62)</f>
        <v>-23.5151032468452</v>
      </c>
      <c r="D63">
        <f ca="1">OFFSET(Results_Grouping_Apple!H$35,0,$N62)</f>
        <v>-47.549984083361601</v>
      </c>
      <c r="E63">
        <f ca="1">OFFSET(Results_Grouping_Apple!I$35,0,$N62)</f>
        <v>138.04068662173199</v>
      </c>
      <c r="F63">
        <f ca="1">OFFSET(Results_Grouping_Apple!J$35,0,$N62)</f>
        <v>3897.0349304111101</v>
      </c>
      <c r="G63">
        <f ca="1">OFFSET(Results_Grouping_Apple!K$35,0,$N62)</f>
        <v>14.0461370144287</v>
      </c>
      <c r="H63">
        <v>0</v>
      </c>
      <c r="I63">
        <f t="shared" ca="1" si="5"/>
        <v>4322.8927751389519</v>
      </c>
      <c r="M63">
        <f t="shared" ca="1" si="6"/>
        <v>425.85784472784195</v>
      </c>
      <c r="N63">
        <v>35</v>
      </c>
    </row>
    <row r="64" spans="1:14" x14ac:dyDescent="0.25">
      <c r="A64" t="str">
        <f t="shared" ca="1" si="27"/>
        <v>S2_20 - Gleaning (SH)</v>
      </c>
      <c r="B64">
        <f ca="1">OFFSET(Results_Grouping_Apple!F$35,0,$N63)</f>
        <v>344.83610842188801</v>
      </c>
      <c r="C64">
        <f ca="1">OFFSET(Results_Grouping_Apple!G$35,0,$N63)</f>
        <v>-25.278735990358602</v>
      </c>
      <c r="D64">
        <f ca="1">OFFSET(Results_Grouping_Apple!H$35,0,$N63)</f>
        <v>-73.0231898423053</v>
      </c>
      <c r="E64">
        <f ca="1">OFFSET(Results_Grouping_Apple!I$35,0,$N63)</f>
        <v>148.39373811836199</v>
      </c>
      <c r="F64">
        <f ca="1">OFFSET(Results_Grouping_Apple!J$35,0,$N63)</f>
        <v>4189.3125501919403</v>
      </c>
      <c r="G64">
        <f ca="1">OFFSET(Results_Grouping_Apple!K$35,0,$N63)</f>
        <v>16.566568611458099</v>
      </c>
      <c r="H64">
        <v>0</v>
      </c>
      <c r="I64">
        <f t="shared" ca="1" si="5"/>
        <v>4600.8070395109844</v>
      </c>
      <c r="M64">
        <f t="shared" ca="1" si="6"/>
        <v>411.49448931904419</v>
      </c>
      <c r="N64">
        <v>42</v>
      </c>
    </row>
    <row r="65" spans="1:14" x14ac:dyDescent="0.25">
      <c r="A65" t="str">
        <f t="shared" ca="1" si="27"/>
        <v>S3_07_Car - Gleaning (UG)</v>
      </c>
      <c r="B65">
        <f ca="1">OFFSET(Results_Grouping_Apple!F$35,0,$N64)</f>
        <v>344.83610842188801</v>
      </c>
      <c r="C65">
        <f ca="1">OFFSET(Results_Grouping_Apple!G$35,0,$N64)</f>
        <v>-21.745149239018101</v>
      </c>
      <c r="D65">
        <f ca="1">OFFSET(Results_Grouping_Apple!H$35,0,$N64)</f>
        <v>-21.985476511661801</v>
      </c>
      <c r="E65">
        <f ca="1">OFFSET(Results_Grouping_Apple!I$35,0,$N64)</f>
        <v>64.851314718114395</v>
      </c>
      <c r="F65">
        <f ca="1">OFFSET(Results_Grouping_Apple!J$35,0,$N64)</f>
        <v>3605.4377601444899</v>
      </c>
      <c r="G65">
        <f ca="1">OFFSET(Results_Grouping_Apple!K$35,0,$N64)</f>
        <v>429.50437808111201</v>
      </c>
      <c r="H65">
        <f ca="1">G59</f>
        <v>79.745655367867499</v>
      </c>
      <c r="I65">
        <f t="shared" ca="1" si="5"/>
        <v>4480.6445909827926</v>
      </c>
      <c r="M65">
        <f t="shared" ca="1" si="6"/>
        <v>795.46117547043457</v>
      </c>
      <c r="N65">
        <v>49</v>
      </c>
    </row>
    <row r="66" spans="1:14" x14ac:dyDescent="0.25">
      <c r="A66" t="str">
        <f t="shared" ca="1" si="27"/>
        <v>S3_14_Car - Gleaning (UG)</v>
      </c>
      <c r="B66">
        <f ca="1">OFFSET(Results_Grouping_Apple!F$35,0,$N65)</f>
        <v>344.83610842188801</v>
      </c>
      <c r="C66">
        <f ca="1">OFFSET(Results_Grouping_Apple!G$35,0,$N65)</f>
        <v>-23.5151032468452</v>
      </c>
      <c r="D66">
        <f ca="1">OFFSET(Results_Grouping_Apple!H$35,0,$N65)</f>
        <v>-47.549984083361601</v>
      </c>
      <c r="E66">
        <f ca="1">OFFSET(Results_Grouping_Apple!I$35,0,$N65)</f>
        <v>70.129910102146894</v>
      </c>
      <c r="F66">
        <f ca="1">OFFSET(Results_Grouping_Apple!J$35,0,$N65)</f>
        <v>3898.9036243423002</v>
      </c>
      <c r="G66">
        <f ca="1">OFFSET(Results_Grouping_Apple!K$35,0,$N65)</f>
        <v>466.056098660835</v>
      </c>
      <c r="H66">
        <f t="shared" ref="H66:H67" ca="1" si="28">G60</f>
        <v>87.828642703489393</v>
      </c>
      <c r="I66">
        <f t="shared" ca="1" si="5"/>
        <v>4796.689296900453</v>
      </c>
      <c r="M66">
        <f t="shared" ca="1" si="6"/>
        <v>809.95702985466312</v>
      </c>
      <c r="N66">
        <v>56</v>
      </c>
    </row>
    <row r="67" spans="1:14" x14ac:dyDescent="0.25">
      <c r="A67" t="str">
        <f t="shared" ca="1" si="27"/>
        <v>S3_20_Car - Gleaning (UG)</v>
      </c>
      <c r="B67">
        <f ca="1">OFFSET(Results_Grouping_Apple!F$35,0,$N66)</f>
        <v>344.83610842188801</v>
      </c>
      <c r="C67">
        <f ca="1">OFFSET(Results_Grouping_Apple!G$35,0,$N66)</f>
        <v>-25.278735990358602</v>
      </c>
      <c r="D67">
        <f ca="1">OFFSET(Results_Grouping_Apple!H$35,0,$N66)</f>
        <v>-73.0231898423053</v>
      </c>
      <c r="E67">
        <f ca="1">OFFSET(Results_Grouping_Apple!I$35,0,$N66)</f>
        <v>75.389653359807895</v>
      </c>
      <c r="F67">
        <f ca="1">OFFSET(Results_Grouping_Apple!J$35,0,$N66)</f>
        <v>4191.3213961679703</v>
      </c>
      <c r="G67">
        <f ca="1">OFFSET(Results_Grouping_Apple!K$35,0,$N66)</f>
        <v>502.477277381345</v>
      </c>
      <c r="H67">
        <f t="shared" ca="1" si="28"/>
        <v>95.882762227198299</v>
      </c>
      <c r="I67">
        <f t="shared" ca="1" si="5"/>
        <v>5111.6052717255452</v>
      </c>
      <c r="M67">
        <f t="shared" ca="1" si="6"/>
        <v>824.40111333037703</v>
      </c>
      <c r="N67">
        <v>63</v>
      </c>
    </row>
    <row r="68" spans="1:14" x14ac:dyDescent="0.25">
      <c r="A68" t="str">
        <f t="shared" ca="1" si="27"/>
        <v>S3_07_Van - Gleaning (UG)</v>
      </c>
      <c r="B68">
        <f ca="1">OFFSET(Results_Grouping_Apple!F$35,0,$N67)</f>
        <v>344.83610842188801</v>
      </c>
      <c r="C68">
        <f ca="1">OFFSET(Results_Grouping_Apple!G$35,0,$N67)</f>
        <v>-21.745149239018101</v>
      </c>
      <c r="D68">
        <f ca="1">OFFSET(Results_Grouping_Apple!H$35,0,$N67)</f>
        <v>-21.985476511661801</v>
      </c>
      <c r="E68">
        <f ca="1">OFFSET(Results_Grouping_Apple!I$35,0,$N67)</f>
        <v>64.851314718114395</v>
      </c>
      <c r="F68">
        <f ca="1">OFFSET(Results_Grouping_Apple!J$35,0,$N67)</f>
        <v>3605.4377601444899</v>
      </c>
      <c r="G68">
        <f ca="1">OFFSET(Results_Grouping_Apple!K$35,0,$N67)</f>
        <v>11.4977988729019</v>
      </c>
      <c r="H68">
        <f ca="1">G59</f>
        <v>79.745655367867499</v>
      </c>
      <c r="I68">
        <f t="shared" ca="1" si="5"/>
        <v>4062.6380117745821</v>
      </c>
      <c r="M68">
        <f t="shared" ca="1" si="6"/>
        <v>377.45459626222447</v>
      </c>
      <c r="N68">
        <v>70</v>
      </c>
    </row>
    <row r="69" spans="1:14" x14ac:dyDescent="0.25">
      <c r="A69" t="str">
        <f t="shared" ca="1" si="27"/>
        <v>S3_14_Van - Gleaning (UG)</v>
      </c>
      <c r="B69">
        <f ca="1">OFFSET(Results_Grouping_Apple!F$35,0,$N68)</f>
        <v>344.83610842188801</v>
      </c>
      <c r="C69">
        <f ca="1">OFFSET(Results_Grouping_Apple!G$35,0,$N68)</f>
        <v>-23.5151032468452</v>
      </c>
      <c r="D69">
        <f ca="1">OFFSET(Results_Grouping_Apple!H$35,0,$N68)</f>
        <v>-47.549984083361601</v>
      </c>
      <c r="E69">
        <f ca="1">OFFSET(Results_Grouping_Apple!I$35,0,$N68)</f>
        <v>70.129910102146894</v>
      </c>
      <c r="F69">
        <f ca="1">OFFSET(Results_Grouping_Apple!J$35,0,$N68)</f>
        <v>3898.9036243423002</v>
      </c>
      <c r="G69">
        <f ca="1">OFFSET(Results_Grouping_Apple!K$35,0,$N68)</f>
        <v>14.0257281217242</v>
      </c>
      <c r="H69">
        <f t="shared" ref="H69:H70" ca="1" si="29">G60</f>
        <v>87.828642703489393</v>
      </c>
      <c r="I69">
        <f t="shared" ca="1" si="5"/>
        <v>4344.6589263613423</v>
      </c>
      <c r="M69">
        <f t="shared" ca="1" si="6"/>
        <v>357.92665931555234</v>
      </c>
      <c r="N69">
        <v>77</v>
      </c>
    </row>
    <row r="70" spans="1:14" x14ac:dyDescent="0.25">
      <c r="A70" t="str">
        <f t="shared" ca="1" si="27"/>
        <v>S3_20_Van - Gleaning (UG)</v>
      </c>
      <c r="B70">
        <f ca="1">OFFSET(Results_Grouping_Apple!F$35,0,$N69)</f>
        <v>344.83610842188801</v>
      </c>
      <c r="C70">
        <f ca="1">OFFSET(Results_Grouping_Apple!G$35,0,$N69)</f>
        <v>-25.278735990358602</v>
      </c>
      <c r="D70">
        <f ca="1">OFFSET(Results_Grouping_Apple!H$35,0,$N69)</f>
        <v>-73.0231898423053</v>
      </c>
      <c r="E70">
        <f ca="1">OFFSET(Results_Grouping_Apple!I$35,0,$N69)</f>
        <v>75.389653359807895</v>
      </c>
      <c r="F70">
        <f ca="1">OFFSET(Results_Grouping_Apple!J$35,0,$N69)</f>
        <v>4191.3213961679703</v>
      </c>
      <c r="G70">
        <f ca="1">OFFSET(Results_Grouping_Apple!K$35,0,$N69)</f>
        <v>16.544629051800801</v>
      </c>
      <c r="H70">
        <f t="shared" ca="1" si="29"/>
        <v>95.882762227198299</v>
      </c>
      <c r="I70">
        <f t="shared" ca="1" si="5"/>
        <v>4625.6726233960017</v>
      </c>
      <c r="M70">
        <f t="shared" ca="1" si="6"/>
        <v>338.46846500083285</v>
      </c>
      <c r="N70">
        <v>84</v>
      </c>
    </row>
    <row r="71" spans="1:14" x14ac:dyDescent="0.25">
      <c r="A71" t="str">
        <f t="shared" ca="1" si="27"/>
        <v>S4_07 - Retail Donation to PA (CSC)</v>
      </c>
      <c r="B71">
        <f ca="1">OFFSET(Results_Grouping_Apple!F$35,0,$N70)</f>
        <v>344.83610842188801</v>
      </c>
      <c r="C71">
        <f ca="1">OFFSET(Results_Grouping_Apple!G$35,0,$N70)</f>
        <v>-34.897581764542601</v>
      </c>
      <c r="D71">
        <f ca="1">OFFSET(Results_Grouping_Apple!H$35,0,$N70)</f>
        <v>-21.985476511661801</v>
      </c>
      <c r="E71">
        <f ca="1">OFFSET(Results_Grouping_Apple!I$35,0,$N70)</f>
        <v>65.291026692230005</v>
      </c>
      <c r="F71">
        <f ca="1">OFFSET(Results_Grouping_Apple!J$35,0,$N70)</f>
        <v>3751.8019781883399</v>
      </c>
      <c r="G71">
        <f ca="1">OFFSET(Results_Grouping_Apple!K$35,0,$N70)</f>
        <v>5.2262278975173198</v>
      </c>
      <c r="H71">
        <f ca="1">G59+E59</f>
        <v>211.88399971554651</v>
      </c>
      <c r="I71">
        <f t="shared" ca="1" si="5"/>
        <v>4322.1562826393174</v>
      </c>
      <c r="M71">
        <f t="shared" ca="1" si="6"/>
        <v>358.47030473543094</v>
      </c>
      <c r="N71">
        <v>91</v>
      </c>
    </row>
    <row r="72" spans="1:14" x14ac:dyDescent="0.25">
      <c r="A72" t="str">
        <f t="shared" ca="1" si="27"/>
        <v>S4_14 - Retail Donation to PA (CSC)</v>
      </c>
      <c r="B72">
        <f ca="1">OFFSET(Results_Grouping_Apple!F$35,0,$N71)</f>
        <v>344.83610842188801</v>
      </c>
      <c r="C72">
        <f ca="1">OFFSET(Results_Grouping_Apple!G$35,0,$N71)</f>
        <v>-37.7380826058425</v>
      </c>
      <c r="D72">
        <f ca="1">OFFSET(Results_Grouping_Apple!H$35,0,$N71)</f>
        <v>-47.549984083361601</v>
      </c>
      <c r="E72">
        <f ca="1">OFFSET(Results_Grouping_Apple!I$35,0,$N71)</f>
        <v>70.605412585783498</v>
      </c>
      <c r="F72">
        <f ca="1">OFFSET(Results_Grouping_Apple!J$35,0,$N71)</f>
        <v>4057.1812089711102</v>
      </c>
      <c r="G72">
        <f ca="1">OFFSET(Results_Grouping_Apple!K$35,0,$N71)</f>
        <v>7.2436804390409604</v>
      </c>
      <c r="H72">
        <f t="shared" ref="H72:H73" ca="1" si="30">G60+E60</f>
        <v>230.72243368411841</v>
      </c>
      <c r="I72">
        <f t="shared" ca="1" si="5"/>
        <v>4625.3007774127364</v>
      </c>
      <c r="M72">
        <f t="shared" ca="1" si="6"/>
        <v>337.39713475750835</v>
      </c>
      <c r="N72">
        <v>98</v>
      </c>
    </row>
    <row r="73" spans="1:14" x14ac:dyDescent="0.25">
      <c r="A73" t="str">
        <f t="shared" ca="1" si="27"/>
        <v>S4_20 - Retail Donation to PA (CSC)</v>
      </c>
      <c r="B73">
        <f ca="1">OFFSET(Results_Grouping_Apple!F$35,0,$N72)</f>
        <v>344.83610842188801</v>
      </c>
      <c r="C73">
        <f ca="1">OFFSET(Results_Grouping_Apple!G$35,0,$N72)</f>
        <v>-40.568438801280699</v>
      </c>
      <c r="D73">
        <f ca="1">OFFSET(Results_Grouping_Apple!H$35,0,$N72)</f>
        <v>-73.0231898423053</v>
      </c>
      <c r="E73">
        <f ca="1">OFFSET(Results_Grouping_Apple!I$35,0,$N72)</f>
        <v>75.900818529717299</v>
      </c>
      <c r="F73">
        <f ca="1">OFFSET(Results_Grouping_Apple!J$35,0,$N72)</f>
        <v>4361.46979964395</v>
      </c>
      <c r="G73">
        <f ca="1">OFFSET(Results_Grouping_Apple!K$35,0,$N72)</f>
        <v>9.2539277929163006</v>
      </c>
      <c r="H73">
        <f t="shared" ca="1" si="30"/>
        <v>249.49358753137531</v>
      </c>
      <c r="I73">
        <f t="shared" ca="1" si="5"/>
        <v>4927.3626132762602</v>
      </c>
      <c r="M73">
        <f t="shared" ca="1" si="6"/>
        <v>316.39922610093561</v>
      </c>
      <c r="N73">
        <v>105</v>
      </c>
    </row>
    <row r="74" spans="1:14" x14ac:dyDescent="0.25">
      <c r="A74" t="str">
        <f t="shared" ca="1" si="27"/>
        <v>S5_07 - Retail Donation to Food Bank (Estimate)</v>
      </c>
      <c r="B74">
        <f ca="1">OFFSET(Results_Grouping_Apple!F$35,0,$N73)</f>
        <v>344.83610842188801</v>
      </c>
      <c r="C74">
        <f ca="1">OFFSET(Results_Grouping_Apple!G$35,0,$N73)</f>
        <v>-169.45675973894501</v>
      </c>
      <c r="D74">
        <f ca="1">OFFSET(Results_Grouping_Apple!H$35,0,$N73)</f>
        <v>-21.985476511661801</v>
      </c>
      <c r="E74">
        <f ca="1">OFFSET(Results_Grouping_Apple!I$35,0,$N73)</f>
        <v>140.13424811825001</v>
      </c>
      <c r="F74">
        <f ca="1">OFFSET(Results_Grouping_Apple!J$35,0,$N73)</f>
        <v>4160.94226914501</v>
      </c>
      <c r="G74">
        <f ca="1">OFFSET(Results_Grouping_Apple!K$35,0,$N73)</f>
        <v>17.734761356645599</v>
      </c>
      <c r="H74">
        <f ca="1">G59+E59</f>
        <v>211.88399971554651</v>
      </c>
      <c r="I74">
        <f t="shared" ref="I74:I82" ca="1" si="31">SUM(B74:H74)</f>
        <v>4684.0891505067329</v>
      </c>
      <c r="M74">
        <f t="shared" ref="M74:M82" ca="1" si="32">SUM(B74:E74,G74)</f>
        <v>311.26288164617682</v>
      </c>
      <c r="N74">
        <v>112</v>
      </c>
    </row>
    <row r="75" spans="1:14" x14ac:dyDescent="0.25">
      <c r="A75" t="str">
        <f t="shared" ca="1" si="27"/>
        <v>S5_14 - Retail Donation to Food Bank (Estimate)</v>
      </c>
      <c r="B75">
        <f ca="1">OFFSET(Results_Grouping_Apple!F$35,0,$N74)</f>
        <v>344.83610842188801</v>
      </c>
      <c r="C75">
        <f ca="1">OFFSET(Results_Grouping_Apple!G$35,0,$N74)</f>
        <v>-183.24975181072</v>
      </c>
      <c r="D75">
        <f ca="1">OFFSET(Results_Grouping_Apple!H$35,0,$N74)</f>
        <v>-47.549984083361601</v>
      </c>
      <c r="E75">
        <f ca="1">OFFSET(Results_Grouping_Apple!I$35,0,$N74)</f>
        <v>151.54052412787499</v>
      </c>
      <c r="F75">
        <f ca="1">OFFSET(Results_Grouping_Apple!J$35,0,$N74)</f>
        <v>4499.6236166335502</v>
      </c>
      <c r="G75">
        <f ca="1">OFFSET(Results_Grouping_Apple!K$35,0,$N74)</f>
        <v>20.770350342516899</v>
      </c>
      <c r="H75">
        <f t="shared" ref="H75:H76" ca="1" si="33">G60+E60</f>
        <v>230.72243368411841</v>
      </c>
      <c r="I75">
        <f t="shared" ca="1" si="31"/>
        <v>5016.6932973158673</v>
      </c>
      <c r="M75">
        <f t="shared" ca="1" si="32"/>
        <v>286.34724699819827</v>
      </c>
      <c r="N75">
        <v>119</v>
      </c>
    </row>
    <row r="76" spans="1:14" x14ac:dyDescent="0.25">
      <c r="A76" t="str">
        <f t="shared" ca="1" si="27"/>
        <v>S5_20 - Retail Donation to Food Bank (Estimate)</v>
      </c>
      <c r="B76">
        <f ca="1">OFFSET(Results_Grouping_Apple!F$35,0,$N75)</f>
        <v>344.83610842188801</v>
      </c>
      <c r="C76">
        <f ca="1">OFFSET(Results_Grouping_Apple!G$35,0,$N75)</f>
        <v>-196.99348319652401</v>
      </c>
      <c r="D76">
        <f ca="1">OFFSET(Results_Grouping_Apple!H$35,0,$N75)</f>
        <v>-73.0231898423053</v>
      </c>
      <c r="E76">
        <f ca="1">OFFSET(Results_Grouping_Apple!I$35,0,$N75)</f>
        <v>162.906063437466</v>
      </c>
      <c r="F76">
        <f ca="1">OFFSET(Results_Grouping_Apple!J$35,0,$N75)</f>
        <v>4837.0953878810697</v>
      </c>
      <c r="G76">
        <f ca="1">OFFSET(Results_Grouping_Apple!K$35,0,$N75)</f>
        <v>23.795097939152999</v>
      </c>
      <c r="H76">
        <f t="shared" ca="1" si="33"/>
        <v>249.49358753137531</v>
      </c>
      <c r="I76">
        <f t="shared" ca="1" si="31"/>
        <v>5348.1095721721222</v>
      </c>
      <c r="M76">
        <f t="shared" ca="1" si="32"/>
        <v>261.52059675967769</v>
      </c>
      <c r="N76">
        <v>126</v>
      </c>
    </row>
    <row r="77" spans="1:14" x14ac:dyDescent="0.25">
      <c r="A77" t="str">
        <f t="shared" ca="1" si="27"/>
        <v>S6_07 - Prepared Food from Retail (Estimate)</v>
      </c>
      <c r="B77">
        <f ca="1">OFFSET(Results_Grouping_Apple!F$35,0,$N76)</f>
        <v>344.83610842188801</v>
      </c>
      <c r="C77">
        <f ca="1">OFFSET(Results_Grouping_Apple!G$35,0,$N76)</f>
        <v>-38.422590023587198</v>
      </c>
      <c r="D77">
        <f ca="1">OFFSET(Results_Grouping_Apple!H$35,0,$N76)</f>
        <v>-21.985476511661801</v>
      </c>
      <c r="E77">
        <f ca="1">OFFSET(Results_Grouping_Apple!I$35,0,$N76)</f>
        <v>68.071918192844507</v>
      </c>
      <c r="F77">
        <f ca="1">OFFSET(Results_Grouping_Apple!J$35,0,$N76)</f>
        <v>3784.4886464482902</v>
      </c>
      <c r="G77">
        <f ca="1">OFFSET(Results_Grouping_Apple!K$35,0,$N76)</f>
        <v>5.4746219361950397</v>
      </c>
      <c r="H77">
        <f ca="1">G59+E59</f>
        <v>211.88399971554651</v>
      </c>
      <c r="I77">
        <f t="shared" ca="1" si="31"/>
        <v>4354.3472281795148</v>
      </c>
      <c r="M77">
        <f t="shared" ca="1" si="32"/>
        <v>357.97458201567855</v>
      </c>
      <c r="N77">
        <v>133</v>
      </c>
    </row>
    <row r="78" spans="1:14" x14ac:dyDescent="0.25">
      <c r="A78" t="str">
        <f t="shared" ca="1" si="27"/>
        <v>S6_14 - Prepared Food from Retail (Estimate)</v>
      </c>
      <c r="B78">
        <f ca="1">OFFSET(Results_Grouping_Apple!F$35,0,$N77)</f>
        <v>344.83610842188801</v>
      </c>
      <c r="C78">
        <f ca="1">OFFSET(Results_Grouping_Apple!G$35,0,$N77)</f>
        <v>-41.550010141786203</v>
      </c>
      <c r="D78">
        <f ca="1">OFFSET(Results_Grouping_Apple!H$35,0,$N77)</f>
        <v>-47.549984083361601</v>
      </c>
      <c r="E78">
        <f ca="1">OFFSET(Results_Grouping_Apple!I$35,0,$N77)</f>
        <v>73.612655720169101</v>
      </c>
      <c r="F78">
        <f ca="1">OFFSET(Results_Grouping_Apple!J$35,0,$N77)</f>
        <v>4092.5284199963999</v>
      </c>
      <c r="G78">
        <f ca="1">OFFSET(Results_Grouping_Apple!K$35,0,$N77)</f>
        <v>7.5122925971459402</v>
      </c>
      <c r="H78">
        <f t="shared" ref="H78:H79" ca="1" si="34">G60+E60</f>
        <v>230.72243368411841</v>
      </c>
      <c r="I78">
        <f t="shared" ca="1" si="31"/>
        <v>4660.1119161945735</v>
      </c>
      <c r="M78">
        <f t="shared" ca="1" si="32"/>
        <v>336.86106251405522</v>
      </c>
      <c r="N78">
        <v>140</v>
      </c>
    </row>
    <row r="79" spans="1:14" x14ac:dyDescent="0.25">
      <c r="A79" t="str">
        <f t="shared" ca="1" si="27"/>
        <v>S6_20 - Prepared Food from Retail (Estimate)</v>
      </c>
      <c r="B79">
        <f ca="1">OFFSET(Results_Grouping_Apple!F$35,0,$N78)</f>
        <v>344.83610842188801</v>
      </c>
      <c r="C79">
        <f ca="1">OFFSET(Results_Grouping_Apple!G$35,0,$N78)</f>
        <v>-44.666260902420198</v>
      </c>
      <c r="D79">
        <f ca="1">OFFSET(Results_Grouping_Apple!H$35,0,$N78)</f>
        <v>-73.0231898423053</v>
      </c>
      <c r="E79">
        <f ca="1">OFFSET(Results_Grouping_Apple!I$35,0,$N78)</f>
        <v>79.133604899181805</v>
      </c>
      <c r="F79">
        <f ca="1">OFFSET(Results_Grouping_Apple!J$35,0,$N78)</f>
        <v>4399.4680514961301</v>
      </c>
      <c r="G79">
        <f ca="1">OFFSET(Results_Grouping_Apple!K$35,0,$N78)</f>
        <v>9.54268586287915</v>
      </c>
      <c r="H79">
        <f t="shared" ca="1" si="34"/>
        <v>249.49358753137531</v>
      </c>
      <c r="I79">
        <f t="shared" ca="1" si="31"/>
        <v>4964.7845874667282</v>
      </c>
      <c r="M79">
        <f t="shared" ca="1" si="32"/>
        <v>315.82294843922341</v>
      </c>
      <c r="N79">
        <v>147</v>
      </c>
    </row>
    <row r="80" spans="1:14" x14ac:dyDescent="0.25">
      <c r="A80" t="str">
        <f t="shared" ca="1" si="27"/>
        <v>S7_07 - Direct Donation of Prepared Food (Estimate)</v>
      </c>
      <c r="B80">
        <f ca="1">OFFSET(Results_Grouping_Apple!F$35,0,$N79)</f>
        <v>344.83610842188801</v>
      </c>
      <c r="C80">
        <f ca="1">OFFSET(Results_Grouping_Apple!G$35,0,$N79)</f>
        <v>0</v>
      </c>
      <c r="D80">
        <f ca="1">OFFSET(Results_Grouping_Apple!H$35,0,$N79)</f>
        <v>-21.985476511661801</v>
      </c>
      <c r="E80">
        <f ca="1">OFFSET(Results_Grouping_Apple!I$35,0,$N79)</f>
        <v>0</v>
      </c>
      <c r="F80">
        <f ca="1">OFFSET(Results_Grouping_Apple!J$35,0,$N79)</f>
        <v>3378.2409274240199</v>
      </c>
      <c r="G80">
        <f ca="1">OFFSET(Results_Grouping_Apple!K$35,0,$N79)</f>
        <v>1.4722292826711001</v>
      </c>
      <c r="H80">
        <f ca="1">G59+E59</f>
        <v>211.88399971554651</v>
      </c>
      <c r="I80">
        <f t="shared" ca="1" si="31"/>
        <v>3914.4477883324635</v>
      </c>
      <c r="M80">
        <f t="shared" ca="1" si="32"/>
        <v>324.32286119289728</v>
      </c>
      <c r="N80">
        <v>154</v>
      </c>
    </row>
    <row r="81" spans="1:14" x14ac:dyDescent="0.25">
      <c r="A81" t="str">
        <f t="shared" ca="1" si="27"/>
        <v>S7_14 - Direct Donation of Prepared Food (Estimate)</v>
      </c>
      <c r="B81">
        <f ca="1">OFFSET(Results_Grouping_Apple!F$35,0,$N80)</f>
        <v>344.83610842188801</v>
      </c>
      <c r="C81">
        <f ca="1">OFFSET(Results_Grouping_Apple!G$35,0,$N80)</f>
        <v>0</v>
      </c>
      <c r="D81">
        <f ca="1">OFFSET(Results_Grouping_Apple!H$35,0,$N80)</f>
        <v>-47.549984083361601</v>
      </c>
      <c r="E81">
        <f ca="1">OFFSET(Results_Grouping_Apple!I$35,0,$N80)</f>
        <v>0</v>
      </c>
      <c r="F81">
        <f ca="1">OFFSET(Results_Grouping_Apple!J$35,0,$N80)</f>
        <v>3653.2140261678401</v>
      </c>
      <c r="G81">
        <f ca="1">OFFSET(Results_Grouping_Apple!K$35,0,$N80)</f>
        <v>3.1841237974049301</v>
      </c>
      <c r="H81">
        <f t="shared" ref="H81:H82" ca="1" si="35">G60+E60</f>
        <v>230.72243368411841</v>
      </c>
      <c r="I81">
        <f t="shared" ca="1" si="31"/>
        <v>4184.4067079878896</v>
      </c>
      <c r="M81">
        <f t="shared" ca="1" si="32"/>
        <v>300.47024813593134</v>
      </c>
      <c r="N81">
        <v>161</v>
      </c>
    </row>
    <row r="82" spans="1:14" x14ac:dyDescent="0.25">
      <c r="A82" t="str">
        <f t="shared" ca="1" si="27"/>
        <v>S7_20 - Direct Donation of Prepared Food (Estimate)</v>
      </c>
      <c r="B82">
        <f ca="1">OFFSET(Results_Grouping_Apple!F$35,0,$N81)</f>
        <v>344.83610842188801</v>
      </c>
      <c r="C82">
        <f ca="1">OFFSET(Results_Grouping_Apple!G$35,0,$N81)</f>
        <v>0</v>
      </c>
      <c r="D82">
        <f ca="1">OFFSET(Results_Grouping_Apple!H$35,0,$N81)</f>
        <v>-73.0231898423053</v>
      </c>
      <c r="E82">
        <f ca="1">OFFSET(Results_Grouping_Apple!I$35,0,$N81)</f>
        <v>0</v>
      </c>
      <c r="F82">
        <f ca="1">OFFSET(Results_Grouping_Apple!J$35,0,$N81)</f>
        <v>3927.2050781304201</v>
      </c>
      <c r="G82">
        <f ca="1">OFFSET(Results_Grouping_Apple!K$35,0,$N81)</f>
        <v>4.88990440315757</v>
      </c>
      <c r="H82">
        <f t="shared" ca="1" si="35"/>
        <v>249.49358753137531</v>
      </c>
      <c r="I82">
        <f t="shared" ca="1" si="31"/>
        <v>4453.4014886445357</v>
      </c>
      <c r="M82">
        <f t="shared" ca="1" si="32"/>
        <v>276.70282298274032</v>
      </c>
      <c r="N82">
        <v>168</v>
      </c>
    </row>
    <row r="83" spans="1:14" x14ac:dyDescent="0.25">
      <c r="A83" t="str">
        <f t="shared" ref="A83:A85" ca="1" si="36">A55</f>
        <v>S8_07_Car - Local Small Business Food Rescue App (Estimate)</v>
      </c>
      <c r="B83">
        <f ca="1">OFFSET(Results_Grouping_Apple!F$35,0,$N82)</f>
        <v>344.83610842188801</v>
      </c>
      <c r="C83">
        <f ca="1">OFFSET(Results_Grouping_Apple!G$35,0,$N82)</f>
        <v>-314.07823588088303</v>
      </c>
      <c r="D83">
        <f ca="1">OFFSET(Results_Grouping_Apple!H$35,0,$N82)</f>
        <v>-21.985476511661801</v>
      </c>
      <c r="E83">
        <f ca="1">OFFSET(Results_Grouping_Apple!I$35,0,$N82)</f>
        <v>117.523848046014</v>
      </c>
      <c r="F83">
        <f ca="1">OFFSET(Results_Grouping_Apple!J$35,0,$N82)</f>
        <v>6753.2435607390098</v>
      </c>
      <c r="G83">
        <f ca="1">OFFSET(Results_Grouping_Apple!K$35,0,$N82)</f>
        <v>821.51154842944197</v>
      </c>
      <c r="H83" s="12">
        <f ca="1">G59+E59</f>
        <v>211.88399971554651</v>
      </c>
      <c r="I83">
        <f t="shared" ref="I83:I85" ca="1" si="37">SUM(B83:H83)</f>
        <v>7912.9353529593554</v>
      </c>
      <c r="M83">
        <f t="shared" ref="M83:M85" ca="1" si="38">SUM(B83:E83,G83)</f>
        <v>947.80779250479918</v>
      </c>
      <c r="N83">
        <v>175</v>
      </c>
    </row>
    <row r="84" spans="1:14" x14ac:dyDescent="0.25">
      <c r="A84" t="str">
        <f t="shared" ca="1" si="36"/>
        <v>S8_14_Car - Local Small Business Food Rescue App (Estimate)</v>
      </c>
      <c r="B84">
        <f ca="1">OFFSET(Results_Grouping_Apple!F$35,0,$N83)</f>
        <v>344.83610842188801</v>
      </c>
      <c r="C84">
        <f ca="1">OFFSET(Results_Grouping_Apple!G$35,0,$N83)</f>
        <v>-339.64274345258298</v>
      </c>
      <c r="D84">
        <f ca="1">OFFSET(Results_Grouping_Apple!H$35,0,$N83)</f>
        <v>-47.549984083361601</v>
      </c>
      <c r="E84">
        <f ca="1">OFFSET(Results_Grouping_Apple!I$35,0,$N83)</f>
        <v>127.08974265441</v>
      </c>
      <c r="F84">
        <f ca="1">OFFSET(Results_Grouping_Apple!J$35,0,$N83)</f>
        <v>7302.9261761480002</v>
      </c>
      <c r="G84">
        <f ca="1">OFFSET(Results_Grouping_Apple!K$35,0,$N83)</f>
        <v>889.97082938635504</v>
      </c>
      <c r="H84" s="12">
        <f ca="1">G60+E60</f>
        <v>230.72243368411841</v>
      </c>
      <c r="I84">
        <f t="shared" ca="1" si="37"/>
        <v>8508.3525627588278</v>
      </c>
      <c r="M84">
        <f t="shared" ca="1" si="38"/>
        <v>974.70395292670844</v>
      </c>
      <c r="N84">
        <v>182</v>
      </c>
    </row>
    <row r="85" spans="1:14" x14ac:dyDescent="0.25">
      <c r="A85" t="str">
        <f t="shared" ca="1" si="36"/>
        <v>S8_20_Car - Local Small Business Food Rescue App (Estimate)</v>
      </c>
      <c r="B85">
        <f ca="1">OFFSET(Results_Grouping_Apple!F$35,0,$N84)</f>
        <v>344.83610842188801</v>
      </c>
      <c r="C85">
        <f ca="1">OFFSET(Results_Grouping_Apple!G$35,0,$N84)</f>
        <v>-365.11594921152698</v>
      </c>
      <c r="D85">
        <f ca="1">OFFSET(Results_Grouping_Apple!H$35,0,$N84)</f>
        <v>-73.0231898423053</v>
      </c>
      <c r="E85">
        <f ca="1">OFFSET(Results_Grouping_Apple!I$35,0,$N84)</f>
        <v>136.62147335349101</v>
      </c>
      <c r="F85">
        <f ca="1">OFFSET(Results_Grouping_Apple!J$35,0,$N84)</f>
        <v>7850.6456393590997</v>
      </c>
      <c r="G85">
        <f ca="1">OFFSET(Results_Grouping_Apple!K$35,0,$N84)</f>
        <v>958.18561291127901</v>
      </c>
      <c r="H85" s="12">
        <f ca="1">G61+E61</f>
        <v>249.49358753137531</v>
      </c>
      <c r="I85">
        <f t="shared" ca="1" si="37"/>
        <v>9101.6432825233005</v>
      </c>
      <c r="M85">
        <f t="shared" ca="1" si="38"/>
        <v>1001.5040556328257</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9"/>
  </sheetPr>
  <dimension ref="A1:BZ85"/>
  <sheetViews>
    <sheetView topLeftCell="Y1" zoomScale="60" zoomScaleNormal="60" workbookViewId="0">
      <selection activeCell="V39" sqref="V39"/>
    </sheetView>
  </sheetViews>
  <sheetFormatPr defaultRowHeight="15" x14ac:dyDescent="0.25"/>
  <cols>
    <col min="1" max="1" width="71.42578125" bestFit="1" customWidth="1"/>
    <col min="2" max="2" width="19.140625" bestFit="1" customWidth="1"/>
    <col min="3" max="3" width="14.7109375" bestFit="1" customWidth="1"/>
    <col min="4" max="4" width="17.42578125" bestFit="1" customWidth="1"/>
    <col min="5" max="5" width="23.28515625" bestFit="1" customWidth="1"/>
    <col min="6" max="6" width="15.7109375" bestFit="1" customWidth="1"/>
    <col min="7" max="7" width="14.140625" bestFit="1" customWidth="1"/>
    <col min="8" max="8" width="10.85546875" bestFit="1" customWidth="1"/>
    <col min="9" max="13" width="10.85546875" customWidth="1"/>
  </cols>
  <sheetData>
    <row r="1" spans="1:78" x14ac:dyDescent="0.25">
      <c r="A1" s="5" t="s">
        <v>67</v>
      </c>
      <c r="F1" s="8"/>
      <c r="H1" s="8"/>
      <c r="P1" s="5"/>
      <c r="Q1">
        <v>7</v>
      </c>
      <c r="R1">
        <v>14</v>
      </c>
      <c r="S1">
        <v>20</v>
      </c>
      <c r="T1" t="s">
        <v>115</v>
      </c>
      <c r="U1" t="s">
        <v>223</v>
      </c>
      <c r="V1" t="s">
        <v>222</v>
      </c>
      <c r="W1" t="s">
        <v>224</v>
      </c>
      <c r="AF1" s="6" t="s">
        <v>118</v>
      </c>
      <c r="AP1" s="5" t="s">
        <v>92</v>
      </c>
      <c r="AQ1" t="s">
        <v>112</v>
      </c>
      <c r="AR1" t="s">
        <v>113</v>
      </c>
      <c r="AS1" t="s">
        <v>114</v>
      </c>
      <c r="AT1" t="s">
        <v>115</v>
      </c>
      <c r="BA1" s="6" t="s">
        <v>104</v>
      </c>
      <c r="BL1" s="7" t="s">
        <v>116</v>
      </c>
      <c r="BZ1" s="7" t="s">
        <v>117</v>
      </c>
    </row>
    <row r="2" spans="1:78" x14ac:dyDescent="0.25">
      <c r="A2" s="5" t="s">
        <v>92</v>
      </c>
      <c r="B2" t="s">
        <v>97</v>
      </c>
      <c r="C2" t="s">
        <v>34</v>
      </c>
      <c r="D2" t="s">
        <v>35</v>
      </c>
      <c r="E2" t="s">
        <v>36</v>
      </c>
      <c r="F2" t="s">
        <v>98</v>
      </c>
      <c r="G2" t="s">
        <v>38</v>
      </c>
      <c r="H2" t="s">
        <v>95</v>
      </c>
      <c r="I2" t="s">
        <v>96</v>
      </c>
      <c r="J2" t="s">
        <v>102</v>
      </c>
      <c r="K2" t="s">
        <v>101</v>
      </c>
      <c r="L2" t="s">
        <v>103</v>
      </c>
      <c r="M2" t="s">
        <v>119</v>
      </c>
      <c r="N2">
        <v>0</v>
      </c>
      <c r="P2" t="s">
        <v>246</v>
      </c>
      <c r="Q2">
        <f ca="1">$M$3</f>
        <v>-1.1201989301080817</v>
      </c>
      <c r="R2">
        <f ca="1">$M$4</f>
        <v>-0.97329454082126166</v>
      </c>
      <c r="S2">
        <f ca="1">$M$5</f>
        <v>-0.82691481006760781</v>
      </c>
      <c r="T2">
        <f ca="1">S2-Q2</f>
        <v>0.29328412004047388</v>
      </c>
      <c r="U2">
        <f ca="1">SLOPE(Q2:S2,$Q$1:$S$1)</f>
        <v>2.2516939645889071E-2</v>
      </c>
      <c r="V2">
        <f ca="1">INTERCEPT(Q2:S2,$Q$1:$S$1)</f>
        <v>-1.2812009354928011</v>
      </c>
      <c r="W2" s="10">
        <f ca="1">(-V2/U2)/100</f>
        <v>0.56899425749747057</v>
      </c>
      <c r="AP2" t="s">
        <v>246</v>
      </c>
      <c r="AQ2">
        <f ca="1">$I$3</f>
        <v>32.20289168155962</v>
      </c>
      <c r="AR2">
        <f ca="1">$I$4</f>
        <v>35.062140655517034</v>
      </c>
      <c r="AS2">
        <f ca="1">$I$5</f>
        <v>37.911178025996087</v>
      </c>
      <c r="AT2">
        <f ca="1">AS2-AQ2</f>
        <v>5.7082863444364662</v>
      </c>
    </row>
    <row r="3" spans="1:78" x14ac:dyDescent="0.25">
      <c r="A3" t="str">
        <f>Results_Grouping_Chicken!$E$9</f>
        <v>S1_07 - Redistribution from Grower/Packer (OFB)</v>
      </c>
      <c r="B3">
        <f ca="1">OFFSET(Results_Grouping_Chicken!F$41,0,$N2)</f>
        <v>-1.4599793902637499</v>
      </c>
      <c r="C3" s="3">
        <f ca="1">OFFSET(Results_Grouping_Chicken!G$41,0,$N2)</f>
        <v>0.148338528196264</v>
      </c>
      <c r="D3">
        <f ca="1">OFFSET(Results_Grouping_Chicken!H$41,0,$N2)</f>
        <v>0.10927614874991599</v>
      </c>
      <c r="E3">
        <f ca="1">OFFSET(Results_Grouping_Chicken!I$41,0,$N2)</f>
        <v>8.7372637126086703E-3</v>
      </c>
      <c r="F3">
        <f ca="1">OFFSET(Results_Grouping_Chicken!J$41,0,$N2)</f>
        <v>33.323090611667702</v>
      </c>
      <c r="G3">
        <f ca="1">OFFSET(Results_Grouping_Chicken!K$41,0,$N2)</f>
        <v>7.3428519496879494E-2</v>
      </c>
      <c r="H3">
        <v>0</v>
      </c>
      <c r="I3">
        <f ca="1">SUM(B3:H3)</f>
        <v>32.20289168155962</v>
      </c>
      <c r="M3">
        <f ca="1">SUM(B3:E3,G3)</f>
        <v>-1.1201989301080817</v>
      </c>
      <c r="N3">
        <v>7</v>
      </c>
      <c r="P3" t="s">
        <v>105</v>
      </c>
      <c r="Q3">
        <f ca="1">$M$6</f>
        <v>-1.2257554409407991</v>
      </c>
      <c r="R3">
        <f ca="1">$M$7</f>
        <v>-1.0874428606752462</v>
      </c>
      <c r="S3">
        <f ca="1">$M$8</f>
        <v>-0.94962425391064176</v>
      </c>
      <c r="T3">
        <f t="shared" ref="T3:T10" ca="1" si="0">S3-Q3</f>
        <v>0.27613118703015738</v>
      </c>
      <c r="U3">
        <f t="shared" ref="U3:U10" ca="1" si="1">SLOPE(Q3:S3,$Q$1:$S$1)</f>
        <v>2.1200020211962767E-2</v>
      </c>
      <c r="V3">
        <f t="shared" ref="V3:V10" ca="1" si="2">INTERCEPT(Q3:S3,$Q$1:$S$1)</f>
        <v>-1.3773411280723868</v>
      </c>
      <c r="W3" s="10">
        <f t="shared" ref="W3:W10" ca="1" si="3">(-V3/U3)/100</f>
        <v>0.64968859194538864</v>
      </c>
      <c r="AP3" t="s">
        <v>105</v>
      </c>
      <c r="AQ3">
        <f ca="1">$I$6</f>
        <v>29.939607000018</v>
      </c>
      <c r="AR3">
        <f ca="1">$I$7</f>
        <v>32.614635127803453</v>
      </c>
      <c r="AS3">
        <f ca="1">$I$8</f>
        <v>35.280109583703961</v>
      </c>
      <c r="AT3">
        <f t="shared" ref="AT3:AT10" ca="1" si="4">AS3-AQ3</f>
        <v>5.3405025836859608</v>
      </c>
    </row>
    <row r="4" spans="1:78" x14ac:dyDescent="0.25">
      <c r="A4" t="str">
        <f ca="1">OFFSET(Results_Grouping_Chicken!$E$9,0,N3)</f>
        <v>S1_14 - Redistribution from Grower/Packer (OFB)</v>
      </c>
      <c r="B4">
        <f ca="1">OFFSET(Results_Grouping_Chicken!F$41,0,$N3)</f>
        <v>-1.4599793902637499</v>
      </c>
      <c r="C4" s="3">
        <f ca="1">OFFSET(Results_Grouping_Chicken!G$41,0,$N3)</f>
        <v>0.160412594444797</v>
      </c>
      <c r="D4">
        <f ca="1">OFFSET(Results_Grouping_Chicken!H$41,0,$N3)</f>
        <v>0.23634143799400401</v>
      </c>
      <c r="E4">
        <f ca="1">OFFSET(Results_Grouping_Chicken!I$41,0,$N3)</f>
        <v>9.4484363403791408E-3</v>
      </c>
      <c r="F4">
        <f ca="1">OFFSET(Results_Grouping_Chicken!J$41,0,$N3)</f>
        <v>36.035435196338298</v>
      </c>
      <c r="G4">
        <f ca="1">OFFSET(Results_Grouping_Chicken!K$41,0,$N3)</f>
        <v>8.0482380663308206E-2</v>
      </c>
      <c r="H4">
        <v>0</v>
      </c>
      <c r="I4">
        <f t="shared" ref="I4:I73" ca="1" si="5">SUM(B4:H4)</f>
        <v>35.062140655517034</v>
      </c>
      <c r="M4">
        <f t="shared" ref="M4:M73" ca="1" si="6">SUM(B4:E4,G4)</f>
        <v>-0.97329454082126166</v>
      </c>
      <c r="N4">
        <v>14</v>
      </c>
      <c r="P4" t="s">
        <v>106</v>
      </c>
      <c r="Q4">
        <f ca="1">$M$9</f>
        <v>-1.1239869923046051</v>
      </c>
      <c r="R4">
        <f ca="1">$M$10</f>
        <v>-0.97739093366168706</v>
      </c>
      <c r="S4">
        <f ca="1">$M$11</f>
        <v>-0.83131843237106684</v>
      </c>
      <c r="T4">
        <f t="shared" ca="1" si="0"/>
        <v>0.29266855993353824</v>
      </c>
      <c r="U4">
        <f t="shared" ca="1" si="1"/>
        <v>2.246967991094545E-2</v>
      </c>
      <c r="V4">
        <f t="shared" ca="1" si="2"/>
        <v>-1.2846510782287075</v>
      </c>
      <c r="W4" s="10">
        <f t="shared" ca="1" si="3"/>
        <v>0.5717264702123892</v>
      </c>
      <c r="AP4" t="s">
        <v>106</v>
      </c>
      <c r="AQ4">
        <f ca="1">$I$9</f>
        <v>30.129748284713973</v>
      </c>
      <c r="AR4">
        <f ca="1">$I$10</f>
        <v>32.821330149903019</v>
      </c>
      <c r="AS4">
        <f ca="1">$I$11</f>
        <v>35.503299222716365</v>
      </c>
      <c r="AT4">
        <f t="shared" ca="1" si="4"/>
        <v>5.373550938002392</v>
      </c>
    </row>
    <row r="5" spans="1:78" x14ac:dyDescent="0.25">
      <c r="A5" t="str">
        <f ca="1">OFFSET(Results_Grouping_Chicken!$E$9,0,N4)</f>
        <v>S1_20 - Redistribution from Grower/Packer (OFB)</v>
      </c>
      <c r="B5">
        <f ca="1">OFFSET(Results_Grouping_Chicken!F$41,0,$N4)</f>
        <v>-1.4599793902637499</v>
      </c>
      <c r="C5" s="3">
        <f ca="1">OFFSET(Results_Grouping_Chicken!G$41,0,$N4)</f>
        <v>0.17244353902815701</v>
      </c>
      <c r="D5">
        <f ca="1">OFFSET(Results_Grouping_Chicken!H$41,0,$N4)</f>
        <v>0.36295292263364898</v>
      </c>
      <c r="E5">
        <f ca="1">OFFSET(Results_Grouping_Chicken!I$41,0,$N4)</f>
        <v>1.01570690659076E-2</v>
      </c>
      <c r="F5">
        <f ca="1">OFFSET(Results_Grouping_Chicken!J$41,0,$N4)</f>
        <v>38.7380928360637</v>
      </c>
      <c r="G5">
        <f ca="1">OFFSET(Results_Grouping_Chicken!K$41,0,$N4)</f>
        <v>8.7511049468428304E-2</v>
      </c>
      <c r="H5">
        <v>0</v>
      </c>
      <c r="I5">
        <f t="shared" ca="1" si="5"/>
        <v>37.911178025996087</v>
      </c>
      <c r="M5">
        <f t="shared" ca="1" si="6"/>
        <v>-0.82691481006760781</v>
      </c>
      <c r="N5">
        <v>21</v>
      </c>
      <c r="P5" t="s">
        <v>107</v>
      </c>
      <c r="Q5">
        <f ca="1">$M$12</f>
        <v>-1.2279693959983753</v>
      </c>
      <c r="R5">
        <f ca="1">$M$13</f>
        <v>-1.0898370213770434</v>
      </c>
      <c r="S5">
        <f ca="1">$M$14</f>
        <v>-0.952197976665074</v>
      </c>
      <c r="T5">
        <f t="shared" ca="1" si="0"/>
        <v>0.27577141933330129</v>
      </c>
      <c r="U5">
        <f t="shared" ca="1" si="1"/>
        <v>2.1172398984071087E-2</v>
      </c>
      <c r="V5">
        <f t="shared" ca="1" si="2"/>
        <v>-1.3793575841291359</v>
      </c>
      <c r="W5" s="10">
        <f t="shared" ca="1" si="3"/>
        <v>0.65148856545112632</v>
      </c>
      <c r="AP5" t="s">
        <v>107</v>
      </c>
      <c r="AQ5">
        <f ca="1">$I$12</f>
        <v>30.025765881020202</v>
      </c>
      <c r="AR5">
        <f ca="1">$I$13</f>
        <v>32.708884062187664</v>
      </c>
      <c r="AS5">
        <f ca="1">$I$14</f>
        <v>35.382419678422359</v>
      </c>
      <c r="AT5">
        <f t="shared" ca="1" si="4"/>
        <v>5.3566537974021564</v>
      </c>
    </row>
    <row r="6" spans="1:78" x14ac:dyDescent="0.25">
      <c r="A6" t="str">
        <f ca="1">OFFSET(Results_Grouping_Chicken!$E$9,0,N5)</f>
        <v>S2_07 - Gleaning (SH)</v>
      </c>
      <c r="B6">
        <f ca="1">OFFSET(Results_Grouping_Chicken!F$41,0,$N5)</f>
        <v>-1.4599793902637499</v>
      </c>
      <c r="C6">
        <f ca="1">OFFSET(Results_Grouping_Chicken!G$41,0,$N5)</f>
        <v>0.10808163114279699</v>
      </c>
      <c r="D6">
        <f ca="1">OFFSET(Results_Grouping_Chicken!H$41,0,$N5)</f>
        <v>0.10927614874991599</v>
      </c>
      <c r="E6">
        <f ca="1">OFFSET(Results_Grouping_Chicken!I$41,0,$N5)</f>
        <v>8.4165143037091602E-3</v>
      </c>
      <c r="F6">
        <f ca="1">OFFSET(Results_Grouping_Chicken!J$41,0,$N5)</f>
        <v>31.165362440958798</v>
      </c>
      <c r="G6">
        <f ca="1">OFFSET(Results_Grouping_Chicken!K$41,0,$N5)</f>
        <v>8.4496551265285606E-3</v>
      </c>
      <c r="H6">
        <v>0</v>
      </c>
      <c r="I6">
        <f t="shared" ca="1" si="5"/>
        <v>29.939607000018</v>
      </c>
      <c r="M6">
        <f t="shared" ca="1" si="6"/>
        <v>-1.2257554409407991</v>
      </c>
      <c r="N6">
        <v>28</v>
      </c>
      <c r="P6" t="s">
        <v>108</v>
      </c>
      <c r="Q6">
        <f ca="1">$M$15</f>
        <v>-1.1694561379771544</v>
      </c>
      <c r="R6">
        <f ca="1">$M$16</f>
        <v>-1.0265610563075847</v>
      </c>
      <c r="S6">
        <f ca="1">$M$17</f>
        <v>-0.8841763142154051</v>
      </c>
      <c r="T6">
        <f t="shared" ca="1" si="0"/>
        <v>0.28527982376174932</v>
      </c>
      <c r="U6">
        <f t="shared" ca="1" si="1"/>
        <v>2.1902408398200027E-2</v>
      </c>
      <c r="V6">
        <f t="shared" ca="1" si="2"/>
        <v>-1.3260640842754481</v>
      </c>
      <c r="W6" s="10">
        <f t="shared" ca="1" si="3"/>
        <v>0.6054421322836927</v>
      </c>
      <c r="AP6" t="s">
        <v>108</v>
      </c>
      <c r="AQ6">
        <f ca="1">$I$15</f>
        <v>31.358793687104935</v>
      </c>
      <c r="AR6">
        <f ca="1">$I$16</f>
        <v>34.150414131558406</v>
      </c>
      <c r="AS6">
        <f ca="1">$I$17</f>
        <v>36.932064502995829</v>
      </c>
      <c r="AT6">
        <f t="shared" ca="1" si="4"/>
        <v>5.5732708158908935</v>
      </c>
    </row>
    <row r="7" spans="1:78" x14ac:dyDescent="0.25">
      <c r="A7" t="str">
        <f ca="1">OFFSET(Results_Grouping_Chicken!$E$9,0,N6)</f>
        <v>S2_14 - Gleaning (SH)</v>
      </c>
      <c r="B7">
        <f ca="1">OFFSET(Results_Grouping_Chicken!F$41,0,$N6)</f>
        <v>-1.4599793902637499</v>
      </c>
      <c r="C7">
        <f ca="1">OFFSET(Results_Grouping_Chicken!G$41,0,$N6)</f>
        <v>0.11687897321255999</v>
      </c>
      <c r="D7">
        <f ca="1">OFFSET(Results_Grouping_Chicken!H$41,0,$N6)</f>
        <v>0.23634143799400401</v>
      </c>
      <c r="E7">
        <f ca="1">OFFSET(Results_Grouping_Chicken!I$41,0,$N6)</f>
        <v>9.1015794214529301E-3</v>
      </c>
      <c r="F7">
        <f ca="1">OFFSET(Results_Grouping_Chicken!J$41,0,$N6)</f>
        <v>33.702077988478699</v>
      </c>
      <c r="G7">
        <f ca="1">OFFSET(Results_Grouping_Chicken!K$41,0,$N6)</f>
        <v>1.0214538960486901E-2</v>
      </c>
      <c r="H7">
        <v>0</v>
      </c>
      <c r="I7">
        <f t="shared" ca="1" si="5"/>
        <v>32.614635127803453</v>
      </c>
      <c r="M7">
        <f t="shared" ca="1" si="6"/>
        <v>-1.0874428606752462</v>
      </c>
      <c r="N7">
        <v>35</v>
      </c>
      <c r="P7" t="s">
        <v>109</v>
      </c>
      <c r="Q7">
        <f ca="1">$M$18</f>
        <v>-1.0285225363196466</v>
      </c>
      <c r="R7">
        <f ca="1">$M$19</f>
        <v>-0.87415611498027856</v>
      </c>
      <c r="S7">
        <f ca="1">$M$20</f>
        <v>-0.72034100228855213</v>
      </c>
      <c r="T7">
        <f t="shared" ca="1" si="0"/>
        <v>0.3081815340310945</v>
      </c>
      <c r="U7">
        <f t="shared" ca="1" si="1"/>
        <v>2.3660691212323479E-2</v>
      </c>
      <c r="V7">
        <f t="shared" ca="1" si="2"/>
        <v>-1.1977026644312465</v>
      </c>
      <c r="W7" s="10">
        <f t="shared" ca="1" si="3"/>
        <v>0.50619935558240703</v>
      </c>
      <c r="AP7" t="s">
        <v>109</v>
      </c>
      <c r="AQ7">
        <f ca="1">$I$18</f>
        <v>35.03802710908144</v>
      </c>
      <c r="AR7">
        <f ca="1">$I$19</f>
        <v>38.129120041370108</v>
      </c>
      <c r="AS7">
        <f ca="1">$I$20</f>
        <v>41.209173356043586</v>
      </c>
      <c r="AT7">
        <f t="shared" ca="1" si="4"/>
        <v>6.1711462469621452</v>
      </c>
    </row>
    <row r="8" spans="1:78" x14ac:dyDescent="0.25">
      <c r="A8" t="str">
        <f ca="1">OFFSET(Results_Grouping_Chicken!$E$9,0,N7)</f>
        <v>S2_20 - Gleaning (SH)</v>
      </c>
      <c r="B8">
        <f ca="1">OFFSET(Results_Grouping_Chicken!F$41,0,$N7)</f>
        <v>-1.4599793902637499</v>
      </c>
      <c r="C8">
        <f ca="1">OFFSET(Results_Grouping_Chicken!G$41,0,$N7)</f>
        <v>0.125644896203502</v>
      </c>
      <c r="D8">
        <f ca="1">OFFSET(Results_Grouping_Chicken!H$41,0,$N7)</f>
        <v>0.36295292263364898</v>
      </c>
      <c r="E8">
        <f ca="1">OFFSET(Results_Grouping_Chicken!I$41,0,$N7)</f>
        <v>9.7841978780619007E-3</v>
      </c>
      <c r="F8">
        <f ca="1">OFFSET(Results_Grouping_Chicken!J$41,0,$N7)</f>
        <v>36.229733837614603</v>
      </c>
      <c r="G8">
        <f ca="1">OFFSET(Results_Grouping_Chicken!K$41,0,$N7)</f>
        <v>1.19731196378953E-2</v>
      </c>
      <c r="H8">
        <v>0</v>
      </c>
      <c r="I8">
        <f t="shared" ca="1" si="5"/>
        <v>35.280109583703961</v>
      </c>
      <c r="M8">
        <f t="shared" ca="1" si="6"/>
        <v>-0.94962425391064176</v>
      </c>
      <c r="N8">
        <v>42</v>
      </c>
      <c r="P8" t="s">
        <v>110</v>
      </c>
      <c r="Q8">
        <f ca="1">$M$21</f>
        <v>-1.1508313752569175</v>
      </c>
      <c r="R8">
        <f ca="1">$M$22</f>
        <v>-1.0064203245287242</v>
      </c>
      <c r="S8">
        <f ca="1">$M$23</f>
        <v>-0.86252502755313032</v>
      </c>
      <c r="T8">
        <f t="shared" ca="1" si="0"/>
        <v>0.28830634770378716</v>
      </c>
      <c r="U8">
        <f t="shared" ca="1" si="1"/>
        <v>2.2134770303543896E-2</v>
      </c>
      <c r="V8">
        <f t="shared" ca="1" si="2"/>
        <v>-1.3091007699280239</v>
      </c>
      <c r="W8" s="10">
        <f t="shared" ca="1" si="3"/>
        <v>0.59142279408177545</v>
      </c>
      <c r="AP8" t="s">
        <v>110</v>
      </c>
      <c r="AQ8">
        <f ca="1">$I$21</f>
        <v>31.660097117723069</v>
      </c>
      <c r="AR8">
        <f ca="1">$I$22</f>
        <v>34.476242260017564</v>
      </c>
      <c r="AS8">
        <f ca="1">$I$23</f>
        <v>37.282329741089413</v>
      </c>
      <c r="AT8">
        <f t="shared" ca="1" si="4"/>
        <v>5.6222326233663438</v>
      </c>
    </row>
    <row r="9" spans="1:78" x14ac:dyDescent="0.25">
      <c r="A9" t="str">
        <f ca="1">OFFSET(Results_Grouping_Chicken!$E$9,0,N8)</f>
        <v>S3_07_Car - Gleaning (UG)</v>
      </c>
      <c r="B9">
        <f ca="1">OFFSET(Results_Grouping_Chicken!F$41,0,$N8)</f>
        <v>-1.4599793902637499</v>
      </c>
      <c r="C9">
        <f ca="1">OFFSET(Results_Grouping_Chicken!G$41,0,$N8)</f>
        <v>0.10808163114279699</v>
      </c>
      <c r="D9">
        <f ca="1">OFFSET(Results_Grouping_Chicken!H$41,0,$N8)</f>
        <v>0.10927614874991599</v>
      </c>
      <c r="E9">
        <f ca="1">OFFSET(Results_Grouping_Chicken!I$41,0,$N8)</f>
        <v>4.63499763202075E-3</v>
      </c>
      <c r="F9">
        <f ca="1">OFFSET(Results_Grouping_Chicken!J$41,0,$N8)</f>
        <v>31.180306757521699</v>
      </c>
      <c r="G9">
        <f ca="1">OFFSET(Results_Grouping_Chicken!K$41,0,$N8)</f>
        <v>0.113999620434411</v>
      </c>
      <c r="H9">
        <f ca="1">G3</f>
        <v>7.3428519496879494E-2</v>
      </c>
      <c r="I9">
        <f t="shared" ca="1" si="5"/>
        <v>30.129748284713973</v>
      </c>
      <c r="M9">
        <f t="shared" ca="1" si="6"/>
        <v>-1.1239869923046051</v>
      </c>
      <c r="N9">
        <v>49</v>
      </c>
      <c r="P9" t="s">
        <v>111</v>
      </c>
      <c r="Q9">
        <f ca="1">$M$24</f>
        <v>-1.3497071939457186</v>
      </c>
      <c r="R9">
        <f ca="1">$M$25</f>
        <v>-1.2214837098549849</v>
      </c>
      <c r="S9">
        <f ca="1">$M$26</f>
        <v>-1.0937181667788611</v>
      </c>
      <c r="T9">
        <f t="shared" ca="1" si="0"/>
        <v>0.25598902716685745</v>
      </c>
      <c r="U9">
        <f t="shared" ca="1" si="1"/>
        <v>1.9653602363232384E-2</v>
      </c>
      <c r="V9">
        <f t="shared" ca="1" si="2"/>
        <v>-1.490235589157364</v>
      </c>
      <c r="W9" s="10">
        <f t="shared" ca="1" si="3"/>
        <v>0.75825060546929079</v>
      </c>
      <c r="AP9" t="s">
        <v>111</v>
      </c>
      <c r="AQ9">
        <f ca="1">$I$24</f>
        <v>27.947936826689869</v>
      </c>
      <c r="AR9">
        <f ca="1">$I$25</f>
        <v>30.461929387156001</v>
      </c>
      <c r="AS9">
        <f ca="1">$I$26</f>
        <v>32.96694340276327</v>
      </c>
      <c r="AT9">
        <f t="shared" ca="1" si="4"/>
        <v>5.0190065760734015</v>
      </c>
    </row>
    <row r="10" spans="1:78" x14ac:dyDescent="0.25">
      <c r="A10" t="str">
        <f ca="1">OFFSET(Results_Grouping_Chicken!$E$9,0,N9)</f>
        <v>S3_14_Car - Gleaning (UG)</v>
      </c>
      <c r="B10">
        <f ca="1">OFFSET(Results_Grouping_Chicken!F$41,0,$N9)</f>
        <v>-1.4599793902637499</v>
      </c>
      <c r="C10">
        <f ca="1">OFFSET(Results_Grouping_Chicken!G$41,0,$N9)</f>
        <v>0.11687897321255999</v>
      </c>
      <c r="D10">
        <f ca="1">OFFSET(Results_Grouping_Chicken!H$41,0,$N9)</f>
        <v>0.23634143799400401</v>
      </c>
      <c r="E10">
        <f ca="1">OFFSET(Results_Grouping_Chicken!I$41,0,$N9)</f>
        <v>5.0122648811387199E-3</v>
      </c>
      <c r="F10">
        <f ca="1">OFFSET(Results_Grouping_Chicken!J$41,0,$N9)</f>
        <v>33.718238702901402</v>
      </c>
      <c r="G10">
        <f ca="1">OFFSET(Results_Grouping_Chicken!K$41,0,$N9)</f>
        <v>0.12435578051436</v>
      </c>
      <c r="H10">
        <f t="shared" ref="H10:H11" ca="1" si="7">G4</f>
        <v>8.0482380663308206E-2</v>
      </c>
      <c r="I10">
        <f t="shared" ca="1" si="5"/>
        <v>32.821330149903019</v>
      </c>
      <c r="M10">
        <f t="shared" ca="1" si="6"/>
        <v>-0.97739093366168706</v>
      </c>
      <c r="N10">
        <v>56</v>
      </c>
      <c r="P10" s="12" t="s">
        <v>228</v>
      </c>
      <c r="Q10" s="12">
        <f ca="1">$M$27</f>
        <v>0.4425058890729211</v>
      </c>
      <c r="R10" s="12">
        <f ca="1">$M$28</f>
        <v>0.71660718224656861</v>
      </c>
      <c r="S10" s="12">
        <f ca="1">$M$29</f>
        <v>0.98972954223031495</v>
      </c>
      <c r="T10" s="12">
        <f t="shared" ca="1" si="0"/>
        <v>0.54722365315739385</v>
      </c>
      <c r="U10" s="12">
        <f t="shared" ca="1" si="1"/>
        <v>4.201319174474067E-2</v>
      </c>
      <c r="V10" s="12">
        <f t="shared" ca="1" si="2"/>
        <v>0.14210058400514591</v>
      </c>
      <c r="W10" s="14">
        <f t="shared" ca="1" si="3"/>
        <v>-3.3822848991932268E-2</v>
      </c>
      <c r="AP10" s="12" t="s">
        <v>228</v>
      </c>
      <c r="AQ10" s="12">
        <f ca="1">I27</f>
        <v>58.927622947653106</v>
      </c>
      <c r="AR10" s="12">
        <f ca="1">I28</f>
        <v>63.963217866802353</v>
      </c>
      <c r="AS10" s="12">
        <f ca="1">I29</f>
        <v>68.980828518383149</v>
      </c>
      <c r="AT10" s="12">
        <f t="shared" ca="1" si="4"/>
        <v>10.053205570730043</v>
      </c>
    </row>
    <row r="11" spans="1:78" x14ac:dyDescent="0.25">
      <c r="A11" t="str">
        <f ca="1">OFFSET(Results_Grouping_Chicken!$E$9,0,N10)</f>
        <v>S3_20_Car - Gleaning (UG)</v>
      </c>
      <c r="B11">
        <f ca="1">OFFSET(Results_Grouping_Chicken!F$41,0,$N10)</f>
        <v>-1.4599793902637499</v>
      </c>
      <c r="C11">
        <f ca="1">OFFSET(Results_Grouping_Chicken!G$41,0,$N10)</f>
        <v>0.125644896203502</v>
      </c>
      <c r="D11">
        <f ca="1">OFFSET(Results_Grouping_Chicken!H$41,0,$N10)</f>
        <v>0.36295292263364898</v>
      </c>
      <c r="E11">
        <f ca="1">OFFSET(Results_Grouping_Chicken!I$41,0,$N10)</f>
        <v>5.3881847472241201E-3</v>
      </c>
      <c r="F11">
        <f ca="1">OFFSET(Results_Grouping_Chicken!J$41,0,$N10)</f>
        <v>36.247106605619003</v>
      </c>
      <c r="G11">
        <f ca="1">OFFSET(Results_Grouping_Chicken!K$41,0,$N10)</f>
        <v>0.134674954308308</v>
      </c>
      <c r="H11">
        <f t="shared" ca="1" si="7"/>
        <v>8.7511049468428304E-2</v>
      </c>
      <c r="I11">
        <f t="shared" ca="1" si="5"/>
        <v>35.503299222716365</v>
      </c>
      <c r="M11">
        <f t="shared" ca="1" si="6"/>
        <v>-0.83131843237106684</v>
      </c>
      <c r="N11">
        <v>63</v>
      </c>
      <c r="P11" s="5"/>
      <c r="AP11" s="5" t="s">
        <v>93</v>
      </c>
      <c r="AQ11" t="s">
        <v>112</v>
      </c>
      <c r="AR11" t="s">
        <v>113</v>
      </c>
      <c r="AS11" t="s">
        <v>114</v>
      </c>
      <c r="AT11" t="s">
        <v>115</v>
      </c>
    </row>
    <row r="12" spans="1:78" x14ac:dyDescent="0.25">
      <c r="A12" t="str">
        <f ca="1">OFFSET(Results_Grouping_Chicken!$E$9,0,N11)</f>
        <v>S3_07_Van - Gleaning (UG)</v>
      </c>
      <c r="B12">
        <f ca="1">OFFSET(Results_Grouping_Chicken!F$41,0,$N11)</f>
        <v>-1.4599793902637499</v>
      </c>
      <c r="C12">
        <f ca="1">OFFSET(Results_Grouping_Chicken!G$41,0,$N11)</f>
        <v>0.10808163114279699</v>
      </c>
      <c r="D12">
        <f ca="1">OFFSET(Results_Grouping_Chicken!H$41,0,$N11)</f>
        <v>0.10927614874991599</v>
      </c>
      <c r="E12">
        <f ca="1">OFFSET(Results_Grouping_Chicken!I$41,0,$N11)</f>
        <v>4.63499763202075E-3</v>
      </c>
      <c r="F12">
        <f ca="1">OFFSET(Results_Grouping_Chicken!J$41,0,$N11)</f>
        <v>31.180306757521699</v>
      </c>
      <c r="G12">
        <f ca="1">OFFSET(Results_Grouping_Chicken!K$41,0,$N11)</f>
        <v>1.0017216740640799E-2</v>
      </c>
      <c r="H12">
        <f ca="1">G3</f>
        <v>7.3428519496879494E-2</v>
      </c>
      <c r="I12">
        <f t="shared" ca="1" si="5"/>
        <v>30.025765881020202</v>
      </c>
      <c r="M12">
        <f t="shared" ca="1" si="6"/>
        <v>-1.2279693959983753</v>
      </c>
      <c r="N12">
        <v>70</v>
      </c>
      <c r="AP12" t="s">
        <v>246</v>
      </c>
      <c r="AQ12">
        <f ca="1">$I$31</f>
        <v>10.835935659551419</v>
      </c>
      <c r="AR12">
        <f ca="1">$I$32</f>
        <v>11.956013794508239</v>
      </c>
      <c r="AS12">
        <f ca="1">$I$33</f>
        <v>13.072091650411592</v>
      </c>
      <c r="AT12">
        <f ca="1">AS12-AQ12</f>
        <v>2.2361559908601727</v>
      </c>
    </row>
    <row r="13" spans="1:78" x14ac:dyDescent="0.25">
      <c r="A13" t="str">
        <f ca="1">OFFSET(Results_Grouping_Chicken!$E$9,0,N12)</f>
        <v>S3_14_Van - Gleaning (UG)</v>
      </c>
      <c r="B13">
        <f ca="1">OFFSET(Results_Grouping_Chicken!F$41,0,$N12)</f>
        <v>-1.4599793902637499</v>
      </c>
      <c r="C13">
        <f ca="1">OFFSET(Results_Grouping_Chicken!G$41,0,$N12)</f>
        <v>0.11687897321255999</v>
      </c>
      <c r="D13">
        <f ca="1">OFFSET(Results_Grouping_Chicken!H$41,0,$N12)</f>
        <v>0.23634143799400401</v>
      </c>
      <c r="E13">
        <f ca="1">OFFSET(Results_Grouping_Chicken!I$41,0,$N12)</f>
        <v>5.0122648811387199E-3</v>
      </c>
      <c r="F13">
        <f ca="1">OFFSET(Results_Grouping_Chicken!J$41,0,$N12)</f>
        <v>33.718238702901402</v>
      </c>
      <c r="G13">
        <f ca="1">OFFSET(Results_Grouping_Chicken!K$41,0,$N12)</f>
        <v>1.1909692799003601E-2</v>
      </c>
      <c r="H13">
        <f t="shared" ref="H13:H14" ca="1" si="8">G4</f>
        <v>8.0482380663308206E-2</v>
      </c>
      <c r="I13">
        <f t="shared" ca="1" si="5"/>
        <v>32.708884062187664</v>
      </c>
      <c r="M13">
        <f t="shared" ca="1" si="6"/>
        <v>-1.0898370213770434</v>
      </c>
      <c r="N13">
        <v>77</v>
      </c>
      <c r="AP13" t="s">
        <v>105</v>
      </c>
      <c r="AQ13">
        <f ca="1">$I$34</f>
        <v>9.9561986047368993</v>
      </c>
      <c r="AR13">
        <f ca="1">$I$35</f>
        <v>11.004670235232053</v>
      </c>
      <c r="AS13">
        <f ca="1">$I$36</f>
        <v>12.049397324189759</v>
      </c>
      <c r="AT13">
        <f t="shared" ref="AT13:AT20" ca="1" si="9">AS13-AQ13</f>
        <v>2.0931987194528592</v>
      </c>
    </row>
    <row r="14" spans="1:78" x14ac:dyDescent="0.25">
      <c r="A14" t="str">
        <f ca="1">OFFSET(Results_Grouping_Chicken!$E$9,0,N13)</f>
        <v>S3_20_Van - Gleaning (UG)</v>
      </c>
      <c r="B14">
        <f ca="1">OFFSET(Results_Grouping_Chicken!F$41,0,$N13)</f>
        <v>-1.4599793902637499</v>
      </c>
      <c r="C14">
        <f ca="1">OFFSET(Results_Grouping_Chicken!G$41,0,$N13)</f>
        <v>0.125644896203502</v>
      </c>
      <c r="D14">
        <f ca="1">OFFSET(Results_Grouping_Chicken!H$41,0,$N13)</f>
        <v>0.36295292263364898</v>
      </c>
      <c r="E14">
        <f ca="1">OFFSET(Results_Grouping_Chicken!I$41,0,$N13)</f>
        <v>5.3881847472241201E-3</v>
      </c>
      <c r="F14">
        <f ca="1">OFFSET(Results_Grouping_Chicken!J$41,0,$N13)</f>
        <v>36.247106605619003</v>
      </c>
      <c r="G14">
        <f ca="1">OFFSET(Results_Grouping_Chicken!K$41,0,$N13)</f>
        <v>1.37954100143009E-2</v>
      </c>
      <c r="H14">
        <f t="shared" ca="1" si="8"/>
        <v>8.7511049468428304E-2</v>
      </c>
      <c r="I14">
        <f t="shared" ca="1" si="5"/>
        <v>35.382419678422359</v>
      </c>
      <c r="M14">
        <f t="shared" ca="1" si="6"/>
        <v>-0.952197976665074</v>
      </c>
      <c r="N14">
        <v>84</v>
      </c>
      <c r="AP14" t="s">
        <v>106</v>
      </c>
      <c r="AQ14">
        <f ca="1">$I$37</f>
        <v>10.136757508299674</v>
      </c>
      <c r="AR14">
        <f ca="1">$I$38</f>
        <v>11.201002914943322</v>
      </c>
      <c r="AS14">
        <f ca="1">$I$39</f>
        <v>12.261447445134761</v>
      </c>
      <c r="AT14">
        <f t="shared" ca="1" si="9"/>
        <v>2.1246899368350878</v>
      </c>
    </row>
    <row r="15" spans="1:78" x14ac:dyDescent="0.25">
      <c r="A15" t="str">
        <f ca="1">OFFSET(Results_Grouping_Chicken!$E$9,0,N14)</f>
        <v>S4_07 - Retail Donation to PA (CSC)</v>
      </c>
      <c r="B15">
        <f ca="1">OFFSET(Results_Grouping_Chicken!F$41,0,$N14)</f>
        <v>-1.4599793902637499</v>
      </c>
      <c r="C15">
        <f ca="1">OFFSET(Results_Grouping_Chicken!G$41,0,$N14)</f>
        <v>0.17345420436494599</v>
      </c>
      <c r="D15">
        <f ca="1">OFFSET(Results_Grouping_Chicken!H$41,0,$N14)</f>
        <v>0.10927614874991599</v>
      </c>
      <c r="E15">
        <f ca="1">OFFSET(Results_Grouping_Chicken!I$41,0,$N14)</f>
        <v>3.9319272531894399E-3</v>
      </c>
      <c r="F15">
        <f ca="1">OFFSET(Results_Grouping_Chicken!J$41,0,$N14)</f>
        <v>32.446084041872602</v>
      </c>
      <c r="G15">
        <f ca="1">OFFSET(Results_Grouping_Chicken!K$41,0,$N14)</f>
        <v>3.8609719185438698E-3</v>
      </c>
      <c r="H15">
        <f ca="1">G3+E3</f>
        <v>8.2165783209488169E-2</v>
      </c>
      <c r="I15">
        <f t="shared" ca="1" si="5"/>
        <v>31.358793687104935</v>
      </c>
      <c r="M15">
        <f t="shared" ca="1" si="6"/>
        <v>-1.1694561379771544</v>
      </c>
      <c r="N15">
        <v>91</v>
      </c>
      <c r="AP15" t="s">
        <v>107</v>
      </c>
      <c r="AQ15">
        <f ca="1">$I$40</f>
        <v>10.032775104605903</v>
      </c>
      <c r="AR15">
        <f ca="1">$I$41</f>
        <v>11.088556827227965</v>
      </c>
      <c r="AS15">
        <f ca="1">$I$42</f>
        <v>12.140567900840756</v>
      </c>
      <c r="AT15">
        <f t="shared" ca="1" si="9"/>
        <v>2.1077927962348522</v>
      </c>
    </row>
    <row r="16" spans="1:78" x14ac:dyDescent="0.25">
      <c r="A16" t="str">
        <f ca="1">OFFSET(Results_Grouping_Chicken!$E$9,0,N15)</f>
        <v>S4_14 - Retail Donation to PA (CSC)</v>
      </c>
      <c r="B16">
        <f ca="1">OFFSET(Results_Grouping_Chicken!F$41,0,$N15)</f>
        <v>-1.4599793902637499</v>
      </c>
      <c r="C16">
        <f ca="1">OFFSET(Results_Grouping_Chicken!G$41,0,$N15)</f>
        <v>0.18757256983651099</v>
      </c>
      <c r="D16">
        <f ca="1">OFFSET(Results_Grouping_Chicken!H$41,0,$N15)</f>
        <v>0.23634143799400401</v>
      </c>
      <c r="E16">
        <f ca="1">OFFSET(Results_Grouping_Chicken!I$41,0,$N15)</f>
        <v>4.2519678435653302E-3</v>
      </c>
      <c r="F16">
        <f ca="1">OFFSET(Results_Grouping_Chicken!J$41,0,$N15)</f>
        <v>35.087044370862301</v>
      </c>
      <c r="G16">
        <f ca="1">OFFSET(Results_Grouping_Chicken!K$41,0,$N15)</f>
        <v>5.2523582820848298E-3</v>
      </c>
      <c r="H16">
        <f t="shared" ref="H16:H17" ca="1" si="10">G4+E4</f>
        <v>8.9930817003687352E-2</v>
      </c>
      <c r="I16">
        <f t="shared" ca="1" si="5"/>
        <v>34.150414131558406</v>
      </c>
      <c r="M16">
        <f t="shared" ca="1" si="6"/>
        <v>-1.0265610563075847</v>
      </c>
      <c r="N16">
        <v>98</v>
      </c>
      <c r="AP16" t="s">
        <v>108</v>
      </c>
      <c r="AQ16">
        <f ca="1">$I$43</f>
        <v>10.554179286592833</v>
      </c>
      <c r="AR16">
        <f ca="1">$I$44</f>
        <v>11.652400884492904</v>
      </c>
      <c r="AS16">
        <f ca="1">$I$45</f>
        <v>12.74670026240053</v>
      </c>
      <c r="AT16">
        <f t="shared" ca="1" si="9"/>
        <v>2.1925209758076978</v>
      </c>
    </row>
    <row r="17" spans="1:46" x14ac:dyDescent="0.25">
      <c r="A17" t="str">
        <f ca="1">OFFSET(Results_Grouping_Chicken!$E$9,0,N16)</f>
        <v>S4_20 - Retail Donation to PA (CSC)</v>
      </c>
      <c r="B17">
        <f ca="1">OFFSET(Results_Grouping_Chicken!F$41,0,$N16)</f>
        <v>-1.4599793902637499</v>
      </c>
      <c r="C17">
        <f ca="1">OFFSET(Results_Grouping_Chicken!G$41,0,$N16)</f>
        <v>0.20164051257425</v>
      </c>
      <c r="D17">
        <f ca="1">OFFSET(Results_Grouping_Chicken!H$41,0,$N16)</f>
        <v>0.36295292263364898</v>
      </c>
      <c r="E17">
        <f ca="1">OFFSET(Results_Grouping_Chicken!I$41,0,$N16)</f>
        <v>4.5708654318327296E-3</v>
      </c>
      <c r="F17">
        <f ca="1">OFFSET(Results_Grouping_Chicken!J$41,0,$N16)</f>
        <v>37.718572698676901</v>
      </c>
      <c r="G17">
        <f ca="1">OFFSET(Results_Grouping_Chicken!K$41,0,$N16)</f>
        <v>6.6387754086131298E-3</v>
      </c>
      <c r="H17">
        <f t="shared" ca="1" si="10"/>
        <v>9.7668118534335907E-2</v>
      </c>
      <c r="I17">
        <f t="shared" ca="1" si="5"/>
        <v>36.932064502995829</v>
      </c>
      <c r="M17">
        <f t="shared" ca="1" si="6"/>
        <v>-0.8841763142154051</v>
      </c>
      <c r="N17">
        <v>105</v>
      </c>
      <c r="AP17" t="s">
        <v>109</v>
      </c>
      <c r="AQ17">
        <f ca="1">$I$46</f>
        <v>11.964634655102541</v>
      </c>
      <c r="AR17">
        <f ca="1">$I$47</f>
        <v>13.177660759741809</v>
      </c>
      <c r="AS17">
        <f ca="1">$I$48</f>
        <v>14.386354628293086</v>
      </c>
      <c r="AT17">
        <f t="shared" ca="1" si="9"/>
        <v>2.4217199731905446</v>
      </c>
    </row>
    <row r="18" spans="1:46" x14ac:dyDescent="0.25">
      <c r="A18" t="str">
        <f ca="1">OFFSET(Results_Grouping_Chicken!$E$9,0,N17)</f>
        <v>S5_07 - Retail Donation to Food Bank (Estimate)</v>
      </c>
      <c r="B18">
        <f ca="1">OFFSET(Results_Grouping_Chicken!F$41,0,$N17)</f>
        <v>-1.4599793902637499</v>
      </c>
      <c r="C18">
        <f ca="1">OFFSET(Results_Grouping_Chicken!G$41,0,$N17)</f>
        <v>0.30125512714873698</v>
      </c>
      <c r="D18">
        <f ca="1">OFFSET(Results_Grouping_Chicken!H$41,0,$N17)</f>
        <v>0.10927614874991599</v>
      </c>
      <c r="E18">
        <f ca="1">OFFSET(Results_Grouping_Chicken!I$41,0,$N17)</f>
        <v>9.2810578851627492E-3</v>
      </c>
      <c r="F18">
        <f ca="1">OFFSET(Results_Grouping_Chicken!J$41,0,$N17)</f>
        <v>35.984383862191599</v>
      </c>
      <c r="G18">
        <f ca="1">OFFSET(Results_Grouping_Chicken!K$41,0,$N17)</f>
        <v>1.1644520160287599E-2</v>
      </c>
      <c r="H18">
        <f ca="1">G3+E3</f>
        <v>8.2165783209488169E-2</v>
      </c>
      <c r="I18">
        <f t="shared" ca="1" si="5"/>
        <v>35.03802710908144</v>
      </c>
      <c r="M18">
        <f t="shared" ca="1" si="6"/>
        <v>-1.0285225363196466</v>
      </c>
      <c r="N18">
        <v>112</v>
      </c>
      <c r="AP18" t="s">
        <v>110</v>
      </c>
      <c r="AQ18">
        <f ca="1">$I$49</f>
        <v>10.674227540861271</v>
      </c>
      <c r="AR18">
        <f ca="1">$I$50</f>
        <v>11.782220508294863</v>
      </c>
      <c r="AS18">
        <f ca="1">$I$51</f>
        <v>12.886256357987605</v>
      </c>
      <c r="AT18">
        <f t="shared" ca="1" si="9"/>
        <v>2.2120288171263347</v>
      </c>
    </row>
    <row r="19" spans="1:46" x14ac:dyDescent="0.25">
      <c r="A19" t="str">
        <f ca="1">OFFSET(Results_Grouping_Chicken!$E$9,0,N18)</f>
        <v>S5_14 - Retail Donation to Food Bank (Estimate)</v>
      </c>
      <c r="B19">
        <f ca="1">OFFSET(Results_Grouping_Chicken!F$41,0,$N18)</f>
        <v>-1.4599793902637499</v>
      </c>
      <c r="C19">
        <f ca="1">OFFSET(Results_Grouping_Chicken!G$41,0,$N18)</f>
        <v>0.32577589331200701</v>
      </c>
      <c r="D19">
        <f ca="1">OFFSET(Results_Grouping_Chicken!H$41,0,$N18)</f>
        <v>0.23634143799400401</v>
      </c>
      <c r="E19">
        <f ca="1">OFFSET(Results_Grouping_Chicken!I$41,0,$N18)</f>
        <v>1.0036492829303899E-2</v>
      </c>
      <c r="F19">
        <f ca="1">OFFSET(Results_Grouping_Chicken!J$41,0,$N18)</f>
        <v>38.913345339346698</v>
      </c>
      <c r="G19">
        <f ca="1">OFFSET(Results_Grouping_Chicken!K$41,0,$N18)</f>
        <v>1.36694511481565E-2</v>
      </c>
      <c r="H19">
        <f t="shared" ref="H19:H20" ca="1" si="11">G4+E4</f>
        <v>8.9930817003687352E-2</v>
      </c>
      <c r="I19">
        <f t="shared" ca="1" si="5"/>
        <v>38.129120041370108</v>
      </c>
      <c r="M19">
        <f t="shared" ca="1" si="6"/>
        <v>-0.87415611498027856</v>
      </c>
      <c r="N19">
        <v>119</v>
      </c>
      <c r="AP19" t="s">
        <v>111</v>
      </c>
      <c r="AQ19">
        <f ca="1">$I$52</f>
        <v>9.2148053193005701</v>
      </c>
      <c r="AR19">
        <f ca="1">$I$53</f>
        <v>10.204008105909402</v>
      </c>
      <c r="AS19">
        <f ca="1">$I$54</f>
        <v>11.189678025423275</v>
      </c>
      <c r="AT19">
        <f t="shared" ca="1" si="9"/>
        <v>1.9748727061227047</v>
      </c>
    </row>
    <row r="20" spans="1:46" x14ac:dyDescent="0.25">
      <c r="A20" t="str">
        <f ca="1">OFFSET(Results_Grouping_Chicken!$E$9,0,N19)</f>
        <v>S5_20 - Retail Donation to Food Bank (Estimate)</v>
      </c>
      <c r="B20">
        <f ca="1">OFFSET(Results_Grouping_Chicken!F$41,0,$N19)</f>
        <v>-1.4599793902637499</v>
      </c>
      <c r="C20">
        <f ca="1">OFFSET(Results_Grouping_Chicken!G$41,0,$N19)</f>
        <v>0.35020908531040701</v>
      </c>
      <c r="D20">
        <f ca="1">OFFSET(Results_Grouping_Chicken!H$41,0,$N19)</f>
        <v>0.36295292263364898</v>
      </c>
      <c r="E20">
        <f ca="1">OFFSET(Results_Grouping_Chicken!I$41,0,$N19)</f>
        <v>1.07892297915017E-2</v>
      </c>
      <c r="F20">
        <f ca="1">OFFSET(Results_Grouping_Chicken!J$41,0,$N19)</f>
        <v>41.831846239797798</v>
      </c>
      <c r="G20">
        <f ca="1">OFFSET(Results_Grouping_Chicken!K$41,0,$N19)</f>
        <v>1.56871502396402E-2</v>
      </c>
      <c r="H20">
        <f t="shared" ca="1" si="11"/>
        <v>9.7668118534335907E-2</v>
      </c>
      <c r="I20">
        <f t="shared" ca="1" si="5"/>
        <v>41.209173356043586</v>
      </c>
      <c r="M20">
        <f t="shared" ca="1" si="6"/>
        <v>-0.72034100228855213</v>
      </c>
      <c r="N20">
        <v>126</v>
      </c>
      <c r="AP20" s="12" t="s">
        <v>228</v>
      </c>
      <c r="AQ20" s="12">
        <f ca="1">I55</f>
        <v>21.479317026731309</v>
      </c>
      <c r="AR20" s="12">
        <f ca="1">I56</f>
        <v>23.466794022084457</v>
      </c>
      <c r="AS20" s="12">
        <f ca="1">I57</f>
        <v>25.447172885311453</v>
      </c>
      <c r="AT20" s="12">
        <f t="shared" ca="1" si="9"/>
        <v>3.967855858580144</v>
      </c>
    </row>
    <row r="21" spans="1:46" x14ac:dyDescent="0.25">
      <c r="A21" t="str">
        <f ca="1">OFFSET(Results_Grouping_Chicken!$E$9,0,N20)</f>
        <v>S6_07 - Prepared Food from Retail (Estimate)</v>
      </c>
      <c r="B21">
        <f ca="1">OFFSET(Results_Grouping_Chicken!F$41,0,$N20)</f>
        <v>-1.4599793902637499</v>
      </c>
      <c r="C21">
        <f ca="1">OFFSET(Results_Grouping_Chicken!G$41,0,$N20)</f>
        <v>0.19097483106847599</v>
      </c>
      <c r="D21">
        <f ca="1">OFFSET(Results_Grouping_Chicken!H$41,0,$N20)</f>
        <v>0.10927614874991599</v>
      </c>
      <c r="E21">
        <f ca="1">OFFSET(Results_Grouping_Chicken!I$41,0,$N20)</f>
        <v>4.8651778456977801E-3</v>
      </c>
      <c r="F21">
        <f ca="1">OFFSET(Results_Grouping_Chicken!J$41,0,$N20)</f>
        <v>32.7287627097705</v>
      </c>
      <c r="G21">
        <f ca="1">OFFSET(Results_Grouping_Chicken!K$41,0,$N20)</f>
        <v>4.0318573427424002E-3</v>
      </c>
      <c r="H21">
        <f ca="1">G3+E3</f>
        <v>8.2165783209488169E-2</v>
      </c>
      <c r="I21">
        <f t="shared" ca="1" si="5"/>
        <v>31.660097117723069</v>
      </c>
      <c r="M21">
        <f t="shared" ca="1" si="6"/>
        <v>-1.1508313752569175</v>
      </c>
      <c r="N21">
        <v>133</v>
      </c>
      <c r="P21" s="5"/>
      <c r="AP21" s="5" t="s">
        <v>94</v>
      </c>
      <c r="AQ21" t="s">
        <v>112</v>
      </c>
      <c r="AR21" t="s">
        <v>113</v>
      </c>
      <c r="AS21" t="s">
        <v>114</v>
      </c>
      <c r="AT21" t="s">
        <v>115</v>
      </c>
    </row>
    <row r="22" spans="1:46" x14ac:dyDescent="0.25">
      <c r="A22" t="str">
        <f ca="1">OFFSET(Results_Grouping_Chicken!$E$9,0,N21)</f>
        <v>S6_14 - Prepared Food from Retail (Estimate)</v>
      </c>
      <c r="B22">
        <f ca="1">OFFSET(Results_Grouping_Chicken!F$41,0,$N21)</f>
        <v>-1.4599793902637499</v>
      </c>
      <c r="C22">
        <f ca="1">OFFSET(Results_Grouping_Chicken!G$41,0,$N21)</f>
        <v>0.206519294062421</v>
      </c>
      <c r="D22">
        <f ca="1">OFFSET(Results_Grouping_Chicken!H$41,0,$N21)</f>
        <v>0.23634143799400401</v>
      </c>
      <c r="E22">
        <f ca="1">OFFSET(Results_Grouping_Chicken!I$41,0,$N21)</f>
        <v>5.2611806936034202E-3</v>
      </c>
      <c r="F22">
        <f ca="1">OFFSET(Results_Grouping_Chicken!J$41,0,$N21)</f>
        <v>35.3927317675426</v>
      </c>
      <c r="G22">
        <f ca="1">OFFSET(Results_Grouping_Chicken!K$41,0,$N21)</f>
        <v>5.4371529849971904E-3</v>
      </c>
      <c r="H22">
        <f t="shared" ref="H22:H23" ca="1" si="12">G4+E4</f>
        <v>8.9930817003687352E-2</v>
      </c>
      <c r="I22">
        <f t="shared" ca="1" si="5"/>
        <v>34.476242260017564</v>
      </c>
      <c r="M22">
        <f t="shared" ca="1" si="6"/>
        <v>-1.0064203245287242</v>
      </c>
      <c r="N22">
        <v>140</v>
      </c>
      <c r="AP22" t="s">
        <v>246</v>
      </c>
      <c r="AQ22">
        <f ca="1">$I$59</f>
        <v>0.49688401741554816</v>
      </c>
      <c r="AR22">
        <f ca="1">$I$60</f>
        <v>0.77541143731475826</v>
      </c>
      <c r="AS22">
        <f ca="1">$I$61</f>
        <v>1.0529441164286122</v>
      </c>
      <c r="AT22">
        <f ca="1">AS22-AQ22</f>
        <v>0.55606009901306397</v>
      </c>
    </row>
    <row r="23" spans="1:46" x14ac:dyDescent="0.25">
      <c r="A23" t="str">
        <f ca="1">OFFSET(Results_Grouping_Chicken!$E$9,0,N22)</f>
        <v>S6_20 - Prepared Food from Retail (Estimate)</v>
      </c>
      <c r="B23">
        <f ca="1">OFFSET(Results_Grouping_Chicken!F$41,0,$N22)</f>
        <v>-1.4599793902637499</v>
      </c>
      <c r="C23">
        <f ca="1">OFFSET(Results_Grouping_Chicken!G$41,0,$N22)</f>
        <v>0.22200824111710299</v>
      </c>
      <c r="D23">
        <f ca="1">OFFSET(Results_Grouping_Chicken!H$41,0,$N22)</f>
        <v>0.36295292263364898</v>
      </c>
      <c r="E23">
        <f ca="1">OFFSET(Results_Grouping_Chicken!I$41,0,$N22)</f>
        <v>5.6557692456236696E-3</v>
      </c>
      <c r="F23">
        <f ca="1">OFFSET(Results_Grouping_Chicken!J$41,0,$N22)</f>
        <v>38.047186650108202</v>
      </c>
      <c r="G23">
        <f ca="1">OFFSET(Results_Grouping_Chicken!K$41,0,$N22)</f>
        <v>6.83742971424392E-3</v>
      </c>
      <c r="H23">
        <f t="shared" ca="1" si="12"/>
        <v>9.7668118534335907E-2</v>
      </c>
      <c r="I23">
        <f t="shared" ca="1" si="5"/>
        <v>37.282329741089413</v>
      </c>
      <c r="M23">
        <f t="shared" ca="1" si="6"/>
        <v>-0.86252502755313032</v>
      </c>
      <c r="N23">
        <v>147</v>
      </c>
      <c r="AP23" t="s">
        <v>105</v>
      </c>
      <c r="AQ23">
        <f ca="1">$I$62</f>
        <v>0.28661856854024098</v>
      </c>
      <c r="AR23">
        <f ca="1">$I$63</f>
        <v>0.54803135887983379</v>
      </c>
      <c r="AS23">
        <f ca="1">$I$64</f>
        <v>0.80851053211106827</v>
      </c>
      <c r="AT23">
        <f t="shared" ref="AT23:AT30" ca="1" si="13">AS23-AQ23</f>
        <v>0.52189196357082723</v>
      </c>
    </row>
    <row r="24" spans="1:46" x14ac:dyDescent="0.25">
      <c r="A24" t="str">
        <f ca="1">OFFSET(Results_Grouping_Chicken!$E$9,0,N23)</f>
        <v>S7_07 - Direct Donation of Prepared Food (Estimate)</v>
      </c>
      <c r="B24">
        <f ca="1">OFFSET(Results_Grouping_Chicken!F$41,0,$N23)</f>
        <v>-1.4599793902637499</v>
      </c>
      <c r="C24">
        <f ca="1">OFFSET(Results_Grouping_Chicken!G$41,0,$N23)</f>
        <v>0</v>
      </c>
      <c r="D24">
        <f ca="1">OFFSET(Results_Grouping_Chicken!H$41,0,$N23)</f>
        <v>0.10927614874991599</v>
      </c>
      <c r="E24">
        <f ca="1">OFFSET(Results_Grouping_Chicken!I$41,0,$N23)</f>
        <v>0</v>
      </c>
      <c r="F24">
        <f ca="1">OFFSET(Results_Grouping_Chicken!J$41,0,$N23)</f>
        <v>29.215478237426101</v>
      </c>
      <c r="G24">
        <f ca="1">OFFSET(Results_Grouping_Chicken!K$41,0,$N23)</f>
        <v>9.9604756811521298E-4</v>
      </c>
      <c r="H24">
        <f ca="1">G3+E3</f>
        <v>8.2165783209488169E-2</v>
      </c>
      <c r="I24">
        <f t="shared" ca="1" si="5"/>
        <v>27.947936826689869</v>
      </c>
      <c r="M24">
        <f t="shared" ca="1" si="6"/>
        <v>-1.3497071939457186</v>
      </c>
      <c r="N24">
        <v>154</v>
      </c>
      <c r="AP24" t="s">
        <v>106</v>
      </c>
      <c r="AQ24">
        <f ca="1">$I$65</f>
        <v>0.46254074550096452</v>
      </c>
      <c r="AR24">
        <f ca="1">$I$66</f>
        <v>0.739349904009861</v>
      </c>
      <c r="AS24">
        <f ca="1">$I$67</f>
        <v>1.0151704583812213</v>
      </c>
      <c r="AT24">
        <f t="shared" ca="1" si="13"/>
        <v>0.55262971288025686</v>
      </c>
    </row>
    <row r="25" spans="1:46" x14ac:dyDescent="0.25">
      <c r="A25" t="str">
        <f ca="1">OFFSET(Results_Grouping_Chicken!$E$9,0,N24)</f>
        <v>S7_14 - Direct Donation of Prepared Food (Estimate)</v>
      </c>
      <c r="B25">
        <f ca="1">OFFSET(Results_Grouping_Chicken!F$41,0,$N24)</f>
        <v>-1.4599793902637499</v>
      </c>
      <c r="C25">
        <f ca="1">OFFSET(Results_Grouping_Chicken!G$41,0,$N24)</f>
        <v>0</v>
      </c>
      <c r="D25">
        <f ca="1">OFFSET(Results_Grouping_Chicken!H$41,0,$N24)</f>
        <v>0.23634143799400401</v>
      </c>
      <c r="E25">
        <f ca="1">OFFSET(Results_Grouping_Chicken!I$41,0,$N24)</f>
        <v>0</v>
      </c>
      <c r="F25">
        <f ca="1">OFFSET(Results_Grouping_Chicken!J$41,0,$N24)</f>
        <v>31.593482280007301</v>
      </c>
      <c r="G25">
        <f ca="1">OFFSET(Results_Grouping_Chicken!K$41,0,$N24)</f>
        <v>2.1542424147608101E-3</v>
      </c>
      <c r="H25">
        <f t="shared" ref="H25:H26" ca="1" si="14">G4+E4</f>
        <v>8.9930817003687352E-2</v>
      </c>
      <c r="I25">
        <f t="shared" ca="1" si="5"/>
        <v>30.461929387156001</v>
      </c>
      <c r="M25">
        <f t="shared" ca="1" si="6"/>
        <v>-1.2214837098549849</v>
      </c>
      <c r="N25">
        <v>161</v>
      </c>
      <c r="AP25" t="s">
        <v>107</v>
      </c>
      <c r="AQ25">
        <f ca="1">$I$68</f>
        <v>0.35855834180719431</v>
      </c>
      <c r="AR25">
        <f ca="1">$I$69</f>
        <v>0.62690381629450465</v>
      </c>
      <c r="AS25">
        <f ca="1">$I$70</f>
        <v>0.89429091408721417</v>
      </c>
      <c r="AT25">
        <f t="shared" ca="1" si="13"/>
        <v>0.53573257228001991</v>
      </c>
    </row>
    <row r="26" spans="1:46" x14ac:dyDescent="0.25">
      <c r="A26" t="str">
        <f ca="1">OFFSET(Results_Grouping_Chicken!$E$9,0,N25)</f>
        <v>S7_20 - Direct Donation of Prepared Food (Estimate)</v>
      </c>
      <c r="B26">
        <f ca="1">OFFSET(Results_Grouping_Chicken!F$41,0,$N25)</f>
        <v>-1.4599793902637499</v>
      </c>
      <c r="C26">
        <f ca="1">OFFSET(Results_Grouping_Chicken!G$41,0,$N25)</f>
        <v>0</v>
      </c>
      <c r="D26">
        <f ca="1">OFFSET(Results_Grouping_Chicken!H$41,0,$N25)</f>
        <v>0.36295292263364898</v>
      </c>
      <c r="E26">
        <f ca="1">OFFSET(Results_Grouping_Chicken!I$41,0,$N25)</f>
        <v>0</v>
      </c>
      <c r="F26">
        <f ca="1">OFFSET(Results_Grouping_Chicken!J$41,0,$N25)</f>
        <v>33.962993451007797</v>
      </c>
      <c r="G26">
        <f ca="1">OFFSET(Results_Grouping_Chicken!K$41,0,$N25)</f>
        <v>3.3083008512398101E-3</v>
      </c>
      <c r="H26">
        <f t="shared" ca="1" si="14"/>
        <v>9.7668118534335907E-2</v>
      </c>
      <c r="I26">
        <f t="shared" ca="1" si="5"/>
        <v>32.96694340276327</v>
      </c>
      <c r="M26">
        <f t="shared" ca="1" si="6"/>
        <v>-1.0937181667788611</v>
      </c>
      <c r="N26">
        <v>168</v>
      </c>
      <c r="AP26" t="s">
        <v>108</v>
      </c>
      <c r="AQ26">
        <f ca="1">$I$71</f>
        <v>0.48723374413628373</v>
      </c>
      <c r="AR26">
        <f ca="1">$I$72</f>
        <v>0.76605279788293257</v>
      </c>
      <c r="AS26">
        <f ca="1">$I$73</f>
        <v>1.0438760692947708</v>
      </c>
      <c r="AT26">
        <f t="shared" ca="1" si="13"/>
        <v>0.55664232515848711</v>
      </c>
    </row>
    <row r="27" spans="1:46" x14ac:dyDescent="0.25">
      <c r="A27" t="str">
        <f ca="1">OFFSET(Results_Grouping_Chicken!$E$9,0,N26)</f>
        <v>S8_07_Car - Local Small Business Food Rescue App (Estimate)</v>
      </c>
      <c r="B27">
        <f ca="1">OFFSET(Results_Grouping_Chicken!F$41,0,$N26)</f>
        <v>-1.4599793902637499</v>
      </c>
      <c r="C27">
        <f ca="1">OFFSET(Results_Grouping_Chicken!G$41,0,$N26)</f>
        <v>1.56108783928451</v>
      </c>
      <c r="D27">
        <f ca="1">OFFSET(Results_Grouping_Chicken!H$41,0,$N26)</f>
        <v>0.10927614874991599</v>
      </c>
      <c r="E27">
        <f ca="1">OFFSET(Results_Grouping_Chicken!I$41,0,$N26)</f>
        <v>7.0774690557409902E-3</v>
      </c>
      <c r="F27">
        <f ca="1">OFFSET(Results_Grouping_Chicken!J$41,0,$N26)</f>
        <v>58.402951275370697</v>
      </c>
      <c r="G27">
        <f ca="1">OFFSET(Results_Grouping_Chicken!K$41,0,$N26)</f>
        <v>0.22504382224650399</v>
      </c>
      <c r="H27" s="12">
        <f ca="1">G3+E3</f>
        <v>8.2165783209488169E-2</v>
      </c>
      <c r="I27">
        <f t="shared" ref="I27:I29" ca="1" si="15">SUM(B27:H27)</f>
        <v>58.927622947653106</v>
      </c>
      <c r="M27">
        <f t="shared" ref="M27:M29" ca="1" si="16">SUM(B27:E27,G27)</f>
        <v>0.4425058890729211</v>
      </c>
      <c r="N27">
        <v>175</v>
      </c>
      <c r="AP27" t="s">
        <v>109</v>
      </c>
      <c r="AQ27">
        <f ca="1">$I$74</f>
        <v>0.79987183651292171</v>
      </c>
      <c r="AR27">
        <f ca="1">$I$75</f>
        <v>1.1041381768483689</v>
      </c>
      <c r="AS27">
        <f ca="1">$I$76</f>
        <v>1.4073178516826137</v>
      </c>
      <c r="AT27">
        <f t="shared" ca="1" si="13"/>
        <v>0.60744601516969199</v>
      </c>
    </row>
    <row r="28" spans="1:46" x14ac:dyDescent="0.25">
      <c r="A28" t="str">
        <f ca="1">OFFSET(Results_Grouping_Chicken!$E$9,0,N27)</f>
        <v>S8_14_Car - Local Small Business Food Rescue App (Estimate)</v>
      </c>
      <c r="B28">
        <f ca="1">OFFSET(Results_Grouping_Chicken!F$41,0,$N27)</f>
        <v>-1.4599793902637499</v>
      </c>
      <c r="C28">
        <f ca="1">OFFSET(Results_Grouping_Chicken!G$41,0,$N27)</f>
        <v>1.6881531285286</v>
      </c>
      <c r="D28">
        <f ca="1">OFFSET(Results_Grouping_Chicken!H$41,0,$N27)</f>
        <v>0.23634143799400401</v>
      </c>
      <c r="E28">
        <f ca="1">OFFSET(Results_Grouping_Chicken!I$41,0,$N27)</f>
        <v>7.6535421184175901E-3</v>
      </c>
      <c r="F28">
        <f ca="1">OFFSET(Results_Grouping_Chicken!J$41,0,$N27)</f>
        <v>63.1566798675521</v>
      </c>
      <c r="G28">
        <f ca="1">OFFSET(Results_Grouping_Chicken!K$41,0,$N27)</f>
        <v>0.24443846386929699</v>
      </c>
      <c r="H28" s="12">
        <f ca="1">G4+E4</f>
        <v>8.9930817003687352E-2</v>
      </c>
      <c r="I28">
        <f t="shared" ca="1" si="15"/>
        <v>63.963217866802353</v>
      </c>
      <c r="M28">
        <f t="shared" ca="1" si="16"/>
        <v>0.71660718224656861</v>
      </c>
      <c r="N28">
        <v>182</v>
      </c>
      <c r="AP28" t="s">
        <v>110</v>
      </c>
      <c r="AQ28">
        <f ca="1">$I$77</f>
        <v>0.51957616764655057</v>
      </c>
      <c r="AR28">
        <f ca="1">$I$78</f>
        <v>0.80102774423706302</v>
      </c>
      <c r="AS28">
        <f ca="1">$I$79</f>
        <v>1.0814741366254657</v>
      </c>
      <c r="AT28">
        <f t="shared" ca="1" si="13"/>
        <v>0.56189796897891509</v>
      </c>
    </row>
    <row r="29" spans="1:46" x14ac:dyDescent="0.25">
      <c r="A29" t="str">
        <f ca="1">OFFSET(Results_Grouping_Chicken!$E$9,0,N28)</f>
        <v>S8_20_Car - Local Small Business Food Rescue App (Estimate)</v>
      </c>
      <c r="B29">
        <f ca="1">OFFSET(Results_Grouping_Chicken!F$41,0,$N28)</f>
        <v>-1.4599793902637499</v>
      </c>
      <c r="C29">
        <f ca="1">OFFSET(Results_Grouping_Chicken!G$41,0,$N28)</f>
        <v>1.81476461316825</v>
      </c>
      <c r="D29">
        <f ca="1">OFFSET(Results_Grouping_Chicken!H$41,0,$N28)</f>
        <v>0.36295292263364898</v>
      </c>
      <c r="E29">
        <f ca="1">OFFSET(Results_Grouping_Chicken!I$41,0,$N28)</f>
        <v>8.2275577772989092E-3</v>
      </c>
      <c r="F29">
        <f ca="1">OFFSET(Results_Grouping_Chicken!J$41,0,$N28)</f>
        <v>67.893430857618497</v>
      </c>
      <c r="G29">
        <f ca="1">OFFSET(Results_Grouping_Chicken!K$41,0,$N28)</f>
        <v>0.26376383891486699</v>
      </c>
      <c r="H29" s="12">
        <f ca="1">G5+E5</f>
        <v>9.7668118534335907E-2</v>
      </c>
      <c r="I29">
        <f t="shared" ca="1" si="15"/>
        <v>68.980828518383149</v>
      </c>
      <c r="M29">
        <f t="shared" ca="1" si="16"/>
        <v>0.98972954223031495</v>
      </c>
      <c r="AP29" t="s">
        <v>111</v>
      </c>
      <c r="AQ29">
        <f ca="1">$I$80</f>
        <v>0.1502097880360595</v>
      </c>
      <c r="AR29">
        <f ca="1">$I$81</f>
        <v>0.40159665930943222</v>
      </c>
      <c r="AS29">
        <f ca="1">$I$82</f>
        <v>0.65208572032825474</v>
      </c>
      <c r="AT29">
        <f t="shared" ca="1" si="13"/>
        <v>0.50187593229219529</v>
      </c>
    </row>
    <row r="30" spans="1:46" x14ac:dyDescent="0.25">
      <c r="A30" s="5" t="s">
        <v>93</v>
      </c>
      <c r="B30" t="str">
        <f>B2</f>
        <v>Avoided Disposal</v>
      </c>
      <c r="C30" t="s">
        <v>34</v>
      </c>
      <c r="D30" t="s">
        <v>35</v>
      </c>
      <c r="E30" t="s">
        <v>36</v>
      </c>
      <c r="F30" t="s">
        <v>99</v>
      </c>
      <c r="G30" t="s">
        <v>38</v>
      </c>
      <c r="H30" t="s">
        <v>95</v>
      </c>
      <c r="I30" t="s">
        <v>96</v>
      </c>
      <c r="J30" t="s">
        <v>102</v>
      </c>
      <c r="K30" t="s">
        <v>101</v>
      </c>
      <c r="L30" t="s">
        <v>103</v>
      </c>
      <c r="N30">
        <v>0</v>
      </c>
      <c r="AP30" s="12" t="s">
        <v>228</v>
      </c>
      <c r="AQ30" s="12">
        <f ca="1">I83</f>
        <v>3.3588150503095195</v>
      </c>
      <c r="AR30" s="12">
        <f ca="1">I84</f>
        <v>3.8713674661865558</v>
      </c>
      <c r="AS30" s="12">
        <f ca="1">I85</f>
        <v>4.3820893377211707</v>
      </c>
      <c r="AT30" s="12">
        <f t="shared" ca="1" si="13"/>
        <v>1.0232742874116512</v>
      </c>
    </row>
    <row r="31" spans="1:46" x14ac:dyDescent="0.25">
      <c r="A31" t="str">
        <f t="shared" ref="A31:A54" si="17">A3</f>
        <v>S1_07 - Redistribution from Grower/Packer (OFB)</v>
      </c>
      <c r="B31">
        <f ca="1">OFFSET(Results_Grouping_Milk!F$41,0,$N30)</f>
        <v>-1.4599793902637499</v>
      </c>
      <c r="C31" s="3">
        <f ca="1">OFFSET(Results_Grouping_Milk!G$41,0,$N30)</f>
        <v>0.148338528196264</v>
      </c>
      <c r="D31">
        <f ca="1">OFFSET(Results_Grouping_Milk!H$41,0,$N30)</f>
        <v>0.10927614874991599</v>
      </c>
      <c r="E31">
        <f ca="1">OFFSET(Results_Grouping_Milk!I$41,0,$N30)</f>
        <v>8.7372637126086703E-3</v>
      </c>
      <c r="F31">
        <f ca="1">OFFSET(Results_Grouping_Milk!J$41,0,$N30)</f>
        <v>11.9561345896595</v>
      </c>
      <c r="G31">
        <f ca="1">OFFSET(Results_Grouping_Milk!K$41,0,$N30)</f>
        <v>7.3428519496879494E-2</v>
      </c>
      <c r="H31">
        <v>0</v>
      </c>
      <c r="I31">
        <f t="shared" ca="1" si="5"/>
        <v>10.835935659551419</v>
      </c>
      <c r="M31">
        <f t="shared" ca="1" si="6"/>
        <v>-1.1201989301080817</v>
      </c>
      <c r="N31">
        <v>7</v>
      </c>
    </row>
    <row r="32" spans="1:46" x14ac:dyDescent="0.25">
      <c r="A32" t="str">
        <f t="shared" ca="1" si="17"/>
        <v>S1_14 - Redistribution from Grower/Packer (OFB)</v>
      </c>
      <c r="B32">
        <f ca="1">OFFSET(Results_Grouping_Milk!F$41,0,$N31)</f>
        <v>-1.4599793902637499</v>
      </c>
      <c r="C32" s="3">
        <f ca="1">OFFSET(Results_Grouping_Milk!G$41,0,$N31)</f>
        <v>0.160412594444797</v>
      </c>
      <c r="D32">
        <f ca="1">OFFSET(Results_Grouping_Milk!H$41,0,$N31)</f>
        <v>0.23634143799400401</v>
      </c>
      <c r="E32">
        <f ca="1">OFFSET(Results_Grouping_Milk!I$41,0,$N31)</f>
        <v>9.4484363403791408E-3</v>
      </c>
      <c r="F32">
        <f ca="1">OFFSET(Results_Grouping_Milk!J$41,0,$N31)</f>
        <v>12.9293083353295</v>
      </c>
      <c r="G32">
        <f ca="1">OFFSET(Results_Grouping_Milk!K$41,0,$N31)</f>
        <v>8.0482380663308206E-2</v>
      </c>
      <c r="H32">
        <v>0</v>
      </c>
      <c r="I32">
        <f t="shared" ca="1" si="5"/>
        <v>11.956013794508239</v>
      </c>
      <c r="M32">
        <f t="shared" ca="1" si="6"/>
        <v>-0.97329454082126166</v>
      </c>
      <c r="N32">
        <v>14</v>
      </c>
    </row>
    <row r="33" spans="1:14" x14ac:dyDescent="0.25">
      <c r="A33" t="str">
        <f t="shared" ca="1" si="17"/>
        <v>S1_20 - Redistribution from Grower/Packer (OFB)</v>
      </c>
      <c r="B33">
        <f ca="1">OFFSET(Results_Grouping_Milk!F$41,0,$N32)</f>
        <v>-1.4599793902637499</v>
      </c>
      <c r="C33" s="3">
        <f ca="1">OFFSET(Results_Grouping_Milk!G$41,0,$N32)</f>
        <v>0.17244353902815701</v>
      </c>
      <c r="D33">
        <f ca="1">OFFSET(Results_Grouping_Milk!H$41,0,$N32)</f>
        <v>0.36295292263364898</v>
      </c>
      <c r="E33">
        <f ca="1">OFFSET(Results_Grouping_Milk!I$41,0,$N32)</f>
        <v>1.01570690659076E-2</v>
      </c>
      <c r="F33">
        <f ca="1">OFFSET(Results_Grouping_Milk!J$41,0,$N32)</f>
        <v>13.8990064604792</v>
      </c>
      <c r="G33">
        <f ca="1">OFFSET(Results_Grouping_Milk!K$41,0,$N32)</f>
        <v>8.7511049468428304E-2</v>
      </c>
      <c r="H33">
        <v>0</v>
      </c>
      <c r="I33">
        <f t="shared" ca="1" si="5"/>
        <v>13.072091650411592</v>
      </c>
      <c r="M33">
        <f t="shared" ca="1" si="6"/>
        <v>-0.82691481006760781</v>
      </c>
      <c r="N33">
        <v>21</v>
      </c>
    </row>
    <row r="34" spans="1:14" x14ac:dyDescent="0.25">
      <c r="A34" t="str">
        <f t="shared" ca="1" si="17"/>
        <v>S2_07 - Gleaning (SH)</v>
      </c>
      <c r="B34">
        <f ca="1">OFFSET(Results_Grouping_Milk!F$41,0,$N33)</f>
        <v>-1.4599793902637499</v>
      </c>
      <c r="C34">
        <f ca="1">OFFSET(Results_Grouping_Milk!G$41,0,$N33)</f>
        <v>0.10808163114279699</v>
      </c>
      <c r="D34">
        <f ca="1">OFFSET(Results_Grouping_Milk!H$41,0,$N33)</f>
        <v>0.10927614874991599</v>
      </c>
      <c r="E34">
        <f ca="1">OFFSET(Results_Grouping_Milk!I$41,0,$N33)</f>
        <v>8.4165143037091602E-3</v>
      </c>
      <c r="F34">
        <f ca="1">OFFSET(Results_Grouping_Milk!J$41,0,$N33)</f>
        <v>11.181954045677699</v>
      </c>
      <c r="G34">
        <f ca="1">OFFSET(Results_Grouping_Milk!K$41,0,$N33)</f>
        <v>8.4496551265285606E-3</v>
      </c>
      <c r="H34">
        <v>0</v>
      </c>
      <c r="I34">
        <f t="shared" ca="1" si="5"/>
        <v>9.9561986047368993</v>
      </c>
      <c r="M34">
        <f t="shared" ca="1" si="6"/>
        <v>-1.2257554409407991</v>
      </c>
      <c r="N34">
        <v>28</v>
      </c>
    </row>
    <row r="35" spans="1:14" x14ac:dyDescent="0.25">
      <c r="A35" t="str">
        <f t="shared" ca="1" si="17"/>
        <v>S2_14 - Gleaning (SH)</v>
      </c>
      <c r="B35">
        <f ca="1">OFFSET(Results_Grouping_Milk!F$41,0,$N34)</f>
        <v>-1.4599793902637499</v>
      </c>
      <c r="C35">
        <f ca="1">OFFSET(Results_Grouping_Milk!G$41,0,$N34)</f>
        <v>0.11687897321255999</v>
      </c>
      <c r="D35">
        <f ca="1">OFFSET(Results_Grouping_Milk!H$41,0,$N34)</f>
        <v>0.23634143799400401</v>
      </c>
      <c r="E35">
        <f ca="1">OFFSET(Results_Grouping_Milk!I$41,0,$N34)</f>
        <v>9.1015794214529301E-3</v>
      </c>
      <c r="F35">
        <f ca="1">OFFSET(Results_Grouping_Milk!J$41,0,$N34)</f>
        <v>12.092113095907299</v>
      </c>
      <c r="G35">
        <f ca="1">OFFSET(Results_Grouping_Milk!K$41,0,$N34)</f>
        <v>1.0214538960486901E-2</v>
      </c>
      <c r="H35">
        <v>0</v>
      </c>
      <c r="I35">
        <f t="shared" ca="1" si="5"/>
        <v>11.004670235232053</v>
      </c>
      <c r="M35">
        <f t="shared" ca="1" si="6"/>
        <v>-1.0874428606752462</v>
      </c>
      <c r="N35">
        <v>35</v>
      </c>
    </row>
    <row r="36" spans="1:14" x14ac:dyDescent="0.25">
      <c r="A36" t="str">
        <f t="shared" ca="1" si="17"/>
        <v>S2_20 - Gleaning (SH)</v>
      </c>
      <c r="B36">
        <f ca="1">OFFSET(Results_Grouping_Milk!F$41,0,$N35)</f>
        <v>-1.4599793902637499</v>
      </c>
      <c r="C36">
        <f ca="1">OFFSET(Results_Grouping_Milk!G$41,0,$N35)</f>
        <v>0.125644896203502</v>
      </c>
      <c r="D36">
        <f ca="1">OFFSET(Results_Grouping_Milk!H$41,0,$N35)</f>
        <v>0.36295292263364898</v>
      </c>
      <c r="E36">
        <f ca="1">OFFSET(Results_Grouping_Milk!I$41,0,$N35)</f>
        <v>9.7841978780619007E-3</v>
      </c>
      <c r="F36">
        <f ca="1">OFFSET(Results_Grouping_Milk!J$41,0,$N35)</f>
        <v>12.9990215781004</v>
      </c>
      <c r="G36">
        <f ca="1">OFFSET(Results_Grouping_Milk!K$41,0,$N35)</f>
        <v>1.19731196378953E-2</v>
      </c>
      <c r="H36">
        <v>0</v>
      </c>
      <c r="I36">
        <f t="shared" ca="1" si="5"/>
        <v>12.049397324189759</v>
      </c>
      <c r="M36">
        <f t="shared" ca="1" si="6"/>
        <v>-0.94962425391064176</v>
      </c>
      <c r="N36">
        <v>42</v>
      </c>
    </row>
    <row r="37" spans="1:14" x14ac:dyDescent="0.25">
      <c r="A37" t="str">
        <f t="shared" ca="1" si="17"/>
        <v>S3_07_Car - Gleaning (UG)</v>
      </c>
      <c r="B37">
        <f ca="1">OFFSET(Results_Grouping_Milk!F$41,0,$N36)</f>
        <v>-1.4599793902637499</v>
      </c>
      <c r="C37">
        <f ca="1">OFFSET(Results_Grouping_Milk!G$41,0,$N36)</f>
        <v>0.10808163114279699</v>
      </c>
      <c r="D37">
        <f ca="1">OFFSET(Results_Grouping_Milk!H$41,0,$N36)</f>
        <v>0.10927614874991599</v>
      </c>
      <c r="E37">
        <f ca="1">OFFSET(Results_Grouping_Milk!I$41,0,$N36)</f>
        <v>4.63499763202075E-3</v>
      </c>
      <c r="F37">
        <f ca="1">OFFSET(Results_Grouping_Milk!J$41,0,$N36)</f>
        <v>11.1873159811074</v>
      </c>
      <c r="G37">
        <f ca="1">OFFSET(Results_Grouping_Milk!K$41,0,$N36)</f>
        <v>0.113999620434411</v>
      </c>
      <c r="H37">
        <f ca="1">G31</f>
        <v>7.3428519496879494E-2</v>
      </c>
      <c r="I37">
        <f t="shared" ca="1" si="5"/>
        <v>10.136757508299674</v>
      </c>
      <c r="M37">
        <f t="shared" ca="1" si="6"/>
        <v>-1.1239869923046051</v>
      </c>
      <c r="N37">
        <v>49</v>
      </c>
    </row>
    <row r="38" spans="1:14" x14ac:dyDescent="0.25">
      <c r="A38" t="str">
        <f t="shared" ca="1" si="17"/>
        <v>S3_14_Car - Gleaning (UG)</v>
      </c>
      <c r="B38">
        <f ca="1">OFFSET(Results_Grouping_Milk!F$41,0,$N37)</f>
        <v>-1.4599793902637499</v>
      </c>
      <c r="C38">
        <f ca="1">OFFSET(Results_Grouping_Milk!G$41,0,$N37)</f>
        <v>0.11687897321255999</v>
      </c>
      <c r="D38">
        <f ca="1">OFFSET(Results_Grouping_Milk!H$41,0,$N37)</f>
        <v>0.23634143799400401</v>
      </c>
      <c r="E38">
        <f ca="1">OFFSET(Results_Grouping_Milk!I$41,0,$N37)</f>
        <v>5.0122648811387199E-3</v>
      </c>
      <c r="F38">
        <f ca="1">OFFSET(Results_Grouping_Milk!J$41,0,$N37)</f>
        <v>12.097911467941699</v>
      </c>
      <c r="G38">
        <f ca="1">OFFSET(Results_Grouping_Milk!K$41,0,$N37)</f>
        <v>0.12435578051436</v>
      </c>
      <c r="H38">
        <f t="shared" ref="H38:H39" ca="1" si="18">G32</f>
        <v>8.0482380663308206E-2</v>
      </c>
      <c r="I38">
        <f t="shared" ca="1" si="5"/>
        <v>11.201002914943322</v>
      </c>
      <c r="M38">
        <f t="shared" ca="1" si="6"/>
        <v>-0.97739093366168706</v>
      </c>
      <c r="N38">
        <v>56</v>
      </c>
    </row>
    <row r="39" spans="1:14" x14ac:dyDescent="0.25">
      <c r="A39" t="str">
        <f t="shared" ca="1" si="17"/>
        <v>S3_20_Car - Gleaning (UG)</v>
      </c>
      <c r="B39">
        <f ca="1">OFFSET(Results_Grouping_Milk!F$41,0,$N38)</f>
        <v>-1.4599793902637499</v>
      </c>
      <c r="C39">
        <f ca="1">OFFSET(Results_Grouping_Milk!G$41,0,$N38)</f>
        <v>0.125644896203502</v>
      </c>
      <c r="D39">
        <f ca="1">OFFSET(Results_Grouping_Milk!H$41,0,$N38)</f>
        <v>0.36295292263364898</v>
      </c>
      <c r="E39">
        <f ca="1">OFFSET(Results_Grouping_Milk!I$41,0,$N38)</f>
        <v>5.3881847472241201E-3</v>
      </c>
      <c r="F39">
        <f ca="1">OFFSET(Results_Grouping_Milk!J$41,0,$N38)</f>
        <v>13.005254828037399</v>
      </c>
      <c r="G39">
        <f ca="1">OFFSET(Results_Grouping_Milk!K$41,0,$N38)</f>
        <v>0.134674954308308</v>
      </c>
      <c r="H39">
        <f t="shared" ca="1" si="18"/>
        <v>8.7511049468428304E-2</v>
      </c>
      <c r="I39">
        <f t="shared" ca="1" si="5"/>
        <v>12.261447445134761</v>
      </c>
      <c r="M39">
        <f t="shared" ca="1" si="6"/>
        <v>-0.83131843237106684</v>
      </c>
      <c r="N39">
        <v>63</v>
      </c>
    </row>
    <row r="40" spans="1:14" x14ac:dyDescent="0.25">
      <c r="A40" t="str">
        <f t="shared" ca="1" si="17"/>
        <v>S3_07_Van - Gleaning (UG)</v>
      </c>
      <c r="B40">
        <f ca="1">OFFSET(Results_Grouping_Milk!F$41,0,$N39)</f>
        <v>-1.4599793902637499</v>
      </c>
      <c r="C40">
        <f ca="1">OFFSET(Results_Grouping_Milk!G$41,0,$N39)</f>
        <v>0.10808163114279699</v>
      </c>
      <c r="D40">
        <f ca="1">OFFSET(Results_Grouping_Milk!H$41,0,$N39)</f>
        <v>0.10927614874991599</v>
      </c>
      <c r="E40">
        <f ca="1">OFFSET(Results_Grouping_Milk!I$41,0,$N39)</f>
        <v>4.63499763202075E-3</v>
      </c>
      <c r="F40">
        <f ca="1">OFFSET(Results_Grouping_Milk!J$41,0,$N39)</f>
        <v>11.1873159811074</v>
      </c>
      <c r="G40">
        <f ca="1">OFFSET(Results_Grouping_Milk!K$41,0,$N39)</f>
        <v>1.0017216740640799E-2</v>
      </c>
      <c r="H40">
        <f ca="1">G31</f>
        <v>7.3428519496879494E-2</v>
      </c>
      <c r="I40">
        <f t="shared" ca="1" si="5"/>
        <v>10.032775104605903</v>
      </c>
      <c r="M40">
        <f t="shared" ca="1" si="6"/>
        <v>-1.2279693959983753</v>
      </c>
      <c r="N40">
        <v>70</v>
      </c>
    </row>
    <row r="41" spans="1:14" x14ac:dyDescent="0.25">
      <c r="A41" t="str">
        <f t="shared" ca="1" si="17"/>
        <v>S3_14_Van - Gleaning (UG)</v>
      </c>
      <c r="B41">
        <f ca="1">OFFSET(Results_Grouping_Milk!F$41,0,$N40)</f>
        <v>-1.4599793902637499</v>
      </c>
      <c r="C41">
        <f ca="1">OFFSET(Results_Grouping_Milk!G$41,0,$N40)</f>
        <v>0.11687897321255999</v>
      </c>
      <c r="D41">
        <f ca="1">OFFSET(Results_Grouping_Milk!H$41,0,$N40)</f>
        <v>0.23634143799400401</v>
      </c>
      <c r="E41">
        <f ca="1">OFFSET(Results_Grouping_Milk!I$41,0,$N40)</f>
        <v>5.0122648811387199E-3</v>
      </c>
      <c r="F41">
        <f ca="1">OFFSET(Results_Grouping_Milk!J$41,0,$N40)</f>
        <v>12.097911467941699</v>
      </c>
      <c r="G41">
        <f ca="1">OFFSET(Results_Grouping_Milk!K$41,0,$N40)</f>
        <v>1.1909692799003601E-2</v>
      </c>
      <c r="H41">
        <f t="shared" ref="H41:H42" ca="1" si="19">G32</f>
        <v>8.0482380663308206E-2</v>
      </c>
      <c r="I41">
        <f t="shared" ca="1" si="5"/>
        <v>11.088556827227965</v>
      </c>
      <c r="M41">
        <f t="shared" ca="1" si="6"/>
        <v>-1.0898370213770434</v>
      </c>
      <c r="N41">
        <v>77</v>
      </c>
    </row>
    <row r="42" spans="1:14" x14ac:dyDescent="0.25">
      <c r="A42" t="str">
        <f t="shared" ca="1" si="17"/>
        <v>S3_20_Van - Gleaning (UG)</v>
      </c>
      <c r="B42">
        <f ca="1">OFFSET(Results_Grouping_Milk!F$41,0,$N41)</f>
        <v>-1.4599793902637499</v>
      </c>
      <c r="C42">
        <f ca="1">OFFSET(Results_Grouping_Milk!G$41,0,$N41)</f>
        <v>0.125644896203502</v>
      </c>
      <c r="D42">
        <f ca="1">OFFSET(Results_Grouping_Milk!H$41,0,$N41)</f>
        <v>0.36295292263364898</v>
      </c>
      <c r="E42">
        <f ca="1">OFFSET(Results_Grouping_Milk!I$41,0,$N41)</f>
        <v>5.3881847472241201E-3</v>
      </c>
      <c r="F42">
        <f ca="1">OFFSET(Results_Grouping_Milk!J$41,0,$N41)</f>
        <v>13.005254828037399</v>
      </c>
      <c r="G42">
        <f ca="1">OFFSET(Results_Grouping_Milk!K$41,0,$N41)</f>
        <v>1.37954100143009E-2</v>
      </c>
      <c r="H42">
        <f t="shared" ca="1" si="19"/>
        <v>8.7511049468428304E-2</v>
      </c>
      <c r="I42">
        <f t="shared" ca="1" si="5"/>
        <v>12.140567900840756</v>
      </c>
      <c r="M42">
        <f t="shared" ca="1" si="6"/>
        <v>-0.952197976665074</v>
      </c>
      <c r="N42">
        <v>84</v>
      </c>
    </row>
    <row r="43" spans="1:14" x14ac:dyDescent="0.25">
      <c r="A43" t="str">
        <f t="shared" ca="1" si="17"/>
        <v>S4_07 - Retail Donation to PA (CSC)</v>
      </c>
      <c r="B43">
        <f ca="1">OFFSET(Results_Grouping_Milk!F$41,0,$N42)</f>
        <v>-1.4599793902637499</v>
      </c>
      <c r="C43">
        <f ca="1">OFFSET(Results_Grouping_Milk!G$41,0,$N42)</f>
        <v>0.17345420436494599</v>
      </c>
      <c r="D43">
        <f ca="1">OFFSET(Results_Grouping_Milk!H$41,0,$N42)</f>
        <v>0.10927614874991599</v>
      </c>
      <c r="E43">
        <f ca="1">OFFSET(Results_Grouping_Milk!I$41,0,$N42)</f>
        <v>3.9319272531894399E-3</v>
      </c>
      <c r="F43">
        <f ca="1">OFFSET(Results_Grouping_Milk!J$41,0,$N42)</f>
        <v>11.6414696413605</v>
      </c>
      <c r="G43">
        <f ca="1">OFFSET(Results_Grouping_Milk!K$41,0,$N42)</f>
        <v>3.8609719185438698E-3</v>
      </c>
      <c r="H43">
        <f ca="1">G31+E31</f>
        <v>8.2165783209488169E-2</v>
      </c>
      <c r="I43">
        <f t="shared" ca="1" si="5"/>
        <v>10.554179286592833</v>
      </c>
      <c r="M43">
        <f t="shared" ca="1" si="6"/>
        <v>-1.1694561379771544</v>
      </c>
      <c r="N43">
        <v>91</v>
      </c>
    </row>
    <row r="44" spans="1:14" x14ac:dyDescent="0.25">
      <c r="A44" t="str">
        <f t="shared" ca="1" si="17"/>
        <v>S4_14 - Retail Donation to PA (CSC)</v>
      </c>
      <c r="B44">
        <f ca="1">OFFSET(Results_Grouping_Milk!F$41,0,$N43)</f>
        <v>-1.4599793902637499</v>
      </c>
      <c r="C44">
        <f ca="1">OFFSET(Results_Grouping_Milk!G$41,0,$N43)</f>
        <v>0.18757256983651099</v>
      </c>
      <c r="D44">
        <f ca="1">OFFSET(Results_Grouping_Milk!H$41,0,$N43)</f>
        <v>0.23634143799400401</v>
      </c>
      <c r="E44">
        <f ca="1">OFFSET(Results_Grouping_Milk!I$41,0,$N43)</f>
        <v>4.2519678435653302E-3</v>
      </c>
      <c r="F44">
        <f ca="1">OFFSET(Results_Grouping_Milk!J$41,0,$N43)</f>
        <v>12.589031123796801</v>
      </c>
      <c r="G44">
        <f ca="1">OFFSET(Results_Grouping_Milk!K$41,0,$N43)</f>
        <v>5.2523582820848298E-3</v>
      </c>
      <c r="H44">
        <f t="shared" ref="H44:H45" ca="1" si="20">G32+E32</f>
        <v>8.9930817003687352E-2</v>
      </c>
      <c r="I44">
        <f t="shared" ca="1" si="5"/>
        <v>11.652400884492904</v>
      </c>
      <c r="M44">
        <f t="shared" ca="1" si="6"/>
        <v>-1.0265610563075847</v>
      </c>
      <c r="N44">
        <v>98</v>
      </c>
    </row>
    <row r="45" spans="1:14" x14ac:dyDescent="0.25">
      <c r="A45" t="str">
        <f t="shared" ca="1" si="17"/>
        <v>S4_20 - Retail Donation to PA (CSC)</v>
      </c>
      <c r="B45">
        <f ca="1">OFFSET(Results_Grouping_Milk!F$41,0,$N44)</f>
        <v>-1.4599793902637499</v>
      </c>
      <c r="C45">
        <f ca="1">OFFSET(Results_Grouping_Milk!G$41,0,$N44)</f>
        <v>0.20164051257425</v>
      </c>
      <c r="D45">
        <f ca="1">OFFSET(Results_Grouping_Milk!H$41,0,$N44)</f>
        <v>0.36295292263364898</v>
      </c>
      <c r="E45">
        <f ca="1">OFFSET(Results_Grouping_Milk!I$41,0,$N44)</f>
        <v>4.5708654318327296E-3</v>
      </c>
      <c r="F45">
        <f ca="1">OFFSET(Results_Grouping_Milk!J$41,0,$N44)</f>
        <v>13.533208458081599</v>
      </c>
      <c r="G45">
        <f ca="1">OFFSET(Results_Grouping_Milk!K$41,0,$N44)</f>
        <v>6.6387754086131298E-3</v>
      </c>
      <c r="H45">
        <f t="shared" ca="1" si="20"/>
        <v>9.7668118534335907E-2</v>
      </c>
      <c r="I45">
        <f t="shared" ca="1" si="5"/>
        <v>12.74670026240053</v>
      </c>
      <c r="M45">
        <f t="shared" ca="1" si="6"/>
        <v>-0.8841763142154051</v>
      </c>
      <c r="N45">
        <v>105</v>
      </c>
    </row>
    <row r="46" spans="1:14" x14ac:dyDescent="0.25">
      <c r="A46" t="str">
        <f t="shared" ca="1" si="17"/>
        <v>S5_07 - Retail Donation to Food Bank (Estimate)</v>
      </c>
      <c r="B46">
        <f ca="1">OFFSET(Results_Grouping_Milk!F$41,0,$N45)</f>
        <v>-1.4599793902637499</v>
      </c>
      <c r="C46">
        <f ca="1">OFFSET(Results_Grouping_Milk!G$41,0,$N45)</f>
        <v>0.30125512714873698</v>
      </c>
      <c r="D46">
        <f ca="1">OFFSET(Results_Grouping_Milk!H$41,0,$N45)</f>
        <v>0.10927614874991599</v>
      </c>
      <c r="E46">
        <f ca="1">OFFSET(Results_Grouping_Milk!I$41,0,$N45)</f>
        <v>9.2810578851627492E-3</v>
      </c>
      <c r="F46">
        <f ca="1">OFFSET(Results_Grouping_Milk!J$41,0,$N45)</f>
        <v>12.9109914082127</v>
      </c>
      <c r="G46">
        <f ca="1">OFFSET(Results_Grouping_Milk!K$41,0,$N45)</f>
        <v>1.1644520160287599E-2</v>
      </c>
      <c r="H46">
        <f ca="1">G31+E31</f>
        <v>8.2165783209488169E-2</v>
      </c>
      <c r="I46">
        <f t="shared" ca="1" si="5"/>
        <v>11.964634655102541</v>
      </c>
      <c r="M46">
        <f t="shared" ca="1" si="6"/>
        <v>-1.0285225363196466</v>
      </c>
      <c r="N46">
        <v>112</v>
      </c>
    </row>
    <row r="47" spans="1:14" x14ac:dyDescent="0.25">
      <c r="A47" t="str">
        <f t="shared" ca="1" si="17"/>
        <v>S5_14 - Retail Donation to Food Bank (Estimate)</v>
      </c>
      <c r="B47">
        <f ca="1">OFFSET(Results_Grouping_Milk!F$41,0,$N46)</f>
        <v>-1.4599793902637499</v>
      </c>
      <c r="C47">
        <f ca="1">OFFSET(Results_Grouping_Milk!G$41,0,$N46)</f>
        <v>0.32577589331200701</v>
      </c>
      <c r="D47">
        <f ca="1">OFFSET(Results_Grouping_Milk!H$41,0,$N46)</f>
        <v>0.23634143799400401</v>
      </c>
      <c r="E47">
        <f ca="1">OFFSET(Results_Grouping_Milk!I$41,0,$N46)</f>
        <v>1.0036492829303899E-2</v>
      </c>
      <c r="F47">
        <f ca="1">OFFSET(Results_Grouping_Milk!J$41,0,$N46)</f>
        <v>13.961886057718401</v>
      </c>
      <c r="G47">
        <f ca="1">OFFSET(Results_Grouping_Milk!K$41,0,$N46)</f>
        <v>1.36694511481565E-2</v>
      </c>
      <c r="H47">
        <f t="shared" ref="H47:H48" ca="1" si="21">G32+E32</f>
        <v>8.9930817003687352E-2</v>
      </c>
      <c r="I47">
        <f t="shared" ca="1" si="5"/>
        <v>13.177660759741809</v>
      </c>
      <c r="M47">
        <f t="shared" ca="1" si="6"/>
        <v>-0.87415611498027856</v>
      </c>
      <c r="N47">
        <v>119</v>
      </c>
    </row>
    <row r="48" spans="1:14" x14ac:dyDescent="0.25">
      <c r="A48" t="str">
        <f t="shared" ca="1" si="17"/>
        <v>S5_20 - Retail Donation to Food Bank (Estimate)</v>
      </c>
      <c r="B48">
        <f ca="1">OFFSET(Results_Grouping_Milk!F$41,0,$N47)</f>
        <v>-1.4599793902637499</v>
      </c>
      <c r="C48">
        <f ca="1">OFFSET(Results_Grouping_Milk!G$41,0,$N47)</f>
        <v>0.35020908531040701</v>
      </c>
      <c r="D48">
        <f ca="1">OFFSET(Results_Grouping_Milk!H$41,0,$N47)</f>
        <v>0.36295292263364898</v>
      </c>
      <c r="E48">
        <f ca="1">OFFSET(Results_Grouping_Milk!I$41,0,$N47)</f>
        <v>1.07892297915017E-2</v>
      </c>
      <c r="F48">
        <f ca="1">OFFSET(Results_Grouping_Milk!J$41,0,$N47)</f>
        <v>15.0090275120473</v>
      </c>
      <c r="G48">
        <f ca="1">OFFSET(Results_Grouping_Milk!K$41,0,$N47)</f>
        <v>1.56871502396402E-2</v>
      </c>
      <c r="H48">
        <f t="shared" ca="1" si="21"/>
        <v>9.7668118534335907E-2</v>
      </c>
      <c r="I48">
        <f t="shared" ca="1" si="5"/>
        <v>14.386354628293086</v>
      </c>
      <c r="M48">
        <f t="shared" ca="1" si="6"/>
        <v>-0.72034100228855213</v>
      </c>
      <c r="N48">
        <v>126</v>
      </c>
    </row>
    <row r="49" spans="1:14" x14ac:dyDescent="0.25">
      <c r="A49" t="str">
        <f t="shared" ca="1" si="17"/>
        <v>S6_07 - Prepared Food from Retail (Estimate)</v>
      </c>
      <c r="B49">
        <f ca="1">OFFSET(Results_Grouping_Milk!F$41,0,$N48)</f>
        <v>-1.4599793902637499</v>
      </c>
      <c r="C49">
        <f ca="1">OFFSET(Results_Grouping_Milk!G$41,0,$N48)</f>
        <v>0.19097483106847599</v>
      </c>
      <c r="D49">
        <f ca="1">OFFSET(Results_Grouping_Milk!H$41,0,$N48)</f>
        <v>0.10927614874991599</v>
      </c>
      <c r="E49">
        <f ca="1">OFFSET(Results_Grouping_Milk!I$41,0,$N48)</f>
        <v>4.8651778456977801E-3</v>
      </c>
      <c r="F49">
        <f ca="1">OFFSET(Results_Grouping_Milk!J$41,0,$N48)</f>
        <v>11.7428931329087</v>
      </c>
      <c r="G49">
        <f ca="1">OFFSET(Results_Grouping_Milk!K$41,0,$N48)</f>
        <v>4.0318573427424002E-3</v>
      </c>
      <c r="H49">
        <f ca="1">G31+E31</f>
        <v>8.2165783209488169E-2</v>
      </c>
      <c r="I49">
        <f t="shared" ca="1" si="5"/>
        <v>10.674227540861271</v>
      </c>
      <c r="M49">
        <f t="shared" ca="1" si="6"/>
        <v>-1.1508313752569175</v>
      </c>
      <c r="N49">
        <v>133</v>
      </c>
    </row>
    <row r="50" spans="1:14" x14ac:dyDescent="0.25">
      <c r="A50" t="str">
        <f t="shared" ca="1" si="17"/>
        <v>S6_14 - Prepared Food from Retail (Estimate)</v>
      </c>
      <c r="B50">
        <f ca="1">OFFSET(Results_Grouping_Milk!F$41,0,$N49)</f>
        <v>-1.4599793902637499</v>
      </c>
      <c r="C50">
        <f ca="1">OFFSET(Results_Grouping_Milk!G$41,0,$N49)</f>
        <v>0.206519294062421</v>
      </c>
      <c r="D50">
        <f ca="1">OFFSET(Results_Grouping_Milk!H$41,0,$N49)</f>
        <v>0.23634143799400401</v>
      </c>
      <c r="E50">
        <f ca="1">OFFSET(Results_Grouping_Milk!I$41,0,$N49)</f>
        <v>5.2611806936034202E-3</v>
      </c>
      <c r="F50">
        <f ca="1">OFFSET(Results_Grouping_Milk!J$41,0,$N49)</f>
        <v>12.6987100158199</v>
      </c>
      <c r="G50">
        <f ca="1">OFFSET(Results_Grouping_Milk!K$41,0,$N49)</f>
        <v>5.4371529849971904E-3</v>
      </c>
      <c r="H50">
        <f t="shared" ref="H50:H51" ca="1" si="22">G32+E32</f>
        <v>8.9930817003687352E-2</v>
      </c>
      <c r="I50">
        <f t="shared" ca="1" si="5"/>
        <v>11.782220508294863</v>
      </c>
      <c r="M50">
        <f t="shared" ca="1" si="6"/>
        <v>-1.0064203245287242</v>
      </c>
      <c r="N50">
        <v>140</v>
      </c>
    </row>
    <row r="51" spans="1:14" x14ac:dyDescent="0.25">
      <c r="A51" t="str">
        <f t="shared" ca="1" si="17"/>
        <v>S6_20 - Prepared Food from Retail (Estimate)</v>
      </c>
      <c r="B51">
        <f ca="1">OFFSET(Results_Grouping_Milk!F$41,0,$N50)</f>
        <v>-1.4599793902637499</v>
      </c>
      <c r="C51">
        <f ca="1">OFFSET(Results_Grouping_Milk!G$41,0,$N50)</f>
        <v>0.22200824111710299</v>
      </c>
      <c r="D51">
        <f ca="1">OFFSET(Results_Grouping_Milk!H$41,0,$N50)</f>
        <v>0.36295292263364898</v>
      </c>
      <c r="E51">
        <f ca="1">OFFSET(Results_Grouping_Milk!I$41,0,$N50)</f>
        <v>5.6557692456236696E-3</v>
      </c>
      <c r="F51">
        <f ca="1">OFFSET(Results_Grouping_Milk!J$41,0,$N50)</f>
        <v>13.6511132670064</v>
      </c>
      <c r="G51">
        <f ca="1">OFFSET(Results_Grouping_Milk!K$41,0,$N50)</f>
        <v>6.83742971424392E-3</v>
      </c>
      <c r="H51">
        <f t="shared" ca="1" si="22"/>
        <v>9.7668118534335907E-2</v>
      </c>
      <c r="I51">
        <f t="shared" ca="1" si="5"/>
        <v>12.886256357987605</v>
      </c>
      <c r="M51">
        <f t="shared" ca="1" si="6"/>
        <v>-0.86252502755313032</v>
      </c>
      <c r="N51">
        <v>147</v>
      </c>
    </row>
    <row r="52" spans="1:14" x14ac:dyDescent="0.25">
      <c r="A52" t="str">
        <f t="shared" ca="1" si="17"/>
        <v>S7_07 - Direct Donation of Prepared Food (Estimate)</v>
      </c>
      <c r="B52">
        <f ca="1">OFFSET(Results_Grouping_Milk!F$41,0,$N51)</f>
        <v>-1.4599793902637499</v>
      </c>
      <c r="C52">
        <f ca="1">OFFSET(Results_Grouping_Milk!G$41,0,$N51)</f>
        <v>0</v>
      </c>
      <c r="D52">
        <f ca="1">OFFSET(Results_Grouping_Milk!H$41,0,$N51)</f>
        <v>0.10927614874991599</v>
      </c>
      <c r="E52">
        <f ca="1">OFFSET(Results_Grouping_Milk!I$41,0,$N51)</f>
        <v>0</v>
      </c>
      <c r="F52">
        <f ca="1">OFFSET(Results_Grouping_Milk!J$41,0,$N51)</f>
        <v>10.482346730036801</v>
      </c>
      <c r="G52">
        <f ca="1">OFFSET(Results_Grouping_Milk!K$41,0,$N51)</f>
        <v>9.9604756811521298E-4</v>
      </c>
      <c r="H52">
        <f ca="1">G31+E31</f>
        <v>8.2165783209488169E-2</v>
      </c>
      <c r="I52">
        <f t="shared" ca="1" si="5"/>
        <v>9.2148053193005701</v>
      </c>
      <c r="M52">
        <f t="shared" ca="1" si="6"/>
        <v>-1.3497071939457186</v>
      </c>
      <c r="N52">
        <v>154</v>
      </c>
    </row>
    <row r="53" spans="1:14" x14ac:dyDescent="0.25">
      <c r="A53" t="str">
        <f t="shared" ca="1" si="17"/>
        <v>S7_14 - Direct Donation of Prepared Food (Estimate)</v>
      </c>
      <c r="B53">
        <f ca="1">OFFSET(Results_Grouping_Milk!F$41,0,$N52)</f>
        <v>-1.4599793902637499</v>
      </c>
      <c r="C53">
        <f ca="1">OFFSET(Results_Grouping_Milk!G$41,0,$N52)</f>
        <v>0</v>
      </c>
      <c r="D53">
        <f ca="1">OFFSET(Results_Grouping_Milk!H$41,0,$N52)</f>
        <v>0.23634143799400401</v>
      </c>
      <c r="E53">
        <f ca="1">OFFSET(Results_Grouping_Milk!I$41,0,$N52)</f>
        <v>0</v>
      </c>
      <c r="F53">
        <f ca="1">OFFSET(Results_Grouping_Milk!J$41,0,$N52)</f>
        <v>11.3355609987607</v>
      </c>
      <c r="G53">
        <f ca="1">OFFSET(Results_Grouping_Milk!K$41,0,$N52)</f>
        <v>2.1542424147608101E-3</v>
      </c>
      <c r="H53">
        <f t="shared" ref="H53:H54" ca="1" si="23">G32+E32</f>
        <v>8.9930817003687352E-2</v>
      </c>
      <c r="I53">
        <f t="shared" ca="1" si="5"/>
        <v>10.204008105909402</v>
      </c>
      <c r="M53">
        <f t="shared" ca="1" si="6"/>
        <v>-1.2214837098549849</v>
      </c>
      <c r="N53">
        <v>161</v>
      </c>
    </row>
    <row r="54" spans="1:14" x14ac:dyDescent="0.25">
      <c r="A54" t="str">
        <f t="shared" ca="1" si="17"/>
        <v>S7_20 - Direct Donation of Prepared Food (Estimate)</v>
      </c>
      <c r="B54">
        <f ca="1">OFFSET(Results_Grouping_Milk!F$41,0,$N53)</f>
        <v>-1.4599793902637499</v>
      </c>
      <c r="C54">
        <f ca="1">OFFSET(Results_Grouping_Milk!G$41,0,$N53)</f>
        <v>0</v>
      </c>
      <c r="D54">
        <f ca="1">OFFSET(Results_Grouping_Milk!H$41,0,$N53)</f>
        <v>0.36295292263364898</v>
      </c>
      <c r="E54">
        <f ca="1">OFFSET(Results_Grouping_Milk!I$41,0,$N53)</f>
        <v>0</v>
      </c>
      <c r="F54">
        <f ca="1">OFFSET(Results_Grouping_Milk!J$41,0,$N53)</f>
        <v>12.1857280736678</v>
      </c>
      <c r="G54">
        <f ca="1">OFFSET(Results_Grouping_Milk!K$41,0,$N53)</f>
        <v>3.3083008512398101E-3</v>
      </c>
      <c r="H54">
        <f t="shared" ca="1" si="23"/>
        <v>9.7668118534335907E-2</v>
      </c>
      <c r="I54">
        <f t="shared" ca="1" si="5"/>
        <v>11.189678025423275</v>
      </c>
      <c r="M54">
        <f t="shared" ca="1" si="6"/>
        <v>-1.0937181667788611</v>
      </c>
      <c r="N54">
        <v>168</v>
      </c>
    </row>
    <row r="55" spans="1:14" x14ac:dyDescent="0.25">
      <c r="A55" t="str">
        <f t="shared" ref="A55:A57" ca="1" si="24">A27</f>
        <v>S8_07_Car - Local Small Business Food Rescue App (Estimate)</v>
      </c>
      <c r="B55">
        <f ca="1">OFFSET(Results_Grouping_Milk!F$41,0,$N54)</f>
        <v>-1.4599793902637499</v>
      </c>
      <c r="C55">
        <f ca="1">OFFSET(Results_Grouping_Milk!G$41,0,$N54)</f>
        <v>1.56108783928451</v>
      </c>
      <c r="D55">
        <f ca="1">OFFSET(Results_Grouping_Milk!H$41,0,$N54)</f>
        <v>0.10927614874991599</v>
      </c>
      <c r="E55">
        <f ca="1">OFFSET(Results_Grouping_Milk!I$41,0,$N54)</f>
        <v>7.0774690557409902E-3</v>
      </c>
      <c r="F55">
        <f ca="1">OFFSET(Results_Grouping_Milk!J$41,0,$N54)</f>
        <v>20.9546453544489</v>
      </c>
      <c r="G55">
        <f ca="1">OFFSET(Results_Grouping_Milk!K$41,0,$N54)</f>
        <v>0.22504382224650399</v>
      </c>
      <c r="H55" s="12">
        <f ca="1">G31+E31</f>
        <v>8.2165783209488169E-2</v>
      </c>
      <c r="I55">
        <f t="shared" ref="I55:I57" ca="1" si="25">SUM(B55:H55)</f>
        <v>21.479317026731309</v>
      </c>
      <c r="M55">
        <f t="shared" ref="M55:M57" ca="1" si="26">SUM(B55:E55,G55)</f>
        <v>0.4425058890729211</v>
      </c>
      <c r="N55">
        <v>175</v>
      </c>
    </row>
    <row r="56" spans="1:14" x14ac:dyDescent="0.25">
      <c r="A56" t="str">
        <f t="shared" ca="1" si="24"/>
        <v>S8_14_Car - Local Small Business Food Rescue App (Estimate)</v>
      </c>
      <c r="B56">
        <f ca="1">OFFSET(Results_Grouping_Milk!F$41,0,$N55)</f>
        <v>-1.4599793902637499</v>
      </c>
      <c r="C56">
        <f ca="1">OFFSET(Results_Grouping_Milk!G$41,0,$N55)</f>
        <v>1.6881531285286</v>
      </c>
      <c r="D56">
        <f ca="1">OFFSET(Results_Grouping_Milk!H$41,0,$N55)</f>
        <v>0.23634143799400401</v>
      </c>
      <c r="E56">
        <f ca="1">OFFSET(Results_Grouping_Milk!I$41,0,$N55)</f>
        <v>7.6535421184175901E-3</v>
      </c>
      <c r="F56">
        <f ca="1">OFFSET(Results_Grouping_Milk!J$41,0,$N55)</f>
        <v>22.660256022834201</v>
      </c>
      <c r="G56">
        <f ca="1">OFFSET(Results_Grouping_Milk!K$41,0,$N55)</f>
        <v>0.24443846386929699</v>
      </c>
      <c r="H56" s="12">
        <f ca="1">G32+E32</f>
        <v>8.9930817003687352E-2</v>
      </c>
      <c r="I56">
        <f t="shared" ca="1" si="25"/>
        <v>23.466794022084457</v>
      </c>
      <c r="M56">
        <f t="shared" ca="1" si="26"/>
        <v>0.71660718224656861</v>
      </c>
      <c r="N56">
        <v>182</v>
      </c>
    </row>
    <row r="57" spans="1:14" x14ac:dyDescent="0.25">
      <c r="A57" t="str">
        <f t="shared" ca="1" si="24"/>
        <v>S8_20_Car - Local Small Business Food Rescue App (Estimate)</v>
      </c>
      <c r="B57">
        <f ca="1">OFFSET(Results_Grouping_Milk!F$41,0,$N56)</f>
        <v>-1.4599793902637499</v>
      </c>
      <c r="C57">
        <f ca="1">OFFSET(Results_Grouping_Milk!G$41,0,$N56)</f>
        <v>1.81476461316825</v>
      </c>
      <c r="D57">
        <f ca="1">OFFSET(Results_Grouping_Milk!H$41,0,$N56)</f>
        <v>0.36295292263364898</v>
      </c>
      <c r="E57">
        <f ca="1">OFFSET(Results_Grouping_Milk!I$41,0,$N56)</f>
        <v>8.2275577772989092E-3</v>
      </c>
      <c r="F57">
        <f ca="1">OFFSET(Results_Grouping_Milk!J$41,0,$N56)</f>
        <v>24.359775224546802</v>
      </c>
      <c r="G57">
        <f ca="1">OFFSET(Results_Grouping_Milk!K$41,0,$N56)</f>
        <v>0.26376383891486699</v>
      </c>
      <c r="H57" s="12">
        <f ca="1">G33+E33</f>
        <v>9.7668118534335907E-2</v>
      </c>
      <c r="I57">
        <f t="shared" ca="1" si="25"/>
        <v>25.447172885311453</v>
      </c>
      <c r="M57">
        <f t="shared" ca="1" si="26"/>
        <v>0.98972954223031495</v>
      </c>
    </row>
    <row r="58" spans="1:14" x14ac:dyDescent="0.25">
      <c r="A58" s="5" t="s">
        <v>94</v>
      </c>
      <c r="B58" t="str">
        <f>B30</f>
        <v>Avoided Disposal</v>
      </c>
      <c r="C58" t="s">
        <v>34</v>
      </c>
      <c r="D58" t="s">
        <v>35</v>
      </c>
      <c r="E58" t="s">
        <v>36</v>
      </c>
      <c r="F58" t="s">
        <v>100</v>
      </c>
      <c r="G58" t="s">
        <v>38</v>
      </c>
      <c r="H58" t="s">
        <v>95</v>
      </c>
      <c r="I58" t="s">
        <v>96</v>
      </c>
      <c r="J58" t="s">
        <v>102</v>
      </c>
      <c r="K58" t="s">
        <v>101</v>
      </c>
      <c r="L58" t="s">
        <v>103</v>
      </c>
      <c r="N58">
        <v>0</v>
      </c>
    </row>
    <row r="59" spans="1:14" x14ac:dyDescent="0.25">
      <c r="A59" t="str">
        <f t="shared" ref="A59:A82" si="27">A31</f>
        <v>S1_07 - Redistribution from Grower/Packer (OFB)</v>
      </c>
      <c r="B59">
        <f ca="1">OFFSET(Results_Grouping_Apple!F$41,0,$N58)</f>
        <v>-1.4599793902637499</v>
      </c>
      <c r="C59" s="3">
        <f ca="1">OFFSET(Results_Grouping_Apple!G$41,0,$N58)</f>
        <v>0.148338528196264</v>
      </c>
      <c r="D59">
        <f ca="1">OFFSET(Results_Grouping_Apple!H$41,0,$N58)</f>
        <v>0.10927614874991599</v>
      </c>
      <c r="E59">
        <f ca="1">OFFSET(Results_Grouping_Apple!I$41,0,$N58)</f>
        <v>8.7372637126086703E-3</v>
      </c>
      <c r="F59">
        <f ca="1">OFFSET(Results_Grouping_Apple!J$41,0,$N58)</f>
        <v>1.6170829475236299</v>
      </c>
      <c r="G59">
        <f ca="1">OFFSET(Results_Grouping_Apple!K$41,0,$N58)</f>
        <v>7.3428519496879494E-2</v>
      </c>
      <c r="H59">
        <v>0</v>
      </c>
      <c r="I59">
        <f t="shared" ca="1" si="5"/>
        <v>0.49688401741554816</v>
      </c>
      <c r="M59">
        <f t="shared" ca="1" si="6"/>
        <v>-1.1201989301080817</v>
      </c>
      <c r="N59">
        <v>7</v>
      </c>
    </row>
    <row r="60" spans="1:14" x14ac:dyDescent="0.25">
      <c r="A60" t="str">
        <f t="shared" ca="1" si="27"/>
        <v>S1_14 - Redistribution from Grower/Packer (OFB)</v>
      </c>
      <c r="B60">
        <f ca="1">OFFSET(Results_Grouping_Apple!F$41,0,$N59)</f>
        <v>-1.4599793902637499</v>
      </c>
      <c r="C60" s="3">
        <f ca="1">OFFSET(Results_Grouping_Apple!G$41,0,$N59)</f>
        <v>0.160412594444797</v>
      </c>
      <c r="D60">
        <f ca="1">OFFSET(Results_Grouping_Apple!H$41,0,$N59)</f>
        <v>0.23634143799400401</v>
      </c>
      <c r="E60">
        <f ca="1">OFFSET(Results_Grouping_Apple!I$41,0,$N59)</f>
        <v>9.4484363403791408E-3</v>
      </c>
      <c r="F60">
        <f ca="1">OFFSET(Results_Grouping_Apple!J$41,0,$N59)</f>
        <v>1.7487059781360199</v>
      </c>
      <c r="G60">
        <f ca="1">OFFSET(Results_Grouping_Apple!K$41,0,$N59)</f>
        <v>8.0482380663308206E-2</v>
      </c>
      <c r="H60">
        <v>0</v>
      </c>
      <c r="I60">
        <f t="shared" ca="1" si="5"/>
        <v>0.77541143731475826</v>
      </c>
      <c r="M60">
        <f t="shared" ca="1" si="6"/>
        <v>-0.97329454082126166</v>
      </c>
      <c r="N60">
        <v>14</v>
      </c>
    </row>
    <row r="61" spans="1:14" x14ac:dyDescent="0.25">
      <c r="A61" t="str">
        <f t="shared" ca="1" si="27"/>
        <v>S1_20 - Redistribution from Grower/Packer (OFB)</v>
      </c>
      <c r="B61">
        <f ca="1">OFFSET(Results_Grouping_Apple!F$41,0,$N60)</f>
        <v>-1.4599793902637499</v>
      </c>
      <c r="C61" s="3">
        <f ca="1">OFFSET(Results_Grouping_Apple!G$41,0,$N60)</f>
        <v>0.17244353902815701</v>
      </c>
      <c r="D61">
        <f ca="1">OFFSET(Results_Grouping_Apple!H$41,0,$N60)</f>
        <v>0.36295292263364898</v>
      </c>
      <c r="E61">
        <f ca="1">OFFSET(Results_Grouping_Apple!I$41,0,$N60)</f>
        <v>1.01570690659076E-2</v>
      </c>
      <c r="F61">
        <f ca="1">OFFSET(Results_Grouping_Apple!J$41,0,$N60)</f>
        <v>1.87985892649622</v>
      </c>
      <c r="G61">
        <f ca="1">OFFSET(Results_Grouping_Apple!K$41,0,$N60)</f>
        <v>8.7511049468428304E-2</v>
      </c>
      <c r="H61">
        <v>0</v>
      </c>
      <c r="I61">
        <f t="shared" ca="1" si="5"/>
        <v>1.0529441164286122</v>
      </c>
      <c r="M61">
        <f t="shared" ca="1" si="6"/>
        <v>-0.82691481006760781</v>
      </c>
      <c r="N61">
        <v>21</v>
      </c>
    </row>
    <row r="62" spans="1:14" x14ac:dyDescent="0.25">
      <c r="A62" t="str">
        <f t="shared" ca="1" si="27"/>
        <v>S2_07 - Gleaning (SH)</v>
      </c>
      <c r="B62">
        <f ca="1">OFFSET(Results_Grouping_Apple!F$41,0,$N61)</f>
        <v>-1.4599793902637499</v>
      </c>
      <c r="C62">
        <f ca="1">OFFSET(Results_Grouping_Apple!G$41,0,$N61)</f>
        <v>0.10808163114279699</v>
      </c>
      <c r="D62">
        <f ca="1">OFFSET(Results_Grouping_Apple!H$41,0,$N61)</f>
        <v>0.10927614874991599</v>
      </c>
      <c r="E62">
        <f ca="1">OFFSET(Results_Grouping_Apple!I$41,0,$N61)</f>
        <v>8.4165143037091602E-3</v>
      </c>
      <c r="F62">
        <f ca="1">OFFSET(Results_Grouping_Apple!J$41,0,$N61)</f>
        <v>1.5123740094810401</v>
      </c>
      <c r="G62">
        <f ca="1">OFFSET(Results_Grouping_Apple!K$41,0,$N61)</f>
        <v>8.4496551265285606E-3</v>
      </c>
      <c r="H62">
        <v>0</v>
      </c>
      <c r="I62">
        <f t="shared" ca="1" si="5"/>
        <v>0.28661856854024098</v>
      </c>
      <c r="M62">
        <f t="shared" ca="1" si="6"/>
        <v>-1.2257554409407991</v>
      </c>
      <c r="N62">
        <v>28</v>
      </c>
    </row>
    <row r="63" spans="1:14" x14ac:dyDescent="0.25">
      <c r="A63" t="str">
        <f t="shared" ca="1" si="27"/>
        <v>S2_14 - Gleaning (SH)</v>
      </c>
      <c r="B63">
        <f ca="1">OFFSET(Results_Grouping_Apple!F$41,0,$N62)</f>
        <v>-1.4599793902637499</v>
      </c>
      <c r="C63">
        <f ca="1">OFFSET(Results_Grouping_Apple!G$41,0,$N62)</f>
        <v>0.11687897321255999</v>
      </c>
      <c r="D63">
        <f ca="1">OFFSET(Results_Grouping_Apple!H$41,0,$N62)</f>
        <v>0.23634143799400401</v>
      </c>
      <c r="E63">
        <f ca="1">OFFSET(Results_Grouping_Apple!I$41,0,$N62)</f>
        <v>9.1015794214529301E-3</v>
      </c>
      <c r="F63">
        <f ca="1">OFFSET(Results_Grouping_Apple!J$41,0,$N62)</f>
        <v>1.63547421955508</v>
      </c>
      <c r="G63">
        <f ca="1">OFFSET(Results_Grouping_Apple!K$41,0,$N62)</f>
        <v>1.0214538960486901E-2</v>
      </c>
      <c r="H63">
        <v>0</v>
      </c>
      <c r="I63">
        <f t="shared" ca="1" si="5"/>
        <v>0.54803135887983379</v>
      </c>
      <c r="M63">
        <f t="shared" ca="1" si="6"/>
        <v>-1.0874428606752462</v>
      </c>
      <c r="N63">
        <v>35</v>
      </c>
    </row>
    <row r="64" spans="1:14" x14ac:dyDescent="0.25">
      <c r="A64" t="str">
        <f t="shared" ca="1" si="27"/>
        <v>S2_20 - Gleaning (SH)</v>
      </c>
      <c r="B64">
        <f ca="1">OFFSET(Results_Grouping_Apple!F$41,0,$N63)</f>
        <v>-1.4599793902637499</v>
      </c>
      <c r="C64">
        <f ca="1">OFFSET(Results_Grouping_Apple!G$41,0,$N63)</f>
        <v>0.125644896203502</v>
      </c>
      <c r="D64">
        <f ca="1">OFFSET(Results_Grouping_Apple!H$41,0,$N63)</f>
        <v>0.36295292263364898</v>
      </c>
      <c r="E64">
        <f ca="1">OFFSET(Results_Grouping_Apple!I$41,0,$N63)</f>
        <v>9.7841978780619007E-3</v>
      </c>
      <c r="F64">
        <f ca="1">OFFSET(Results_Grouping_Apple!J$41,0,$N63)</f>
        <v>1.75813478602171</v>
      </c>
      <c r="G64">
        <f ca="1">OFFSET(Results_Grouping_Apple!K$41,0,$N63)</f>
        <v>1.19731196378953E-2</v>
      </c>
      <c r="H64">
        <v>0</v>
      </c>
      <c r="I64">
        <f t="shared" ca="1" si="5"/>
        <v>0.80851053211106827</v>
      </c>
      <c r="M64">
        <f t="shared" ca="1" si="6"/>
        <v>-0.94962425391064176</v>
      </c>
      <c r="N64">
        <v>42</v>
      </c>
    </row>
    <row r="65" spans="1:14" x14ac:dyDescent="0.25">
      <c r="A65" t="str">
        <f t="shared" ca="1" si="27"/>
        <v>S3_07_Car - Gleaning (UG)</v>
      </c>
      <c r="B65">
        <f ca="1">OFFSET(Results_Grouping_Apple!F$41,0,$N64)</f>
        <v>-1.4599793902637499</v>
      </c>
      <c r="C65">
        <f ca="1">OFFSET(Results_Grouping_Apple!G$41,0,$N64)</f>
        <v>0.10808163114279699</v>
      </c>
      <c r="D65">
        <f ca="1">OFFSET(Results_Grouping_Apple!H$41,0,$N64)</f>
        <v>0.10927614874991599</v>
      </c>
      <c r="E65">
        <f ca="1">OFFSET(Results_Grouping_Apple!I$41,0,$N64)</f>
        <v>4.63499763202075E-3</v>
      </c>
      <c r="F65">
        <f ca="1">OFFSET(Results_Grouping_Apple!J$41,0,$N64)</f>
        <v>1.51309921830869</v>
      </c>
      <c r="G65">
        <f ca="1">OFFSET(Results_Grouping_Apple!K$41,0,$N64)</f>
        <v>0.113999620434411</v>
      </c>
      <c r="H65">
        <f ca="1">G59</f>
        <v>7.3428519496879494E-2</v>
      </c>
      <c r="I65">
        <f t="shared" ca="1" si="5"/>
        <v>0.46254074550096452</v>
      </c>
      <c r="M65">
        <f t="shared" ca="1" si="6"/>
        <v>-1.1239869923046051</v>
      </c>
      <c r="N65">
        <v>49</v>
      </c>
    </row>
    <row r="66" spans="1:14" x14ac:dyDescent="0.25">
      <c r="A66" t="str">
        <f t="shared" ca="1" si="27"/>
        <v>S3_14_Car - Gleaning (UG)</v>
      </c>
      <c r="B66">
        <f ca="1">OFFSET(Results_Grouping_Apple!F$41,0,$N65)</f>
        <v>-1.4599793902637499</v>
      </c>
      <c r="C66">
        <f ca="1">OFFSET(Results_Grouping_Apple!G$41,0,$N65)</f>
        <v>0.11687897321255999</v>
      </c>
      <c r="D66">
        <f ca="1">OFFSET(Results_Grouping_Apple!H$41,0,$N65)</f>
        <v>0.23634143799400401</v>
      </c>
      <c r="E66">
        <f ca="1">OFFSET(Results_Grouping_Apple!I$41,0,$N65)</f>
        <v>5.0122648811387199E-3</v>
      </c>
      <c r="F66">
        <f ca="1">OFFSET(Results_Grouping_Apple!J$41,0,$N65)</f>
        <v>1.6362584570082399</v>
      </c>
      <c r="G66">
        <f ca="1">OFFSET(Results_Grouping_Apple!K$41,0,$N65)</f>
        <v>0.12435578051436</v>
      </c>
      <c r="H66">
        <f t="shared" ref="H66:H67" ca="1" si="28">G60</f>
        <v>8.0482380663308206E-2</v>
      </c>
      <c r="I66">
        <f t="shared" ca="1" si="5"/>
        <v>0.739349904009861</v>
      </c>
      <c r="M66">
        <f t="shared" ca="1" si="6"/>
        <v>-0.97739093366168706</v>
      </c>
      <c r="N66">
        <v>56</v>
      </c>
    </row>
    <row r="67" spans="1:14" x14ac:dyDescent="0.25">
      <c r="A67" t="str">
        <f t="shared" ca="1" si="27"/>
        <v>S3_20_Car - Gleaning (UG)</v>
      </c>
      <c r="B67">
        <f ca="1">OFFSET(Results_Grouping_Apple!F$41,0,$N66)</f>
        <v>-1.4599793902637499</v>
      </c>
      <c r="C67">
        <f ca="1">OFFSET(Results_Grouping_Apple!G$41,0,$N66)</f>
        <v>0.125644896203502</v>
      </c>
      <c r="D67">
        <f ca="1">OFFSET(Results_Grouping_Apple!H$41,0,$N66)</f>
        <v>0.36295292263364898</v>
      </c>
      <c r="E67">
        <f ca="1">OFFSET(Results_Grouping_Apple!I$41,0,$N66)</f>
        <v>5.3881847472241201E-3</v>
      </c>
      <c r="F67">
        <f ca="1">OFFSET(Results_Grouping_Apple!J$41,0,$N66)</f>
        <v>1.7589778412838599</v>
      </c>
      <c r="G67">
        <f ca="1">OFFSET(Results_Grouping_Apple!K$41,0,$N66)</f>
        <v>0.134674954308308</v>
      </c>
      <c r="H67">
        <f t="shared" ca="1" si="28"/>
        <v>8.7511049468428304E-2</v>
      </c>
      <c r="I67">
        <f t="shared" ca="1" si="5"/>
        <v>1.0151704583812213</v>
      </c>
      <c r="M67">
        <f t="shared" ca="1" si="6"/>
        <v>-0.83131843237106684</v>
      </c>
      <c r="N67">
        <v>63</v>
      </c>
    </row>
    <row r="68" spans="1:14" x14ac:dyDescent="0.25">
      <c r="A68" t="str">
        <f t="shared" ca="1" si="27"/>
        <v>S3_07_Van - Gleaning (UG)</v>
      </c>
      <c r="B68">
        <f ca="1">OFFSET(Results_Grouping_Apple!F$41,0,$N67)</f>
        <v>-1.4599793902637499</v>
      </c>
      <c r="C68">
        <f ca="1">OFFSET(Results_Grouping_Apple!G$41,0,$N67)</f>
        <v>0.10808163114279699</v>
      </c>
      <c r="D68">
        <f ca="1">OFFSET(Results_Grouping_Apple!H$41,0,$N67)</f>
        <v>0.10927614874991599</v>
      </c>
      <c r="E68">
        <f ca="1">OFFSET(Results_Grouping_Apple!I$41,0,$N67)</f>
        <v>4.63499763202075E-3</v>
      </c>
      <c r="F68">
        <f ca="1">OFFSET(Results_Grouping_Apple!J$41,0,$N67)</f>
        <v>1.51309921830869</v>
      </c>
      <c r="G68">
        <f ca="1">OFFSET(Results_Grouping_Apple!K$41,0,$N67)</f>
        <v>1.0017216740640799E-2</v>
      </c>
      <c r="H68">
        <f ca="1">G59</f>
        <v>7.3428519496879494E-2</v>
      </c>
      <c r="I68">
        <f t="shared" ca="1" si="5"/>
        <v>0.35855834180719431</v>
      </c>
      <c r="M68">
        <f t="shared" ca="1" si="6"/>
        <v>-1.2279693959983753</v>
      </c>
      <c r="N68">
        <v>70</v>
      </c>
    </row>
    <row r="69" spans="1:14" x14ac:dyDescent="0.25">
      <c r="A69" t="str">
        <f t="shared" ca="1" si="27"/>
        <v>S3_14_Van - Gleaning (UG)</v>
      </c>
      <c r="B69">
        <f ca="1">OFFSET(Results_Grouping_Apple!F$41,0,$N68)</f>
        <v>-1.4599793902637499</v>
      </c>
      <c r="C69">
        <f ca="1">OFFSET(Results_Grouping_Apple!G$41,0,$N68)</f>
        <v>0.11687897321255999</v>
      </c>
      <c r="D69">
        <f ca="1">OFFSET(Results_Grouping_Apple!H$41,0,$N68)</f>
        <v>0.23634143799400401</v>
      </c>
      <c r="E69">
        <f ca="1">OFFSET(Results_Grouping_Apple!I$41,0,$N68)</f>
        <v>5.0122648811387199E-3</v>
      </c>
      <c r="F69">
        <f ca="1">OFFSET(Results_Grouping_Apple!J$41,0,$N68)</f>
        <v>1.6362584570082399</v>
      </c>
      <c r="G69">
        <f ca="1">OFFSET(Results_Grouping_Apple!K$41,0,$N68)</f>
        <v>1.1909692799003601E-2</v>
      </c>
      <c r="H69">
        <f t="shared" ref="H69:H70" ca="1" si="29">G60</f>
        <v>8.0482380663308206E-2</v>
      </c>
      <c r="I69">
        <f t="shared" ca="1" si="5"/>
        <v>0.62690381629450465</v>
      </c>
      <c r="M69">
        <f t="shared" ca="1" si="6"/>
        <v>-1.0898370213770434</v>
      </c>
      <c r="N69">
        <v>77</v>
      </c>
    </row>
    <row r="70" spans="1:14" x14ac:dyDescent="0.25">
      <c r="A70" t="str">
        <f t="shared" ca="1" si="27"/>
        <v>S3_20_Van - Gleaning (UG)</v>
      </c>
      <c r="B70">
        <f ca="1">OFFSET(Results_Grouping_Apple!F$41,0,$N69)</f>
        <v>-1.4599793902637499</v>
      </c>
      <c r="C70">
        <f ca="1">OFFSET(Results_Grouping_Apple!G$41,0,$N69)</f>
        <v>0.125644896203502</v>
      </c>
      <c r="D70">
        <f ca="1">OFFSET(Results_Grouping_Apple!H$41,0,$N69)</f>
        <v>0.36295292263364898</v>
      </c>
      <c r="E70">
        <f ca="1">OFFSET(Results_Grouping_Apple!I$41,0,$N69)</f>
        <v>5.3881847472241201E-3</v>
      </c>
      <c r="F70">
        <f ca="1">OFFSET(Results_Grouping_Apple!J$41,0,$N69)</f>
        <v>1.7589778412838599</v>
      </c>
      <c r="G70">
        <f ca="1">OFFSET(Results_Grouping_Apple!K$41,0,$N69)</f>
        <v>1.37954100143009E-2</v>
      </c>
      <c r="H70">
        <f t="shared" ca="1" si="29"/>
        <v>8.7511049468428304E-2</v>
      </c>
      <c r="I70">
        <f t="shared" ca="1" si="5"/>
        <v>0.89429091408721417</v>
      </c>
      <c r="M70">
        <f t="shared" ca="1" si="6"/>
        <v>-0.952197976665074</v>
      </c>
      <c r="N70">
        <v>84</v>
      </c>
    </row>
    <row r="71" spans="1:14" x14ac:dyDescent="0.25">
      <c r="A71" t="str">
        <f t="shared" ca="1" si="27"/>
        <v>S4_07 - Retail Donation to PA (CSC)</v>
      </c>
      <c r="B71">
        <f ca="1">OFFSET(Results_Grouping_Apple!F$41,0,$N70)</f>
        <v>-1.4599793902637499</v>
      </c>
      <c r="C71">
        <f ca="1">OFFSET(Results_Grouping_Apple!G$41,0,$N70)</f>
        <v>0.17345420436494599</v>
      </c>
      <c r="D71">
        <f ca="1">OFFSET(Results_Grouping_Apple!H$41,0,$N70)</f>
        <v>0.10927614874991599</v>
      </c>
      <c r="E71">
        <f ca="1">OFFSET(Results_Grouping_Apple!I$41,0,$N70)</f>
        <v>3.9319272531894399E-3</v>
      </c>
      <c r="F71">
        <f ca="1">OFFSET(Results_Grouping_Apple!J$41,0,$N70)</f>
        <v>1.57452409890395</v>
      </c>
      <c r="G71">
        <f ca="1">OFFSET(Results_Grouping_Apple!K$41,0,$N70)</f>
        <v>3.8609719185438698E-3</v>
      </c>
      <c r="H71">
        <f ca="1">G59+E59</f>
        <v>8.2165783209488169E-2</v>
      </c>
      <c r="I71">
        <f t="shared" ca="1" si="5"/>
        <v>0.48723374413628373</v>
      </c>
      <c r="M71">
        <f t="shared" ca="1" si="6"/>
        <v>-1.1694561379771544</v>
      </c>
      <c r="N71">
        <v>91</v>
      </c>
    </row>
    <row r="72" spans="1:14" x14ac:dyDescent="0.25">
      <c r="A72" t="str">
        <f t="shared" ca="1" si="27"/>
        <v>S4_14 - Retail Donation to PA (CSC)</v>
      </c>
      <c r="B72">
        <f ca="1">OFFSET(Results_Grouping_Apple!F$41,0,$N71)</f>
        <v>-1.4599793902637499</v>
      </c>
      <c r="C72">
        <f ca="1">OFFSET(Results_Grouping_Apple!G$41,0,$N71)</f>
        <v>0.18757256983651099</v>
      </c>
      <c r="D72">
        <f ca="1">OFFSET(Results_Grouping_Apple!H$41,0,$N71)</f>
        <v>0.23634143799400401</v>
      </c>
      <c r="E72">
        <f ca="1">OFFSET(Results_Grouping_Apple!I$41,0,$N71)</f>
        <v>4.2519678435653302E-3</v>
      </c>
      <c r="F72">
        <f ca="1">OFFSET(Results_Grouping_Apple!J$41,0,$N71)</f>
        <v>1.70268303718683</v>
      </c>
      <c r="G72">
        <f ca="1">OFFSET(Results_Grouping_Apple!K$41,0,$N71)</f>
        <v>5.2523582820848298E-3</v>
      </c>
      <c r="H72">
        <f t="shared" ref="H72:H73" ca="1" si="30">G60+E60</f>
        <v>8.9930817003687352E-2</v>
      </c>
      <c r="I72">
        <f t="shared" ca="1" si="5"/>
        <v>0.76605279788293257</v>
      </c>
      <c r="M72">
        <f t="shared" ca="1" si="6"/>
        <v>-1.0265610563075847</v>
      </c>
      <c r="N72">
        <v>98</v>
      </c>
    </row>
    <row r="73" spans="1:14" x14ac:dyDescent="0.25">
      <c r="A73" t="str">
        <f t="shared" ca="1" si="27"/>
        <v>S4_20 - Retail Donation to PA (CSC)</v>
      </c>
      <c r="B73">
        <f ca="1">OFFSET(Results_Grouping_Apple!F$41,0,$N72)</f>
        <v>-1.4599793902637499</v>
      </c>
      <c r="C73">
        <f ca="1">OFFSET(Results_Grouping_Apple!G$41,0,$N72)</f>
        <v>0.20164051257425</v>
      </c>
      <c r="D73">
        <f ca="1">OFFSET(Results_Grouping_Apple!H$41,0,$N72)</f>
        <v>0.36295292263364898</v>
      </c>
      <c r="E73">
        <f ca="1">OFFSET(Results_Grouping_Apple!I$41,0,$N72)</f>
        <v>4.5708654318327296E-3</v>
      </c>
      <c r="F73">
        <f ca="1">OFFSET(Results_Grouping_Apple!J$41,0,$N72)</f>
        <v>1.8303842649758399</v>
      </c>
      <c r="G73">
        <f ca="1">OFFSET(Results_Grouping_Apple!K$41,0,$N72)</f>
        <v>6.6387754086131298E-3</v>
      </c>
      <c r="H73">
        <f t="shared" ca="1" si="30"/>
        <v>9.7668118534335907E-2</v>
      </c>
      <c r="I73">
        <f t="shared" ca="1" si="5"/>
        <v>1.0438760692947708</v>
      </c>
      <c r="M73">
        <f t="shared" ca="1" si="6"/>
        <v>-0.8841763142154051</v>
      </c>
      <c r="N73">
        <v>105</v>
      </c>
    </row>
    <row r="74" spans="1:14" x14ac:dyDescent="0.25">
      <c r="A74" t="str">
        <f t="shared" ca="1" si="27"/>
        <v>S5_07 - Retail Donation to Food Bank (Estimate)</v>
      </c>
      <c r="B74">
        <f ca="1">OFFSET(Results_Grouping_Apple!F$41,0,$N73)</f>
        <v>-1.4599793902637499</v>
      </c>
      <c r="C74">
        <f ca="1">OFFSET(Results_Grouping_Apple!G$41,0,$N73)</f>
        <v>0.30125512714873698</v>
      </c>
      <c r="D74">
        <f ca="1">OFFSET(Results_Grouping_Apple!H$41,0,$N73)</f>
        <v>0.10927614874991599</v>
      </c>
      <c r="E74">
        <f ca="1">OFFSET(Results_Grouping_Apple!I$41,0,$N73)</f>
        <v>9.2810578851627492E-3</v>
      </c>
      <c r="F74">
        <f ca="1">OFFSET(Results_Grouping_Apple!J$41,0,$N73)</f>
        <v>1.74622858962308</v>
      </c>
      <c r="G74">
        <f ca="1">OFFSET(Results_Grouping_Apple!K$41,0,$N73)</f>
        <v>1.1644520160287599E-2</v>
      </c>
      <c r="H74">
        <f ca="1">G59+E59</f>
        <v>8.2165783209488169E-2</v>
      </c>
      <c r="I74">
        <f t="shared" ref="I74:I82" ca="1" si="31">SUM(B74:H74)</f>
        <v>0.79987183651292171</v>
      </c>
      <c r="M74">
        <f t="shared" ref="M74:M82" ca="1" si="32">SUM(B74:E74,G74)</f>
        <v>-1.0285225363196466</v>
      </c>
      <c r="N74">
        <v>112</v>
      </c>
    </row>
    <row r="75" spans="1:14" x14ac:dyDescent="0.25">
      <c r="A75" t="str">
        <f t="shared" ca="1" si="27"/>
        <v>S5_14 - Retail Donation to Food Bank (Estimate)</v>
      </c>
      <c r="B75">
        <f ca="1">OFFSET(Results_Grouping_Apple!F$41,0,$N74)</f>
        <v>-1.4599793902637499</v>
      </c>
      <c r="C75">
        <f ca="1">OFFSET(Results_Grouping_Apple!G$41,0,$N74)</f>
        <v>0.32577589331200701</v>
      </c>
      <c r="D75">
        <f ca="1">OFFSET(Results_Grouping_Apple!H$41,0,$N74)</f>
        <v>0.23634143799400401</v>
      </c>
      <c r="E75">
        <f ca="1">OFFSET(Results_Grouping_Apple!I$41,0,$N74)</f>
        <v>1.0036492829303899E-2</v>
      </c>
      <c r="F75">
        <f ca="1">OFFSET(Results_Grouping_Apple!J$41,0,$N74)</f>
        <v>1.88836347482496</v>
      </c>
      <c r="G75">
        <f ca="1">OFFSET(Results_Grouping_Apple!K$41,0,$N74)</f>
        <v>1.36694511481565E-2</v>
      </c>
      <c r="H75">
        <f t="shared" ref="H75:H76" ca="1" si="33">G60+E60</f>
        <v>8.9930817003687352E-2</v>
      </c>
      <c r="I75">
        <f t="shared" ca="1" si="31"/>
        <v>1.1041381768483689</v>
      </c>
      <c r="M75">
        <f t="shared" ca="1" si="32"/>
        <v>-0.87415611498027856</v>
      </c>
      <c r="N75">
        <v>119</v>
      </c>
    </row>
    <row r="76" spans="1:14" x14ac:dyDescent="0.25">
      <c r="A76" t="str">
        <f t="shared" ca="1" si="27"/>
        <v>S5_20 - Retail Donation to Food Bank (Estimate)</v>
      </c>
      <c r="B76">
        <f ca="1">OFFSET(Results_Grouping_Apple!F$41,0,$N75)</f>
        <v>-1.4599793902637499</v>
      </c>
      <c r="C76">
        <f ca="1">OFFSET(Results_Grouping_Apple!G$41,0,$N75)</f>
        <v>0.35020908531040701</v>
      </c>
      <c r="D76">
        <f ca="1">OFFSET(Results_Grouping_Apple!H$41,0,$N75)</f>
        <v>0.36295292263364898</v>
      </c>
      <c r="E76">
        <f ca="1">OFFSET(Results_Grouping_Apple!I$41,0,$N75)</f>
        <v>1.07892297915017E-2</v>
      </c>
      <c r="F76">
        <f ca="1">OFFSET(Results_Grouping_Apple!J$41,0,$N75)</f>
        <v>2.0299907354368298</v>
      </c>
      <c r="G76">
        <f ca="1">OFFSET(Results_Grouping_Apple!K$41,0,$N75)</f>
        <v>1.56871502396402E-2</v>
      </c>
      <c r="H76">
        <f t="shared" ca="1" si="33"/>
        <v>9.7668118534335907E-2</v>
      </c>
      <c r="I76">
        <f t="shared" ca="1" si="31"/>
        <v>1.4073178516826137</v>
      </c>
      <c r="M76">
        <f t="shared" ca="1" si="32"/>
        <v>-0.72034100228855213</v>
      </c>
      <c r="N76">
        <v>126</v>
      </c>
    </row>
    <row r="77" spans="1:14" x14ac:dyDescent="0.25">
      <c r="A77" t="str">
        <f t="shared" ca="1" si="27"/>
        <v>S6_07 - Prepared Food from Retail (Estimate)</v>
      </c>
      <c r="B77">
        <f ca="1">OFFSET(Results_Grouping_Apple!F$41,0,$N76)</f>
        <v>-1.4599793902637499</v>
      </c>
      <c r="C77">
        <f ca="1">OFFSET(Results_Grouping_Apple!G$41,0,$N76)</f>
        <v>0.19097483106847599</v>
      </c>
      <c r="D77">
        <f ca="1">OFFSET(Results_Grouping_Apple!H$41,0,$N76)</f>
        <v>0.10927614874991599</v>
      </c>
      <c r="E77">
        <f ca="1">OFFSET(Results_Grouping_Apple!I$41,0,$N76)</f>
        <v>4.8651778456977801E-3</v>
      </c>
      <c r="F77">
        <f ca="1">OFFSET(Results_Grouping_Apple!J$41,0,$N76)</f>
        <v>1.58824175969398</v>
      </c>
      <c r="G77">
        <f ca="1">OFFSET(Results_Grouping_Apple!K$41,0,$N76)</f>
        <v>4.0318573427424002E-3</v>
      </c>
      <c r="H77">
        <f ca="1">G59+E59</f>
        <v>8.2165783209488169E-2</v>
      </c>
      <c r="I77">
        <f t="shared" ca="1" si="31"/>
        <v>0.51957616764655057</v>
      </c>
      <c r="M77">
        <f t="shared" ca="1" si="32"/>
        <v>-1.1508313752569175</v>
      </c>
      <c r="N77">
        <v>133</v>
      </c>
    </row>
    <row r="78" spans="1:14" x14ac:dyDescent="0.25">
      <c r="A78" t="str">
        <f t="shared" ca="1" si="27"/>
        <v>S6_14 - Prepared Food from Retail (Estimate)</v>
      </c>
      <c r="B78">
        <f ca="1">OFFSET(Results_Grouping_Apple!F$41,0,$N77)</f>
        <v>-1.4599793902637499</v>
      </c>
      <c r="C78">
        <f ca="1">OFFSET(Results_Grouping_Apple!G$41,0,$N77)</f>
        <v>0.206519294062421</v>
      </c>
      <c r="D78">
        <f ca="1">OFFSET(Results_Grouping_Apple!H$41,0,$N77)</f>
        <v>0.23634143799400401</v>
      </c>
      <c r="E78">
        <f ca="1">OFFSET(Results_Grouping_Apple!I$41,0,$N77)</f>
        <v>5.2611806936034202E-3</v>
      </c>
      <c r="F78">
        <f ca="1">OFFSET(Results_Grouping_Apple!J$41,0,$N77)</f>
        <v>1.7175172517621</v>
      </c>
      <c r="G78">
        <f ca="1">OFFSET(Results_Grouping_Apple!K$41,0,$N77)</f>
        <v>5.4371529849971904E-3</v>
      </c>
      <c r="H78">
        <f t="shared" ref="H78:H79" ca="1" si="34">G60+E60</f>
        <v>8.9930817003687352E-2</v>
      </c>
      <c r="I78">
        <f t="shared" ca="1" si="31"/>
        <v>0.80102774423706302</v>
      </c>
      <c r="M78">
        <f t="shared" ca="1" si="32"/>
        <v>-1.0064203245287242</v>
      </c>
      <c r="N78">
        <v>140</v>
      </c>
    </row>
    <row r="79" spans="1:14" x14ac:dyDescent="0.25">
      <c r="A79" t="str">
        <f t="shared" ca="1" si="27"/>
        <v>S6_20 - Prepared Food from Retail (Estimate)</v>
      </c>
      <c r="B79">
        <f ca="1">OFFSET(Results_Grouping_Apple!F$41,0,$N78)</f>
        <v>-1.4599793902637499</v>
      </c>
      <c r="C79">
        <f ca="1">OFFSET(Results_Grouping_Apple!G$41,0,$N78)</f>
        <v>0.22200824111710299</v>
      </c>
      <c r="D79">
        <f ca="1">OFFSET(Results_Grouping_Apple!H$41,0,$N78)</f>
        <v>0.36295292263364898</v>
      </c>
      <c r="E79">
        <f ca="1">OFFSET(Results_Grouping_Apple!I$41,0,$N78)</f>
        <v>5.6557692456236696E-3</v>
      </c>
      <c r="F79">
        <f ca="1">OFFSET(Results_Grouping_Apple!J$41,0,$N78)</f>
        <v>1.8463310456442601</v>
      </c>
      <c r="G79">
        <f ca="1">OFFSET(Results_Grouping_Apple!K$41,0,$N78)</f>
        <v>6.83742971424392E-3</v>
      </c>
      <c r="H79">
        <f t="shared" ca="1" si="34"/>
        <v>9.7668118534335907E-2</v>
      </c>
      <c r="I79">
        <f t="shared" ca="1" si="31"/>
        <v>1.0814741366254657</v>
      </c>
      <c r="M79">
        <f t="shared" ca="1" si="32"/>
        <v>-0.86252502755313032</v>
      </c>
      <c r="N79">
        <v>147</v>
      </c>
    </row>
    <row r="80" spans="1:14" x14ac:dyDescent="0.25">
      <c r="A80" t="str">
        <f t="shared" ca="1" si="27"/>
        <v>S7_07 - Direct Donation of Prepared Food (Estimate)</v>
      </c>
      <c r="B80">
        <f ca="1">OFFSET(Results_Grouping_Apple!F$41,0,$N79)</f>
        <v>-1.4599793902637499</v>
      </c>
      <c r="C80">
        <f ca="1">OFFSET(Results_Grouping_Apple!G$41,0,$N79)</f>
        <v>0</v>
      </c>
      <c r="D80">
        <f ca="1">OFFSET(Results_Grouping_Apple!H$41,0,$N79)</f>
        <v>0.10927614874991599</v>
      </c>
      <c r="E80">
        <f ca="1">OFFSET(Results_Grouping_Apple!I$41,0,$N79)</f>
        <v>0</v>
      </c>
      <c r="F80">
        <f ca="1">OFFSET(Results_Grouping_Apple!J$41,0,$N79)</f>
        <v>1.4177511987722899</v>
      </c>
      <c r="G80">
        <f ca="1">OFFSET(Results_Grouping_Apple!K$41,0,$N79)</f>
        <v>9.9604756811521298E-4</v>
      </c>
      <c r="H80">
        <f ca="1">G59+E59</f>
        <v>8.2165783209488169E-2</v>
      </c>
      <c r="I80">
        <f t="shared" ca="1" si="31"/>
        <v>0.1502097880360595</v>
      </c>
      <c r="M80">
        <f t="shared" ca="1" si="32"/>
        <v>-1.3497071939457186</v>
      </c>
      <c r="N80">
        <v>154</v>
      </c>
    </row>
    <row r="81" spans="1:14" x14ac:dyDescent="0.25">
      <c r="A81" t="str">
        <f t="shared" ca="1" si="27"/>
        <v>S7_14 - Direct Donation of Prepared Food (Estimate)</v>
      </c>
      <c r="B81">
        <f ca="1">OFFSET(Results_Grouping_Apple!F$41,0,$N80)</f>
        <v>-1.4599793902637499</v>
      </c>
      <c r="C81">
        <f ca="1">OFFSET(Results_Grouping_Apple!G$41,0,$N80)</f>
        <v>0</v>
      </c>
      <c r="D81">
        <f ca="1">OFFSET(Results_Grouping_Apple!H$41,0,$N80)</f>
        <v>0.23634143799400401</v>
      </c>
      <c r="E81">
        <f ca="1">OFFSET(Results_Grouping_Apple!I$41,0,$N80)</f>
        <v>0</v>
      </c>
      <c r="F81">
        <f ca="1">OFFSET(Results_Grouping_Apple!J$41,0,$N80)</f>
        <v>1.5331495521607299</v>
      </c>
      <c r="G81">
        <f ca="1">OFFSET(Results_Grouping_Apple!K$41,0,$N80)</f>
        <v>2.1542424147608101E-3</v>
      </c>
      <c r="H81">
        <f t="shared" ref="H81:H82" ca="1" si="35">G60+E60</f>
        <v>8.9930817003687352E-2</v>
      </c>
      <c r="I81">
        <f t="shared" ca="1" si="31"/>
        <v>0.40159665930943222</v>
      </c>
      <c r="M81">
        <f t="shared" ca="1" si="32"/>
        <v>-1.2214837098549849</v>
      </c>
      <c r="N81">
        <v>161</v>
      </c>
    </row>
    <row r="82" spans="1:14" x14ac:dyDescent="0.25">
      <c r="A82" t="str">
        <f t="shared" ca="1" si="27"/>
        <v>S7_20 - Direct Donation of Prepared Food (Estimate)</v>
      </c>
      <c r="B82">
        <f ca="1">OFFSET(Results_Grouping_Apple!F$41,0,$N81)</f>
        <v>-1.4599793902637499</v>
      </c>
      <c r="C82">
        <f ca="1">OFFSET(Results_Grouping_Apple!G$41,0,$N81)</f>
        <v>0</v>
      </c>
      <c r="D82">
        <f ca="1">OFFSET(Results_Grouping_Apple!H$41,0,$N81)</f>
        <v>0.36295292263364898</v>
      </c>
      <c r="E82">
        <f ca="1">OFFSET(Results_Grouping_Apple!I$41,0,$N81)</f>
        <v>0</v>
      </c>
      <c r="F82">
        <f ca="1">OFFSET(Results_Grouping_Apple!J$41,0,$N81)</f>
        <v>1.64813576857278</v>
      </c>
      <c r="G82">
        <f ca="1">OFFSET(Results_Grouping_Apple!K$41,0,$N81)</f>
        <v>3.3083008512398101E-3</v>
      </c>
      <c r="H82">
        <f t="shared" ca="1" si="35"/>
        <v>9.7668118534335907E-2</v>
      </c>
      <c r="I82">
        <f t="shared" ca="1" si="31"/>
        <v>0.65208572032825474</v>
      </c>
      <c r="M82">
        <f t="shared" ca="1" si="32"/>
        <v>-1.0937181667788611</v>
      </c>
      <c r="N82">
        <v>168</v>
      </c>
    </row>
    <row r="83" spans="1:14" x14ac:dyDescent="0.25">
      <c r="A83" t="str">
        <f t="shared" ref="A83:A85" ca="1" si="36">A55</f>
        <v>S8_07_Car - Local Small Business Food Rescue App (Estimate)</v>
      </c>
      <c r="B83">
        <f ca="1">OFFSET(Results_Grouping_Apple!F$41,0,$N82)</f>
        <v>-1.4599793902637499</v>
      </c>
      <c r="C83">
        <f ca="1">OFFSET(Results_Grouping_Apple!G$41,0,$N82)</f>
        <v>1.56108783928451</v>
      </c>
      <c r="D83">
        <f ca="1">OFFSET(Results_Grouping_Apple!H$41,0,$N82)</f>
        <v>0.10927614874991599</v>
      </c>
      <c r="E83">
        <f ca="1">OFFSET(Results_Grouping_Apple!I$41,0,$N82)</f>
        <v>7.0774690557409902E-3</v>
      </c>
      <c r="F83">
        <f ca="1">OFFSET(Results_Grouping_Apple!J$41,0,$N82)</f>
        <v>2.8341433780271101</v>
      </c>
      <c r="G83">
        <f ca="1">OFFSET(Results_Grouping_Apple!K$41,0,$N82)</f>
        <v>0.22504382224650399</v>
      </c>
      <c r="H83" s="12">
        <f ca="1">G59+E59</f>
        <v>8.2165783209488169E-2</v>
      </c>
      <c r="I83">
        <f t="shared" ref="I83:I85" ca="1" si="37">SUM(B83:H83)</f>
        <v>3.3588150503095195</v>
      </c>
      <c r="M83">
        <f t="shared" ref="M83:M85" ca="1" si="38">SUM(B83:E83,G83)</f>
        <v>0.4425058890729211</v>
      </c>
      <c r="N83">
        <v>175</v>
      </c>
    </row>
    <row r="84" spans="1:14" x14ac:dyDescent="0.25">
      <c r="A84" t="str">
        <f t="shared" ca="1" si="36"/>
        <v>S8_14_Car - Local Small Business Food Rescue App (Estimate)</v>
      </c>
      <c r="B84">
        <f ca="1">OFFSET(Results_Grouping_Apple!F$41,0,$N83)</f>
        <v>-1.4599793902637499</v>
      </c>
      <c r="C84">
        <f ca="1">OFFSET(Results_Grouping_Apple!G$41,0,$N83)</f>
        <v>1.6881531285286</v>
      </c>
      <c r="D84">
        <f ca="1">OFFSET(Results_Grouping_Apple!H$41,0,$N83)</f>
        <v>0.23634143799400401</v>
      </c>
      <c r="E84">
        <f ca="1">OFFSET(Results_Grouping_Apple!I$41,0,$N83)</f>
        <v>7.6535421184175901E-3</v>
      </c>
      <c r="F84">
        <f ca="1">OFFSET(Results_Grouping_Apple!J$41,0,$N83)</f>
        <v>3.0648294669362999</v>
      </c>
      <c r="G84">
        <f ca="1">OFFSET(Results_Grouping_Apple!K$41,0,$N83)</f>
        <v>0.24443846386929699</v>
      </c>
      <c r="H84" s="12">
        <f ca="1">G60+E60</f>
        <v>8.9930817003687352E-2</v>
      </c>
      <c r="I84">
        <f t="shared" ca="1" si="37"/>
        <v>3.8713674661865558</v>
      </c>
      <c r="M84">
        <f t="shared" ca="1" si="38"/>
        <v>0.71660718224656861</v>
      </c>
      <c r="N84">
        <v>182</v>
      </c>
    </row>
    <row r="85" spans="1:14" x14ac:dyDescent="0.25">
      <c r="A85" t="str">
        <f t="shared" ca="1" si="36"/>
        <v>S8_20_Car - Local Small Business Food Rescue App (Estimate)</v>
      </c>
      <c r="B85">
        <f ca="1">OFFSET(Results_Grouping_Apple!F$41,0,$N84)</f>
        <v>-1.4599793902637499</v>
      </c>
      <c r="C85">
        <f ca="1">OFFSET(Results_Grouping_Apple!G$41,0,$N84)</f>
        <v>1.81476461316825</v>
      </c>
      <c r="D85">
        <f ca="1">OFFSET(Results_Grouping_Apple!H$41,0,$N84)</f>
        <v>0.36295292263364898</v>
      </c>
      <c r="E85">
        <f ca="1">OFFSET(Results_Grouping_Apple!I$41,0,$N84)</f>
        <v>8.2275577772989092E-3</v>
      </c>
      <c r="F85">
        <f ca="1">OFFSET(Results_Grouping_Apple!J$41,0,$N84)</f>
        <v>3.29469167695652</v>
      </c>
      <c r="G85">
        <f ca="1">OFFSET(Results_Grouping_Apple!K$41,0,$N84)</f>
        <v>0.26376383891486699</v>
      </c>
      <c r="H85" s="12">
        <f ca="1">G61+E61</f>
        <v>9.7668118534335907E-2</v>
      </c>
      <c r="I85">
        <f t="shared" ca="1" si="37"/>
        <v>4.3820893377211707</v>
      </c>
      <c r="M85">
        <f t="shared" ca="1" si="38"/>
        <v>0.98972954223031495</v>
      </c>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9"/>
  </sheetPr>
  <dimension ref="A1:CA85"/>
  <sheetViews>
    <sheetView topLeftCell="Z1" zoomScale="60" zoomScaleNormal="60" workbookViewId="0">
      <selection activeCell="AP22" sqref="AP22"/>
    </sheetView>
  </sheetViews>
  <sheetFormatPr defaultRowHeight="15" x14ac:dyDescent="0.25"/>
  <cols>
    <col min="1" max="1" width="71.42578125" bestFit="1" customWidth="1"/>
    <col min="2" max="2" width="19.140625" bestFit="1" customWidth="1"/>
    <col min="3" max="3" width="14.7109375" bestFit="1" customWidth="1"/>
    <col min="4" max="4" width="17.42578125" bestFit="1" customWidth="1"/>
    <col min="5" max="5" width="23.28515625" bestFit="1" customWidth="1"/>
    <col min="6" max="6" width="15.7109375" bestFit="1" customWidth="1"/>
    <col min="7" max="7" width="14.140625" bestFit="1" customWidth="1"/>
    <col min="8" max="8" width="10.85546875" bestFit="1" customWidth="1"/>
    <col min="9" max="13" width="10.85546875" customWidth="1"/>
  </cols>
  <sheetData>
    <row r="1" spans="1:79" x14ac:dyDescent="0.25">
      <c r="A1" s="5" t="s">
        <v>65</v>
      </c>
      <c r="F1" s="8"/>
      <c r="H1" s="8"/>
      <c r="P1" s="5"/>
      <c r="Q1">
        <v>7</v>
      </c>
      <c r="R1">
        <v>14</v>
      </c>
      <c r="S1">
        <v>20</v>
      </c>
      <c r="T1" t="s">
        <v>115</v>
      </c>
      <c r="U1" t="s">
        <v>223</v>
      </c>
      <c r="V1" t="s">
        <v>222</v>
      </c>
      <c r="W1" t="s">
        <v>224</v>
      </c>
      <c r="AG1" s="6" t="s">
        <v>118</v>
      </c>
      <c r="AP1" s="5" t="s">
        <v>92</v>
      </c>
      <c r="AQ1" t="s">
        <v>112</v>
      </c>
      <c r="AR1" t="s">
        <v>113</v>
      </c>
      <c r="AS1" t="s">
        <v>114</v>
      </c>
      <c r="AT1" t="s">
        <v>115</v>
      </c>
      <c r="BB1" s="6" t="s">
        <v>104</v>
      </c>
      <c r="BM1" s="7" t="s">
        <v>116</v>
      </c>
      <c r="CA1" s="7" t="s">
        <v>117</v>
      </c>
    </row>
    <row r="2" spans="1:79" x14ac:dyDescent="0.25">
      <c r="A2" s="5" t="s">
        <v>92</v>
      </c>
      <c r="B2" t="s">
        <v>97</v>
      </c>
      <c r="C2" t="s">
        <v>34</v>
      </c>
      <c r="D2" t="s">
        <v>35</v>
      </c>
      <c r="E2" t="s">
        <v>36</v>
      </c>
      <c r="F2" t="s">
        <v>98</v>
      </c>
      <c r="G2" t="s">
        <v>38</v>
      </c>
      <c r="H2" t="s">
        <v>95</v>
      </c>
      <c r="I2" t="s">
        <v>96</v>
      </c>
      <c r="J2" t="s">
        <v>102</v>
      </c>
      <c r="K2" t="s">
        <v>101</v>
      </c>
      <c r="L2" t="s">
        <v>103</v>
      </c>
      <c r="M2" t="s">
        <v>119</v>
      </c>
      <c r="N2">
        <v>0</v>
      </c>
      <c r="P2" t="s">
        <v>246</v>
      </c>
      <c r="Q2">
        <f ca="1">$M$3</f>
        <v>-1.4077669893440898</v>
      </c>
      <c r="R2">
        <f ca="1">$M$4</f>
        <v>-1.0496888151674368</v>
      </c>
      <c r="S2">
        <f ca="1">$M$5</f>
        <v>-0.69288949161284052</v>
      </c>
      <c r="T2">
        <f ca="1">S2-Q2</f>
        <v>0.71487749773124931</v>
      </c>
      <c r="U2">
        <f ca="1">SLOPE(Q2:S2,$Q$1:$S$1)</f>
        <v>5.4884845004214124E-2</v>
      </c>
      <c r="V2">
        <f ca="1">INTERCEPT(Q2:S2,$Q$1:$S$1)</f>
        <v>-1.8002079804323823</v>
      </c>
      <c r="W2" s="10">
        <f ca="1">(-V2/U2)/100</f>
        <v>0.32799727871950085</v>
      </c>
      <c r="AP2" t="s">
        <v>246</v>
      </c>
      <c r="AQ2">
        <f ca="1">$I$3</f>
        <v>49.204997763579513</v>
      </c>
      <c r="AR2">
        <f ca="1">$I$4</f>
        <v>53.682719580436064</v>
      </c>
      <c r="AS2">
        <f ca="1">$I$5</f>
        <v>58.144449533660861</v>
      </c>
      <c r="AT2">
        <f ca="1">AS2-AQ2</f>
        <v>8.9394517700813481</v>
      </c>
    </row>
    <row r="3" spans="1:79" x14ac:dyDescent="0.25">
      <c r="A3" t="str">
        <f>Results_Grouping_Chicken!$E$9</f>
        <v>S1_07 - Redistribution from Grower/Packer (OFB)</v>
      </c>
      <c r="B3">
        <f ca="1">OFFSET(Results_Grouping_Chicken!F$39,0,$N2)</f>
        <v>-2.8407461033954502</v>
      </c>
      <c r="C3" s="3">
        <f ca="1">OFFSET(Results_Grouping_Chicken!G$39,0,$N2)</f>
        <v>0.30109500772443598</v>
      </c>
      <c r="D3">
        <f ca="1">OFFSET(Results_Grouping_Chicken!H$39,0,$N2)</f>
        <v>0.21254866442909501</v>
      </c>
      <c r="E3">
        <f ca="1">OFFSET(Results_Grouping_Chicken!I$39,0,$N2)</f>
        <v>3.46606959888636E-2</v>
      </c>
      <c r="F3">
        <f ca="1">OFFSET(Results_Grouping_Chicken!J$39,0,$N2)</f>
        <v>50.612764752923603</v>
      </c>
      <c r="G3">
        <f ca="1">OFFSET(Results_Grouping_Chicken!K$39,0,$N2)</f>
        <v>0.884674745908966</v>
      </c>
      <c r="H3">
        <v>0</v>
      </c>
      <c r="I3">
        <f ca="1">SUM(B3:H3)</f>
        <v>49.204997763579513</v>
      </c>
      <c r="M3">
        <f ca="1">SUM(B3:E3,G3)</f>
        <v>-1.4077669893440898</v>
      </c>
      <c r="N3">
        <v>7</v>
      </c>
      <c r="P3" t="s">
        <v>105</v>
      </c>
      <c r="Q3">
        <f ca="1">$M$6</f>
        <v>-2.2906191285705328</v>
      </c>
      <c r="R3">
        <f ca="1">$M$7</f>
        <v>-2.0044010122378917</v>
      </c>
      <c r="S3">
        <f ca="1">$M$8</f>
        <v>-1.7192051034635809</v>
      </c>
      <c r="T3">
        <f t="shared" ref="T3:T10" ca="1" si="0">S3-Q3</f>
        <v>0.57141402510695194</v>
      </c>
      <c r="U3">
        <f t="shared" ref="U3:U10" ca="1" si="1">SLOPE(Q3:S3,$Q$1:$S$1)</f>
        <v>4.3870411784900504E-2</v>
      </c>
      <c r="V3">
        <f t="shared" ref="V3:V10" ca="1" si="2">INTERCEPT(Q3:S3,$Q$1:$S$1)</f>
        <v>-2.6043040424843085</v>
      </c>
      <c r="W3" s="10">
        <f t="shared" ref="W3:W10" ca="1" si="3">(-V3/U3)/100</f>
        <v>0.59363565020847797</v>
      </c>
      <c r="AP3" t="s">
        <v>105</v>
      </c>
      <c r="AQ3">
        <f ca="1">$I$6</f>
        <v>45.044880931905567</v>
      </c>
      <c r="AR3">
        <f ca="1">$I$7</f>
        <v>49.183988588044407</v>
      </c>
      <c r="AS3">
        <f ca="1">$I$8</f>
        <v>53.308313716839912</v>
      </c>
      <c r="AT3">
        <f t="shared" ref="AT3:AT10" ca="1" si="4">AS3-AQ3</f>
        <v>8.263432784934345</v>
      </c>
    </row>
    <row r="4" spans="1:79" x14ac:dyDescent="0.25">
      <c r="A4" t="str">
        <f ca="1">OFFSET(Results_Grouping_Chicken!$E$9,0,N3)</f>
        <v>S1_14 - Redistribution from Grower/Packer (OFB)</v>
      </c>
      <c r="B4">
        <f ca="1">OFFSET(Results_Grouping_Chicken!F$39,0,$N3)</f>
        <v>-2.8407461033954502</v>
      </c>
      <c r="C4" s="3">
        <f ca="1">OFFSET(Results_Grouping_Chicken!G$39,0,$N3)</f>
        <v>0.32560274091130798</v>
      </c>
      <c r="D4">
        <f ca="1">OFFSET(Results_Grouping_Chicken!H$39,0,$N3)</f>
        <v>0.45969827423036802</v>
      </c>
      <c r="E4">
        <f ca="1">OFFSET(Results_Grouping_Chicken!I$39,0,$N3)</f>
        <v>3.7481915429817603E-2</v>
      </c>
      <c r="F4">
        <f ca="1">OFFSET(Results_Grouping_Chicken!J$39,0,$N3)</f>
        <v>54.7324083956035</v>
      </c>
      <c r="G4">
        <f ca="1">OFFSET(Results_Grouping_Chicken!K$39,0,$N3)</f>
        <v>0.96827435765652003</v>
      </c>
      <c r="H4">
        <v>0</v>
      </c>
      <c r="I4">
        <f t="shared" ref="I4:I73" ca="1" si="5">SUM(B4:H4)</f>
        <v>53.682719580436064</v>
      </c>
      <c r="M4">
        <f t="shared" ref="M4:M73" ca="1" si="6">SUM(B4:E4,G4)</f>
        <v>-1.0496888151674368</v>
      </c>
      <c r="N4">
        <v>14</v>
      </c>
      <c r="P4" t="s">
        <v>106</v>
      </c>
      <c r="Q4">
        <f ca="1">$M$9</f>
        <v>-2.1197508601882786</v>
      </c>
      <c r="R4">
        <f ca="1">$M$10</f>
        <v>-1.8196248615454538</v>
      </c>
      <c r="S4">
        <f ca="1">$M$11</f>
        <v>-1.5205707414692111</v>
      </c>
      <c r="T4">
        <f t="shared" ca="1" si="0"/>
        <v>0.59918011871906751</v>
      </c>
      <c r="U4">
        <f t="shared" ca="1" si="1"/>
        <v>4.6002158481516169E-2</v>
      </c>
      <c r="V4">
        <f t="shared" ca="1" si="2"/>
        <v>-2.4486783203150355</v>
      </c>
      <c r="W4" s="10">
        <f t="shared" ca="1" si="3"/>
        <v>0.53229639676558294</v>
      </c>
      <c r="AP4" t="s">
        <v>106</v>
      </c>
      <c r="AQ4">
        <f ca="1">$I$9</f>
        <v>46.123122116285785</v>
      </c>
      <c r="AR4">
        <f ca="1">$I$10</f>
        <v>50.36158479195467</v>
      </c>
      <c r="AS4">
        <f ca="1">$I$11</f>
        <v>54.584910100924816</v>
      </c>
      <c r="AT4">
        <f t="shared" ca="1" si="4"/>
        <v>8.4617879846390309</v>
      </c>
    </row>
    <row r="5" spans="1:79" x14ac:dyDescent="0.25">
      <c r="A5" t="str">
        <f ca="1">OFFSET(Results_Grouping_Chicken!$E$9,0,N4)</f>
        <v>S1_20 - Redistribution from Grower/Packer (OFB)</v>
      </c>
      <c r="B5">
        <f ca="1">OFFSET(Results_Grouping_Chicken!F$39,0,$N4)</f>
        <v>-2.8407461033954502</v>
      </c>
      <c r="C5" s="3">
        <f ca="1">OFFSET(Results_Grouping_Chicken!G$39,0,$N4)</f>
        <v>0.35002294647965598</v>
      </c>
      <c r="D5">
        <f ca="1">OFFSET(Results_Grouping_Chicken!H$39,0,$N4)</f>
        <v>0.70596520685377995</v>
      </c>
      <c r="E5">
        <f ca="1">OFFSET(Results_Grouping_Chicken!I$39,0,$N4)</f>
        <v>4.0293059087053898E-2</v>
      </c>
      <c r="F5">
        <f ca="1">OFFSET(Results_Grouping_Chicken!J$39,0,$N4)</f>
        <v>58.8373390252737</v>
      </c>
      <c r="G5">
        <f ca="1">OFFSET(Results_Grouping_Chicken!K$39,0,$N4)</f>
        <v>1.05157539936212</v>
      </c>
      <c r="H5">
        <v>0</v>
      </c>
      <c r="I5">
        <f t="shared" ca="1" si="5"/>
        <v>58.144449533660861</v>
      </c>
      <c r="M5">
        <f t="shared" ca="1" si="6"/>
        <v>-0.69288949161284052</v>
      </c>
      <c r="N5">
        <v>21</v>
      </c>
      <c r="P5" t="s">
        <v>107</v>
      </c>
      <c r="Q5">
        <f ca="1">$M$12</f>
        <v>-2.2785109513262496</v>
      </c>
      <c r="R5">
        <f ca="1">$M$13</f>
        <v>-1.9913072856830276</v>
      </c>
      <c r="S5">
        <f ca="1">$M$14</f>
        <v>-1.705129347417103</v>
      </c>
      <c r="T5">
        <f t="shared" ca="1" si="0"/>
        <v>0.57338160390914661</v>
      </c>
      <c r="U5">
        <f t="shared" ca="1" si="1"/>
        <v>4.4021472991799239E-2</v>
      </c>
      <c r="V5">
        <f t="shared" ca="1" si="2"/>
        <v>-2.5932759923633828</v>
      </c>
      <c r="W5" s="10">
        <f t="shared" ca="1" si="3"/>
        <v>0.58909341648937652</v>
      </c>
      <c r="AP5" t="s">
        <v>107</v>
      </c>
      <c r="AQ5">
        <f ca="1">$I$12</f>
        <v>45.964362025147814</v>
      </c>
      <c r="AR5">
        <f ca="1">$I$13</f>
        <v>50.189902367817091</v>
      </c>
      <c r="AS5">
        <f ca="1">$I$14</f>
        <v>54.400351494976924</v>
      </c>
      <c r="AT5">
        <f t="shared" ca="1" si="4"/>
        <v>8.43598946982911</v>
      </c>
    </row>
    <row r="6" spans="1:79" x14ac:dyDescent="0.25">
      <c r="A6" t="str">
        <f ca="1">OFFSET(Results_Grouping_Chicken!$E$9,0,N5)</f>
        <v>S2_07 - Gleaning (SH)</v>
      </c>
      <c r="B6">
        <f ca="1">OFFSET(Results_Grouping_Chicken!F$39,0,$N5)</f>
        <v>-2.8407461033954502</v>
      </c>
      <c r="C6">
        <f ca="1">OFFSET(Results_Grouping_Chicken!G$39,0,$N5)</f>
        <v>0.21022525602813499</v>
      </c>
      <c r="D6">
        <f ca="1">OFFSET(Results_Grouping_Chicken!H$39,0,$N5)</f>
        <v>0.21254866442909501</v>
      </c>
      <c r="E6">
        <f ca="1">OFFSET(Results_Grouping_Chicken!I$39,0,$N5)</f>
        <v>3.3223080689799199E-2</v>
      </c>
      <c r="F6">
        <f ca="1">OFFSET(Results_Grouping_Chicken!J$39,0,$N5)</f>
        <v>47.3355000604761</v>
      </c>
      <c r="G6">
        <f ca="1">OFFSET(Results_Grouping_Chicken!K$39,0,$N5)</f>
        <v>9.4129973677888196E-2</v>
      </c>
      <c r="H6">
        <v>0</v>
      </c>
      <c r="I6">
        <f t="shared" ca="1" si="5"/>
        <v>45.044880931905567</v>
      </c>
      <c r="M6">
        <f t="shared" ca="1" si="6"/>
        <v>-2.2906191285705328</v>
      </c>
      <c r="N6">
        <v>28</v>
      </c>
      <c r="P6" t="s">
        <v>108</v>
      </c>
      <c r="Q6">
        <f ca="1">$M$15</f>
        <v>-2.2347412377709501</v>
      </c>
      <c r="R6">
        <f ca="1">$M$16</f>
        <v>-1.9439749210243891</v>
      </c>
      <c r="S6">
        <f ca="1">$M$17</f>
        <v>-1.6542470554090665</v>
      </c>
      <c r="T6">
        <f t="shared" ca="1" si="0"/>
        <v>0.58049418236188366</v>
      </c>
      <c r="U6">
        <f t="shared" ca="1" si="1"/>
        <v>4.4567542447332083E-2</v>
      </c>
      <c r="V6">
        <f t="shared" ca="1" si="2"/>
        <v>-2.5534108181816735</v>
      </c>
      <c r="W6" s="10">
        <f t="shared" ca="1" si="3"/>
        <v>0.57293058534676433</v>
      </c>
      <c r="AP6" t="s">
        <v>108</v>
      </c>
      <c r="AQ6">
        <f ca="1">$I$15</f>
        <v>47.965317829140673</v>
      </c>
      <c r="AR6">
        <f ca="1">$I$16</f>
        <v>52.353726667483947</v>
      </c>
      <c r="AS6">
        <f ca="1">$I$17</f>
        <v>56.726462617118713</v>
      </c>
      <c r="AT6">
        <f t="shared" ca="1" si="4"/>
        <v>8.76114478797804</v>
      </c>
    </row>
    <row r="7" spans="1:79" x14ac:dyDescent="0.25">
      <c r="A7" t="str">
        <f ca="1">OFFSET(Results_Grouping_Chicken!$E$9,0,N6)</f>
        <v>S2_14 - Gleaning (SH)</v>
      </c>
      <c r="B7">
        <f ca="1">OFFSET(Results_Grouping_Chicken!F$39,0,$N6)</f>
        <v>-2.8407461033954502</v>
      </c>
      <c r="C7">
        <f ca="1">OFFSET(Results_Grouping_Chicken!G$39,0,$N6)</f>
        <v>0.227336614076937</v>
      </c>
      <c r="D7">
        <f ca="1">OFFSET(Results_Grouping_Chicken!H$39,0,$N6)</f>
        <v>0.45969827423036802</v>
      </c>
      <c r="E7">
        <f ca="1">OFFSET(Results_Grouping_Chicken!I$39,0,$N6)</f>
        <v>3.5927284931992098E-2</v>
      </c>
      <c r="F7">
        <f ca="1">OFFSET(Results_Grouping_Chicken!J$39,0,$N6)</f>
        <v>51.188389600282299</v>
      </c>
      <c r="G7">
        <f ca="1">OFFSET(Results_Grouping_Chicken!K$39,0,$N6)</f>
        <v>0.11338291791826099</v>
      </c>
      <c r="H7">
        <v>0</v>
      </c>
      <c r="I7">
        <f t="shared" ca="1" si="5"/>
        <v>49.183988588044407</v>
      </c>
      <c r="M7">
        <f t="shared" ca="1" si="6"/>
        <v>-2.0044010122378917</v>
      </c>
      <c r="N7">
        <v>35</v>
      </c>
      <c r="P7" t="s">
        <v>109</v>
      </c>
      <c r="Q7">
        <f ca="1">$M$18</f>
        <v>-1.870901231045222</v>
      </c>
      <c r="R7">
        <f ca="1">$M$19</f>
        <v>-1.5505200300302875</v>
      </c>
      <c r="S7">
        <f ca="1">$M$20</f>
        <v>-1.231283047590408</v>
      </c>
      <c r="T7">
        <f t="shared" ca="1" si="0"/>
        <v>0.63961818345481403</v>
      </c>
      <c r="U7">
        <f t="shared" ca="1" si="1"/>
        <v>4.9106797978962204E-2</v>
      </c>
      <c r="V7">
        <f t="shared" ca="1" si="2"/>
        <v>-2.2220276752677894</v>
      </c>
      <c r="W7" s="10">
        <f t="shared" ca="1" si="3"/>
        <v>0.45248881350800479</v>
      </c>
      <c r="AP7" t="s">
        <v>109</v>
      </c>
      <c r="AQ7">
        <f ca="1">$I$18</f>
        <v>53.703303305086905</v>
      </c>
      <c r="AR7">
        <f ca="1">$I$19</f>
        <v>58.558757472867548</v>
      </c>
      <c r="AS7">
        <f ca="1">$I$20</f>
        <v>63.396870732906166</v>
      </c>
      <c r="AT7">
        <f t="shared" ca="1" si="4"/>
        <v>9.6935674278192607</v>
      </c>
    </row>
    <row r="8" spans="1:79" x14ac:dyDescent="0.25">
      <c r="A8" t="str">
        <f ca="1">OFFSET(Results_Grouping_Chicken!$E$9,0,N7)</f>
        <v>S2_20 - Gleaning (SH)</v>
      </c>
      <c r="B8">
        <f ca="1">OFFSET(Results_Grouping_Chicken!F$39,0,$N7)</f>
        <v>-2.8407461033954502</v>
      </c>
      <c r="C8">
        <f ca="1">OFFSET(Results_Grouping_Chicken!G$39,0,$N7)</f>
        <v>0.244386860132707</v>
      </c>
      <c r="D8">
        <f ca="1">OFFSET(Results_Grouping_Chicken!H$39,0,$N7)</f>
        <v>0.70596520685377995</v>
      </c>
      <c r="E8">
        <f ca="1">OFFSET(Results_Grouping_Chicken!I$39,0,$N7)</f>
        <v>3.86218313018915E-2</v>
      </c>
      <c r="F8">
        <f ca="1">OFFSET(Results_Grouping_Chicken!J$39,0,$N7)</f>
        <v>55.027518820303499</v>
      </c>
      <c r="G8">
        <f ca="1">OFFSET(Results_Grouping_Chicken!K$39,0,$N7)</f>
        <v>0.132567101643491</v>
      </c>
      <c r="H8">
        <v>0</v>
      </c>
      <c r="I8">
        <f t="shared" ca="1" si="5"/>
        <v>53.308313716839912</v>
      </c>
      <c r="M8">
        <f t="shared" ca="1" si="6"/>
        <v>-1.7192051034635809</v>
      </c>
      <c r="N8">
        <v>42</v>
      </c>
      <c r="P8" t="s">
        <v>110</v>
      </c>
      <c r="Q8">
        <f ca="1">$M$21</f>
        <v>-2.1899505490602733</v>
      </c>
      <c r="R8">
        <f ca="1">$M$22</f>
        <v>-1.8955384785814486</v>
      </c>
      <c r="S8">
        <f ca="1">$M$23</f>
        <v>-1.6021778797829052</v>
      </c>
      <c r="T8">
        <f t="shared" ca="1" si="0"/>
        <v>0.58777266927736815</v>
      </c>
      <c r="U8">
        <f t="shared" ca="1" si="1"/>
        <v>4.5126349554129211E-2</v>
      </c>
      <c r="V8">
        <f t="shared" ca="1" si="2"/>
        <v>-2.5126157463813081</v>
      </c>
      <c r="W8" s="10">
        <f t="shared" ca="1" si="3"/>
        <v>0.55679570167035497</v>
      </c>
      <c r="AP8" t="s">
        <v>110</v>
      </c>
      <c r="AQ8">
        <f ca="1">$I$21</f>
        <v>48.439454915690561</v>
      </c>
      <c r="AR8">
        <f ca="1">$I$22</f>
        <v>52.866456307590092</v>
      </c>
      <c r="AS8">
        <f ca="1">$I$23</f>
        <v>57.27764698023288</v>
      </c>
      <c r="AT8">
        <f t="shared" ca="1" si="4"/>
        <v>8.8381920645423193</v>
      </c>
    </row>
    <row r="9" spans="1:79" x14ac:dyDescent="0.25">
      <c r="A9" t="str">
        <f ca="1">OFFSET(Results_Grouping_Chicken!$E$9,0,N8)</f>
        <v>S3_07_Car - Gleaning (UG)</v>
      </c>
      <c r="B9">
        <f ca="1">OFFSET(Results_Grouping_Chicken!F$39,0,$N8)</f>
        <v>-2.8407461033954502</v>
      </c>
      <c r="C9">
        <f ca="1">OFFSET(Results_Grouping_Chicken!G$39,0,$N8)</f>
        <v>0.21022525602813499</v>
      </c>
      <c r="D9">
        <f ca="1">OFFSET(Results_Grouping_Chicken!H$39,0,$N8)</f>
        <v>0.21254866442909501</v>
      </c>
      <c r="E9">
        <f ca="1">OFFSET(Results_Grouping_Chicken!I$39,0,$N8)</f>
        <v>2.07742970744117E-2</v>
      </c>
      <c r="F9">
        <f ca="1">OFFSET(Results_Grouping_Chicken!J$39,0,$N8)</f>
        <v>47.358198230565101</v>
      </c>
      <c r="G9">
        <f ca="1">OFFSET(Results_Grouping_Chicken!K$39,0,$N8)</f>
        <v>0.27744702567552998</v>
      </c>
      <c r="H9">
        <f ca="1">G3</f>
        <v>0.884674745908966</v>
      </c>
      <c r="I9">
        <f t="shared" ca="1" si="5"/>
        <v>46.123122116285785</v>
      </c>
      <c r="M9">
        <f t="shared" ca="1" si="6"/>
        <v>-2.1197508601882786</v>
      </c>
      <c r="N9">
        <v>49</v>
      </c>
      <c r="P9" t="s">
        <v>111</v>
      </c>
      <c r="Q9">
        <f ca="1">$M$24</f>
        <v>-2.617478692848862</v>
      </c>
      <c r="R9">
        <f ca="1">$M$25</f>
        <v>-2.3578654247714335</v>
      </c>
      <c r="S9">
        <f ca="1">$M$26</f>
        <v>-2.0991793469371385</v>
      </c>
      <c r="T9">
        <f t="shared" ca="1" si="0"/>
        <v>0.51829934591172355</v>
      </c>
      <c r="U9">
        <f t="shared" ca="1" si="1"/>
        <v>3.9792522993701479E-2</v>
      </c>
      <c r="V9">
        <f t="shared" ca="1" si="2"/>
        <v>-2.9020056357663981</v>
      </c>
      <c r="W9" s="10">
        <f t="shared" ca="1" si="3"/>
        <v>0.7292841512526711</v>
      </c>
      <c r="AP9" t="s">
        <v>111</v>
      </c>
      <c r="AQ9">
        <f ca="1">$I$24</f>
        <v>42.675775855377665</v>
      </c>
      <c r="AR9">
        <f ca="1">$I$25</f>
        <v>46.63364057957741</v>
      </c>
      <c r="AS9">
        <f ca="1">$I$26</f>
        <v>50.577370072619239</v>
      </c>
      <c r="AT9">
        <f t="shared" ca="1" si="4"/>
        <v>7.9015942172415734</v>
      </c>
    </row>
    <row r="10" spans="1:79" x14ac:dyDescent="0.25">
      <c r="A10" t="str">
        <f ca="1">OFFSET(Results_Grouping_Chicken!$E$9,0,N9)</f>
        <v>S3_14_Car - Gleaning (UG)</v>
      </c>
      <c r="B10">
        <f ca="1">OFFSET(Results_Grouping_Chicken!F$39,0,$N9)</f>
        <v>-2.8407461033954502</v>
      </c>
      <c r="C10">
        <f ca="1">OFFSET(Results_Grouping_Chicken!G$39,0,$N9)</f>
        <v>0.227336614076937</v>
      </c>
      <c r="D10">
        <f ca="1">OFFSET(Results_Grouping_Chicken!H$39,0,$N9)</f>
        <v>0.45969827423036802</v>
      </c>
      <c r="E10">
        <f ca="1">OFFSET(Results_Grouping_Chicken!I$39,0,$N9)</f>
        <v>2.2465228231631301E-2</v>
      </c>
      <c r="F10">
        <f ca="1">OFFSET(Results_Grouping_Chicken!J$39,0,$N9)</f>
        <v>51.2129352958436</v>
      </c>
      <c r="G10">
        <f ca="1">OFFSET(Results_Grouping_Chicken!K$39,0,$N9)</f>
        <v>0.31162112531106001</v>
      </c>
      <c r="H10">
        <f t="shared" ref="H10:H11" ca="1" si="7">G4</f>
        <v>0.96827435765652003</v>
      </c>
      <c r="I10">
        <f t="shared" ca="1" si="5"/>
        <v>50.36158479195467</v>
      </c>
      <c r="M10">
        <f t="shared" ca="1" si="6"/>
        <v>-1.8196248615454538</v>
      </c>
      <c r="N10">
        <v>56</v>
      </c>
      <c r="P10" s="12" t="s">
        <v>228</v>
      </c>
      <c r="Q10" s="12">
        <f ca="1">$M$27</f>
        <v>1.0751034602871639</v>
      </c>
      <c r="R10" s="12">
        <f ca="1">$M$28</f>
        <v>1.6352757408291589</v>
      </c>
      <c r="S10" s="12">
        <f ca="1">$M$29</f>
        <v>2.193447406083497</v>
      </c>
      <c r="T10" s="12">
        <f t="shared" ca="1" si="0"/>
        <v>1.1183439457963331</v>
      </c>
      <c r="U10" s="12">
        <f t="shared" ca="1" si="1"/>
        <v>8.5861052168001273E-2</v>
      </c>
      <c r="V10" s="12">
        <f t="shared" ca="1" si="2"/>
        <v>0.46117448943725581</v>
      </c>
      <c r="W10" s="14">
        <f t="shared" ca="1" si="3"/>
        <v>-5.3711721181204729E-2</v>
      </c>
      <c r="AP10" s="12" t="s">
        <v>228</v>
      </c>
      <c r="AQ10" s="12">
        <f ca="1">I27</f>
        <v>90.699741427209887</v>
      </c>
      <c r="AR10" s="12">
        <f ca="1">I28</f>
        <v>98.566533581674989</v>
      </c>
      <c r="AS10" s="12">
        <f ca="1">I29</f>
        <v>106.40523004987368</v>
      </c>
      <c r="AT10" s="12">
        <f t="shared" ca="1" si="4"/>
        <v>15.705488622663793</v>
      </c>
    </row>
    <row r="11" spans="1:79" x14ac:dyDescent="0.25">
      <c r="A11" t="str">
        <f ca="1">OFFSET(Results_Grouping_Chicken!$E$9,0,N10)</f>
        <v>S3_20_Car - Gleaning (UG)</v>
      </c>
      <c r="B11">
        <f ca="1">OFFSET(Results_Grouping_Chicken!F$39,0,$N10)</f>
        <v>-2.8407461033954502</v>
      </c>
      <c r="C11">
        <f ca="1">OFFSET(Results_Grouping_Chicken!G$39,0,$N10)</f>
        <v>0.244386860132707</v>
      </c>
      <c r="D11">
        <f ca="1">OFFSET(Results_Grouping_Chicken!H$39,0,$N10)</f>
        <v>0.70596520685377995</v>
      </c>
      <c r="E11">
        <f ca="1">OFFSET(Results_Grouping_Chicken!I$39,0,$N10)</f>
        <v>2.4150120349003601E-2</v>
      </c>
      <c r="F11">
        <f ca="1">OFFSET(Results_Grouping_Chicken!J$39,0,$N10)</f>
        <v>55.053905443031901</v>
      </c>
      <c r="G11">
        <f ca="1">OFFSET(Results_Grouping_Chicken!K$39,0,$N10)</f>
        <v>0.34567317459074898</v>
      </c>
      <c r="H11">
        <f t="shared" ca="1" si="7"/>
        <v>1.05157539936212</v>
      </c>
      <c r="I11">
        <f t="shared" ca="1" si="5"/>
        <v>54.584910100924816</v>
      </c>
      <c r="M11">
        <f t="shared" ca="1" si="6"/>
        <v>-1.5205707414692111</v>
      </c>
      <c r="N11">
        <v>63</v>
      </c>
      <c r="P11" s="5"/>
      <c r="AP11" s="5" t="s">
        <v>93</v>
      </c>
      <c r="AQ11" t="s">
        <v>112</v>
      </c>
      <c r="AR11" t="s">
        <v>113</v>
      </c>
      <c r="AS11" t="s">
        <v>114</v>
      </c>
      <c r="AT11" t="s">
        <v>115</v>
      </c>
    </row>
    <row r="12" spans="1:79" x14ac:dyDescent="0.25">
      <c r="A12" t="str">
        <f ca="1">OFFSET(Results_Grouping_Chicken!$E$9,0,N11)</f>
        <v>S3_07_Van - Gleaning (UG)</v>
      </c>
      <c r="B12">
        <f ca="1">OFFSET(Results_Grouping_Chicken!F$39,0,$N11)</f>
        <v>-2.8407461033954502</v>
      </c>
      <c r="C12">
        <f ca="1">OFFSET(Results_Grouping_Chicken!G$39,0,$N11)</f>
        <v>0.21022525602813499</v>
      </c>
      <c r="D12">
        <f ca="1">OFFSET(Results_Grouping_Chicken!H$39,0,$N11)</f>
        <v>0.21254866442909501</v>
      </c>
      <c r="E12">
        <f ca="1">OFFSET(Results_Grouping_Chicken!I$39,0,$N11)</f>
        <v>2.07742970744117E-2</v>
      </c>
      <c r="F12">
        <f ca="1">OFFSET(Results_Grouping_Chicken!J$39,0,$N11)</f>
        <v>47.358198230565101</v>
      </c>
      <c r="G12">
        <f ca="1">OFFSET(Results_Grouping_Chicken!K$39,0,$N11)</f>
        <v>0.11868693453755901</v>
      </c>
      <c r="H12">
        <f ca="1">G3</f>
        <v>0.884674745908966</v>
      </c>
      <c r="I12">
        <f t="shared" ca="1" si="5"/>
        <v>45.964362025147814</v>
      </c>
      <c r="M12">
        <f t="shared" ca="1" si="6"/>
        <v>-2.2785109513262496</v>
      </c>
      <c r="N12">
        <v>70</v>
      </c>
      <c r="AP12" t="s">
        <v>246</v>
      </c>
      <c r="AQ12">
        <f ca="1">$I$31</f>
        <v>9.5900775816537109</v>
      </c>
      <c r="AR12">
        <f ca="1">$I$32</f>
        <v>10.843329151144163</v>
      </c>
      <c r="AS12">
        <f ca="1">$I$33</f>
        <v>12.092104822172059</v>
      </c>
      <c r="AT12">
        <f ca="1">AS12-AQ12</f>
        <v>2.5020272405183483</v>
      </c>
    </row>
    <row r="13" spans="1:79" x14ac:dyDescent="0.25">
      <c r="A13" t="str">
        <f ca="1">OFFSET(Results_Grouping_Chicken!$E$9,0,N12)</f>
        <v>S3_14_Van - Gleaning (UG)</v>
      </c>
      <c r="B13">
        <f ca="1">OFFSET(Results_Grouping_Chicken!F$39,0,$N12)</f>
        <v>-2.8407461033954502</v>
      </c>
      <c r="C13">
        <f ca="1">OFFSET(Results_Grouping_Chicken!G$39,0,$N12)</f>
        <v>0.227336614076937</v>
      </c>
      <c r="D13">
        <f ca="1">OFFSET(Results_Grouping_Chicken!H$39,0,$N12)</f>
        <v>0.45969827423036802</v>
      </c>
      <c r="E13">
        <f ca="1">OFFSET(Results_Grouping_Chicken!I$39,0,$N12)</f>
        <v>2.2465228231631301E-2</v>
      </c>
      <c r="F13">
        <f ca="1">OFFSET(Results_Grouping_Chicken!J$39,0,$N12)</f>
        <v>51.2129352958436</v>
      </c>
      <c r="G13">
        <f ca="1">OFFSET(Results_Grouping_Chicken!K$39,0,$N12)</f>
        <v>0.139938701173486</v>
      </c>
      <c r="H13">
        <f t="shared" ref="H13:H14" ca="1" si="8">G4</f>
        <v>0.96827435765652003</v>
      </c>
      <c r="I13">
        <f t="shared" ca="1" si="5"/>
        <v>50.189902367817091</v>
      </c>
      <c r="M13">
        <f t="shared" ca="1" si="6"/>
        <v>-1.9913072856830276</v>
      </c>
      <c r="N13">
        <v>77</v>
      </c>
      <c r="AP13" t="s">
        <v>105</v>
      </c>
      <c r="AQ13">
        <f ca="1">$I$34</f>
        <v>7.9950958466324673</v>
      </c>
      <c r="AR13">
        <f ca="1">$I$35</f>
        <v>9.1185233214119084</v>
      </c>
      <c r="AS13">
        <f ca="1">$I$36</f>
        <v>10.23793855520992</v>
      </c>
      <c r="AT13">
        <f t="shared" ref="AT13:AT20" ca="1" si="9">AS13-AQ13</f>
        <v>2.2428427085774532</v>
      </c>
    </row>
    <row r="14" spans="1:79" x14ac:dyDescent="0.25">
      <c r="A14" t="str">
        <f ca="1">OFFSET(Results_Grouping_Chicken!$E$9,0,N13)</f>
        <v>S3_20_Van - Gleaning (UG)</v>
      </c>
      <c r="B14">
        <f ca="1">OFFSET(Results_Grouping_Chicken!F$39,0,$N13)</f>
        <v>-2.8407461033954502</v>
      </c>
      <c r="C14">
        <f ca="1">OFFSET(Results_Grouping_Chicken!G$39,0,$N13)</f>
        <v>0.244386860132707</v>
      </c>
      <c r="D14">
        <f ca="1">OFFSET(Results_Grouping_Chicken!H$39,0,$N13)</f>
        <v>0.70596520685377995</v>
      </c>
      <c r="E14">
        <f ca="1">OFFSET(Results_Grouping_Chicken!I$39,0,$N13)</f>
        <v>2.4150120349003601E-2</v>
      </c>
      <c r="F14">
        <f ca="1">OFFSET(Results_Grouping_Chicken!J$39,0,$N13)</f>
        <v>55.053905443031901</v>
      </c>
      <c r="G14">
        <f ca="1">OFFSET(Results_Grouping_Chicken!K$39,0,$N13)</f>
        <v>0.161114568642857</v>
      </c>
      <c r="H14">
        <f t="shared" ca="1" si="8"/>
        <v>1.05157539936212</v>
      </c>
      <c r="I14">
        <f t="shared" ca="1" si="5"/>
        <v>54.400351494976924</v>
      </c>
      <c r="M14">
        <f t="shared" ca="1" si="6"/>
        <v>-1.705129347417103</v>
      </c>
      <c r="N14">
        <v>84</v>
      </c>
      <c r="AP14" t="s">
        <v>106</v>
      </c>
      <c r="AQ14">
        <f ca="1">$I$37</f>
        <v>9.0555710346134859</v>
      </c>
      <c r="AR14">
        <f ca="1">$I$38</f>
        <v>10.276907459448667</v>
      </c>
      <c r="AS14">
        <f ca="1">$I$39</f>
        <v>11.493881968480808</v>
      </c>
      <c r="AT14">
        <f t="shared" ca="1" si="9"/>
        <v>2.4383109338673226</v>
      </c>
    </row>
    <row r="15" spans="1:79" x14ac:dyDescent="0.25">
      <c r="A15" t="str">
        <f ca="1">OFFSET(Results_Grouping_Chicken!$E$9,0,N14)</f>
        <v>S4_07 - Retail Donation to PA (CSC)</v>
      </c>
      <c r="B15">
        <f ca="1">OFFSET(Results_Grouping_Chicken!F$39,0,$N14)</f>
        <v>-2.8407461033954502</v>
      </c>
      <c r="C15">
        <f ca="1">OFFSET(Results_Grouping_Chicken!G$39,0,$N14)</f>
        <v>0.33737883242713501</v>
      </c>
      <c r="D15">
        <f ca="1">OFFSET(Results_Grouping_Chicken!H$39,0,$N14)</f>
        <v>0.21254866442909501</v>
      </c>
      <c r="E15">
        <f ca="1">OFFSET(Results_Grouping_Chicken!I$39,0,$N14)</f>
        <v>1.29466836848622E-2</v>
      </c>
      <c r="F15">
        <f ca="1">OFFSET(Results_Grouping_Chicken!J$39,0,$N14)</f>
        <v>49.280723625013799</v>
      </c>
      <c r="G15">
        <f ca="1">OFFSET(Results_Grouping_Chicken!K$39,0,$N14)</f>
        <v>4.3130685083408102E-2</v>
      </c>
      <c r="H15">
        <f ca="1">G3+E3</f>
        <v>0.91933544189782956</v>
      </c>
      <c r="I15">
        <f t="shared" ca="1" si="5"/>
        <v>47.965317829140673</v>
      </c>
      <c r="M15">
        <f t="shared" ca="1" si="6"/>
        <v>-2.2347412377709501</v>
      </c>
      <c r="N15">
        <v>91</v>
      </c>
      <c r="AP15" t="s">
        <v>107</v>
      </c>
      <c r="AQ15">
        <f ca="1">$I$40</f>
        <v>8.8968109434755149</v>
      </c>
      <c r="AR15">
        <f ca="1">$I$41</f>
        <v>10.105225035311094</v>
      </c>
      <c r="AS15">
        <f ca="1">$I$42</f>
        <v>11.309323362532917</v>
      </c>
      <c r="AT15">
        <f t="shared" ca="1" si="9"/>
        <v>2.4125124190574017</v>
      </c>
    </row>
    <row r="16" spans="1:79" x14ac:dyDescent="0.25">
      <c r="A16" t="str">
        <f ca="1">OFFSET(Results_Grouping_Chicken!$E$9,0,N15)</f>
        <v>S4_14 - Retail Donation to PA (CSC)</v>
      </c>
      <c r="B16">
        <f ca="1">OFFSET(Results_Grouping_Chicken!F$39,0,$N15)</f>
        <v>-2.8407461033954502</v>
      </c>
      <c r="C16">
        <f ca="1">OFFSET(Results_Grouping_Chicken!G$39,0,$N15)</f>
        <v>0.36483990018283202</v>
      </c>
      <c r="D16">
        <f ca="1">OFFSET(Results_Grouping_Chicken!H$39,0,$N15)</f>
        <v>0.45969827423036802</v>
      </c>
      <c r="E16">
        <f ca="1">OFFSET(Results_Grouping_Chicken!I$39,0,$N15)</f>
        <v>1.40004835196766E-2</v>
      </c>
      <c r="F16">
        <f ca="1">OFFSET(Results_Grouping_Chicken!J$39,0,$N15)</f>
        <v>53.291945315421998</v>
      </c>
      <c r="G16">
        <f ca="1">OFFSET(Results_Grouping_Chicken!K$39,0,$N15)</f>
        <v>5.8232524438184198E-2</v>
      </c>
      <c r="H16">
        <f t="shared" ref="H16:H17" ca="1" si="10">G4+E4</f>
        <v>1.0057562730863376</v>
      </c>
      <c r="I16">
        <f t="shared" ca="1" si="5"/>
        <v>52.353726667483947</v>
      </c>
      <c r="M16">
        <f t="shared" ca="1" si="6"/>
        <v>-1.9439749210243891</v>
      </c>
      <c r="N16">
        <v>98</v>
      </c>
      <c r="AP16" t="s">
        <v>108</v>
      </c>
      <c r="AQ16">
        <f ca="1">$I$43</f>
        <v>9.3929943759015799</v>
      </c>
      <c r="AR16">
        <f ca="1">$I$44</f>
        <v>10.641795491306748</v>
      </c>
      <c r="AS16">
        <f ca="1">$I$45</f>
        <v>11.886136602728207</v>
      </c>
      <c r="AT16">
        <f t="shared" ca="1" si="9"/>
        <v>2.4931422268266275</v>
      </c>
    </row>
    <row r="17" spans="1:46" x14ac:dyDescent="0.25">
      <c r="A17" t="str">
        <f ca="1">OFFSET(Results_Grouping_Chicken!$E$9,0,N16)</f>
        <v>S4_20 - Retail Donation to PA (CSC)</v>
      </c>
      <c r="B17">
        <f ca="1">OFFSET(Results_Grouping_Chicken!F$39,0,$N16)</f>
        <v>-2.8407461033954502</v>
      </c>
      <c r="C17">
        <f ca="1">OFFSET(Results_Grouping_Chicken!G$39,0,$N16)</f>
        <v>0.39220289269654401</v>
      </c>
      <c r="D17">
        <f ca="1">OFFSET(Results_Grouping_Chicken!H$39,0,$N16)</f>
        <v>0.70596520685377995</v>
      </c>
      <c r="E17">
        <f ca="1">OFFSET(Results_Grouping_Chicken!I$39,0,$N16)</f>
        <v>1.5050519783652299E-2</v>
      </c>
      <c r="F17">
        <f ca="1">OFFSET(Results_Grouping_Chicken!J$39,0,$N16)</f>
        <v>57.288841214078602</v>
      </c>
      <c r="G17">
        <f ca="1">OFFSET(Results_Grouping_Chicken!K$39,0,$N16)</f>
        <v>7.3280428652407595E-2</v>
      </c>
      <c r="H17">
        <f t="shared" ca="1" si="10"/>
        <v>1.0918684584491738</v>
      </c>
      <c r="I17">
        <f t="shared" ca="1" si="5"/>
        <v>56.726462617118713</v>
      </c>
      <c r="M17">
        <f t="shared" ca="1" si="6"/>
        <v>-1.6542470554090665</v>
      </c>
      <c r="N17">
        <v>105</v>
      </c>
      <c r="AP17" t="s">
        <v>109</v>
      </c>
      <c r="AQ17">
        <f ca="1">$I$46</f>
        <v>10.924603360689407</v>
      </c>
      <c r="AR17">
        <f ca="1">$I$47</f>
        <v>12.298070323693551</v>
      </c>
      <c r="AS17">
        <f ca="1">$I$48</f>
        <v>13.666632047544066</v>
      </c>
      <c r="AT17">
        <f t="shared" ca="1" si="9"/>
        <v>2.7420286868546597</v>
      </c>
    </row>
    <row r="18" spans="1:46" x14ac:dyDescent="0.25">
      <c r="A18" t="str">
        <f ca="1">OFFSET(Results_Grouping_Chicken!$E$9,0,N17)</f>
        <v>S5_07 - Retail Donation to Food Bank (Estimate)</v>
      </c>
      <c r="B18">
        <f ca="1">OFFSET(Results_Grouping_Chicken!F$39,0,$N17)</f>
        <v>-2.8407461033954502</v>
      </c>
      <c r="C18">
        <f ca="1">OFFSET(Results_Grouping_Chicken!G$39,0,$N17)</f>
        <v>0.59678695990877795</v>
      </c>
      <c r="D18">
        <f ca="1">OFFSET(Results_Grouping_Chicken!H$39,0,$N17)</f>
        <v>0.21254866442909501</v>
      </c>
      <c r="E18">
        <f ca="1">OFFSET(Results_Grouping_Chicken!I$39,0,$N17)</f>
        <v>3.6921761486574403E-2</v>
      </c>
      <c r="F18">
        <f ca="1">OFFSET(Results_Grouping_Chicken!J$39,0,$N17)</f>
        <v>54.6548690942343</v>
      </c>
      <c r="G18">
        <f ca="1">OFFSET(Results_Grouping_Chicken!K$39,0,$N17)</f>
        <v>0.123587486525781</v>
      </c>
      <c r="H18">
        <f ca="1">G3+E3</f>
        <v>0.91933544189782956</v>
      </c>
      <c r="I18">
        <f t="shared" ca="1" si="5"/>
        <v>53.703303305086905</v>
      </c>
      <c r="M18">
        <f t="shared" ca="1" si="6"/>
        <v>-1.870901231045222</v>
      </c>
      <c r="N18">
        <v>112</v>
      </c>
      <c r="AP18" t="s">
        <v>110</v>
      </c>
      <c r="AQ18">
        <f ca="1">$I$49</f>
        <v>9.5310794138461539</v>
      </c>
      <c r="AR18">
        <f ca="1">$I$50</f>
        <v>10.79112000908399</v>
      </c>
      <c r="AS18">
        <f ca="1">$I$51</f>
        <v>12.046660459338769</v>
      </c>
      <c r="AT18">
        <f t="shared" ca="1" si="9"/>
        <v>2.5155810454926151</v>
      </c>
    </row>
    <row r="19" spans="1:46" x14ac:dyDescent="0.25">
      <c r="A19" t="str">
        <f ca="1">OFFSET(Results_Grouping_Chicken!$E$9,0,N18)</f>
        <v>S5_14 - Retail Donation to Food Bank (Estimate)</v>
      </c>
      <c r="B19">
        <f ca="1">OFFSET(Results_Grouping_Chicken!F$39,0,$N18)</f>
        <v>-2.8407461033954502</v>
      </c>
      <c r="C19">
        <f ca="1">OFFSET(Results_Grouping_Chicken!G$39,0,$N18)</f>
        <v>0.64536264269205101</v>
      </c>
      <c r="D19">
        <f ca="1">OFFSET(Results_Grouping_Chicken!H$39,0,$N18)</f>
        <v>0.45969827423036802</v>
      </c>
      <c r="E19">
        <f ca="1">OFFSET(Results_Grouping_Chicken!I$39,0,$N18)</f>
        <v>3.9927021142458399E-2</v>
      </c>
      <c r="F19">
        <f ca="1">OFFSET(Results_Grouping_Chicken!J$39,0,$N18)</f>
        <v>59.103521229811498</v>
      </c>
      <c r="G19">
        <f ca="1">OFFSET(Results_Grouping_Chicken!K$39,0,$N18)</f>
        <v>0.14523813530028501</v>
      </c>
      <c r="H19">
        <f t="shared" ref="H19:H20" ca="1" si="11">G4+E4</f>
        <v>1.0057562730863376</v>
      </c>
      <c r="I19">
        <f t="shared" ca="1" si="5"/>
        <v>58.558757472867548</v>
      </c>
      <c r="M19">
        <f t="shared" ca="1" si="6"/>
        <v>-1.5505200300302875</v>
      </c>
      <c r="N19">
        <v>119</v>
      </c>
      <c r="AP19" t="s">
        <v>111</v>
      </c>
      <c r="AQ19">
        <f ca="1">$I$52</f>
        <v>7.9440382761753279</v>
      </c>
      <c r="AR19">
        <f ca="1">$I$53</f>
        <v>9.0749011043934029</v>
      </c>
      <c r="AS19">
        <f ca="1">$I$54</f>
        <v>10.201725136796435</v>
      </c>
      <c r="AT19">
        <f t="shared" ca="1" si="9"/>
        <v>2.2576868606211073</v>
      </c>
    </row>
    <row r="20" spans="1:46" x14ac:dyDescent="0.25">
      <c r="A20" t="str">
        <f ca="1">OFFSET(Results_Grouping_Chicken!$E$9,0,N19)</f>
        <v>S5_20 - Retail Donation to Food Bank (Estimate)</v>
      </c>
      <c r="B20">
        <f ca="1">OFFSET(Results_Grouping_Chicken!F$39,0,$N19)</f>
        <v>-2.8407461033954502</v>
      </c>
      <c r="C20">
        <f ca="1">OFFSET(Results_Grouping_Chicken!G$39,0,$N19)</f>
        <v>0.69376484089395396</v>
      </c>
      <c r="D20">
        <f ca="1">OFFSET(Results_Grouping_Chicken!H$39,0,$N19)</f>
        <v>0.70596520685377995</v>
      </c>
      <c r="E20">
        <f ca="1">OFFSET(Results_Grouping_Chicken!I$39,0,$N19)</f>
        <v>4.2921547728142703E-2</v>
      </c>
      <c r="F20">
        <f ca="1">OFFSET(Results_Grouping_Chicken!J$39,0,$N19)</f>
        <v>63.536285322047398</v>
      </c>
      <c r="G20">
        <f ca="1">OFFSET(Results_Grouping_Chicken!K$39,0,$N19)</f>
        <v>0.16681146032916599</v>
      </c>
      <c r="H20">
        <f t="shared" ca="1" si="11"/>
        <v>1.0918684584491738</v>
      </c>
      <c r="I20">
        <f t="shared" ca="1" si="5"/>
        <v>63.396870732906166</v>
      </c>
      <c r="M20">
        <f t="shared" ca="1" si="6"/>
        <v>-1.231283047590408</v>
      </c>
      <c r="N20">
        <v>126</v>
      </c>
      <c r="AP20" s="12" t="s">
        <v>228</v>
      </c>
      <c r="AQ20" s="12">
        <f ca="1">I55</f>
        <v>21.269559211379494</v>
      </c>
      <c r="AR20" s="12">
        <f ca="1">I56</f>
        <v>23.485057464556096</v>
      </c>
      <c r="AS20" s="12">
        <f ca="1">I57</f>
        <v>25.69264322397127</v>
      </c>
      <c r="AT20" s="12">
        <f t="shared" ca="1" si="9"/>
        <v>4.4230840125917759</v>
      </c>
    </row>
    <row r="21" spans="1:46" x14ac:dyDescent="0.25">
      <c r="A21" t="str">
        <f ca="1">OFFSET(Results_Grouping_Chicken!$E$9,0,N20)</f>
        <v>S6_07 - Prepared Food from Retail (Estimate)</v>
      </c>
      <c r="B21">
        <f ca="1">OFFSET(Results_Grouping_Chicken!F$39,0,$N20)</f>
        <v>-2.8407461033954502</v>
      </c>
      <c r="C21">
        <f ca="1">OFFSET(Results_Grouping_Chicken!G$39,0,$N20)</f>
        <v>0.37145750236927</v>
      </c>
      <c r="D21">
        <f ca="1">OFFSET(Results_Grouping_Chicken!H$39,0,$N20)</f>
        <v>0.21254866442909501</v>
      </c>
      <c r="E21">
        <f ca="1">OFFSET(Results_Grouping_Chicken!I$39,0,$N20)</f>
        <v>2.1805976596002599E-2</v>
      </c>
      <c r="F21">
        <f ca="1">OFFSET(Results_Grouping_Chicken!J$39,0,$N20)</f>
        <v>49.710070022853003</v>
      </c>
      <c r="G21">
        <f ca="1">OFFSET(Results_Grouping_Chicken!K$39,0,$N20)</f>
        <v>4.4983410940809099E-2</v>
      </c>
      <c r="H21">
        <f ca="1">G3+E3</f>
        <v>0.91933544189782956</v>
      </c>
      <c r="I21">
        <f t="shared" ca="1" si="5"/>
        <v>48.439454915690561</v>
      </c>
      <c r="M21">
        <f t="shared" ca="1" si="6"/>
        <v>-2.1899505490602733</v>
      </c>
      <c r="N21">
        <v>133</v>
      </c>
      <c r="P21" s="5"/>
      <c r="AP21" s="5" t="s">
        <v>94</v>
      </c>
      <c r="AQ21" t="s">
        <v>112</v>
      </c>
      <c r="AR21" t="s">
        <v>113</v>
      </c>
      <c r="AS21" t="s">
        <v>114</v>
      </c>
      <c r="AT21" t="s">
        <v>115</v>
      </c>
    </row>
    <row r="22" spans="1:46" x14ac:dyDescent="0.25">
      <c r="A22" t="str">
        <f ca="1">OFFSET(Results_Grouping_Chicken!$E$9,0,N21)</f>
        <v>S6_14 - Prepared Food from Retail (Estimate)</v>
      </c>
      <c r="B22">
        <f ca="1">OFFSET(Results_Grouping_Chicken!F$39,0,$N21)</f>
        <v>-2.8407461033954502</v>
      </c>
      <c r="C22">
        <f ca="1">OFFSET(Results_Grouping_Chicken!G$39,0,$N21)</f>
        <v>0.40169241535281502</v>
      </c>
      <c r="D22">
        <f ca="1">OFFSET(Results_Grouping_Chicken!H$39,0,$N21)</f>
        <v>0.45969827423036802</v>
      </c>
      <c r="E22">
        <f ca="1">OFFSET(Results_Grouping_Chicken!I$39,0,$N21)</f>
        <v>2.3580881667770299E-2</v>
      </c>
      <c r="F22">
        <f ca="1">OFFSET(Results_Grouping_Chicken!J$39,0,$N21)</f>
        <v>53.756238513085201</v>
      </c>
      <c r="G22">
        <f ca="1">OFFSET(Results_Grouping_Chicken!K$39,0,$N21)</f>
        <v>6.0236053563048099E-2</v>
      </c>
      <c r="H22">
        <f t="shared" ref="H22:H23" ca="1" si="12">G4+E4</f>
        <v>1.0057562730863376</v>
      </c>
      <c r="I22">
        <f t="shared" ca="1" si="5"/>
        <v>52.866456307590092</v>
      </c>
      <c r="M22">
        <f t="shared" ca="1" si="6"/>
        <v>-1.8955384785814486</v>
      </c>
      <c r="N22">
        <v>140</v>
      </c>
      <c r="AP22" t="s">
        <v>246</v>
      </c>
      <c r="AQ22">
        <f ca="1">$I$59</f>
        <v>-0.20743463522616989</v>
      </c>
      <c r="AR22">
        <f ca="1">$I$60</f>
        <v>0.24834500963449324</v>
      </c>
      <c r="AS22">
        <f ca="1">$I$61</f>
        <v>0.70249687004923955</v>
      </c>
      <c r="AT22">
        <f ca="1">AS22-AQ22</f>
        <v>0.90993150527540945</v>
      </c>
    </row>
    <row r="23" spans="1:46" x14ac:dyDescent="0.25">
      <c r="A23" t="str">
        <f ca="1">OFFSET(Results_Grouping_Chicken!$E$9,0,N22)</f>
        <v>S6_20 - Prepared Food from Retail (Estimate)</v>
      </c>
      <c r="B23">
        <f ca="1">OFFSET(Results_Grouping_Chicken!F$39,0,$N22)</f>
        <v>-2.8407461033954502</v>
      </c>
      <c r="C23">
        <f ca="1">OFFSET(Results_Grouping_Chicken!G$39,0,$N22)</f>
        <v>0.431819346504276</v>
      </c>
      <c r="D23">
        <f ca="1">OFFSET(Results_Grouping_Chicken!H$39,0,$N22)</f>
        <v>0.70596520685377995</v>
      </c>
      <c r="E23">
        <f ca="1">OFFSET(Results_Grouping_Chicken!I$39,0,$N22)</f>
        <v>2.53494477928531E-2</v>
      </c>
      <c r="F23">
        <f ca="1">OFFSET(Results_Grouping_Chicken!J$39,0,$N22)</f>
        <v>57.787956401566603</v>
      </c>
      <c r="G23">
        <f ca="1">OFFSET(Results_Grouping_Chicken!K$39,0,$N22)</f>
        <v>7.5434222461636197E-2</v>
      </c>
      <c r="H23">
        <f t="shared" ca="1" si="12"/>
        <v>1.0918684584491738</v>
      </c>
      <c r="I23">
        <f t="shared" ca="1" si="5"/>
        <v>57.27764698023288</v>
      </c>
      <c r="M23">
        <f t="shared" ca="1" si="6"/>
        <v>-1.6021778797829052</v>
      </c>
      <c r="N23">
        <v>147</v>
      </c>
      <c r="AP23" t="s">
        <v>105</v>
      </c>
      <c r="AQ23">
        <f ca="1">$I$62</f>
        <v>-1.1680103855328829</v>
      </c>
      <c r="AR23">
        <f ca="1">$I$63</f>
        <v>-0.7904171389529917</v>
      </c>
      <c r="AS23">
        <f ca="1">$I$64</f>
        <v>-0.41417243968231104</v>
      </c>
      <c r="AT23">
        <f t="shared" ref="AT23:AT30" ca="1" si="13">AS23-AQ23</f>
        <v>0.75383794585057196</v>
      </c>
    </row>
    <row r="24" spans="1:46" x14ac:dyDescent="0.25">
      <c r="A24" t="str">
        <f ca="1">OFFSET(Results_Grouping_Chicken!$E$9,0,N23)</f>
        <v>S7_07 - Direct Donation of Prepared Food (Estimate)</v>
      </c>
      <c r="B24">
        <f ca="1">OFFSET(Results_Grouping_Chicken!F$39,0,$N23)</f>
        <v>-2.8407461033954502</v>
      </c>
      <c r="C24">
        <f ca="1">OFFSET(Results_Grouping_Chicken!G$39,0,$N23)</f>
        <v>0</v>
      </c>
      <c r="D24">
        <f ca="1">OFFSET(Results_Grouping_Chicken!H$39,0,$N23)</f>
        <v>0.21254866442909501</v>
      </c>
      <c r="E24">
        <f ca="1">OFFSET(Results_Grouping_Chicken!I$39,0,$N23)</f>
        <v>0</v>
      </c>
      <c r="F24">
        <f ca="1">OFFSET(Results_Grouping_Chicken!J$39,0,$N23)</f>
        <v>44.3739191063287</v>
      </c>
      <c r="G24">
        <f ca="1">OFFSET(Results_Grouping_Chicken!K$39,0,$N23)</f>
        <v>1.07187461174934E-2</v>
      </c>
      <c r="H24">
        <f ca="1">G3+E3</f>
        <v>0.91933544189782956</v>
      </c>
      <c r="I24">
        <f t="shared" ca="1" si="5"/>
        <v>42.675775855377665</v>
      </c>
      <c r="M24">
        <f t="shared" ca="1" si="6"/>
        <v>-2.617478692848862</v>
      </c>
      <c r="N24">
        <v>154</v>
      </c>
      <c r="AP24" t="s">
        <v>106</v>
      </c>
      <c r="AQ24">
        <f ca="1">$I$65</f>
        <v>-0.11192906142851278</v>
      </c>
      <c r="AR24">
        <f ca="1">$I$66</f>
        <v>0.3632154951241463</v>
      </c>
      <c r="AS24">
        <f ca="1">$I$67</f>
        <v>0.83666310683196887</v>
      </c>
      <c r="AT24">
        <f t="shared" ca="1" si="13"/>
        <v>0.94859216826048165</v>
      </c>
    </row>
    <row r="25" spans="1:46" x14ac:dyDescent="0.25">
      <c r="A25" t="str">
        <f ca="1">OFFSET(Results_Grouping_Chicken!$E$9,0,N24)</f>
        <v>S7_14 - Direct Donation of Prepared Food (Estimate)</v>
      </c>
      <c r="B25">
        <f ca="1">OFFSET(Results_Grouping_Chicken!F$39,0,$N24)</f>
        <v>-2.8407461033954502</v>
      </c>
      <c r="C25">
        <f ca="1">OFFSET(Results_Grouping_Chicken!G$39,0,$N24)</f>
        <v>0</v>
      </c>
      <c r="D25">
        <f ca="1">OFFSET(Results_Grouping_Chicken!H$39,0,$N24)</f>
        <v>0.45969827423036802</v>
      </c>
      <c r="E25">
        <f ca="1">OFFSET(Results_Grouping_Chicken!I$39,0,$N24)</f>
        <v>0</v>
      </c>
      <c r="F25">
        <f ca="1">OFFSET(Results_Grouping_Chicken!J$39,0,$N24)</f>
        <v>47.985749731262501</v>
      </c>
      <c r="G25">
        <f ca="1">OFFSET(Results_Grouping_Chicken!K$39,0,$N24)</f>
        <v>2.31824043936486E-2</v>
      </c>
      <c r="H25">
        <f t="shared" ref="H25:H26" ca="1" si="14">G4+E4</f>
        <v>1.0057562730863376</v>
      </c>
      <c r="I25">
        <f t="shared" ca="1" si="5"/>
        <v>46.63364057957741</v>
      </c>
      <c r="M25">
        <f t="shared" ca="1" si="6"/>
        <v>-2.3578654247714335</v>
      </c>
      <c r="N25">
        <v>161</v>
      </c>
      <c r="AP25" t="s">
        <v>107</v>
      </c>
      <c r="AQ25">
        <f ca="1">$I$68</f>
        <v>-0.27068915256648374</v>
      </c>
      <c r="AR25">
        <f ca="1">$I$69</f>
        <v>0.19153307098657235</v>
      </c>
      <c r="AS25">
        <f ca="1">$I$70</f>
        <v>0.6521045008840769</v>
      </c>
      <c r="AT25">
        <f t="shared" ca="1" si="13"/>
        <v>0.92279365345056064</v>
      </c>
    </row>
    <row r="26" spans="1:46" x14ac:dyDescent="0.25">
      <c r="A26" t="str">
        <f ca="1">OFFSET(Results_Grouping_Chicken!$E$9,0,N25)</f>
        <v>S7_20 - Direct Donation of Prepared Food (Estimate)</v>
      </c>
      <c r="B26">
        <f ca="1">OFFSET(Results_Grouping_Chicken!F$39,0,$N25)</f>
        <v>-2.8407461033954502</v>
      </c>
      <c r="C26">
        <f ca="1">OFFSET(Results_Grouping_Chicken!G$39,0,$N25)</f>
        <v>0</v>
      </c>
      <c r="D26">
        <f ca="1">OFFSET(Results_Grouping_Chicken!H$39,0,$N25)</f>
        <v>0.70596520685377995</v>
      </c>
      <c r="E26">
        <f ca="1">OFFSET(Results_Grouping_Chicken!I$39,0,$N25)</f>
        <v>0</v>
      </c>
      <c r="F26">
        <f ca="1">OFFSET(Results_Grouping_Chicken!J$39,0,$N25)</f>
        <v>51.584680961107203</v>
      </c>
      <c r="G26">
        <f ca="1">OFFSET(Results_Grouping_Chicken!K$39,0,$N25)</f>
        <v>3.5601549604531699E-2</v>
      </c>
      <c r="H26">
        <f t="shared" ca="1" si="14"/>
        <v>1.0918684584491738</v>
      </c>
      <c r="I26">
        <f t="shared" ca="1" si="5"/>
        <v>50.577370072619239</v>
      </c>
      <c r="M26">
        <f t="shared" ca="1" si="6"/>
        <v>-2.0991793469371385</v>
      </c>
      <c r="N26">
        <v>168</v>
      </c>
      <c r="AP26" t="s">
        <v>108</v>
      </c>
      <c r="AQ26">
        <f ca="1">$I$71</f>
        <v>-0.1466641298089203</v>
      </c>
      <c r="AR26">
        <f ca="1">$I$72</f>
        <v>0.32565315373601844</v>
      </c>
      <c r="AS26">
        <f ca="1">$I$73</f>
        <v>0.79628358983973735</v>
      </c>
      <c r="AT26">
        <f t="shared" ca="1" si="13"/>
        <v>0.94294771964865765</v>
      </c>
    </row>
    <row r="27" spans="1:46" x14ac:dyDescent="0.25">
      <c r="A27" t="str">
        <f ca="1">OFFSET(Results_Grouping_Chicken!$E$9,0,N26)</f>
        <v>S8_07_Car - Local Small Business Food Rescue App (Estimate)</v>
      </c>
      <c r="B27">
        <f ca="1">OFFSET(Results_Grouping_Chicken!F$39,0,$N26)</f>
        <v>-2.8407461033954502</v>
      </c>
      <c r="C27">
        <f ca="1">OFFSET(Results_Grouping_Chicken!G$39,0,$N26)</f>
        <v>3.0364094918442102</v>
      </c>
      <c r="D27">
        <f ca="1">OFFSET(Results_Grouping_Chicken!H$39,0,$N26)</f>
        <v>0.21254866442909501</v>
      </c>
      <c r="E27">
        <f ca="1">OFFSET(Results_Grouping_Chicken!I$39,0,$N26)</f>
        <v>2.3304030632751899E-2</v>
      </c>
      <c r="F27">
        <f ca="1">OFFSET(Results_Grouping_Chicken!J$39,0,$N26)</f>
        <v>88.705302525024905</v>
      </c>
      <c r="G27">
        <f ca="1">OFFSET(Results_Grouping_Chicken!K$39,0,$N26)</f>
        <v>0.64358737677655697</v>
      </c>
      <c r="H27" s="12">
        <f ca="1">G3+E3</f>
        <v>0.91933544189782956</v>
      </c>
      <c r="I27">
        <f t="shared" ref="I27:I29" ca="1" si="15">SUM(B27:H27)</f>
        <v>90.699741427209887</v>
      </c>
      <c r="M27">
        <f t="shared" ref="M27:M29" ca="1" si="16">SUM(B27:E27,G27)</f>
        <v>1.0751034602871639</v>
      </c>
      <c r="N27">
        <v>175</v>
      </c>
      <c r="AP27" t="s">
        <v>109</v>
      </c>
      <c r="AQ27">
        <f ca="1">$I$74</f>
        <v>0.34462911354460779</v>
      </c>
      <c r="AR27">
        <f ca="1">$I$75</f>
        <v>0.85693538201367025</v>
      </c>
      <c r="AS27">
        <f ca="1">$I$76</f>
        <v>1.3674119852382158</v>
      </c>
      <c r="AT27">
        <f t="shared" ca="1" si="13"/>
        <v>1.022782871693608</v>
      </c>
    </row>
    <row r="28" spans="1:46" x14ac:dyDescent="0.25">
      <c r="A28" t="str">
        <f ca="1">OFFSET(Results_Grouping_Chicken!$E$9,0,N27)</f>
        <v>S8_14_Car - Local Small Business Food Rescue App (Estimate)</v>
      </c>
      <c r="B28">
        <f ca="1">OFFSET(Results_Grouping_Chicken!F$39,0,$N27)</f>
        <v>-2.8407461033954502</v>
      </c>
      <c r="C28">
        <f ca="1">OFFSET(Results_Grouping_Chicken!G$39,0,$N27)</f>
        <v>3.2835591016454901</v>
      </c>
      <c r="D28">
        <f ca="1">OFFSET(Results_Grouping_Chicken!H$39,0,$N27)</f>
        <v>0.45969827423036802</v>
      </c>
      <c r="E28">
        <f ca="1">OFFSET(Results_Grouping_Chicken!I$39,0,$N27)</f>
        <v>2.5200870335417801E-2</v>
      </c>
      <c r="F28">
        <f ca="1">OFFSET(Results_Grouping_Chicken!J$39,0,$N27)</f>
        <v>95.925501567759497</v>
      </c>
      <c r="G28">
        <f ca="1">OFFSET(Results_Grouping_Chicken!K$39,0,$N27)</f>
        <v>0.70756359801333302</v>
      </c>
      <c r="H28" s="12">
        <f ca="1">G4+E4</f>
        <v>1.0057562730863376</v>
      </c>
      <c r="I28">
        <f t="shared" ca="1" si="15"/>
        <v>98.566533581674989</v>
      </c>
      <c r="M28">
        <f t="shared" ca="1" si="16"/>
        <v>1.6352757408291589</v>
      </c>
      <c r="N28">
        <v>182</v>
      </c>
      <c r="AP28" t="s">
        <v>110</v>
      </c>
      <c r="AQ28">
        <f ca="1">$I$77</f>
        <v>-9.1691061713003674E-2</v>
      </c>
      <c r="AR28">
        <f ca="1">$I$78</f>
        <v>0.38510077388625896</v>
      </c>
      <c r="AS28">
        <f ca="1">$I$79</f>
        <v>0.8601897815012387</v>
      </c>
      <c r="AT28">
        <f t="shared" ca="1" si="13"/>
        <v>0.95188084321424238</v>
      </c>
    </row>
    <row r="29" spans="1:46" x14ac:dyDescent="0.25">
      <c r="A29" t="str">
        <f ca="1">OFFSET(Results_Grouping_Chicken!$E$9,0,N28)</f>
        <v>S8_20_Car - Local Small Business Food Rescue App (Estimate)</v>
      </c>
      <c r="B29">
        <f ca="1">OFFSET(Results_Grouping_Chicken!F$39,0,$N28)</f>
        <v>-2.8407461033954502</v>
      </c>
      <c r="C29">
        <f ca="1">OFFSET(Results_Grouping_Chicken!G$39,0,$N28)</f>
        <v>3.5298260342689001</v>
      </c>
      <c r="D29">
        <f ca="1">OFFSET(Results_Grouping_Chicken!H$39,0,$N28)</f>
        <v>0.70596520685377995</v>
      </c>
      <c r="E29">
        <f ca="1">OFFSET(Results_Grouping_Chicken!I$39,0,$N28)</f>
        <v>2.7090935610574102E-2</v>
      </c>
      <c r="F29">
        <f ca="1">OFFSET(Results_Grouping_Chicken!J$39,0,$N28)</f>
        <v>103.119914185341</v>
      </c>
      <c r="G29">
        <f ca="1">OFFSET(Results_Grouping_Chicken!K$39,0,$N28)</f>
        <v>0.77131133274569297</v>
      </c>
      <c r="H29" s="12">
        <f ca="1">G5+E5</f>
        <v>1.0918684584491738</v>
      </c>
      <c r="I29">
        <f t="shared" ca="1" si="15"/>
        <v>106.40523004987368</v>
      </c>
      <c r="M29">
        <f t="shared" ca="1" si="16"/>
        <v>2.193447406083497</v>
      </c>
      <c r="AP29" t="s">
        <v>111</v>
      </c>
      <c r="AQ29">
        <f ca="1">$I$80</f>
        <v>-0.64577136329870244</v>
      </c>
      <c r="AR29">
        <f ca="1">$I$81</f>
        <v>-0.21407908713083579</v>
      </c>
      <c r="AS29">
        <f ca="1">$I$82</f>
        <v>0.21607143090786507</v>
      </c>
      <c r="AT29">
        <f t="shared" ca="1" si="13"/>
        <v>0.86184279420656751</v>
      </c>
    </row>
    <row r="30" spans="1:46" x14ac:dyDescent="0.25">
      <c r="A30" s="5" t="s">
        <v>93</v>
      </c>
      <c r="B30" t="str">
        <f>B2</f>
        <v>Avoided Disposal</v>
      </c>
      <c r="C30" t="s">
        <v>34</v>
      </c>
      <c r="D30" t="s">
        <v>35</v>
      </c>
      <c r="E30" t="s">
        <v>36</v>
      </c>
      <c r="F30" t="s">
        <v>99</v>
      </c>
      <c r="G30" t="s">
        <v>38</v>
      </c>
      <c r="H30" t="s">
        <v>95</v>
      </c>
      <c r="I30" t="s">
        <v>96</v>
      </c>
      <c r="J30" t="s">
        <v>102</v>
      </c>
      <c r="K30" t="s">
        <v>101</v>
      </c>
      <c r="L30" t="s">
        <v>103</v>
      </c>
      <c r="N30">
        <v>0</v>
      </c>
      <c r="AP30" s="12" t="s">
        <v>228</v>
      </c>
      <c r="AQ30" s="12">
        <f ca="1">I83</f>
        <v>4.0981739011005436</v>
      </c>
      <c r="AR30" s="12">
        <f ca="1">I84</f>
        <v>4.9160012569288263</v>
      </c>
      <c r="AS30" s="12">
        <f ca="1">I85</f>
        <v>5.730907800772</v>
      </c>
      <c r="AT30" s="12">
        <f t="shared" ca="1" si="13"/>
        <v>1.6327338996714564</v>
      </c>
    </row>
    <row r="31" spans="1:46" x14ac:dyDescent="0.25">
      <c r="A31" t="str">
        <f t="shared" ref="A31:A54" si="17">A3</f>
        <v>S1_07 - Redistribution from Grower/Packer (OFB)</v>
      </c>
      <c r="B31">
        <f ca="1">OFFSET(Results_Grouping_Milk!F$39,0,$N30)</f>
        <v>-2.8407461033954502</v>
      </c>
      <c r="C31" s="3">
        <f ca="1">OFFSET(Results_Grouping_Milk!G$39,0,$N30)</f>
        <v>0.30109500772443598</v>
      </c>
      <c r="D31">
        <f ca="1">OFFSET(Results_Grouping_Milk!H$39,0,$N30)</f>
        <v>0.21254866442909501</v>
      </c>
      <c r="E31">
        <f ca="1">OFFSET(Results_Grouping_Milk!I$39,0,$N30)</f>
        <v>3.46606959888636E-2</v>
      </c>
      <c r="F31">
        <f ca="1">OFFSET(Results_Grouping_Milk!J$39,0,$N30)</f>
        <v>10.997844570997801</v>
      </c>
      <c r="G31">
        <f ca="1">OFFSET(Results_Grouping_Milk!K$39,0,$N30)</f>
        <v>0.884674745908966</v>
      </c>
      <c r="H31">
        <v>0</v>
      </c>
      <c r="I31">
        <f t="shared" ca="1" si="5"/>
        <v>9.5900775816537109</v>
      </c>
      <c r="M31">
        <f t="shared" ca="1" si="6"/>
        <v>-1.4077669893440898</v>
      </c>
      <c r="N31">
        <v>7</v>
      </c>
    </row>
    <row r="32" spans="1:46" x14ac:dyDescent="0.25">
      <c r="A32" t="str">
        <f t="shared" ca="1" si="17"/>
        <v>S1_14 - Redistribution from Grower/Packer (OFB)</v>
      </c>
      <c r="B32">
        <f ca="1">OFFSET(Results_Grouping_Milk!F$39,0,$N31)</f>
        <v>-2.8407461033954502</v>
      </c>
      <c r="C32" s="3">
        <f ca="1">OFFSET(Results_Grouping_Milk!G$39,0,$N31)</f>
        <v>0.32560274091130798</v>
      </c>
      <c r="D32">
        <f ca="1">OFFSET(Results_Grouping_Milk!H$39,0,$N31)</f>
        <v>0.45969827423036802</v>
      </c>
      <c r="E32">
        <f ca="1">OFFSET(Results_Grouping_Milk!I$39,0,$N31)</f>
        <v>3.7481915429817603E-2</v>
      </c>
      <c r="F32">
        <f ca="1">OFFSET(Results_Grouping_Milk!J$39,0,$N31)</f>
        <v>11.8930179663116</v>
      </c>
      <c r="G32">
        <f ca="1">OFFSET(Results_Grouping_Milk!K$39,0,$N31)</f>
        <v>0.96827435765652003</v>
      </c>
      <c r="H32">
        <v>0</v>
      </c>
      <c r="I32">
        <f t="shared" ca="1" si="5"/>
        <v>10.843329151144163</v>
      </c>
      <c r="M32">
        <f t="shared" ca="1" si="6"/>
        <v>-1.0496888151674368</v>
      </c>
      <c r="N32">
        <v>14</v>
      </c>
    </row>
    <row r="33" spans="1:14" x14ac:dyDescent="0.25">
      <c r="A33" t="str">
        <f t="shared" ca="1" si="17"/>
        <v>S1_20 - Redistribution from Grower/Packer (OFB)</v>
      </c>
      <c r="B33">
        <f ca="1">OFFSET(Results_Grouping_Milk!F$39,0,$N32)</f>
        <v>-2.8407461033954502</v>
      </c>
      <c r="C33" s="3">
        <f ca="1">OFFSET(Results_Grouping_Milk!G$39,0,$N32)</f>
        <v>0.35002294647965598</v>
      </c>
      <c r="D33">
        <f ca="1">OFFSET(Results_Grouping_Milk!H$39,0,$N32)</f>
        <v>0.70596520685377995</v>
      </c>
      <c r="E33">
        <f ca="1">OFFSET(Results_Grouping_Milk!I$39,0,$N32)</f>
        <v>4.0293059087053898E-2</v>
      </c>
      <c r="F33">
        <f ca="1">OFFSET(Results_Grouping_Milk!J$39,0,$N32)</f>
        <v>12.7849943137849</v>
      </c>
      <c r="G33">
        <f ca="1">OFFSET(Results_Grouping_Milk!K$39,0,$N32)</f>
        <v>1.05157539936212</v>
      </c>
      <c r="H33">
        <v>0</v>
      </c>
      <c r="I33">
        <f t="shared" ca="1" si="5"/>
        <v>12.092104822172059</v>
      </c>
      <c r="M33">
        <f t="shared" ca="1" si="6"/>
        <v>-0.69288949161284052</v>
      </c>
      <c r="N33">
        <v>21</v>
      </c>
    </row>
    <row r="34" spans="1:14" x14ac:dyDescent="0.25">
      <c r="A34" t="str">
        <f t="shared" ca="1" si="17"/>
        <v>S2_07 - Gleaning (SH)</v>
      </c>
      <c r="B34">
        <f ca="1">OFFSET(Results_Grouping_Milk!F$39,0,$N33)</f>
        <v>-2.8407461033954502</v>
      </c>
      <c r="C34">
        <f ca="1">OFFSET(Results_Grouping_Milk!G$39,0,$N33)</f>
        <v>0.21022525602813499</v>
      </c>
      <c r="D34">
        <f ca="1">OFFSET(Results_Grouping_Milk!H$39,0,$N33)</f>
        <v>0.21254866442909501</v>
      </c>
      <c r="E34">
        <f ca="1">OFFSET(Results_Grouping_Milk!I$39,0,$N33)</f>
        <v>3.3223080689799199E-2</v>
      </c>
      <c r="F34">
        <f ca="1">OFFSET(Results_Grouping_Milk!J$39,0,$N33)</f>
        <v>10.285714975203</v>
      </c>
      <c r="G34">
        <f ca="1">OFFSET(Results_Grouping_Milk!K$39,0,$N33)</f>
        <v>9.4129973677888196E-2</v>
      </c>
      <c r="H34">
        <v>0</v>
      </c>
      <c r="I34">
        <f t="shared" ca="1" si="5"/>
        <v>7.9950958466324673</v>
      </c>
      <c r="M34">
        <f t="shared" ca="1" si="6"/>
        <v>-2.2906191285705328</v>
      </c>
      <c r="N34">
        <v>28</v>
      </c>
    </row>
    <row r="35" spans="1:14" x14ac:dyDescent="0.25">
      <c r="A35" t="str">
        <f t="shared" ca="1" si="17"/>
        <v>S2_14 - Gleaning (SH)</v>
      </c>
      <c r="B35">
        <f ca="1">OFFSET(Results_Grouping_Milk!F$39,0,$N34)</f>
        <v>-2.8407461033954502</v>
      </c>
      <c r="C35">
        <f ca="1">OFFSET(Results_Grouping_Milk!G$39,0,$N34)</f>
        <v>0.227336614076937</v>
      </c>
      <c r="D35">
        <f ca="1">OFFSET(Results_Grouping_Milk!H$39,0,$N34)</f>
        <v>0.45969827423036802</v>
      </c>
      <c r="E35">
        <f ca="1">OFFSET(Results_Grouping_Milk!I$39,0,$N34)</f>
        <v>3.5927284931992098E-2</v>
      </c>
      <c r="F35">
        <f ca="1">OFFSET(Results_Grouping_Milk!J$39,0,$N34)</f>
        <v>11.1229243336498</v>
      </c>
      <c r="G35">
        <f ca="1">OFFSET(Results_Grouping_Milk!K$39,0,$N34)</f>
        <v>0.11338291791826099</v>
      </c>
      <c r="H35">
        <v>0</v>
      </c>
      <c r="I35">
        <f t="shared" ca="1" si="5"/>
        <v>9.1185233214119084</v>
      </c>
      <c r="M35">
        <f t="shared" ca="1" si="6"/>
        <v>-2.0044010122378917</v>
      </c>
      <c r="N35">
        <v>35</v>
      </c>
    </row>
    <row r="36" spans="1:14" x14ac:dyDescent="0.25">
      <c r="A36" t="str">
        <f t="shared" ca="1" si="17"/>
        <v>S2_20 - Gleaning (SH)</v>
      </c>
      <c r="B36">
        <f ca="1">OFFSET(Results_Grouping_Milk!F$39,0,$N35)</f>
        <v>-2.8407461033954502</v>
      </c>
      <c r="C36">
        <f ca="1">OFFSET(Results_Grouping_Milk!G$39,0,$N35)</f>
        <v>0.244386860132707</v>
      </c>
      <c r="D36">
        <f ca="1">OFFSET(Results_Grouping_Milk!H$39,0,$N35)</f>
        <v>0.70596520685377995</v>
      </c>
      <c r="E36">
        <f ca="1">OFFSET(Results_Grouping_Milk!I$39,0,$N35)</f>
        <v>3.86218313018915E-2</v>
      </c>
      <c r="F36">
        <f ca="1">OFFSET(Results_Grouping_Milk!J$39,0,$N35)</f>
        <v>11.9571436586735</v>
      </c>
      <c r="G36">
        <f ca="1">OFFSET(Results_Grouping_Milk!K$39,0,$N35)</f>
        <v>0.132567101643491</v>
      </c>
      <c r="H36">
        <v>0</v>
      </c>
      <c r="I36">
        <f t="shared" ca="1" si="5"/>
        <v>10.23793855520992</v>
      </c>
      <c r="M36">
        <f t="shared" ca="1" si="6"/>
        <v>-1.7192051034635809</v>
      </c>
      <c r="N36">
        <v>42</v>
      </c>
    </row>
    <row r="37" spans="1:14" x14ac:dyDescent="0.25">
      <c r="A37" t="str">
        <f t="shared" ca="1" si="17"/>
        <v>S3_07_Car - Gleaning (UG)</v>
      </c>
      <c r="B37">
        <f ca="1">OFFSET(Results_Grouping_Milk!F$39,0,$N36)</f>
        <v>-2.8407461033954502</v>
      </c>
      <c r="C37">
        <f ca="1">OFFSET(Results_Grouping_Milk!G$39,0,$N36)</f>
        <v>0.21022525602813499</v>
      </c>
      <c r="D37">
        <f ca="1">OFFSET(Results_Grouping_Milk!H$39,0,$N36)</f>
        <v>0.21254866442909501</v>
      </c>
      <c r="E37">
        <f ca="1">OFFSET(Results_Grouping_Milk!I$39,0,$N36)</f>
        <v>2.07742970744117E-2</v>
      </c>
      <c r="F37">
        <f ca="1">OFFSET(Results_Grouping_Milk!J$39,0,$N36)</f>
        <v>10.2906471488928</v>
      </c>
      <c r="G37">
        <f ca="1">OFFSET(Results_Grouping_Milk!K$39,0,$N36)</f>
        <v>0.27744702567552998</v>
      </c>
      <c r="H37">
        <f ca="1">G31</f>
        <v>0.884674745908966</v>
      </c>
      <c r="I37">
        <f t="shared" ca="1" si="5"/>
        <v>9.0555710346134859</v>
      </c>
      <c r="M37">
        <f t="shared" ca="1" si="6"/>
        <v>-2.1197508601882786</v>
      </c>
      <c r="N37">
        <v>49</v>
      </c>
    </row>
    <row r="38" spans="1:14" x14ac:dyDescent="0.25">
      <c r="A38" t="str">
        <f t="shared" ca="1" si="17"/>
        <v>S3_14_Car - Gleaning (UG)</v>
      </c>
      <c r="B38">
        <f ca="1">OFFSET(Results_Grouping_Milk!F$39,0,$N37)</f>
        <v>-2.8407461033954502</v>
      </c>
      <c r="C38">
        <f ca="1">OFFSET(Results_Grouping_Milk!G$39,0,$N37)</f>
        <v>0.227336614076937</v>
      </c>
      <c r="D38">
        <f ca="1">OFFSET(Results_Grouping_Milk!H$39,0,$N37)</f>
        <v>0.45969827423036802</v>
      </c>
      <c r="E38">
        <f ca="1">OFFSET(Results_Grouping_Milk!I$39,0,$N37)</f>
        <v>2.2465228231631301E-2</v>
      </c>
      <c r="F38">
        <f ca="1">OFFSET(Results_Grouping_Milk!J$39,0,$N37)</f>
        <v>11.1282579633376</v>
      </c>
      <c r="G38">
        <f ca="1">OFFSET(Results_Grouping_Milk!K$39,0,$N37)</f>
        <v>0.31162112531106001</v>
      </c>
      <c r="H38">
        <f t="shared" ref="H38:H39" ca="1" si="18">G32</f>
        <v>0.96827435765652003</v>
      </c>
      <c r="I38">
        <f t="shared" ca="1" si="5"/>
        <v>10.276907459448667</v>
      </c>
      <c r="M38">
        <f t="shared" ca="1" si="6"/>
        <v>-1.8196248615454538</v>
      </c>
      <c r="N38">
        <v>56</v>
      </c>
    </row>
    <row r="39" spans="1:14" x14ac:dyDescent="0.25">
      <c r="A39" t="str">
        <f t="shared" ca="1" si="17"/>
        <v>S3_20_Car - Gleaning (UG)</v>
      </c>
      <c r="B39">
        <f ca="1">OFFSET(Results_Grouping_Milk!F$39,0,$N38)</f>
        <v>-2.8407461033954502</v>
      </c>
      <c r="C39">
        <f ca="1">OFFSET(Results_Grouping_Milk!G$39,0,$N38)</f>
        <v>0.244386860132707</v>
      </c>
      <c r="D39">
        <f ca="1">OFFSET(Results_Grouping_Milk!H$39,0,$N38)</f>
        <v>0.70596520685377995</v>
      </c>
      <c r="E39">
        <f ca="1">OFFSET(Results_Grouping_Milk!I$39,0,$N38)</f>
        <v>2.4150120349003601E-2</v>
      </c>
      <c r="F39">
        <f ca="1">OFFSET(Results_Grouping_Milk!J$39,0,$N38)</f>
        <v>11.962877310587899</v>
      </c>
      <c r="G39">
        <f ca="1">OFFSET(Results_Grouping_Milk!K$39,0,$N38)</f>
        <v>0.34567317459074898</v>
      </c>
      <c r="H39">
        <f t="shared" ca="1" si="18"/>
        <v>1.05157539936212</v>
      </c>
      <c r="I39">
        <f t="shared" ca="1" si="5"/>
        <v>11.493881968480808</v>
      </c>
      <c r="M39">
        <f t="shared" ca="1" si="6"/>
        <v>-1.5205707414692111</v>
      </c>
      <c r="N39">
        <v>63</v>
      </c>
    </row>
    <row r="40" spans="1:14" x14ac:dyDescent="0.25">
      <c r="A40" t="str">
        <f t="shared" ca="1" si="17"/>
        <v>S3_07_Van - Gleaning (UG)</v>
      </c>
      <c r="B40">
        <f ca="1">OFFSET(Results_Grouping_Milk!F$39,0,$N39)</f>
        <v>-2.8407461033954502</v>
      </c>
      <c r="C40">
        <f ca="1">OFFSET(Results_Grouping_Milk!G$39,0,$N39)</f>
        <v>0.21022525602813499</v>
      </c>
      <c r="D40">
        <f ca="1">OFFSET(Results_Grouping_Milk!H$39,0,$N39)</f>
        <v>0.21254866442909501</v>
      </c>
      <c r="E40">
        <f ca="1">OFFSET(Results_Grouping_Milk!I$39,0,$N39)</f>
        <v>2.07742970744117E-2</v>
      </c>
      <c r="F40">
        <f ca="1">OFFSET(Results_Grouping_Milk!J$39,0,$N39)</f>
        <v>10.2906471488928</v>
      </c>
      <c r="G40">
        <f ca="1">OFFSET(Results_Grouping_Milk!K$39,0,$N39)</f>
        <v>0.11868693453755901</v>
      </c>
      <c r="H40">
        <f ca="1">G31</f>
        <v>0.884674745908966</v>
      </c>
      <c r="I40">
        <f t="shared" ca="1" si="5"/>
        <v>8.8968109434755149</v>
      </c>
      <c r="M40">
        <f t="shared" ca="1" si="6"/>
        <v>-2.2785109513262496</v>
      </c>
      <c r="N40">
        <v>70</v>
      </c>
    </row>
    <row r="41" spans="1:14" x14ac:dyDescent="0.25">
      <c r="A41" t="str">
        <f t="shared" ca="1" si="17"/>
        <v>S3_14_Van - Gleaning (UG)</v>
      </c>
      <c r="B41">
        <f ca="1">OFFSET(Results_Grouping_Milk!F$39,0,$N40)</f>
        <v>-2.8407461033954502</v>
      </c>
      <c r="C41">
        <f ca="1">OFFSET(Results_Grouping_Milk!G$39,0,$N40)</f>
        <v>0.227336614076937</v>
      </c>
      <c r="D41">
        <f ca="1">OFFSET(Results_Grouping_Milk!H$39,0,$N40)</f>
        <v>0.45969827423036802</v>
      </c>
      <c r="E41">
        <f ca="1">OFFSET(Results_Grouping_Milk!I$39,0,$N40)</f>
        <v>2.2465228231631301E-2</v>
      </c>
      <c r="F41">
        <f ca="1">OFFSET(Results_Grouping_Milk!J$39,0,$N40)</f>
        <v>11.1282579633376</v>
      </c>
      <c r="G41">
        <f ca="1">OFFSET(Results_Grouping_Milk!K$39,0,$N40)</f>
        <v>0.139938701173486</v>
      </c>
      <c r="H41">
        <f t="shared" ref="H41:H42" ca="1" si="19">G32</f>
        <v>0.96827435765652003</v>
      </c>
      <c r="I41">
        <f t="shared" ca="1" si="5"/>
        <v>10.105225035311094</v>
      </c>
      <c r="M41">
        <f t="shared" ca="1" si="6"/>
        <v>-1.9913072856830276</v>
      </c>
      <c r="N41">
        <v>77</v>
      </c>
    </row>
    <row r="42" spans="1:14" x14ac:dyDescent="0.25">
      <c r="A42" t="str">
        <f t="shared" ca="1" si="17"/>
        <v>S3_20_Van - Gleaning (UG)</v>
      </c>
      <c r="B42">
        <f ca="1">OFFSET(Results_Grouping_Milk!F$39,0,$N41)</f>
        <v>-2.8407461033954502</v>
      </c>
      <c r="C42">
        <f ca="1">OFFSET(Results_Grouping_Milk!G$39,0,$N41)</f>
        <v>0.244386860132707</v>
      </c>
      <c r="D42">
        <f ca="1">OFFSET(Results_Grouping_Milk!H$39,0,$N41)</f>
        <v>0.70596520685377995</v>
      </c>
      <c r="E42">
        <f ca="1">OFFSET(Results_Grouping_Milk!I$39,0,$N41)</f>
        <v>2.4150120349003601E-2</v>
      </c>
      <c r="F42">
        <f ca="1">OFFSET(Results_Grouping_Milk!J$39,0,$N41)</f>
        <v>11.962877310587899</v>
      </c>
      <c r="G42">
        <f ca="1">OFFSET(Results_Grouping_Milk!K$39,0,$N41)</f>
        <v>0.161114568642857</v>
      </c>
      <c r="H42">
        <f t="shared" ca="1" si="19"/>
        <v>1.05157539936212</v>
      </c>
      <c r="I42">
        <f t="shared" ca="1" si="5"/>
        <v>11.309323362532917</v>
      </c>
      <c r="M42">
        <f t="shared" ca="1" si="6"/>
        <v>-1.705129347417103</v>
      </c>
      <c r="N42">
        <v>84</v>
      </c>
    </row>
    <row r="43" spans="1:14" x14ac:dyDescent="0.25">
      <c r="A43" t="str">
        <f t="shared" ca="1" si="17"/>
        <v>S4_07 - Retail Donation to PA (CSC)</v>
      </c>
      <c r="B43">
        <f ca="1">OFFSET(Results_Grouping_Milk!F$39,0,$N42)</f>
        <v>-2.8407461033954502</v>
      </c>
      <c r="C43">
        <f ca="1">OFFSET(Results_Grouping_Milk!G$39,0,$N42)</f>
        <v>0.33737883242713501</v>
      </c>
      <c r="D43">
        <f ca="1">OFFSET(Results_Grouping_Milk!H$39,0,$N42)</f>
        <v>0.21254866442909501</v>
      </c>
      <c r="E43">
        <f ca="1">OFFSET(Results_Grouping_Milk!I$39,0,$N42)</f>
        <v>1.29466836848622E-2</v>
      </c>
      <c r="F43">
        <f ca="1">OFFSET(Results_Grouping_Milk!J$39,0,$N42)</f>
        <v>10.7084001717747</v>
      </c>
      <c r="G43">
        <f ca="1">OFFSET(Results_Grouping_Milk!K$39,0,$N42)</f>
        <v>4.3130685083408102E-2</v>
      </c>
      <c r="H43">
        <f ca="1">G31+E31</f>
        <v>0.91933544189782956</v>
      </c>
      <c r="I43">
        <f t="shared" ca="1" si="5"/>
        <v>9.3929943759015799</v>
      </c>
      <c r="M43">
        <f t="shared" ca="1" si="6"/>
        <v>-2.2347412377709501</v>
      </c>
      <c r="N43">
        <v>91</v>
      </c>
    </row>
    <row r="44" spans="1:14" x14ac:dyDescent="0.25">
      <c r="A44" t="str">
        <f t="shared" ca="1" si="17"/>
        <v>S4_14 - Retail Donation to PA (CSC)</v>
      </c>
      <c r="B44">
        <f ca="1">OFFSET(Results_Grouping_Milk!F$39,0,$N43)</f>
        <v>-2.8407461033954502</v>
      </c>
      <c r="C44">
        <f ca="1">OFFSET(Results_Grouping_Milk!G$39,0,$N43)</f>
        <v>0.36483990018283202</v>
      </c>
      <c r="D44">
        <f ca="1">OFFSET(Results_Grouping_Milk!H$39,0,$N43)</f>
        <v>0.45969827423036802</v>
      </c>
      <c r="E44">
        <f ca="1">OFFSET(Results_Grouping_Milk!I$39,0,$N43)</f>
        <v>1.40004835196766E-2</v>
      </c>
      <c r="F44">
        <f ca="1">OFFSET(Results_Grouping_Milk!J$39,0,$N43)</f>
        <v>11.580014139244801</v>
      </c>
      <c r="G44">
        <f ca="1">OFFSET(Results_Grouping_Milk!K$39,0,$N43)</f>
        <v>5.8232524438184198E-2</v>
      </c>
      <c r="H44">
        <f t="shared" ref="H44:H45" ca="1" si="20">G32+E32</f>
        <v>1.0057562730863376</v>
      </c>
      <c r="I44">
        <f t="shared" ca="1" si="5"/>
        <v>10.641795491306748</v>
      </c>
      <c r="M44">
        <f t="shared" ca="1" si="6"/>
        <v>-1.9439749210243891</v>
      </c>
      <c r="N44">
        <v>98</v>
      </c>
    </row>
    <row r="45" spans="1:14" x14ac:dyDescent="0.25">
      <c r="A45" t="str">
        <f t="shared" ca="1" si="17"/>
        <v>S4_20 - Retail Donation to PA (CSC)</v>
      </c>
      <c r="B45">
        <f ca="1">OFFSET(Results_Grouping_Milk!F$39,0,$N44)</f>
        <v>-2.8407461033954502</v>
      </c>
      <c r="C45">
        <f ca="1">OFFSET(Results_Grouping_Milk!G$39,0,$N44)</f>
        <v>0.39220289269654401</v>
      </c>
      <c r="D45">
        <f ca="1">OFFSET(Results_Grouping_Milk!H$39,0,$N44)</f>
        <v>0.70596520685377995</v>
      </c>
      <c r="E45">
        <f ca="1">OFFSET(Results_Grouping_Milk!I$39,0,$N44)</f>
        <v>1.5050519783652299E-2</v>
      </c>
      <c r="F45">
        <f ca="1">OFFSET(Results_Grouping_Milk!J$39,0,$N44)</f>
        <v>12.448515199688099</v>
      </c>
      <c r="G45">
        <f ca="1">OFFSET(Results_Grouping_Milk!K$39,0,$N44)</f>
        <v>7.3280428652407595E-2</v>
      </c>
      <c r="H45">
        <f t="shared" ca="1" si="20"/>
        <v>1.0918684584491738</v>
      </c>
      <c r="I45">
        <f t="shared" ca="1" si="5"/>
        <v>11.886136602728207</v>
      </c>
      <c r="M45">
        <f t="shared" ca="1" si="6"/>
        <v>-1.6542470554090665</v>
      </c>
      <c r="N45">
        <v>105</v>
      </c>
    </row>
    <row r="46" spans="1:14" x14ac:dyDescent="0.25">
      <c r="A46" t="str">
        <f t="shared" ca="1" si="17"/>
        <v>S5_07 - Retail Donation to Food Bank (Estimate)</v>
      </c>
      <c r="B46">
        <f ca="1">OFFSET(Results_Grouping_Milk!F$39,0,$N45)</f>
        <v>-2.8407461033954502</v>
      </c>
      <c r="C46">
        <f ca="1">OFFSET(Results_Grouping_Milk!G$39,0,$N45)</f>
        <v>0.59678695990877795</v>
      </c>
      <c r="D46">
        <f ca="1">OFFSET(Results_Grouping_Milk!H$39,0,$N45)</f>
        <v>0.21254866442909501</v>
      </c>
      <c r="E46">
        <f ca="1">OFFSET(Results_Grouping_Milk!I$39,0,$N45)</f>
        <v>3.6921761486574403E-2</v>
      </c>
      <c r="F46">
        <f ca="1">OFFSET(Results_Grouping_Milk!J$39,0,$N45)</f>
        <v>11.8761691498368</v>
      </c>
      <c r="G46">
        <f ca="1">OFFSET(Results_Grouping_Milk!K$39,0,$N45)</f>
        <v>0.123587486525781</v>
      </c>
      <c r="H46">
        <f ca="1">G31+E31</f>
        <v>0.91933544189782956</v>
      </c>
      <c r="I46">
        <f t="shared" ca="1" si="5"/>
        <v>10.924603360689407</v>
      </c>
      <c r="M46">
        <f t="shared" ca="1" si="6"/>
        <v>-1.870901231045222</v>
      </c>
      <c r="N46">
        <v>112</v>
      </c>
    </row>
    <row r="47" spans="1:14" x14ac:dyDescent="0.25">
      <c r="A47" t="str">
        <f t="shared" ca="1" si="17"/>
        <v>S5_14 - Retail Donation to Food Bank (Estimate)</v>
      </c>
      <c r="B47">
        <f ca="1">OFFSET(Results_Grouping_Milk!F$39,0,$N46)</f>
        <v>-2.8407461033954502</v>
      </c>
      <c r="C47">
        <f ca="1">OFFSET(Results_Grouping_Milk!G$39,0,$N46)</f>
        <v>0.64536264269205101</v>
      </c>
      <c r="D47">
        <f ca="1">OFFSET(Results_Grouping_Milk!H$39,0,$N46)</f>
        <v>0.45969827423036802</v>
      </c>
      <c r="E47">
        <f ca="1">OFFSET(Results_Grouping_Milk!I$39,0,$N46)</f>
        <v>3.9927021142458399E-2</v>
      </c>
      <c r="F47">
        <f ca="1">OFFSET(Results_Grouping_Milk!J$39,0,$N46)</f>
        <v>12.8428340806375</v>
      </c>
      <c r="G47">
        <f ca="1">OFFSET(Results_Grouping_Milk!K$39,0,$N46)</f>
        <v>0.14523813530028501</v>
      </c>
      <c r="H47">
        <f t="shared" ref="H47:H48" ca="1" si="21">G32+E32</f>
        <v>1.0057562730863376</v>
      </c>
      <c r="I47">
        <f t="shared" ca="1" si="5"/>
        <v>12.298070323693551</v>
      </c>
      <c r="M47">
        <f t="shared" ca="1" si="6"/>
        <v>-1.5505200300302875</v>
      </c>
      <c r="N47">
        <v>119</v>
      </c>
    </row>
    <row r="48" spans="1:14" x14ac:dyDescent="0.25">
      <c r="A48" t="str">
        <f t="shared" ca="1" si="17"/>
        <v>S5_20 - Retail Donation to Food Bank (Estimate)</v>
      </c>
      <c r="B48">
        <f ca="1">OFFSET(Results_Grouping_Milk!F$39,0,$N47)</f>
        <v>-2.8407461033954502</v>
      </c>
      <c r="C48">
        <f ca="1">OFFSET(Results_Grouping_Milk!G$39,0,$N47)</f>
        <v>0.69376484089395396</v>
      </c>
      <c r="D48">
        <f ca="1">OFFSET(Results_Grouping_Milk!H$39,0,$N47)</f>
        <v>0.70596520685377995</v>
      </c>
      <c r="E48">
        <f ca="1">OFFSET(Results_Grouping_Milk!I$39,0,$N47)</f>
        <v>4.2921547728142703E-2</v>
      </c>
      <c r="F48">
        <f ca="1">OFFSET(Results_Grouping_Milk!J$39,0,$N47)</f>
        <v>13.8060466366853</v>
      </c>
      <c r="G48">
        <f ca="1">OFFSET(Results_Grouping_Milk!K$39,0,$N47)</f>
        <v>0.16681146032916599</v>
      </c>
      <c r="H48">
        <f t="shared" ca="1" si="21"/>
        <v>1.0918684584491738</v>
      </c>
      <c r="I48">
        <f t="shared" ca="1" si="5"/>
        <v>13.666632047544066</v>
      </c>
      <c r="M48">
        <f t="shared" ca="1" si="6"/>
        <v>-1.231283047590408</v>
      </c>
      <c r="N48">
        <v>126</v>
      </c>
    </row>
    <row r="49" spans="1:14" x14ac:dyDescent="0.25">
      <c r="A49" t="str">
        <f t="shared" ca="1" si="17"/>
        <v>S6_07 - Prepared Food from Retail (Estimate)</v>
      </c>
      <c r="B49">
        <f ca="1">OFFSET(Results_Grouping_Milk!F$39,0,$N48)</f>
        <v>-2.8407461033954502</v>
      </c>
      <c r="C49">
        <f ca="1">OFFSET(Results_Grouping_Milk!G$39,0,$N48)</f>
        <v>0.37145750236927</v>
      </c>
      <c r="D49">
        <f ca="1">OFFSET(Results_Grouping_Milk!H$39,0,$N48)</f>
        <v>0.21254866442909501</v>
      </c>
      <c r="E49">
        <f ca="1">OFFSET(Results_Grouping_Milk!I$39,0,$N48)</f>
        <v>2.1805976596002599E-2</v>
      </c>
      <c r="F49">
        <f ca="1">OFFSET(Results_Grouping_Milk!J$39,0,$N48)</f>
        <v>10.801694521008599</v>
      </c>
      <c r="G49">
        <f ca="1">OFFSET(Results_Grouping_Milk!K$39,0,$N48)</f>
        <v>4.4983410940809099E-2</v>
      </c>
      <c r="H49">
        <f ca="1">G31+E31</f>
        <v>0.91933544189782956</v>
      </c>
      <c r="I49">
        <f t="shared" ca="1" si="5"/>
        <v>9.5310794138461539</v>
      </c>
      <c r="M49">
        <f t="shared" ca="1" si="6"/>
        <v>-2.1899505490602733</v>
      </c>
      <c r="N49">
        <v>133</v>
      </c>
    </row>
    <row r="50" spans="1:14" x14ac:dyDescent="0.25">
      <c r="A50" t="str">
        <f t="shared" ca="1" si="17"/>
        <v>S6_14 - Prepared Food from Retail (Estimate)</v>
      </c>
      <c r="B50">
        <f ca="1">OFFSET(Results_Grouping_Milk!F$39,0,$N49)</f>
        <v>-2.8407461033954502</v>
      </c>
      <c r="C50">
        <f ca="1">OFFSET(Results_Grouping_Milk!G$39,0,$N49)</f>
        <v>0.40169241535281502</v>
      </c>
      <c r="D50">
        <f ca="1">OFFSET(Results_Grouping_Milk!H$39,0,$N49)</f>
        <v>0.45969827423036802</v>
      </c>
      <c r="E50">
        <f ca="1">OFFSET(Results_Grouping_Milk!I$39,0,$N49)</f>
        <v>2.3580881667770299E-2</v>
      </c>
      <c r="F50">
        <f ca="1">OFFSET(Results_Grouping_Milk!J$39,0,$N49)</f>
        <v>11.680902214579101</v>
      </c>
      <c r="G50">
        <f ca="1">OFFSET(Results_Grouping_Milk!K$39,0,$N49)</f>
        <v>6.0236053563048099E-2</v>
      </c>
      <c r="H50">
        <f t="shared" ref="H50:H51" ca="1" si="22">G32+E32</f>
        <v>1.0057562730863376</v>
      </c>
      <c r="I50">
        <f t="shared" ca="1" si="5"/>
        <v>10.79112000908399</v>
      </c>
      <c r="M50">
        <f t="shared" ca="1" si="6"/>
        <v>-1.8955384785814486</v>
      </c>
      <c r="N50">
        <v>140</v>
      </c>
    </row>
    <row r="51" spans="1:14" x14ac:dyDescent="0.25">
      <c r="A51" t="str">
        <f t="shared" ca="1" si="17"/>
        <v>S6_20 - Prepared Food from Retail (Estimate)</v>
      </c>
      <c r="B51">
        <f ca="1">OFFSET(Results_Grouping_Milk!F$39,0,$N50)</f>
        <v>-2.8407461033954502</v>
      </c>
      <c r="C51">
        <f ca="1">OFFSET(Results_Grouping_Milk!G$39,0,$N50)</f>
        <v>0.431819346504276</v>
      </c>
      <c r="D51">
        <f ca="1">OFFSET(Results_Grouping_Milk!H$39,0,$N50)</f>
        <v>0.70596520685377995</v>
      </c>
      <c r="E51">
        <f ca="1">OFFSET(Results_Grouping_Milk!I$39,0,$N50)</f>
        <v>2.53494477928531E-2</v>
      </c>
      <c r="F51">
        <f ca="1">OFFSET(Results_Grouping_Milk!J$39,0,$N50)</f>
        <v>12.556969880672501</v>
      </c>
      <c r="G51">
        <f ca="1">OFFSET(Results_Grouping_Milk!K$39,0,$N50)</f>
        <v>7.5434222461636197E-2</v>
      </c>
      <c r="H51">
        <f t="shared" ca="1" si="22"/>
        <v>1.0918684584491738</v>
      </c>
      <c r="I51">
        <f t="shared" ca="1" si="5"/>
        <v>12.046660459338769</v>
      </c>
      <c r="M51">
        <f t="shared" ca="1" si="6"/>
        <v>-1.6021778797829052</v>
      </c>
      <c r="N51">
        <v>147</v>
      </c>
    </row>
    <row r="52" spans="1:14" x14ac:dyDescent="0.25">
      <c r="A52" t="str">
        <f t="shared" ca="1" si="17"/>
        <v>S7_07 - Direct Donation of Prepared Food (Estimate)</v>
      </c>
      <c r="B52">
        <f ca="1">OFFSET(Results_Grouping_Milk!F$39,0,$N51)</f>
        <v>-2.8407461033954502</v>
      </c>
      <c r="C52">
        <f ca="1">OFFSET(Results_Grouping_Milk!G$39,0,$N51)</f>
        <v>0</v>
      </c>
      <c r="D52">
        <f ca="1">OFFSET(Results_Grouping_Milk!H$39,0,$N51)</f>
        <v>0.21254866442909501</v>
      </c>
      <c r="E52">
        <f ca="1">OFFSET(Results_Grouping_Milk!I$39,0,$N51)</f>
        <v>0</v>
      </c>
      <c r="F52">
        <f ca="1">OFFSET(Results_Grouping_Milk!J$39,0,$N51)</f>
        <v>9.6421815271263593</v>
      </c>
      <c r="G52">
        <f ca="1">OFFSET(Results_Grouping_Milk!K$39,0,$N51)</f>
        <v>1.07187461174934E-2</v>
      </c>
      <c r="H52">
        <f ca="1">G31+E31</f>
        <v>0.91933544189782956</v>
      </c>
      <c r="I52">
        <f t="shared" ca="1" si="5"/>
        <v>7.9440382761753279</v>
      </c>
      <c r="M52">
        <f t="shared" ca="1" si="6"/>
        <v>-2.617478692848862</v>
      </c>
      <c r="N52">
        <v>154</v>
      </c>
    </row>
    <row r="53" spans="1:14" x14ac:dyDescent="0.25">
      <c r="A53" t="str">
        <f t="shared" ca="1" si="17"/>
        <v>S7_14 - Direct Donation of Prepared Food (Estimate)</v>
      </c>
      <c r="B53">
        <f ca="1">OFFSET(Results_Grouping_Milk!F$39,0,$N52)</f>
        <v>-2.8407461033954502</v>
      </c>
      <c r="C53">
        <f ca="1">OFFSET(Results_Grouping_Milk!G$39,0,$N52)</f>
        <v>0</v>
      </c>
      <c r="D53">
        <f ca="1">OFFSET(Results_Grouping_Milk!H$39,0,$N52)</f>
        <v>0.45969827423036802</v>
      </c>
      <c r="E53">
        <f ca="1">OFFSET(Results_Grouping_Milk!I$39,0,$N52)</f>
        <v>0</v>
      </c>
      <c r="F53">
        <f ca="1">OFFSET(Results_Grouping_Milk!J$39,0,$N52)</f>
        <v>10.4270102560785</v>
      </c>
      <c r="G53">
        <f ca="1">OFFSET(Results_Grouping_Milk!K$39,0,$N52)</f>
        <v>2.31824043936486E-2</v>
      </c>
      <c r="H53">
        <f t="shared" ref="H53:H54" ca="1" si="23">G32+E32</f>
        <v>1.0057562730863376</v>
      </c>
      <c r="I53">
        <f t="shared" ca="1" si="5"/>
        <v>9.0749011043934029</v>
      </c>
      <c r="M53">
        <f t="shared" ca="1" si="6"/>
        <v>-2.3578654247714335</v>
      </c>
      <c r="N53">
        <v>161</v>
      </c>
    </row>
    <row r="54" spans="1:14" x14ac:dyDescent="0.25">
      <c r="A54" t="str">
        <f t="shared" ca="1" si="17"/>
        <v>S7_20 - Direct Donation of Prepared Food (Estimate)</v>
      </c>
      <c r="B54">
        <f ca="1">OFFSET(Results_Grouping_Milk!F$39,0,$N53)</f>
        <v>-2.8407461033954502</v>
      </c>
      <c r="C54">
        <f ca="1">OFFSET(Results_Grouping_Milk!G$39,0,$N53)</f>
        <v>0</v>
      </c>
      <c r="D54">
        <f ca="1">OFFSET(Results_Grouping_Milk!H$39,0,$N53)</f>
        <v>0.70596520685377995</v>
      </c>
      <c r="E54">
        <f ca="1">OFFSET(Results_Grouping_Milk!I$39,0,$N53)</f>
        <v>0</v>
      </c>
      <c r="F54">
        <f ca="1">OFFSET(Results_Grouping_Milk!J$39,0,$N53)</f>
        <v>11.2090360252844</v>
      </c>
      <c r="G54">
        <f ca="1">OFFSET(Results_Grouping_Milk!K$39,0,$N53)</f>
        <v>3.5601549604531699E-2</v>
      </c>
      <c r="H54">
        <f t="shared" ca="1" si="23"/>
        <v>1.0918684584491738</v>
      </c>
      <c r="I54">
        <f t="shared" ca="1" si="5"/>
        <v>10.201725136796435</v>
      </c>
      <c r="M54">
        <f t="shared" ca="1" si="6"/>
        <v>-2.0991793469371385</v>
      </c>
      <c r="N54">
        <v>168</v>
      </c>
    </row>
    <row r="55" spans="1:14" x14ac:dyDescent="0.25">
      <c r="A55" t="str">
        <f t="shared" ref="A55:A57" ca="1" si="24">A27</f>
        <v>S8_07_Car - Local Small Business Food Rescue App (Estimate)</v>
      </c>
      <c r="B55">
        <f ca="1">OFFSET(Results_Grouping_Milk!F$39,0,$N54)</f>
        <v>-2.8407461033954502</v>
      </c>
      <c r="C55">
        <f ca="1">OFFSET(Results_Grouping_Milk!G$39,0,$N54)</f>
        <v>3.0364094918442102</v>
      </c>
      <c r="D55">
        <f ca="1">OFFSET(Results_Grouping_Milk!H$39,0,$N54)</f>
        <v>0.21254866442909501</v>
      </c>
      <c r="E55">
        <f ca="1">OFFSET(Results_Grouping_Milk!I$39,0,$N54)</f>
        <v>2.3304030632751899E-2</v>
      </c>
      <c r="F55">
        <f ca="1">OFFSET(Results_Grouping_Milk!J$39,0,$N54)</f>
        <v>19.275120309194499</v>
      </c>
      <c r="G55">
        <f ca="1">OFFSET(Results_Grouping_Milk!K$39,0,$N54)</f>
        <v>0.64358737677655697</v>
      </c>
      <c r="H55" s="12">
        <f ca="1">G31+E31</f>
        <v>0.91933544189782956</v>
      </c>
      <c r="I55">
        <f t="shared" ref="I55:I57" ca="1" si="25">SUM(B55:H55)</f>
        <v>21.269559211379494</v>
      </c>
      <c r="M55">
        <f t="shared" ref="M55:M57" ca="1" si="26">SUM(B55:E55,G55)</f>
        <v>1.0751034602871639</v>
      </c>
      <c r="N55">
        <v>175</v>
      </c>
    </row>
    <row r="56" spans="1:14" x14ac:dyDescent="0.25">
      <c r="A56" t="str">
        <f t="shared" ca="1" si="24"/>
        <v>S8_14_Car - Local Small Business Food Rescue App (Estimate)</v>
      </c>
      <c r="B56">
        <f ca="1">OFFSET(Results_Grouping_Milk!F$39,0,$N55)</f>
        <v>-2.8407461033954502</v>
      </c>
      <c r="C56">
        <f ca="1">OFFSET(Results_Grouping_Milk!G$39,0,$N55)</f>
        <v>3.2835591016454901</v>
      </c>
      <c r="D56">
        <f ca="1">OFFSET(Results_Grouping_Milk!H$39,0,$N55)</f>
        <v>0.45969827423036802</v>
      </c>
      <c r="E56">
        <f ca="1">OFFSET(Results_Grouping_Milk!I$39,0,$N55)</f>
        <v>2.5200870335417801E-2</v>
      </c>
      <c r="F56">
        <f ca="1">OFFSET(Results_Grouping_Milk!J$39,0,$N55)</f>
        <v>20.844025450640601</v>
      </c>
      <c r="G56">
        <f ca="1">OFFSET(Results_Grouping_Milk!K$39,0,$N55)</f>
        <v>0.70756359801333302</v>
      </c>
      <c r="H56" s="12">
        <f ca="1">G32+E32</f>
        <v>1.0057562730863376</v>
      </c>
      <c r="I56">
        <f t="shared" ca="1" si="25"/>
        <v>23.485057464556096</v>
      </c>
      <c r="M56">
        <f t="shared" ca="1" si="26"/>
        <v>1.6352757408291589</v>
      </c>
      <c r="N56">
        <v>182</v>
      </c>
    </row>
    <row r="57" spans="1:14" x14ac:dyDescent="0.25">
      <c r="A57" t="str">
        <f t="shared" ca="1" si="24"/>
        <v>S8_20_Car - Local Small Business Food Rescue App (Estimate)</v>
      </c>
      <c r="B57">
        <f ca="1">OFFSET(Results_Grouping_Milk!F$39,0,$N56)</f>
        <v>-2.8407461033954502</v>
      </c>
      <c r="C57">
        <f ca="1">OFFSET(Results_Grouping_Milk!G$39,0,$N56)</f>
        <v>3.5298260342689001</v>
      </c>
      <c r="D57">
        <f ca="1">OFFSET(Results_Grouping_Milk!H$39,0,$N56)</f>
        <v>0.70596520685377995</v>
      </c>
      <c r="E57">
        <f ca="1">OFFSET(Results_Grouping_Milk!I$39,0,$N56)</f>
        <v>2.7090935610574102E-2</v>
      </c>
      <c r="F57">
        <f ca="1">OFFSET(Results_Grouping_Milk!J$39,0,$N56)</f>
        <v>22.4073273594386</v>
      </c>
      <c r="G57">
        <f ca="1">OFFSET(Results_Grouping_Milk!K$39,0,$N56)</f>
        <v>0.77131133274569297</v>
      </c>
      <c r="H57" s="12">
        <f ca="1">G33+E33</f>
        <v>1.0918684584491738</v>
      </c>
      <c r="I57">
        <f t="shared" ca="1" si="25"/>
        <v>25.69264322397127</v>
      </c>
      <c r="M57">
        <f t="shared" ca="1" si="26"/>
        <v>2.193447406083497</v>
      </c>
    </row>
    <row r="58" spans="1:14" x14ac:dyDescent="0.25">
      <c r="A58" s="5" t="s">
        <v>94</v>
      </c>
      <c r="B58" t="str">
        <f>B30</f>
        <v>Avoided Disposal</v>
      </c>
      <c r="C58" t="s">
        <v>34</v>
      </c>
      <c r="D58" t="s">
        <v>35</v>
      </c>
      <c r="E58" t="s">
        <v>36</v>
      </c>
      <c r="F58" t="s">
        <v>100</v>
      </c>
      <c r="G58" t="s">
        <v>38</v>
      </c>
      <c r="H58" t="s">
        <v>95</v>
      </c>
      <c r="I58" t="s">
        <v>96</v>
      </c>
      <c r="J58" t="s">
        <v>102</v>
      </c>
      <c r="K58" t="s">
        <v>101</v>
      </c>
      <c r="L58" t="s">
        <v>103</v>
      </c>
      <c r="N58">
        <v>0</v>
      </c>
    </row>
    <row r="59" spans="1:14" x14ac:dyDescent="0.25">
      <c r="A59" t="str">
        <f t="shared" ref="A59:A82" si="27">A31</f>
        <v>S1_07 - Redistribution from Grower/Packer (OFB)</v>
      </c>
      <c r="B59">
        <f ca="1">OFFSET(Results_Grouping_Apple!F$39,0,$N58)</f>
        <v>-2.8407461033954502</v>
      </c>
      <c r="C59" s="3">
        <f ca="1">OFFSET(Results_Grouping_Apple!G$39,0,$N58)</f>
        <v>0.30109500772443598</v>
      </c>
      <c r="D59">
        <f ca="1">OFFSET(Results_Grouping_Apple!H$39,0,$N58)</f>
        <v>0.21254866442909501</v>
      </c>
      <c r="E59">
        <f ca="1">OFFSET(Results_Grouping_Apple!I$39,0,$N58)</f>
        <v>3.46606959888636E-2</v>
      </c>
      <c r="F59">
        <f ca="1">OFFSET(Results_Grouping_Apple!J$39,0,$N58)</f>
        <v>1.2003323541179201</v>
      </c>
      <c r="G59">
        <f ca="1">OFFSET(Results_Grouping_Apple!K$39,0,$N58)</f>
        <v>0.884674745908966</v>
      </c>
      <c r="H59">
        <v>0</v>
      </c>
      <c r="I59">
        <f t="shared" ca="1" si="5"/>
        <v>-0.20743463522616989</v>
      </c>
      <c r="M59">
        <f t="shared" ca="1" si="6"/>
        <v>-1.4077669893440898</v>
      </c>
      <c r="N59">
        <v>7</v>
      </c>
    </row>
    <row r="60" spans="1:14" x14ac:dyDescent="0.25">
      <c r="A60" t="str">
        <f t="shared" ca="1" si="27"/>
        <v>S1_14 - Redistribution from Grower/Packer (OFB)</v>
      </c>
      <c r="B60">
        <f ca="1">OFFSET(Results_Grouping_Apple!F$39,0,$N59)</f>
        <v>-2.8407461033954502</v>
      </c>
      <c r="C60" s="3">
        <f ca="1">OFFSET(Results_Grouping_Apple!G$39,0,$N59)</f>
        <v>0.32560274091130798</v>
      </c>
      <c r="D60">
        <f ca="1">OFFSET(Results_Grouping_Apple!H$39,0,$N59)</f>
        <v>0.45969827423036802</v>
      </c>
      <c r="E60">
        <f ca="1">OFFSET(Results_Grouping_Apple!I$39,0,$N59)</f>
        <v>3.7481915429817603E-2</v>
      </c>
      <c r="F60">
        <f ca="1">OFFSET(Results_Grouping_Apple!J$39,0,$N59)</f>
        <v>1.2980338248019301</v>
      </c>
      <c r="G60">
        <f ca="1">OFFSET(Results_Grouping_Apple!K$39,0,$N59)</f>
        <v>0.96827435765652003</v>
      </c>
      <c r="H60">
        <v>0</v>
      </c>
      <c r="I60">
        <f t="shared" ca="1" si="5"/>
        <v>0.24834500963449324</v>
      </c>
      <c r="M60">
        <f t="shared" ca="1" si="6"/>
        <v>-1.0496888151674368</v>
      </c>
      <c r="N60">
        <v>14</v>
      </c>
    </row>
    <row r="61" spans="1:14" x14ac:dyDescent="0.25">
      <c r="A61" t="str">
        <f t="shared" ca="1" si="27"/>
        <v>S1_20 - Redistribution from Grower/Packer (OFB)</v>
      </c>
      <c r="B61">
        <f ca="1">OFFSET(Results_Grouping_Apple!F$39,0,$N60)</f>
        <v>-2.8407461033954502</v>
      </c>
      <c r="C61" s="3">
        <f ca="1">OFFSET(Results_Grouping_Apple!G$39,0,$N60)</f>
        <v>0.35002294647965598</v>
      </c>
      <c r="D61">
        <f ca="1">OFFSET(Results_Grouping_Apple!H$39,0,$N60)</f>
        <v>0.70596520685377995</v>
      </c>
      <c r="E61">
        <f ca="1">OFFSET(Results_Grouping_Apple!I$39,0,$N60)</f>
        <v>4.0293059087053898E-2</v>
      </c>
      <c r="F61">
        <f ca="1">OFFSET(Results_Grouping_Apple!J$39,0,$N60)</f>
        <v>1.3953863616620801</v>
      </c>
      <c r="G61">
        <f ca="1">OFFSET(Results_Grouping_Apple!K$39,0,$N60)</f>
        <v>1.05157539936212</v>
      </c>
      <c r="H61">
        <v>0</v>
      </c>
      <c r="I61">
        <f t="shared" ca="1" si="5"/>
        <v>0.70249687004923955</v>
      </c>
      <c r="M61">
        <f t="shared" ca="1" si="6"/>
        <v>-0.69288949161284052</v>
      </c>
      <c r="N61">
        <v>21</v>
      </c>
    </row>
    <row r="62" spans="1:14" x14ac:dyDescent="0.25">
      <c r="A62" t="str">
        <f t="shared" ca="1" si="27"/>
        <v>S2_07 - Gleaning (SH)</v>
      </c>
      <c r="B62">
        <f ca="1">OFFSET(Results_Grouping_Apple!F$39,0,$N61)</f>
        <v>-2.8407461033954502</v>
      </c>
      <c r="C62">
        <f ca="1">OFFSET(Results_Grouping_Apple!G$39,0,$N61)</f>
        <v>0.21022525602813499</v>
      </c>
      <c r="D62">
        <f ca="1">OFFSET(Results_Grouping_Apple!H$39,0,$N61)</f>
        <v>0.21254866442909501</v>
      </c>
      <c r="E62">
        <f ca="1">OFFSET(Results_Grouping_Apple!I$39,0,$N61)</f>
        <v>3.3223080689799199E-2</v>
      </c>
      <c r="F62">
        <f ca="1">OFFSET(Results_Grouping_Apple!J$39,0,$N61)</f>
        <v>1.1226087430376499</v>
      </c>
      <c r="G62">
        <f ca="1">OFFSET(Results_Grouping_Apple!K$39,0,$N61)</f>
        <v>9.4129973677888196E-2</v>
      </c>
      <c r="H62">
        <v>0</v>
      </c>
      <c r="I62">
        <f t="shared" ca="1" si="5"/>
        <v>-1.1680103855328829</v>
      </c>
      <c r="M62">
        <f t="shared" ca="1" si="6"/>
        <v>-2.2906191285705328</v>
      </c>
      <c r="N62">
        <v>28</v>
      </c>
    </row>
    <row r="63" spans="1:14" x14ac:dyDescent="0.25">
      <c r="A63" t="str">
        <f t="shared" ca="1" si="27"/>
        <v>S2_14 - Gleaning (SH)</v>
      </c>
      <c r="B63">
        <f ca="1">OFFSET(Results_Grouping_Apple!F$39,0,$N62)</f>
        <v>-2.8407461033954502</v>
      </c>
      <c r="C63">
        <f ca="1">OFFSET(Results_Grouping_Apple!G$39,0,$N62)</f>
        <v>0.227336614076937</v>
      </c>
      <c r="D63">
        <f ca="1">OFFSET(Results_Grouping_Apple!H$39,0,$N62)</f>
        <v>0.45969827423036802</v>
      </c>
      <c r="E63">
        <f ca="1">OFFSET(Results_Grouping_Apple!I$39,0,$N62)</f>
        <v>3.5927284931992098E-2</v>
      </c>
      <c r="F63">
        <f ca="1">OFFSET(Results_Grouping_Apple!J$39,0,$N62)</f>
        <v>1.2139838732849</v>
      </c>
      <c r="G63">
        <f ca="1">OFFSET(Results_Grouping_Apple!K$39,0,$N62)</f>
        <v>0.11338291791826099</v>
      </c>
      <c r="H63">
        <v>0</v>
      </c>
      <c r="I63">
        <f t="shared" ca="1" si="5"/>
        <v>-0.7904171389529917</v>
      </c>
      <c r="M63">
        <f t="shared" ca="1" si="6"/>
        <v>-2.0044010122378917</v>
      </c>
      <c r="N63">
        <v>35</v>
      </c>
    </row>
    <row r="64" spans="1:14" x14ac:dyDescent="0.25">
      <c r="A64" t="str">
        <f t="shared" ca="1" si="27"/>
        <v>S2_20 - Gleaning (SH)</v>
      </c>
      <c r="B64">
        <f ca="1">OFFSET(Results_Grouping_Apple!F$39,0,$N63)</f>
        <v>-2.8407461033954502</v>
      </c>
      <c r="C64">
        <f ca="1">OFFSET(Results_Grouping_Apple!G$39,0,$N63)</f>
        <v>0.244386860132707</v>
      </c>
      <c r="D64">
        <f ca="1">OFFSET(Results_Grouping_Apple!H$39,0,$N63)</f>
        <v>0.70596520685377995</v>
      </c>
      <c r="E64">
        <f ca="1">OFFSET(Results_Grouping_Apple!I$39,0,$N63)</f>
        <v>3.86218313018915E-2</v>
      </c>
      <c r="F64">
        <f ca="1">OFFSET(Results_Grouping_Apple!J$39,0,$N63)</f>
        <v>1.3050326637812699</v>
      </c>
      <c r="G64">
        <f ca="1">OFFSET(Results_Grouping_Apple!K$39,0,$N63)</f>
        <v>0.132567101643491</v>
      </c>
      <c r="H64">
        <v>0</v>
      </c>
      <c r="I64">
        <f t="shared" ca="1" si="5"/>
        <v>-0.41417243968231104</v>
      </c>
      <c r="M64">
        <f t="shared" ca="1" si="6"/>
        <v>-1.7192051034635809</v>
      </c>
      <c r="N64">
        <v>42</v>
      </c>
    </row>
    <row r="65" spans="1:14" x14ac:dyDescent="0.25">
      <c r="A65" t="str">
        <f t="shared" ca="1" si="27"/>
        <v>S3_07_Car - Gleaning (UG)</v>
      </c>
      <c r="B65">
        <f ca="1">OFFSET(Results_Grouping_Apple!F$39,0,$N64)</f>
        <v>-2.8407461033954502</v>
      </c>
      <c r="C65">
        <f ca="1">OFFSET(Results_Grouping_Apple!G$39,0,$N64)</f>
        <v>0.21022525602813499</v>
      </c>
      <c r="D65">
        <f ca="1">OFFSET(Results_Grouping_Apple!H$39,0,$N64)</f>
        <v>0.21254866442909501</v>
      </c>
      <c r="E65">
        <f ca="1">OFFSET(Results_Grouping_Apple!I$39,0,$N64)</f>
        <v>2.07742970744117E-2</v>
      </c>
      <c r="F65">
        <f ca="1">OFFSET(Results_Grouping_Apple!J$39,0,$N64)</f>
        <v>1.1231470528508001</v>
      </c>
      <c r="G65">
        <f ca="1">OFFSET(Results_Grouping_Apple!K$39,0,$N64)</f>
        <v>0.27744702567552998</v>
      </c>
      <c r="H65">
        <f ca="1">G59</f>
        <v>0.884674745908966</v>
      </c>
      <c r="I65">
        <f t="shared" ca="1" si="5"/>
        <v>-0.11192906142851278</v>
      </c>
      <c r="M65">
        <f t="shared" ca="1" si="6"/>
        <v>-2.1197508601882786</v>
      </c>
      <c r="N65">
        <v>49</v>
      </c>
    </row>
    <row r="66" spans="1:14" x14ac:dyDescent="0.25">
      <c r="A66" t="str">
        <f t="shared" ca="1" si="27"/>
        <v>S3_14_Car - Gleaning (UG)</v>
      </c>
      <c r="B66">
        <f ca="1">OFFSET(Results_Grouping_Apple!F$39,0,$N65)</f>
        <v>-2.8407461033954502</v>
      </c>
      <c r="C66">
        <f ca="1">OFFSET(Results_Grouping_Apple!G$39,0,$N65)</f>
        <v>0.227336614076937</v>
      </c>
      <c r="D66">
        <f ca="1">OFFSET(Results_Grouping_Apple!H$39,0,$N65)</f>
        <v>0.45969827423036802</v>
      </c>
      <c r="E66">
        <f ca="1">OFFSET(Results_Grouping_Apple!I$39,0,$N65)</f>
        <v>2.2465228231631301E-2</v>
      </c>
      <c r="F66">
        <f ca="1">OFFSET(Results_Grouping_Apple!J$39,0,$N65)</f>
        <v>1.2145659990130799</v>
      </c>
      <c r="G66">
        <f ca="1">OFFSET(Results_Grouping_Apple!K$39,0,$N65)</f>
        <v>0.31162112531106001</v>
      </c>
      <c r="H66">
        <f t="shared" ref="H66:H67" ca="1" si="28">G60</f>
        <v>0.96827435765652003</v>
      </c>
      <c r="I66">
        <f t="shared" ca="1" si="5"/>
        <v>0.3632154951241463</v>
      </c>
      <c r="M66">
        <f t="shared" ca="1" si="6"/>
        <v>-1.8196248615454538</v>
      </c>
      <c r="N66">
        <v>56</v>
      </c>
    </row>
    <row r="67" spans="1:14" x14ac:dyDescent="0.25">
      <c r="A67" t="str">
        <f t="shared" ca="1" si="27"/>
        <v>S3_20_Car - Gleaning (UG)</v>
      </c>
      <c r="B67">
        <f ca="1">OFFSET(Results_Grouping_Apple!F$39,0,$N66)</f>
        <v>-2.8407461033954502</v>
      </c>
      <c r="C67">
        <f ca="1">OFFSET(Results_Grouping_Apple!G$39,0,$N66)</f>
        <v>0.244386860132707</v>
      </c>
      <c r="D67">
        <f ca="1">OFFSET(Results_Grouping_Apple!H$39,0,$N66)</f>
        <v>0.70596520685377995</v>
      </c>
      <c r="E67">
        <f ca="1">OFFSET(Results_Grouping_Apple!I$39,0,$N66)</f>
        <v>2.4150120349003601E-2</v>
      </c>
      <c r="F67">
        <f ca="1">OFFSET(Results_Grouping_Apple!J$39,0,$N66)</f>
        <v>1.3056584489390599</v>
      </c>
      <c r="G67">
        <f ca="1">OFFSET(Results_Grouping_Apple!K$39,0,$N66)</f>
        <v>0.34567317459074898</v>
      </c>
      <c r="H67">
        <f t="shared" ca="1" si="28"/>
        <v>1.05157539936212</v>
      </c>
      <c r="I67">
        <f t="shared" ca="1" si="5"/>
        <v>0.83666310683196887</v>
      </c>
      <c r="M67">
        <f t="shared" ca="1" si="6"/>
        <v>-1.5205707414692111</v>
      </c>
      <c r="N67">
        <v>63</v>
      </c>
    </row>
    <row r="68" spans="1:14" x14ac:dyDescent="0.25">
      <c r="A68" t="str">
        <f t="shared" ca="1" si="27"/>
        <v>S3_07_Van - Gleaning (UG)</v>
      </c>
      <c r="B68">
        <f ca="1">OFFSET(Results_Grouping_Apple!F$39,0,$N67)</f>
        <v>-2.8407461033954502</v>
      </c>
      <c r="C68">
        <f ca="1">OFFSET(Results_Grouping_Apple!G$39,0,$N67)</f>
        <v>0.21022525602813499</v>
      </c>
      <c r="D68">
        <f ca="1">OFFSET(Results_Grouping_Apple!H$39,0,$N67)</f>
        <v>0.21254866442909501</v>
      </c>
      <c r="E68">
        <f ca="1">OFFSET(Results_Grouping_Apple!I$39,0,$N67)</f>
        <v>2.07742970744117E-2</v>
      </c>
      <c r="F68">
        <f ca="1">OFFSET(Results_Grouping_Apple!J$39,0,$N67)</f>
        <v>1.1231470528508001</v>
      </c>
      <c r="G68">
        <f ca="1">OFFSET(Results_Grouping_Apple!K$39,0,$N67)</f>
        <v>0.11868693453755901</v>
      </c>
      <c r="H68">
        <f ca="1">G59</f>
        <v>0.884674745908966</v>
      </c>
      <c r="I68">
        <f t="shared" ca="1" si="5"/>
        <v>-0.27068915256648374</v>
      </c>
      <c r="M68">
        <f t="shared" ca="1" si="6"/>
        <v>-2.2785109513262496</v>
      </c>
      <c r="N68">
        <v>70</v>
      </c>
    </row>
    <row r="69" spans="1:14" x14ac:dyDescent="0.25">
      <c r="A69" t="str">
        <f t="shared" ca="1" si="27"/>
        <v>S3_14_Van - Gleaning (UG)</v>
      </c>
      <c r="B69">
        <f ca="1">OFFSET(Results_Grouping_Apple!F$39,0,$N68)</f>
        <v>-2.8407461033954502</v>
      </c>
      <c r="C69">
        <f ca="1">OFFSET(Results_Grouping_Apple!G$39,0,$N68)</f>
        <v>0.227336614076937</v>
      </c>
      <c r="D69">
        <f ca="1">OFFSET(Results_Grouping_Apple!H$39,0,$N68)</f>
        <v>0.45969827423036802</v>
      </c>
      <c r="E69">
        <f ca="1">OFFSET(Results_Grouping_Apple!I$39,0,$N68)</f>
        <v>2.2465228231631301E-2</v>
      </c>
      <c r="F69">
        <f ca="1">OFFSET(Results_Grouping_Apple!J$39,0,$N68)</f>
        <v>1.2145659990130799</v>
      </c>
      <c r="G69">
        <f ca="1">OFFSET(Results_Grouping_Apple!K$39,0,$N68)</f>
        <v>0.139938701173486</v>
      </c>
      <c r="H69">
        <f t="shared" ref="H69:H70" ca="1" si="29">G60</f>
        <v>0.96827435765652003</v>
      </c>
      <c r="I69">
        <f t="shared" ca="1" si="5"/>
        <v>0.19153307098657235</v>
      </c>
      <c r="M69">
        <f t="shared" ca="1" si="6"/>
        <v>-1.9913072856830276</v>
      </c>
      <c r="N69">
        <v>77</v>
      </c>
    </row>
    <row r="70" spans="1:14" x14ac:dyDescent="0.25">
      <c r="A70" t="str">
        <f t="shared" ca="1" si="27"/>
        <v>S3_20_Van - Gleaning (UG)</v>
      </c>
      <c r="B70">
        <f ca="1">OFFSET(Results_Grouping_Apple!F$39,0,$N69)</f>
        <v>-2.8407461033954502</v>
      </c>
      <c r="C70">
        <f ca="1">OFFSET(Results_Grouping_Apple!G$39,0,$N69)</f>
        <v>0.244386860132707</v>
      </c>
      <c r="D70">
        <f ca="1">OFFSET(Results_Grouping_Apple!H$39,0,$N69)</f>
        <v>0.70596520685377995</v>
      </c>
      <c r="E70">
        <f ca="1">OFFSET(Results_Grouping_Apple!I$39,0,$N69)</f>
        <v>2.4150120349003601E-2</v>
      </c>
      <c r="F70">
        <f ca="1">OFFSET(Results_Grouping_Apple!J$39,0,$N69)</f>
        <v>1.3056584489390599</v>
      </c>
      <c r="G70">
        <f ca="1">OFFSET(Results_Grouping_Apple!K$39,0,$N69)</f>
        <v>0.161114568642857</v>
      </c>
      <c r="H70">
        <f t="shared" ca="1" si="29"/>
        <v>1.05157539936212</v>
      </c>
      <c r="I70">
        <f t="shared" ca="1" si="5"/>
        <v>0.6521045008840769</v>
      </c>
      <c r="M70">
        <f t="shared" ca="1" si="6"/>
        <v>-1.705129347417103</v>
      </c>
      <c r="N70">
        <v>84</v>
      </c>
    </row>
    <row r="71" spans="1:14" x14ac:dyDescent="0.25">
      <c r="A71" t="str">
        <f t="shared" ca="1" si="27"/>
        <v>S4_07 - Retail Donation to PA (CSC)</v>
      </c>
      <c r="B71">
        <f ca="1">OFFSET(Results_Grouping_Apple!F$39,0,$N70)</f>
        <v>-2.8407461033954502</v>
      </c>
      <c r="C71">
        <f ca="1">OFFSET(Results_Grouping_Apple!G$39,0,$N70)</f>
        <v>0.33737883242713501</v>
      </c>
      <c r="D71">
        <f ca="1">OFFSET(Results_Grouping_Apple!H$39,0,$N70)</f>
        <v>0.21254866442909501</v>
      </c>
      <c r="E71">
        <f ca="1">OFFSET(Results_Grouping_Apple!I$39,0,$N70)</f>
        <v>1.29466836848622E-2</v>
      </c>
      <c r="F71">
        <f ca="1">OFFSET(Results_Grouping_Apple!J$39,0,$N70)</f>
        <v>1.1687416660642</v>
      </c>
      <c r="G71">
        <f ca="1">OFFSET(Results_Grouping_Apple!K$39,0,$N70)</f>
        <v>4.3130685083408102E-2</v>
      </c>
      <c r="H71">
        <f ca="1">G59+E59</f>
        <v>0.91933544189782956</v>
      </c>
      <c r="I71">
        <f t="shared" ca="1" si="5"/>
        <v>-0.1466641298089203</v>
      </c>
      <c r="M71">
        <f t="shared" ca="1" si="6"/>
        <v>-2.2347412377709501</v>
      </c>
      <c r="N71">
        <v>91</v>
      </c>
    </row>
    <row r="72" spans="1:14" x14ac:dyDescent="0.25">
      <c r="A72" t="str">
        <f t="shared" ca="1" si="27"/>
        <v>S4_14 - Retail Donation to PA (CSC)</v>
      </c>
      <c r="B72">
        <f ca="1">OFFSET(Results_Grouping_Apple!F$39,0,$N71)</f>
        <v>-2.8407461033954502</v>
      </c>
      <c r="C72">
        <f ca="1">OFFSET(Results_Grouping_Apple!G$39,0,$N71)</f>
        <v>0.36483990018283202</v>
      </c>
      <c r="D72">
        <f ca="1">OFFSET(Results_Grouping_Apple!H$39,0,$N71)</f>
        <v>0.45969827423036802</v>
      </c>
      <c r="E72">
        <f ca="1">OFFSET(Results_Grouping_Apple!I$39,0,$N71)</f>
        <v>1.40004835196766E-2</v>
      </c>
      <c r="F72">
        <f ca="1">OFFSET(Results_Grouping_Apple!J$39,0,$N71)</f>
        <v>1.26387180167407</v>
      </c>
      <c r="G72">
        <f ca="1">OFFSET(Results_Grouping_Apple!K$39,0,$N71)</f>
        <v>5.8232524438184198E-2</v>
      </c>
      <c r="H72">
        <f t="shared" ref="H72:H73" ca="1" si="30">G60+E60</f>
        <v>1.0057562730863376</v>
      </c>
      <c r="I72">
        <f t="shared" ca="1" si="5"/>
        <v>0.32565315373601844</v>
      </c>
      <c r="M72">
        <f t="shared" ca="1" si="6"/>
        <v>-1.9439749210243891</v>
      </c>
      <c r="N72">
        <v>98</v>
      </c>
    </row>
    <row r="73" spans="1:14" x14ac:dyDescent="0.25">
      <c r="A73" t="str">
        <f t="shared" ca="1" si="27"/>
        <v>S4_20 - Retail Donation to PA (CSC)</v>
      </c>
      <c r="B73">
        <f ca="1">OFFSET(Results_Grouping_Apple!F$39,0,$N72)</f>
        <v>-2.8407461033954502</v>
      </c>
      <c r="C73">
        <f ca="1">OFFSET(Results_Grouping_Apple!G$39,0,$N72)</f>
        <v>0.39220289269654401</v>
      </c>
      <c r="D73">
        <f ca="1">OFFSET(Results_Grouping_Apple!H$39,0,$N72)</f>
        <v>0.70596520685377995</v>
      </c>
      <c r="E73">
        <f ca="1">OFFSET(Results_Grouping_Apple!I$39,0,$N72)</f>
        <v>1.5050519783652299E-2</v>
      </c>
      <c r="F73">
        <f ca="1">OFFSET(Results_Grouping_Apple!J$39,0,$N72)</f>
        <v>1.35866218679963</v>
      </c>
      <c r="G73">
        <f ca="1">OFFSET(Results_Grouping_Apple!K$39,0,$N72)</f>
        <v>7.3280428652407595E-2</v>
      </c>
      <c r="H73">
        <f t="shared" ca="1" si="30"/>
        <v>1.0918684584491738</v>
      </c>
      <c r="I73">
        <f t="shared" ca="1" si="5"/>
        <v>0.79628358983973735</v>
      </c>
      <c r="M73">
        <f t="shared" ca="1" si="6"/>
        <v>-1.6542470554090665</v>
      </c>
      <c r="N73">
        <v>105</v>
      </c>
    </row>
    <row r="74" spans="1:14" x14ac:dyDescent="0.25">
      <c r="A74" t="str">
        <f t="shared" ca="1" si="27"/>
        <v>S5_07 - Retail Donation to Food Bank (Estimate)</v>
      </c>
      <c r="B74">
        <f ca="1">OFFSET(Results_Grouping_Apple!F$39,0,$N73)</f>
        <v>-2.8407461033954502</v>
      </c>
      <c r="C74">
        <f ca="1">OFFSET(Results_Grouping_Apple!G$39,0,$N73)</f>
        <v>0.59678695990877795</v>
      </c>
      <c r="D74">
        <f ca="1">OFFSET(Results_Grouping_Apple!H$39,0,$N73)</f>
        <v>0.21254866442909501</v>
      </c>
      <c r="E74">
        <f ca="1">OFFSET(Results_Grouping_Apple!I$39,0,$N73)</f>
        <v>3.6921761486574403E-2</v>
      </c>
      <c r="F74">
        <f ca="1">OFFSET(Results_Grouping_Apple!J$39,0,$N73)</f>
        <v>1.2961949026920001</v>
      </c>
      <c r="G74">
        <f ca="1">OFFSET(Results_Grouping_Apple!K$39,0,$N73)</f>
        <v>0.123587486525781</v>
      </c>
      <c r="H74">
        <f ca="1">G59+E59</f>
        <v>0.91933544189782956</v>
      </c>
      <c r="I74">
        <f t="shared" ref="I74:I82" ca="1" si="31">SUM(B74:H74)</f>
        <v>0.34462911354460779</v>
      </c>
      <c r="M74">
        <f t="shared" ref="M74:M82" ca="1" si="32">SUM(B74:E74,G74)</f>
        <v>-1.870901231045222</v>
      </c>
      <c r="N74">
        <v>112</v>
      </c>
    </row>
    <row r="75" spans="1:14" x14ac:dyDescent="0.25">
      <c r="A75" t="str">
        <f t="shared" ca="1" si="27"/>
        <v>S5_14 - Retail Donation to Food Bank (Estimate)</v>
      </c>
      <c r="B75">
        <f ca="1">OFFSET(Results_Grouping_Apple!F$39,0,$N74)</f>
        <v>-2.8407461033954502</v>
      </c>
      <c r="C75">
        <f ca="1">OFFSET(Results_Grouping_Apple!G$39,0,$N74)</f>
        <v>0.64536264269205101</v>
      </c>
      <c r="D75">
        <f ca="1">OFFSET(Results_Grouping_Apple!H$39,0,$N74)</f>
        <v>0.45969827423036802</v>
      </c>
      <c r="E75">
        <f ca="1">OFFSET(Results_Grouping_Apple!I$39,0,$N74)</f>
        <v>3.9927021142458399E-2</v>
      </c>
      <c r="F75">
        <f ca="1">OFFSET(Results_Grouping_Apple!J$39,0,$N74)</f>
        <v>1.4016991389576201</v>
      </c>
      <c r="G75">
        <f ca="1">OFFSET(Results_Grouping_Apple!K$39,0,$N74)</f>
        <v>0.14523813530028501</v>
      </c>
      <c r="H75">
        <f t="shared" ref="H75:H76" ca="1" si="33">G60+E60</f>
        <v>1.0057562730863376</v>
      </c>
      <c r="I75">
        <f t="shared" ca="1" si="31"/>
        <v>0.85693538201367025</v>
      </c>
      <c r="M75">
        <f t="shared" ca="1" si="32"/>
        <v>-1.5505200300302875</v>
      </c>
      <c r="N75">
        <v>119</v>
      </c>
    </row>
    <row r="76" spans="1:14" x14ac:dyDescent="0.25">
      <c r="A76" t="str">
        <f t="shared" ca="1" si="27"/>
        <v>S5_20 - Retail Donation to Food Bank (Estimate)</v>
      </c>
      <c r="B76">
        <f ca="1">OFFSET(Results_Grouping_Apple!F$39,0,$N75)</f>
        <v>-2.8407461033954502</v>
      </c>
      <c r="C76">
        <f ca="1">OFFSET(Results_Grouping_Apple!G$39,0,$N75)</f>
        <v>0.69376484089395396</v>
      </c>
      <c r="D76">
        <f ca="1">OFFSET(Results_Grouping_Apple!H$39,0,$N75)</f>
        <v>0.70596520685377995</v>
      </c>
      <c r="E76">
        <f ca="1">OFFSET(Results_Grouping_Apple!I$39,0,$N75)</f>
        <v>4.2921547728142703E-2</v>
      </c>
      <c r="F76">
        <f ca="1">OFFSET(Results_Grouping_Apple!J$39,0,$N75)</f>
        <v>1.50682657437945</v>
      </c>
      <c r="G76">
        <f ca="1">OFFSET(Results_Grouping_Apple!K$39,0,$N75)</f>
        <v>0.16681146032916599</v>
      </c>
      <c r="H76">
        <f t="shared" ca="1" si="33"/>
        <v>1.0918684584491738</v>
      </c>
      <c r="I76">
        <f t="shared" ca="1" si="31"/>
        <v>1.3674119852382158</v>
      </c>
      <c r="M76">
        <f t="shared" ca="1" si="32"/>
        <v>-1.231283047590408</v>
      </c>
      <c r="N76">
        <v>126</v>
      </c>
    </row>
    <row r="77" spans="1:14" x14ac:dyDescent="0.25">
      <c r="A77" t="str">
        <f t="shared" ca="1" si="27"/>
        <v>S6_07 - Prepared Food from Retail (Estimate)</v>
      </c>
      <c r="B77">
        <f ca="1">OFFSET(Results_Grouping_Apple!F$39,0,$N76)</f>
        <v>-2.8407461033954502</v>
      </c>
      <c r="C77">
        <f ca="1">OFFSET(Results_Grouping_Apple!G$39,0,$N76)</f>
        <v>0.37145750236927</v>
      </c>
      <c r="D77">
        <f ca="1">OFFSET(Results_Grouping_Apple!H$39,0,$N76)</f>
        <v>0.21254866442909501</v>
      </c>
      <c r="E77">
        <f ca="1">OFFSET(Results_Grouping_Apple!I$39,0,$N76)</f>
        <v>2.1805976596002599E-2</v>
      </c>
      <c r="F77">
        <f ca="1">OFFSET(Results_Grouping_Apple!J$39,0,$N76)</f>
        <v>1.1789240454494401</v>
      </c>
      <c r="G77">
        <f ca="1">OFFSET(Results_Grouping_Apple!K$39,0,$N76)</f>
        <v>4.4983410940809099E-2</v>
      </c>
      <c r="H77">
        <f ca="1">G59+E59</f>
        <v>0.91933544189782956</v>
      </c>
      <c r="I77">
        <f t="shared" ca="1" si="31"/>
        <v>-9.1691061713003674E-2</v>
      </c>
      <c r="M77">
        <f t="shared" ca="1" si="32"/>
        <v>-2.1899505490602733</v>
      </c>
      <c r="N77">
        <v>133</v>
      </c>
    </row>
    <row r="78" spans="1:14" x14ac:dyDescent="0.25">
      <c r="A78" t="str">
        <f t="shared" ca="1" si="27"/>
        <v>S6_14 - Prepared Food from Retail (Estimate)</v>
      </c>
      <c r="B78">
        <f ca="1">OFFSET(Results_Grouping_Apple!F$39,0,$N77)</f>
        <v>-2.8407461033954502</v>
      </c>
      <c r="C78">
        <f ca="1">OFFSET(Results_Grouping_Apple!G$39,0,$N77)</f>
        <v>0.40169241535281502</v>
      </c>
      <c r="D78">
        <f ca="1">OFFSET(Results_Grouping_Apple!H$39,0,$N77)</f>
        <v>0.45969827423036802</v>
      </c>
      <c r="E78">
        <f ca="1">OFFSET(Results_Grouping_Apple!I$39,0,$N77)</f>
        <v>2.3580881667770299E-2</v>
      </c>
      <c r="F78">
        <f ca="1">OFFSET(Results_Grouping_Apple!J$39,0,$N77)</f>
        <v>1.2748829793813701</v>
      </c>
      <c r="G78">
        <f ca="1">OFFSET(Results_Grouping_Apple!K$39,0,$N77)</f>
        <v>6.0236053563048099E-2</v>
      </c>
      <c r="H78">
        <f t="shared" ref="H78:H79" ca="1" si="34">G60+E60</f>
        <v>1.0057562730863376</v>
      </c>
      <c r="I78">
        <f t="shared" ca="1" si="31"/>
        <v>0.38510077388625896</v>
      </c>
      <c r="M78">
        <f t="shared" ca="1" si="32"/>
        <v>-1.8955384785814486</v>
      </c>
      <c r="N78">
        <v>140</v>
      </c>
    </row>
    <row r="79" spans="1:14" x14ac:dyDescent="0.25">
      <c r="A79" t="str">
        <f t="shared" ca="1" si="27"/>
        <v>S6_20 - Prepared Food from Retail (Estimate)</v>
      </c>
      <c r="B79">
        <f ca="1">OFFSET(Results_Grouping_Apple!F$39,0,$N78)</f>
        <v>-2.8407461033954502</v>
      </c>
      <c r="C79">
        <f ca="1">OFFSET(Results_Grouping_Apple!G$39,0,$N78)</f>
        <v>0.431819346504276</v>
      </c>
      <c r="D79">
        <f ca="1">OFFSET(Results_Grouping_Apple!H$39,0,$N78)</f>
        <v>0.70596520685377995</v>
      </c>
      <c r="E79">
        <f ca="1">OFFSET(Results_Grouping_Apple!I$39,0,$N78)</f>
        <v>2.53494477928531E-2</v>
      </c>
      <c r="F79">
        <f ca="1">OFFSET(Results_Grouping_Apple!J$39,0,$N78)</f>
        <v>1.3704992028349701</v>
      </c>
      <c r="G79">
        <f ca="1">OFFSET(Results_Grouping_Apple!K$39,0,$N78)</f>
        <v>7.5434222461636197E-2</v>
      </c>
      <c r="H79">
        <f t="shared" ca="1" si="34"/>
        <v>1.0918684584491738</v>
      </c>
      <c r="I79">
        <f t="shared" ca="1" si="31"/>
        <v>0.8601897815012387</v>
      </c>
      <c r="M79">
        <f t="shared" ca="1" si="32"/>
        <v>-1.6021778797829052</v>
      </c>
      <c r="N79">
        <v>147</v>
      </c>
    </row>
    <row r="80" spans="1:14" x14ac:dyDescent="0.25">
      <c r="A80" t="str">
        <f t="shared" ca="1" si="27"/>
        <v>S7_07 - Direct Donation of Prepared Food (Estimate)</v>
      </c>
      <c r="B80">
        <f ca="1">OFFSET(Results_Grouping_Apple!F$39,0,$N79)</f>
        <v>-2.8407461033954502</v>
      </c>
      <c r="C80">
        <f ca="1">OFFSET(Results_Grouping_Apple!G$39,0,$N79)</f>
        <v>0</v>
      </c>
      <c r="D80">
        <f ca="1">OFFSET(Results_Grouping_Apple!H$39,0,$N79)</f>
        <v>0.21254866442909501</v>
      </c>
      <c r="E80">
        <f ca="1">OFFSET(Results_Grouping_Apple!I$39,0,$N79)</f>
        <v>0</v>
      </c>
      <c r="F80">
        <f ca="1">OFFSET(Results_Grouping_Apple!J$39,0,$N79)</f>
        <v>1.05237188765233</v>
      </c>
      <c r="G80">
        <f ca="1">OFFSET(Results_Grouping_Apple!K$39,0,$N79)</f>
        <v>1.07187461174934E-2</v>
      </c>
      <c r="H80">
        <f ca="1">G59+E59</f>
        <v>0.91933544189782956</v>
      </c>
      <c r="I80">
        <f t="shared" ca="1" si="31"/>
        <v>-0.64577136329870244</v>
      </c>
      <c r="M80">
        <f t="shared" ca="1" si="32"/>
        <v>-2.617478692848862</v>
      </c>
      <c r="N80">
        <v>154</v>
      </c>
    </row>
    <row r="81" spans="1:14" x14ac:dyDescent="0.25">
      <c r="A81" t="str">
        <f t="shared" ca="1" si="27"/>
        <v>S7_14 - Direct Donation of Prepared Food (Estimate)</v>
      </c>
      <c r="B81">
        <f ca="1">OFFSET(Results_Grouping_Apple!F$39,0,$N80)</f>
        <v>-2.8407461033954502</v>
      </c>
      <c r="C81">
        <f ca="1">OFFSET(Results_Grouping_Apple!G$39,0,$N80)</f>
        <v>0</v>
      </c>
      <c r="D81">
        <f ca="1">OFFSET(Results_Grouping_Apple!H$39,0,$N80)</f>
        <v>0.45969827423036802</v>
      </c>
      <c r="E81">
        <f ca="1">OFFSET(Results_Grouping_Apple!I$39,0,$N80)</f>
        <v>0</v>
      </c>
      <c r="F81">
        <f ca="1">OFFSET(Results_Grouping_Apple!J$39,0,$N80)</f>
        <v>1.13803006455426</v>
      </c>
      <c r="G81">
        <f ca="1">OFFSET(Results_Grouping_Apple!K$39,0,$N80)</f>
        <v>2.31824043936486E-2</v>
      </c>
      <c r="H81">
        <f t="shared" ref="H81:H82" ca="1" si="35">G60+E60</f>
        <v>1.0057562730863376</v>
      </c>
      <c r="I81">
        <f t="shared" ca="1" si="31"/>
        <v>-0.21407908713083579</v>
      </c>
      <c r="M81">
        <f t="shared" ca="1" si="32"/>
        <v>-2.3578654247714335</v>
      </c>
      <c r="N81">
        <v>161</v>
      </c>
    </row>
    <row r="82" spans="1:14" x14ac:dyDescent="0.25">
      <c r="A82" t="str">
        <f t="shared" ca="1" si="27"/>
        <v>S7_20 - Direct Donation of Prepared Food (Estimate)</v>
      </c>
      <c r="B82">
        <f ca="1">OFFSET(Results_Grouping_Apple!F$39,0,$N81)</f>
        <v>-2.8407461033954502</v>
      </c>
      <c r="C82">
        <f ca="1">OFFSET(Results_Grouping_Apple!G$39,0,$N81)</f>
        <v>0</v>
      </c>
      <c r="D82">
        <f ca="1">OFFSET(Results_Grouping_Apple!H$39,0,$N81)</f>
        <v>0.70596520685377995</v>
      </c>
      <c r="E82">
        <f ca="1">OFFSET(Results_Grouping_Apple!I$39,0,$N81)</f>
        <v>0</v>
      </c>
      <c r="F82">
        <f ca="1">OFFSET(Results_Grouping_Apple!J$39,0,$N81)</f>
        <v>1.22338231939583</v>
      </c>
      <c r="G82">
        <f ca="1">OFFSET(Results_Grouping_Apple!K$39,0,$N81)</f>
        <v>3.5601549604531699E-2</v>
      </c>
      <c r="H82">
        <f t="shared" ca="1" si="35"/>
        <v>1.0918684584491738</v>
      </c>
      <c r="I82">
        <f t="shared" ca="1" si="31"/>
        <v>0.21607143090786507</v>
      </c>
      <c r="M82">
        <f t="shared" ca="1" si="32"/>
        <v>-2.0991793469371385</v>
      </c>
      <c r="N82">
        <v>168</v>
      </c>
    </row>
    <row r="83" spans="1:14" x14ac:dyDescent="0.25">
      <c r="A83" t="str">
        <f t="shared" ref="A83:A85" ca="1" si="36">A55</f>
        <v>S8_07_Car - Local Small Business Food Rescue App (Estimate)</v>
      </c>
      <c r="B83">
        <f ca="1">OFFSET(Results_Grouping_Apple!F$39,0,$N82)</f>
        <v>-2.8407461033954502</v>
      </c>
      <c r="C83">
        <f ca="1">OFFSET(Results_Grouping_Apple!G$39,0,$N82)</f>
        <v>3.0364094918442102</v>
      </c>
      <c r="D83">
        <f ca="1">OFFSET(Results_Grouping_Apple!H$39,0,$N82)</f>
        <v>0.21254866442909501</v>
      </c>
      <c r="E83">
        <f ca="1">OFFSET(Results_Grouping_Apple!I$39,0,$N82)</f>
        <v>2.3304030632751899E-2</v>
      </c>
      <c r="F83">
        <f ca="1">OFFSET(Results_Grouping_Apple!J$39,0,$N82)</f>
        <v>2.10373499891555</v>
      </c>
      <c r="G83">
        <f ca="1">OFFSET(Results_Grouping_Apple!K$39,0,$N82)</f>
        <v>0.64358737677655697</v>
      </c>
      <c r="H83" s="12">
        <f ca="1">G59+E59</f>
        <v>0.91933544189782956</v>
      </c>
      <c r="I83">
        <f t="shared" ref="I83:I85" ca="1" si="37">SUM(B83:H83)</f>
        <v>4.0981739011005436</v>
      </c>
      <c r="M83">
        <f t="shared" ref="M83:M85" ca="1" si="38">SUM(B83:E83,G83)</f>
        <v>1.0751034602871639</v>
      </c>
      <c r="N83">
        <v>175</v>
      </c>
    </row>
    <row r="84" spans="1:14" x14ac:dyDescent="0.25">
      <c r="A84" t="str">
        <f t="shared" ca="1" si="36"/>
        <v>S8_14_Car - Local Small Business Food Rescue App (Estimate)</v>
      </c>
      <c r="B84">
        <f ca="1">OFFSET(Results_Grouping_Apple!F$39,0,$N83)</f>
        <v>-2.8407461033954502</v>
      </c>
      <c r="C84">
        <f ca="1">OFFSET(Results_Grouping_Apple!G$39,0,$N83)</f>
        <v>3.2835591016454901</v>
      </c>
      <c r="D84">
        <f ca="1">OFFSET(Results_Grouping_Apple!H$39,0,$N83)</f>
        <v>0.45969827423036802</v>
      </c>
      <c r="E84">
        <f ca="1">OFFSET(Results_Grouping_Apple!I$39,0,$N83)</f>
        <v>2.5200870335417801E-2</v>
      </c>
      <c r="F84">
        <f ca="1">OFFSET(Results_Grouping_Apple!J$39,0,$N83)</f>
        <v>2.2749692430133299</v>
      </c>
      <c r="G84">
        <f ca="1">OFFSET(Results_Grouping_Apple!K$39,0,$N83)</f>
        <v>0.70756359801333302</v>
      </c>
      <c r="H84" s="12">
        <f ca="1">G60+E60</f>
        <v>1.0057562730863376</v>
      </c>
      <c r="I84">
        <f t="shared" ca="1" si="37"/>
        <v>4.9160012569288263</v>
      </c>
      <c r="M84">
        <f t="shared" ca="1" si="38"/>
        <v>1.6352757408291589</v>
      </c>
      <c r="N84">
        <v>182</v>
      </c>
    </row>
    <row r="85" spans="1:14" x14ac:dyDescent="0.25">
      <c r="A85" t="str">
        <f t="shared" ca="1" si="36"/>
        <v>S8_20_Car - Local Small Business Food Rescue App (Estimate)</v>
      </c>
      <c r="B85">
        <f ca="1">OFFSET(Results_Grouping_Apple!F$39,0,$N84)</f>
        <v>-2.8407461033954502</v>
      </c>
      <c r="C85">
        <f ca="1">OFFSET(Results_Grouping_Apple!G$39,0,$N84)</f>
        <v>3.5298260342689001</v>
      </c>
      <c r="D85">
        <f ca="1">OFFSET(Results_Grouping_Apple!H$39,0,$N84)</f>
        <v>0.70596520685377995</v>
      </c>
      <c r="E85">
        <f ca="1">OFFSET(Results_Grouping_Apple!I$39,0,$N84)</f>
        <v>2.7090935610574102E-2</v>
      </c>
      <c r="F85">
        <f ca="1">OFFSET(Results_Grouping_Apple!J$39,0,$N84)</f>
        <v>2.4455919362393299</v>
      </c>
      <c r="G85">
        <f ca="1">OFFSET(Results_Grouping_Apple!K$39,0,$N84)</f>
        <v>0.77131133274569297</v>
      </c>
      <c r="H85" s="12">
        <f ca="1">G61+E61</f>
        <v>1.0918684584491738</v>
      </c>
      <c r="I85">
        <f t="shared" ca="1" si="37"/>
        <v>5.730907800772</v>
      </c>
      <c r="M85">
        <f t="shared" ca="1" si="38"/>
        <v>2.193447406083497</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9"/>
  </sheetPr>
  <dimension ref="A1:CA85"/>
  <sheetViews>
    <sheetView topLeftCell="Z1" zoomScale="60" zoomScaleNormal="60" workbookViewId="0">
      <selection activeCell="P2" sqref="P2"/>
    </sheetView>
  </sheetViews>
  <sheetFormatPr defaultRowHeight="15" x14ac:dyDescent="0.25"/>
  <cols>
    <col min="1" max="1" width="71.42578125" bestFit="1" customWidth="1"/>
    <col min="2" max="2" width="19.140625" bestFit="1" customWidth="1"/>
    <col min="3" max="3" width="14.7109375" bestFit="1" customWidth="1"/>
    <col min="4" max="4" width="17.42578125" bestFit="1" customWidth="1"/>
    <col min="5" max="5" width="23.28515625" bestFit="1" customWidth="1"/>
    <col min="6" max="6" width="15.7109375" bestFit="1" customWidth="1"/>
    <col min="7" max="7" width="14.140625" bestFit="1" customWidth="1"/>
    <col min="8" max="8" width="10.85546875" bestFit="1" customWidth="1"/>
    <col min="9" max="13" width="10.85546875" customWidth="1"/>
  </cols>
  <sheetData>
    <row r="1" spans="1:79" x14ac:dyDescent="0.25">
      <c r="A1" s="5" t="s">
        <v>68</v>
      </c>
      <c r="F1" s="8"/>
      <c r="H1" s="8"/>
      <c r="P1" s="5"/>
      <c r="Q1">
        <v>7</v>
      </c>
      <c r="R1">
        <v>14</v>
      </c>
      <c r="S1">
        <v>20</v>
      </c>
      <c r="T1" t="s">
        <v>115</v>
      </c>
      <c r="U1" t="s">
        <v>223</v>
      </c>
      <c r="V1" t="s">
        <v>222</v>
      </c>
      <c r="W1" t="s">
        <v>224</v>
      </c>
      <c r="AG1" s="6" t="s">
        <v>118</v>
      </c>
      <c r="AP1" s="5" t="s">
        <v>92</v>
      </c>
      <c r="AQ1" t="s">
        <v>112</v>
      </c>
      <c r="AR1" t="s">
        <v>113</v>
      </c>
      <c r="AS1" t="s">
        <v>114</v>
      </c>
      <c r="AT1" t="s">
        <v>115</v>
      </c>
      <c r="BB1" s="6" t="s">
        <v>104</v>
      </c>
      <c r="BM1" s="7" t="s">
        <v>116</v>
      </c>
      <c r="CA1" s="7" t="s">
        <v>117</v>
      </c>
    </row>
    <row r="2" spans="1:79" x14ac:dyDescent="0.25">
      <c r="A2" s="5" t="s">
        <v>92</v>
      </c>
      <c r="B2" t="s">
        <v>97</v>
      </c>
      <c r="C2" t="s">
        <v>34</v>
      </c>
      <c r="D2" t="s">
        <v>35</v>
      </c>
      <c r="E2" t="s">
        <v>36</v>
      </c>
      <c r="F2" t="s">
        <v>98</v>
      </c>
      <c r="G2" t="s">
        <v>38</v>
      </c>
      <c r="H2" t="s">
        <v>95</v>
      </c>
      <c r="I2" t="s">
        <v>96</v>
      </c>
      <c r="J2" t="s">
        <v>102</v>
      </c>
      <c r="K2" t="s">
        <v>101</v>
      </c>
      <c r="L2" t="s">
        <v>103</v>
      </c>
      <c r="M2" t="s">
        <v>119</v>
      </c>
      <c r="N2">
        <v>0</v>
      </c>
      <c r="P2" t="s">
        <v>246</v>
      </c>
      <c r="Q2">
        <f ca="1">$M$3</f>
        <v>-3.5168600993951884</v>
      </c>
      <c r="R2">
        <f ca="1">$M$4</f>
        <v>39.901349740339867</v>
      </c>
      <c r="S2">
        <f ca="1">$M$5</f>
        <v>83.164494544932694</v>
      </c>
      <c r="T2">
        <f ca="1">S2-Q2</f>
        <v>86.681354644327882</v>
      </c>
      <c r="U2">
        <f ca="1">SLOPE(Q2:S2,$Q$1:$S$1)</f>
        <v>6.6549761735510415</v>
      </c>
      <c r="V2">
        <f ca="1">INTERCEPT(Q2:S2,$Q$1:$S$1)</f>
        <v>-51.101679643238441</v>
      </c>
      <c r="W2" s="11">
        <f ca="1">(-V2/U2)/100</f>
        <v>7.6787171449737887E-2</v>
      </c>
      <c r="AP2" t="s">
        <v>246</v>
      </c>
      <c r="AQ2">
        <f ca="1">$I$3</f>
        <v>2538.8738315511646</v>
      </c>
      <c r="AR2">
        <f ca="1">$I$4</f>
        <v>2789.23081861827</v>
      </c>
      <c r="AS2">
        <f ca="1">$I$5</f>
        <v>3038.6936735887029</v>
      </c>
      <c r="AT2">
        <f ca="1">AS2-AQ2</f>
        <v>499.81984203753836</v>
      </c>
    </row>
    <row r="3" spans="1:79" x14ac:dyDescent="0.25">
      <c r="A3" t="str">
        <f>Results_Grouping_Chicken!$E$9</f>
        <v>S1_07 - Redistribution from Grower/Packer (OFB)</v>
      </c>
      <c r="B3">
        <f ca="1">OFFSET(Results_Grouping_Chicken!F$42,0,$N2)</f>
        <v>-244.042507759361</v>
      </c>
      <c r="C3" s="3">
        <f ca="1">OFFSET(Results_Grouping_Chicken!G$42,0,$N2)</f>
        <v>18.556451046166899</v>
      </c>
      <c r="D3">
        <f ca="1">OFFSET(Results_Grouping_Chicken!H$42,0,$N2)</f>
        <v>18.631638061962001</v>
      </c>
      <c r="E3">
        <f ca="1">OFFSET(Results_Grouping_Chicken!I$42,0,$N2)</f>
        <v>19.1286456018229</v>
      </c>
      <c r="F3">
        <f ca="1">OFFSET(Results_Grouping_Chicken!J$42,0,$N2)</f>
        <v>2542.3906916505598</v>
      </c>
      <c r="G3">
        <f ca="1">OFFSET(Results_Grouping_Chicken!K$42,0,$N2)</f>
        <v>184.208912950014</v>
      </c>
      <c r="H3">
        <v>0</v>
      </c>
      <c r="I3">
        <f ca="1">SUM(B3:H3)</f>
        <v>2538.8738315511646</v>
      </c>
      <c r="M3">
        <f ca="1">SUM(B3:E3,G3)</f>
        <v>-3.5168600993951884</v>
      </c>
      <c r="N3">
        <v>7</v>
      </c>
      <c r="P3" t="s">
        <v>105</v>
      </c>
      <c r="Q3">
        <f ca="1">$M$6</f>
        <v>-161.90181874475789</v>
      </c>
      <c r="R3">
        <f ca="1">$M$7</f>
        <v>-131.37540786452971</v>
      </c>
      <c r="S3">
        <f ca="1">$M$8</f>
        <v>-100.95801988030232</v>
      </c>
      <c r="T3">
        <f t="shared" ref="T3:T10" ca="1" si="0">S3-Q3</f>
        <v>60.943798864455573</v>
      </c>
      <c r="U3">
        <f t="shared" ref="U3:U10" ca="1" si="1">SLOPE(Q3:S3,$Q$1:$S$1)</f>
        <v>4.6789708240349759</v>
      </c>
      <c r="V3">
        <f t="shared" ref="V3:V10" ca="1" si="2">INTERCEPT(Q3:S3,$Q$1:$S$1)</f>
        <v>-195.35768342500799</v>
      </c>
      <c r="W3" s="11">
        <f t="shared" ref="W3:W10" ca="1" si="3">(-V3/U3)/100</f>
        <v>0.41752276466759108</v>
      </c>
      <c r="AP3" t="s">
        <v>105</v>
      </c>
      <c r="AQ3">
        <f ca="1">$I$6</f>
        <v>2215.8646464121821</v>
      </c>
      <c r="AR3">
        <f ca="1">$I$7</f>
        <v>2439.9301881772703</v>
      </c>
      <c r="AS3">
        <f ca="1">$I$8</f>
        <v>2663.1954958646375</v>
      </c>
      <c r="AT3">
        <f t="shared" ref="AT3:AT10" ca="1" si="4">AS3-AQ3</f>
        <v>447.33084945245537</v>
      </c>
    </row>
    <row r="4" spans="1:79" x14ac:dyDescent="0.25">
      <c r="A4" t="str">
        <f ca="1">OFFSET(Results_Grouping_Chicken!$E$9,0,N3)</f>
        <v>S1_14 - Redistribution from Grower/Packer (OFB)</v>
      </c>
      <c r="B4">
        <f ca="1">OFFSET(Results_Grouping_Chicken!F$42,0,$N3)</f>
        <v>-244.042507759361</v>
      </c>
      <c r="C4" s="3">
        <f ca="1">OFFSET(Results_Grouping_Chicken!G$42,0,$N3)</f>
        <v>20.0668598522502</v>
      </c>
      <c r="D4">
        <f ca="1">OFFSET(Results_Grouping_Chicken!H$42,0,$N3)</f>
        <v>40.296333482847999</v>
      </c>
      <c r="E4">
        <f ca="1">OFFSET(Results_Grouping_Chicken!I$42,0,$N3)</f>
        <v>20.685628383366701</v>
      </c>
      <c r="F4">
        <f ca="1">OFFSET(Results_Grouping_Chicken!J$42,0,$N3)</f>
        <v>2749.3294688779301</v>
      </c>
      <c r="G4">
        <f ca="1">OFFSET(Results_Grouping_Chicken!K$42,0,$N3)</f>
        <v>202.895035781236</v>
      </c>
      <c r="H4">
        <v>0</v>
      </c>
      <c r="I4">
        <f t="shared" ref="I4:I73" ca="1" si="5">SUM(B4:H4)</f>
        <v>2789.23081861827</v>
      </c>
      <c r="M4">
        <f t="shared" ref="M4:M73" ca="1" si="6">SUM(B4:E4,G4)</f>
        <v>39.901349740339867</v>
      </c>
      <c r="N4">
        <v>14</v>
      </c>
      <c r="P4" t="s">
        <v>106</v>
      </c>
      <c r="Q4">
        <f ca="1">$M$9</f>
        <v>242.6090194247777</v>
      </c>
      <c r="R4">
        <f ca="1">$M$10</f>
        <v>306.06073108624707</v>
      </c>
      <c r="S4">
        <f ca="1">$M$11</f>
        <v>369.28582949178247</v>
      </c>
      <c r="T4">
        <f t="shared" ca="1" si="0"/>
        <v>126.67681006700477</v>
      </c>
      <c r="U4">
        <f t="shared" ca="1" si="1"/>
        <v>9.7256342635218882</v>
      </c>
      <c r="V4">
        <f t="shared" ca="1" si="2"/>
        <v>173.06819173280326</v>
      </c>
      <c r="W4" s="11">
        <f t="shared" ca="1" si="3"/>
        <v>-0.17795054496541499</v>
      </c>
      <c r="AP4" t="s">
        <v>106</v>
      </c>
      <c r="AQ4">
        <f ca="1">$I$9</f>
        <v>2805.7245766275219</v>
      </c>
      <c r="AR4">
        <f ca="1">$I$10</f>
        <v>3081.4943472803229</v>
      </c>
      <c r="AS4">
        <f ca="1">$I$11</f>
        <v>3356.2792258950717</v>
      </c>
      <c r="AT4">
        <f t="shared" ca="1" si="4"/>
        <v>550.55464926754985</v>
      </c>
    </row>
    <row r="5" spans="1:79" x14ac:dyDescent="0.25">
      <c r="A5" t="str">
        <f ca="1">OFFSET(Results_Grouping_Chicken!$E$9,0,N4)</f>
        <v>S1_20 - Redistribution from Grower/Packer (OFB)</v>
      </c>
      <c r="B5">
        <f ca="1">OFFSET(Results_Grouping_Chicken!F$42,0,$N4)</f>
        <v>-244.042507759361</v>
      </c>
      <c r="C5" s="3">
        <f ca="1">OFFSET(Results_Grouping_Chicken!G$42,0,$N4)</f>
        <v>21.571874341169</v>
      </c>
      <c r="D5">
        <f ca="1">OFFSET(Results_Grouping_Chicken!H$42,0,$N4)</f>
        <v>61.883654991516501</v>
      </c>
      <c r="E5">
        <f ca="1">OFFSET(Results_Grouping_Chicken!I$42,0,$N4)</f>
        <v>22.2370505121192</v>
      </c>
      <c r="F5">
        <f ca="1">OFFSET(Results_Grouping_Chicken!J$42,0,$N4)</f>
        <v>2955.52917904377</v>
      </c>
      <c r="G5">
        <f ca="1">OFFSET(Results_Grouping_Chicken!K$42,0,$N4)</f>
        <v>221.514422459489</v>
      </c>
      <c r="H5">
        <v>0</v>
      </c>
      <c r="I5">
        <f t="shared" ca="1" si="5"/>
        <v>3038.6936735887029</v>
      </c>
      <c r="M5">
        <f t="shared" ca="1" si="6"/>
        <v>83.164494544932694</v>
      </c>
      <c r="N5">
        <v>21</v>
      </c>
      <c r="P5" t="s">
        <v>107</v>
      </c>
      <c r="Q5">
        <f ca="1">$M$12</f>
        <v>-168.81142896977298</v>
      </c>
      <c r="R5">
        <f ca="1">$M$13</f>
        <v>-138.84742822413901</v>
      </c>
      <c r="S5">
        <f ca="1">$M$14</f>
        <v>-108.99044176688233</v>
      </c>
      <c r="T5">
        <f t="shared" ca="1" si="0"/>
        <v>59.820987202890649</v>
      </c>
      <c r="U5">
        <f t="shared" ca="1" si="1"/>
        <v>4.5927667622069146</v>
      </c>
      <c r="V5">
        <f t="shared" ca="1" si="2"/>
        <v>-201.65091207042596</v>
      </c>
      <c r="W5" s="11">
        <f t="shared" ca="1" si="3"/>
        <v>0.43906194786501357</v>
      </c>
      <c r="AP5" t="s">
        <v>107</v>
      </c>
      <c r="AQ5">
        <f ca="1">$I$12</f>
        <v>2394.3041282329709</v>
      </c>
      <c r="AR5">
        <f ca="1">$I$13</f>
        <v>2636.5861879699369</v>
      </c>
      <c r="AS5">
        <f ca="1">$I$14</f>
        <v>2878.0029546364071</v>
      </c>
      <c r="AT5">
        <f t="shared" ca="1" si="4"/>
        <v>483.69882640343621</v>
      </c>
    </row>
    <row r="6" spans="1:79" x14ac:dyDescent="0.25">
      <c r="A6" t="str">
        <f ca="1">OFFSET(Results_Grouping_Chicken!$E$9,0,N5)</f>
        <v>S2_07 - Gleaning (SH)</v>
      </c>
      <c r="B6">
        <f ca="1">OFFSET(Results_Grouping_Chicken!F$42,0,$N5)</f>
        <v>-244.042507759361</v>
      </c>
      <c r="C6">
        <f ca="1">OFFSET(Results_Grouping_Chicken!G$42,0,$N5)</f>
        <v>18.427972212011401</v>
      </c>
      <c r="D6">
        <f ca="1">OFFSET(Results_Grouping_Chicken!H$42,0,$N5)</f>
        <v>18.631638061962001</v>
      </c>
      <c r="E6">
        <f ca="1">OFFSET(Results_Grouping_Chicken!I$42,0,$N5)</f>
        <v>18.339831989502301</v>
      </c>
      <c r="F6">
        <f ca="1">OFFSET(Results_Grouping_Chicken!J$42,0,$N5)</f>
        <v>2377.7664651569398</v>
      </c>
      <c r="G6">
        <f ca="1">OFFSET(Results_Grouping_Chicken!K$42,0,$N5)</f>
        <v>26.741246751127399</v>
      </c>
      <c r="H6">
        <v>0</v>
      </c>
      <c r="I6">
        <f t="shared" ca="1" si="5"/>
        <v>2215.8646464121821</v>
      </c>
      <c r="M6">
        <f t="shared" ca="1" si="6"/>
        <v>-161.90181874475789</v>
      </c>
      <c r="N6">
        <v>28</v>
      </c>
      <c r="P6" t="s">
        <v>108</v>
      </c>
      <c r="Q6">
        <f ca="1">$M$15</f>
        <v>-176.48190470898476</v>
      </c>
      <c r="R6">
        <f ca="1">$M$16</f>
        <v>-147.14224501189139</v>
      </c>
      <c r="S6">
        <f ca="1">$M$17</f>
        <v>-117.90736981371603</v>
      </c>
      <c r="T6">
        <f t="shared" ca="1" si="0"/>
        <v>58.574534895268727</v>
      </c>
      <c r="U6">
        <f t="shared" ca="1" si="1"/>
        <v>4.4970701681385794</v>
      </c>
      <c r="V6">
        <f t="shared" ca="1" si="2"/>
        <v>-208.63713214275799</v>
      </c>
      <c r="W6" s="11">
        <f t="shared" ca="1" si="3"/>
        <v>0.46394013066760031</v>
      </c>
      <c r="AP6" t="s">
        <v>108</v>
      </c>
      <c r="AQ6">
        <f ca="1">$I$15</f>
        <v>2502.3349846731526</v>
      </c>
      <c r="AR6">
        <f ca="1">$I$16</f>
        <v>2753.4102536552414</v>
      </c>
      <c r="AS6">
        <f ca="1">$I$17</f>
        <v>3003.5888252481118</v>
      </c>
      <c r="AT6">
        <f t="shared" ca="1" si="4"/>
        <v>501.25384057495921</v>
      </c>
    </row>
    <row r="7" spans="1:79" x14ac:dyDescent="0.25">
      <c r="A7" t="str">
        <f ca="1">OFFSET(Results_Grouping_Chicken!$E$9,0,N6)</f>
        <v>S2_14 - Gleaning (SH)</v>
      </c>
      <c r="B7">
        <f ca="1">OFFSET(Results_Grouping_Chicken!F$42,0,$N6)</f>
        <v>-244.042507759361</v>
      </c>
      <c r="C7">
        <f ca="1">OFFSET(Results_Grouping_Chicken!G$42,0,$N6)</f>
        <v>19.927923438570499</v>
      </c>
      <c r="D7">
        <f ca="1">OFFSET(Results_Grouping_Chicken!H$42,0,$N6)</f>
        <v>40.296333482847999</v>
      </c>
      <c r="E7">
        <f ca="1">OFFSET(Results_Grouping_Chicken!I$42,0,$N6)</f>
        <v>19.8326090119036</v>
      </c>
      <c r="F7">
        <f ca="1">OFFSET(Results_Grouping_Chicken!J$42,0,$N6)</f>
        <v>2571.3055960418001</v>
      </c>
      <c r="G7">
        <f ca="1">OFFSET(Results_Grouping_Chicken!K$42,0,$N6)</f>
        <v>32.610233961509202</v>
      </c>
      <c r="H7">
        <v>0</v>
      </c>
      <c r="I7">
        <f t="shared" ca="1" si="5"/>
        <v>2439.9301881772703</v>
      </c>
      <c r="M7">
        <f t="shared" ca="1" si="6"/>
        <v>-131.37540786452971</v>
      </c>
      <c r="N7">
        <v>35</v>
      </c>
      <c r="P7" t="s">
        <v>109</v>
      </c>
      <c r="Q7">
        <f ca="1">$M$18</f>
        <v>-118.36161803862059</v>
      </c>
      <c r="R7">
        <f ca="1">$M$19</f>
        <v>-84.291237333474214</v>
      </c>
      <c r="S7">
        <f ca="1">$M$20</f>
        <v>-50.342536559417795</v>
      </c>
      <c r="T7">
        <f t="shared" ca="1" si="0"/>
        <v>68.019081479202796</v>
      </c>
      <c r="U7">
        <f t="shared" ca="1" si="1"/>
        <v>5.2221768850787376</v>
      </c>
      <c r="V7">
        <f t="shared" ca="1" si="2"/>
        <v>-155.70154807324695</v>
      </c>
      <c r="W7" s="11">
        <f t="shared" ca="1" si="3"/>
        <v>0.29815448901803976</v>
      </c>
      <c r="AP7" t="s">
        <v>109</v>
      </c>
      <c r="AQ7">
        <f ca="1">$I$18</f>
        <v>2830.4104394364163</v>
      </c>
      <c r="AR7">
        <f ca="1">$I$19</f>
        <v>3108.1895245038982</v>
      </c>
      <c r="AS7">
        <f ca="1">$I$20</f>
        <v>3384.9765414104104</v>
      </c>
      <c r="AT7">
        <f t="shared" ca="1" si="4"/>
        <v>554.56610197399414</v>
      </c>
    </row>
    <row r="8" spans="1:79" x14ac:dyDescent="0.25">
      <c r="A8" t="str">
        <f ca="1">OFFSET(Results_Grouping_Chicken!$E$9,0,N7)</f>
        <v>S2_20 - Gleaning (SH)</v>
      </c>
      <c r="B8">
        <f ca="1">OFFSET(Results_Grouping_Chicken!F$42,0,$N7)</f>
        <v>-244.042507759361</v>
      </c>
      <c r="C8">
        <f ca="1">OFFSET(Results_Grouping_Chicken!G$42,0,$N7)</f>
        <v>21.422517696463299</v>
      </c>
      <c r="D8">
        <f ca="1">OFFSET(Results_Grouping_Chicken!H$42,0,$N7)</f>
        <v>61.883654991516501</v>
      </c>
      <c r="E8">
        <f ca="1">OFFSET(Results_Grouping_Chicken!I$42,0,$N7)</f>
        <v>21.3200546877964</v>
      </c>
      <c r="F8">
        <f ca="1">OFFSET(Results_Grouping_Chicken!J$42,0,$N7)</f>
        <v>2764.1535157449398</v>
      </c>
      <c r="G8">
        <f ca="1">OFFSET(Results_Grouping_Chicken!K$42,0,$N7)</f>
        <v>38.458260503282503</v>
      </c>
      <c r="H8">
        <v>0</v>
      </c>
      <c r="I8">
        <f t="shared" ca="1" si="5"/>
        <v>2663.1954958646375</v>
      </c>
      <c r="M8">
        <f t="shared" ca="1" si="6"/>
        <v>-100.95801988030232</v>
      </c>
      <c r="N8">
        <v>42</v>
      </c>
      <c r="P8" t="s">
        <v>110</v>
      </c>
      <c r="Q8">
        <f ca="1">$M$21</f>
        <v>-168.17214145794</v>
      </c>
      <c r="R8">
        <f ca="1">$M$22</f>
        <v>-138.15610568227311</v>
      </c>
      <c r="S8">
        <f ca="1">$M$23</f>
        <v>-108.24727003437653</v>
      </c>
      <c r="T8">
        <f t="shared" ca="1" si="0"/>
        <v>59.924871423563474</v>
      </c>
      <c r="U8">
        <f t="shared" ca="1" si="1"/>
        <v>4.6007424914306023</v>
      </c>
      <c r="V8">
        <f t="shared" ca="1" si="2"/>
        <v>-201.0686531077481</v>
      </c>
      <c r="W8" s="11">
        <f t="shared" ca="1" si="3"/>
        <v>0.43703522525388228</v>
      </c>
      <c r="AP8" t="s">
        <v>110</v>
      </c>
      <c r="AQ8">
        <f ca="1">$I$21</f>
        <v>2532.2117634920769</v>
      </c>
      <c r="AR8">
        <f ca="1">$I$22</f>
        <v>2785.7188633082692</v>
      </c>
      <c r="AS8">
        <f ca="1">$I$23</f>
        <v>3038.3205806251217</v>
      </c>
      <c r="AT8">
        <f t="shared" ca="1" si="4"/>
        <v>506.10881713304479</v>
      </c>
    </row>
    <row r="9" spans="1:79" x14ac:dyDescent="0.25">
      <c r="A9" t="str">
        <f ca="1">OFFSET(Results_Grouping_Chicken!$E$9,0,N8)</f>
        <v>S3_07_Car - Gleaning (UG)</v>
      </c>
      <c r="B9">
        <f ca="1">OFFSET(Results_Grouping_Chicken!F$42,0,$N8)</f>
        <v>-244.042507759361</v>
      </c>
      <c r="C9">
        <f ca="1">OFFSET(Results_Grouping_Chicken!G$42,0,$N8)</f>
        <v>18.427972212011401</v>
      </c>
      <c r="D9">
        <f ca="1">OFFSET(Results_Grouping_Chicken!H$42,0,$N8)</f>
        <v>18.631638061962001</v>
      </c>
      <c r="E9">
        <f ca="1">OFFSET(Results_Grouping_Chicken!I$42,0,$N8)</f>
        <v>11.3987715137383</v>
      </c>
      <c r="F9">
        <f ca="1">OFFSET(Results_Grouping_Chicken!J$42,0,$N8)</f>
        <v>2378.9066442527301</v>
      </c>
      <c r="G9">
        <f ca="1">OFFSET(Results_Grouping_Chicken!K$42,0,$N8)</f>
        <v>438.19314539642698</v>
      </c>
      <c r="H9">
        <f ca="1">G3</f>
        <v>184.208912950014</v>
      </c>
      <c r="I9">
        <f t="shared" ca="1" si="5"/>
        <v>2805.7245766275219</v>
      </c>
      <c r="M9">
        <f t="shared" ca="1" si="6"/>
        <v>242.6090194247777</v>
      </c>
      <c r="N9">
        <v>49</v>
      </c>
      <c r="P9" t="s">
        <v>111</v>
      </c>
      <c r="Q9">
        <f ca="1">$M$24</f>
        <v>-221.99641622605549</v>
      </c>
      <c r="R9">
        <f ca="1">$M$25</f>
        <v>-196.36142607104915</v>
      </c>
      <c r="S9">
        <f ca="1">$M$26</f>
        <v>-170.81798945231071</v>
      </c>
      <c r="T9">
        <f t="shared" ca="1" si="0"/>
        <v>51.178426773744775</v>
      </c>
      <c r="U9">
        <f t="shared" ca="1" si="1"/>
        <v>3.9292326726620352</v>
      </c>
      <c r="V9">
        <f t="shared" ca="1" si="2"/>
        <v>-250.09145710951958</v>
      </c>
      <c r="W9" s="11">
        <f t="shared" ca="1" si="3"/>
        <v>0.63648930451370778</v>
      </c>
      <c r="AP9" t="s">
        <v>111</v>
      </c>
      <c r="AQ9">
        <f ca="1">$I$24</f>
        <v>2210.3408707286512</v>
      </c>
      <c r="AR9">
        <f ca="1">$I$25</f>
        <v>2437.6491769478134</v>
      </c>
      <c r="AS9">
        <f ca="1">$I$26</f>
        <v>2664.1456677876272</v>
      </c>
      <c r="AT9">
        <f t="shared" ca="1" si="4"/>
        <v>453.80479705897596</v>
      </c>
    </row>
    <row r="10" spans="1:79" x14ac:dyDescent="0.25">
      <c r="A10" t="str">
        <f ca="1">OFFSET(Results_Grouping_Chicken!$E$9,0,N9)</f>
        <v>S3_14_Car - Gleaning (UG)</v>
      </c>
      <c r="B10">
        <f ca="1">OFFSET(Results_Grouping_Chicken!F$42,0,$N9)</f>
        <v>-244.042507759361</v>
      </c>
      <c r="C10">
        <f ca="1">OFFSET(Results_Grouping_Chicken!G$42,0,$N9)</f>
        <v>19.927923438570499</v>
      </c>
      <c r="D10">
        <f ca="1">OFFSET(Results_Grouping_Chicken!H$42,0,$N9)</f>
        <v>40.296333482847999</v>
      </c>
      <c r="E10">
        <f ca="1">OFFSET(Results_Grouping_Chicken!I$42,0,$N9)</f>
        <v>12.3265784974146</v>
      </c>
      <c r="F10">
        <f ca="1">OFFSET(Results_Grouping_Chicken!J$42,0,$N9)</f>
        <v>2572.53858041284</v>
      </c>
      <c r="G10">
        <f ca="1">OFFSET(Results_Grouping_Chicken!K$42,0,$N9)</f>
        <v>477.55240342677502</v>
      </c>
      <c r="H10">
        <f t="shared" ref="H10:H11" ca="1" si="7">G4</f>
        <v>202.895035781236</v>
      </c>
      <c r="I10">
        <f t="shared" ca="1" si="5"/>
        <v>3081.4943472803229</v>
      </c>
      <c r="M10">
        <f t="shared" ca="1" si="6"/>
        <v>306.06073108624707</v>
      </c>
      <c r="N10">
        <v>56</v>
      </c>
      <c r="P10" s="12" t="s">
        <v>228</v>
      </c>
      <c r="Q10" s="12">
        <f ca="1">$M$27</f>
        <v>913.98727011048766</v>
      </c>
      <c r="R10" s="12">
        <f ca="1">$M$28</f>
        <v>1032.0860486882357</v>
      </c>
      <c r="S10" s="12">
        <f ca="1">$M$29</f>
        <v>1149.76304591392</v>
      </c>
      <c r="T10" s="12">
        <f t="shared" ca="1" si="0"/>
        <v>235.77577580343234</v>
      </c>
      <c r="U10" s="12">
        <f t="shared" ca="1" si="1"/>
        <v>18.101726452137648</v>
      </c>
      <c r="V10" s="12">
        <f t="shared" ca="1" si="2"/>
        <v>784.55519339166676</v>
      </c>
      <c r="W10" s="14">
        <f t="shared" ca="1" si="3"/>
        <v>-0.43341456709452042</v>
      </c>
      <c r="AP10" s="12" t="s">
        <v>228</v>
      </c>
      <c r="AQ10" s="12">
        <f ca="1">I27</f>
        <v>5573.1876241568643</v>
      </c>
      <c r="AR10" s="12">
        <f ca="1">I28</f>
        <v>6074.2160149573992</v>
      </c>
      <c r="AS10" s="12">
        <f ca="1">I29</f>
        <v>6573.4550186479282</v>
      </c>
      <c r="AT10" s="12">
        <f t="shared" ca="1" si="4"/>
        <v>1000.2673944910639</v>
      </c>
    </row>
    <row r="11" spans="1:79" x14ac:dyDescent="0.25">
      <c r="A11" t="str">
        <f ca="1">OFFSET(Results_Grouping_Chicken!$E$9,0,N10)</f>
        <v>S3_20_Car - Gleaning (UG)</v>
      </c>
      <c r="B11">
        <f ca="1">OFFSET(Results_Grouping_Chicken!F$42,0,$N10)</f>
        <v>-244.042507759361</v>
      </c>
      <c r="C11">
        <f ca="1">OFFSET(Results_Grouping_Chicken!G$42,0,$N10)</f>
        <v>21.422517696463299</v>
      </c>
      <c r="D11">
        <f ca="1">OFFSET(Results_Grouping_Chicken!H$42,0,$N10)</f>
        <v>61.883654991516501</v>
      </c>
      <c r="E11">
        <f ca="1">OFFSET(Results_Grouping_Chicken!I$42,0,$N10)</f>
        <v>13.2510718847207</v>
      </c>
      <c r="F11">
        <f ca="1">OFFSET(Results_Grouping_Chicken!J$42,0,$N10)</f>
        <v>2765.4789739438002</v>
      </c>
      <c r="G11">
        <f ca="1">OFFSET(Results_Grouping_Chicken!K$42,0,$N10)</f>
        <v>516.77109267844298</v>
      </c>
      <c r="H11">
        <f t="shared" ca="1" si="7"/>
        <v>221.514422459489</v>
      </c>
      <c r="I11">
        <f t="shared" ca="1" si="5"/>
        <v>3356.2792258950717</v>
      </c>
      <c r="M11">
        <f t="shared" ca="1" si="6"/>
        <v>369.28582949178247</v>
      </c>
      <c r="N11">
        <v>63</v>
      </c>
      <c r="P11" s="5"/>
      <c r="AP11" s="5" t="s">
        <v>93</v>
      </c>
      <c r="AQ11" t="s">
        <v>112</v>
      </c>
      <c r="AR11" t="s">
        <v>113</v>
      </c>
      <c r="AS11" t="s">
        <v>114</v>
      </c>
      <c r="AT11" t="s">
        <v>115</v>
      </c>
    </row>
    <row r="12" spans="1:79" x14ac:dyDescent="0.25">
      <c r="A12" t="str">
        <f ca="1">OFFSET(Results_Grouping_Chicken!$E$9,0,N11)</f>
        <v>S3_07_Van - Gleaning (UG)</v>
      </c>
      <c r="B12">
        <f ca="1">OFFSET(Results_Grouping_Chicken!F$42,0,$N11)</f>
        <v>-244.042507759361</v>
      </c>
      <c r="C12">
        <f ca="1">OFFSET(Results_Grouping_Chicken!G$42,0,$N11)</f>
        <v>18.427972212011401</v>
      </c>
      <c r="D12">
        <f ca="1">OFFSET(Results_Grouping_Chicken!H$42,0,$N11)</f>
        <v>18.631638061962001</v>
      </c>
      <c r="E12">
        <f ca="1">OFFSET(Results_Grouping_Chicken!I$42,0,$N11)</f>
        <v>11.3987715137383</v>
      </c>
      <c r="F12">
        <f ca="1">OFFSET(Results_Grouping_Chicken!J$42,0,$N11)</f>
        <v>2378.9066442527301</v>
      </c>
      <c r="G12">
        <f ca="1">OFFSET(Results_Grouping_Chicken!K$42,0,$N11)</f>
        <v>26.772697001876299</v>
      </c>
      <c r="H12">
        <f ca="1">G3</f>
        <v>184.208912950014</v>
      </c>
      <c r="I12">
        <f t="shared" ca="1" si="5"/>
        <v>2394.3041282329709</v>
      </c>
      <c r="M12">
        <f t="shared" ca="1" si="6"/>
        <v>-168.81142896977298</v>
      </c>
      <c r="N12">
        <v>70</v>
      </c>
      <c r="Q12" s="10"/>
      <c r="R12" s="10"/>
      <c r="S12" s="10"/>
      <c r="AP12" t="s">
        <v>246</v>
      </c>
      <c r="AQ12">
        <f ca="1">$I$31</f>
        <v>1493.709872681055</v>
      </c>
      <c r="AR12">
        <f ca="1">$I$32</f>
        <v>1658.9953747238499</v>
      </c>
      <c r="AS12">
        <f ca="1">$I$33</f>
        <v>1823.6905714022027</v>
      </c>
      <c r="AT12">
        <f ca="1">AS12-AQ12</f>
        <v>329.98069872114775</v>
      </c>
    </row>
    <row r="13" spans="1:79" x14ac:dyDescent="0.25">
      <c r="A13" t="str">
        <f ca="1">OFFSET(Results_Grouping_Chicken!$E$9,0,N12)</f>
        <v>S3_14_Van - Gleaning (UG)</v>
      </c>
      <c r="B13">
        <f ca="1">OFFSET(Results_Grouping_Chicken!F$42,0,$N12)</f>
        <v>-244.042507759361</v>
      </c>
      <c r="C13">
        <f ca="1">OFFSET(Results_Grouping_Chicken!G$42,0,$N12)</f>
        <v>19.927923438570499</v>
      </c>
      <c r="D13">
        <f ca="1">OFFSET(Results_Grouping_Chicken!H$42,0,$N12)</f>
        <v>40.296333482847999</v>
      </c>
      <c r="E13">
        <f ca="1">OFFSET(Results_Grouping_Chicken!I$42,0,$N12)</f>
        <v>12.3265784974146</v>
      </c>
      <c r="F13">
        <f ca="1">OFFSET(Results_Grouping_Chicken!J$42,0,$N12)</f>
        <v>2572.53858041284</v>
      </c>
      <c r="G13">
        <f ca="1">OFFSET(Results_Grouping_Chicken!K$42,0,$N12)</f>
        <v>32.644244116388897</v>
      </c>
      <c r="H13">
        <f t="shared" ref="H13:H14" ca="1" si="8">G4</f>
        <v>202.895035781236</v>
      </c>
      <c r="I13">
        <f t="shared" ca="1" si="5"/>
        <v>2636.5861879699369</v>
      </c>
      <c r="M13">
        <f t="shared" ca="1" si="6"/>
        <v>-138.84742822413901</v>
      </c>
      <c r="N13">
        <v>77</v>
      </c>
      <c r="AP13" t="s">
        <v>105</v>
      </c>
      <c r="AQ13">
        <f ca="1">$I$34</f>
        <v>1238.3768747044321</v>
      </c>
      <c r="AR13">
        <f ca="1">$I$35</f>
        <v>1382.8794583072702</v>
      </c>
      <c r="AS13">
        <f ca="1">$I$36</f>
        <v>1526.8659612543877</v>
      </c>
      <c r="AT13">
        <f t="shared" ref="AT13:AT20" ca="1" si="9">AS13-AQ13</f>
        <v>288.48908654995557</v>
      </c>
    </row>
    <row r="14" spans="1:79" x14ac:dyDescent="0.25">
      <c r="A14" t="str">
        <f ca="1">OFFSET(Results_Grouping_Chicken!$E$9,0,N13)</f>
        <v>S3_20_Van - Gleaning (UG)</v>
      </c>
      <c r="B14">
        <f ca="1">OFFSET(Results_Grouping_Chicken!F$42,0,$N13)</f>
        <v>-244.042507759361</v>
      </c>
      <c r="C14">
        <f ca="1">OFFSET(Results_Grouping_Chicken!G$42,0,$N13)</f>
        <v>21.422517696463299</v>
      </c>
      <c r="D14">
        <f ca="1">OFFSET(Results_Grouping_Chicken!H$42,0,$N13)</f>
        <v>61.883654991516501</v>
      </c>
      <c r="E14">
        <f ca="1">OFFSET(Results_Grouping_Chicken!I$42,0,$N13)</f>
        <v>13.2510718847207</v>
      </c>
      <c r="F14">
        <f ca="1">OFFSET(Results_Grouping_Chicken!J$42,0,$N13)</f>
        <v>2765.4789739438002</v>
      </c>
      <c r="G14">
        <f ca="1">OFFSET(Results_Grouping_Chicken!K$42,0,$N13)</f>
        <v>38.494821419778198</v>
      </c>
      <c r="H14">
        <f t="shared" ca="1" si="8"/>
        <v>221.514422459489</v>
      </c>
      <c r="I14">
        <f t="shared" ca="1" si="5"/>
        <v>2878.0029546364071</v>
      </c>
      <c r="M14">
        <f t="shared" ca="1" si="6"/>
        <v>-108.99044176688233</v>
      </c>
      <c r="N14">
        <v>84</v>
      </c>
      <c r="AP14" t="s">
        <v>106</v>
      </c>
      <c r="AQ14">
        <f ca="1">$I$37</f>
        <v>1827.7680830583117</v>
      </c>
      <c r="AR14">
        <f ca="1">$I$38</f>
        <v>2023.9367437694232</v>
      </c>
      <c r="AS14">
        <f ca="1">$I$39</f>
        <v>2219.4048021208619</v>
      </c>
      <c r="AT14">
        <f t="shared" ca="1" si="9"/>
        <v>391.63671906255013</v>
      </c>
    </row>
    <row r="15" spans="1:79" x14ac:dyDescent="0.25">
      <c r="A15" t="str">
        <f ca="1">OFFSET(Results_Grouping_Chicken!$E$9,0,N14)</f>
        <v>S4_07 - Retail Donation to PA (CSC)</v>
      </c>
      <c r="B15">
        <f ca="1">OFFSET(Results_Grouping_Chicken!F$42,0,$N14)</f>
        <v>-244.042507759361</v>
      </c>
      <c r="C15">
        <f ca="1">OFFSET(Results_Grouping_Chicken!G$42,0,$N14)</f>
        <v>29.574028669780901</v>
      </c>
      <c r="D15">
        <f ca="1">OFFSET(Results_Grouping_Chicken!H$42,0,$N14)</f>
        <v>18.631638061962001</v>
      </c>
      <c r="E15">
        <f ca="1">OFFSET(Results_Grouping_Chicken!I$42,0,$N14)</f>
        <v>7.2185824931620504</v>
      </c>
      <c r="F15">
        <f ca="1">OFFSET(Results_Grouping_Chicken!J$42,0,$N14)</f>
        <v>2475.4793308303001</v>
      </c>
      <c r="G15">
        <f ca="1">OFFSET(Results_Grouping_Chicken!K$42,0,$N14)</f>
        <v>12.1363538254713</v>
      </c>
      <c r="H15">
        <f ca="1">G3+E3</f>
        <v>203.33755855183691</v>
      </c>
      <c r="I15">
        <f t="shared" ca="1" si="5"/>
        <v>2502.3349846731526</v>
      </c>
      <c r="M15">
        <f t="shared" ca="1" si="6"/>
        <v>-176.48190470898476</v>
      </c>
      <c r="N15">
        <v>91</v>
      </c>
      <c r="AP15" t="s">
        <v>107</v>
      </c>
      <c r="AQ15">
        <f ca="1">$I$40</f>
        <v>1416.3476346637613</v>
      </c>
      <c r="AR15">
        <f ca="1">$I$41</f>
        <v>1579.0285844590369</v>
      </c>
      <c r="AS15">
        <f ca="1">$I$42</f>
        <v>1741.1285308621968</v>
      </c>
      <c r="AT15">
        <f t="shared" ca="1" si="9"/>
        <v>324.78089619843558</v>
      </c>
    </row>
    <row r="16" spans="1:79" x14ac:dyDescent="0.25">
      <c r="A16" t="str">
        <f ca="1">OFFSET(Results_Grouping_Chicken!$E$9,0,N15)</f>
        <v>S4_14 - Retail Donation to PA (CSC)</v>
      </c>
      <c r="B16">
        <f ca="1">OFFSET(Results_Grouping_Chicken!F$42,0,$N15)</f>
        <v>-244.042507759361</v>
      </c>
      <c r="C16">
        <f ca="1">OFFSET(Results_Grouping_Chicken!G$42,0,$N15)</f>
        <v>31.981217049879302</v>
      </c>
      <c r="D16">
        <f ca="1">OFFSET(Results_Grouping_Chicken!H$42,0,$N15)</f>
        <v>40.296333482847999</v>
      </c>
      <c r="E16">
        <f ca="1">OFFSET(Results_Grouping_Chicken!I$42,0,$N15)</f>
        <v>7.8061415333031396</v>
      </c>
      <c r="F16">
        <f ca="1">OFFSET(Results_Grouping_Chicken!J$42,0,$N15)</f>
        <v>2676.9718345025299</v>
      </c>
      <c r="G16">
        <f ca="1">OFFSET(Results_Grouping_Chicken!K$42,0,$N15)</f>
        <v>16.816570681439199</v>
      </c>
      <c r="H16">
        <f t="shared" ref="H16:H17" ca="1" si="10">G4+E4</f>
        <v>223.58066416460269</v>
      </c>
      <c r="I16">
        <f t="shared" ca="1" si="5"/>
        <v>2753.4102536552414</v>
      </c>
      <c r="M16">
        <f t="shared" ca="1" si="6"/>
        <v>-147.14224501189139</v>
      </c>
      <c r="N16">
        <v>98</v>
      </c>
      <c r="AP16" t="s">
        <v>108</v>
      </c>
      <c r="AQ16">
        <f ca="1">$I$43</f>
        <v>1484.6779479287222</v>
      </c>
      <c r="AR16">
        <f ca="1">$I$44</f>
        <v>1652.9206674083612</v>
      </c>
      <c r="AS16">
        <f ca="1">$I$45</f>
        <v>1820.562520032722</v>
      </c>
      <c r="AT16">
        <f t="shared" ca="1" si="9"/>
        <v>335.88457210399974</v>
      </c>
    </row>
    <row r="17" spans="1:46" x14ac:dyDescent="0.25">
      <c r="A17" t="str">
        <f ca="1">OFFSET(Results_Grouping_Chicken!$E$9,0,N16)</f>
        <v>S4_20 - Retail Donation to PA (CSC)</v>
      </c>
      <c r="B17">
        <f ca="1">OFFSET(Results_Grouping_Chicken!F$42,0,$N16)</f>
        <v>-244.042507759361</v>
      </c>
      <c r="C17">
        <f ca="1">OFFSET(Results_Grouping_Chicken!G$42,0,$N16)</f>
        <v>34.3798083286203</v>
      </c>
      <c r="D17">
        <f ca="1">OFFSET(Results_Grouping_Chicken!H$42,0,$N16)</f>
        <v>61.883654991516501</v>
      </c>
      <c r="E17">
        <f ca="1">OFFSET(Results_Grouping_Chicken!I$42,0,$N16)</f>
        <v>8.3916021483008798</v>
      </c>
      <c r="F17">
        <f ca="1">OFFSET(Results_Grouping_Chicken!J$42,0,$N16)</f>
        <v>2877.74472209022</v>
      </c>
      <c r="G17">
        <f ca="1">OFFSET(Results_Grouping_Chicken!K$42,0,$N16)</f>
        <v>21.480072477207301</v>
      </c>
      <c r="H17">
        <f t="shared" ca="1" si="10"/>
        <v>243.75147297160819</v>
      </c>
      <c r="I17">
        <f t="shared" ca="1" si="5"/>
        <v>3003.5888252481118</v>
      </c>
      <c r="M17">
        <f t="shared" ca="1" si="6"/>
        <v>-117.90736981371603</v>
      </c>
      <c r="N17">
        <v>105</v>
      </c>
      <c r="AP17" t="s">
        <v>109</v>
      </c>
      <c r="AQ17">
        <f ca="1">$I$46</f>
        <v>1701.7761979972063</v>
      </c>
      <c r="AR17">
        <f ca="1">$I$47</f>
        <v>1887.6897052731185</v>
      </c>
      <c r="AS17">
        <f ca="1">$I$48</f>
        <v>2072.9392357373304</v>
      </c>
      <c r="AT17">
        <f t="shared" ca="1" si="9"/>
        <v>371.16303774012408</v>
      </c>
    </row>
    <row r="18" spans="1:46" x14ac:dyDescent="0.25">
      <c r="A18" t="str">
        <f ca="1">OFFSET(Results_Grouping_Chicken!$E$9,0,N17)</f>
        <v>S5_07 - Retail Donation to Food Bank (Estimate)</v>
      </c>
      <c r="B18">
        <f ca="1">OFFSET(Results_Grouping_Chicken!F$42,0,$N17)</f>
        <v>-244.042507759361</v>
      </c>
      <c r="C18">
        <f ca="1">OFFSET(Results_Grouping_Chicken!G$42,0,$N17)</f>
        <v>45.561322032666702</v>
      </c>
      <c r="D18">
        <f ca="1">OFFSET(Results_Grouping_Chicken!H$42,0,$N17)</f>
        <v>18.631638061962001</v>
      </c>
      <c r="E18">
        <f ca="1">OFFSET(Results_Grouping_Chicken!I$42,0,$N17)</f>
        <v>20.373609250838999</v>
      </c>
      <c r="F18">
        <f ca="1">OFFSET(Results_Grouping_Chicken!J$42,0,$N17)</f>
        <v>2745.4344989232</v>
      </c>
      <c r="G18">
        <f ca="1">OFFSET(Results_Grouping_Chicken!K$42,0,$N17)</f>
        <v>41.114320375272698</v>
      </c>
      <c r="H18">
        <f ca="1">G3+E3</f>
        <v>203.33755855183691</v>
      </c>
      <c r="I18">
        <f t="shared" ca="1" si="5"/>
        <v>2830.4104394364163</v>
      </c>
      <c r="M18">
        <f t="shared" ca="1" si="6"/>
        <v>-118.36161803862059</v>
      </c>
      <c r="N18">
        <v>112</v>
      </c>
      <c r="AP18" t="s">
        <v>110</v>
      </c>
      <c r="AQ18">
        <f ca="1">$I$49</f>
        <v>1505.6886356917171</v>
      </c>
      <c r="AR18">
        <f ca="1">$I$50</f>
        <v>1675.6415274311298</v>
      </c>
      <c r="AS18">
        <f ca="1">$I$51</f>
        <v>1844.9874445571916</v>
      </c>
      <c r="AT18">
        <f t="shared" ca="1" si="9"/>
        <v>339.29880886547448</v>
      </c>
    </row>
    <row r="19" spans="1:46" x14ac:dyDescent="0.25">
      <c r="A19" t="str">
        <f ca="1">OFFSET(Results_Grouping_Chicken!$E$9,0,N18)</f>
        <v>S5_14 - Retail Donation to Food Bank (Estimate)</v>
      </c>
      <c r="B19">
        <f ca="1">OFFSET(Results_Grouping_Chicken!F$42,0,$N18)</f>
        <v>-244.042507759361</v>
      </c>
      <c r="C19">
        <f ca="1">OFFSET(Results_Grouping_Chicken!G$42,0,$N18)</f>
        <v>49.269801733000101</v>
      </c>
      <c r="D19">
        <f ca="1">OFFSET(Results_Grouping_Chicken!H$42,0,$N18)</f>
        <v>40.296333482847999</v>
      </c>
      <c r="E19">
        <f ca="1">OFFSET(Results_Grouping_Chicken!I$42,0,$N18)</f>
        <v>22.031926282884001</v>
      </c>
      <c r="F19">
        <f ca="1">OFFSET(Results_Grouping_Chicken!J$42,0,$N18)</f>
        <v>2968.9000976727698</v>
      </c>
      <c r="G19">
        <f ca="1">OFFSET(Results_Grouping_Chicken!K$42,0,$N18)</f>
        <v>48.153208927154701</v>
      </c>
      <c r="H19">
        <f t="shared" ref="H19:H20" ca="1" si="11">G4+E4</f>
        <v>223.58066416460269</v>
      </c>
      <c r="I19">
        <f t="shared" ca="1" si="5"/>
        <v>3108.1895245038982</v>
      </c>
      <c r="M19">
        <f t="shared" ca="1" si="6"/>
        <v>-84.291237333474214</v>
      </c>
      <c r="N19">
        <v>119</v>
      </c>
      <c r="AP19" t="s">
        <v>111</v>
      </c>
      <c r="AQ19">
        <f ca="1">$I$52</f>
        <v>1294.0103523276814</v>
      </c>
      <c r="AR19">
        <f ca="1">$I$53</f>
        <v>1446.7336163514237</v>
      </c>
      <c r="AS19">
        <f ca="1">$I$54</f>
        <v>1598.9114401465074</v>
      </c>
      <c r="AT19">
        <f t="shared" ca="1" si="9"/>
        <v>304.901087818826</v>
      </c>
    </row>
    <row r="20" spans="1:46" x14ac:dyDescent="0.25">
      <c r="A20" t="str">
        <f ca="1">OFFSET(Results_Grouping_Chicken!$E$9,0,N19)</f>
        <v>S5_20 - Retail Donation to Food Bank (Estimate)</v>
      </c>
      <c r="B20">
        <f ca="1">OFFSET(Results_Grouping_Chicken!F$42,0,$N19)</f>
        <v>-244.042507759361</v>
      </c>
      <c r="C20">
        <f ca="1">OFFSET(Results_Grouping_Chicken!G$42,0,$N19)</f>
        <v>52.965036862974998</v>
      </c>
      <c r="D20">
        <f ca="1">OFFSET(Results_Grouping_Chicken!H$42,0,$N19)</f>
        <v>61.883654991516501</v>
      </c>
      <c r="E20">
        <f ca="1">OFFSET(Results_Grouping_Chicken!I$42,0,$N19)</f>
        <v>23.684320754100298</v>
      </c>
      <c r="F20">
        <f ca="1">OFFSET(Results_Grouping_Chicken!J$42,0,$N19)</f>
        <v>3191.5676049982198</v>
      </c>
      <c r="G20">
        <f ca="1">OFFSET(Results_Grouping_Chicken!K$42,0,$N19)</f>
        <v>55.166958591351403</v>
      </c>
      <c r="H20">
        <f t="shared" ca="1" si="11"/>
        <v>243.75147297160819</v>
      </c>
      <c r="I20">
        <f t="shared" ca="1" si="5"/>
        <v>3384.9765414104104</v>
      </c>
      <c r="M20">
        <f t="shared" ca="1" si="6"/>
        <v>-50.342536559417795</v>
      </c>
      <c r="N20">
        <v>126</v>
      </c>
      <c r="AP20" s="12" t="s">
        <v>228</v>
      </c>
      <c r="AQ20" s="12">
        <f ca="1">I55</f>
        <v>3741.4049580168949</v>
      </c>
      <c r="AR20" s="12">
        <f ca="1">I56</f>
        <v>4093.3347597130082</v>
      </c>
      <c r="AS20" s="12">
        <f ca="1">I57</f>
        <v>4444.0076692602088</v>
      </c>
      <c r="AT20" s="12">
        <f t="shared" ca="1" si="9"/>
        <v>702.60271124331393</v>
      </c>
    </row>
    <row r="21" spans="1:46" x14ac:dyDescent="0.25">
      <c r="A21" t="str">
        <f ca="1">OFFSET(Results_Grouping_Chicken!$E$9,0,N20)</f>
        <v>S6_07 - Prepared Food from Retail (Estimate)</v>
      </c>
      <c r="B21">
        <f ca="1">OFFSET(Results_Grouping_Chicken!F$42,0,$N20)</f>
        <v>-244.042507759361</v>
      </c>
      <c r="C21">
        <f ca="1">OFFSET(Results_Grouping_Chicken!G$42,0,$N20)</f>
        <v>32.561304292991103</v>
      </c>
      <c r="D21">
        <f ca="1">OFFSET(Results_Grouping_Chicken!H$42,0,$N20)</f>
        <v>18.631638061962001</v>
      </c>
      <c r="E21">
        <f ca="1">OFFSET(Results_Grouping_Chicken!I$42,0,$N20)</f>
        <v>11.9648498315699</v>
      </c>
      <c r="F21">
        <f ca="1">OFFSET(Results_Grouping_Chicken!J$42,0,$N20)</f>
        <v>2497.04634639818</v>
      </c>
      <c r="G21">
        <f ca="1">OFFSET(Results_Grouping_Chicken!K$42,0,$N20)</f>
        <v>12.712574114898</v>
      </c>
      <c r="H21">
        <f ca="1">G3+E3</f>
        <v>203.33755855183691</v>
      </c>
      <c r="I21">
        <f t="shared" ca="1" si="5"/>
        <v>2532.2117634920769</v>
      </c>
      <c r="M21">
        <f t="shared" ca="1" si="6"/>
        <v>-168.17214145794</v>
      </c>
      <c r="N21">
        <v>133</v>
      </c>
      <c r="P21" s="5"/>
      <c r="AP21" s="5" t="s">
        <v>94</v>
      </c>
      <c r="AQ21" t="s">
        <v>112</v>
      </c>
      <c r="AR21" t="s">
        <v>113</v>
      </c>
      <c r="AS21" t="s">
        <v>114</v>
      </c>
      <c r="AT21" t="s">
        <v>115</v>
      </c>
    </row>
    <row r="22" spans="1:46" x14ac:dyDescent="0.25">
      <c r="A22" t="str">
        <f ca="1">OFFSET(Results_Grouping_Chicken!$E$9,0,N21)</f>
        <v>S6_14 - Prepared Food from Retail (Estimate)</v>
      </c>
      <c r="B22">
        <f ca="1">OFFSET(Results_Grouping_Chicken!F$42,0,$N21)</f>
        <v>-244.042507759361</v>
      </c>
      <c r="C22">
        <f ca="1">OFFSET(Results_Grouping_Chicken!G$42,0,$N21)</f>
        <v>35.211643014513598</v>
      </c>
      <c r="D22">
        <f ca="1">OFFSET(Results_Grouping_Chicken!H$42,0,$N21)</f>
        <v>40.296333482847999</v>
      </c>
      <c r="E22">
        <f ca="1">OFFSET(Results_Grouping_Chicken!I$42,0,$N21)</f>
        <v>12.9387329573954</v>
      </c>
      <c r="F22">
        <f ca="1">OFFSET(Results_Grouping_Chicken!J$42,0,$N21)</f>
        <v>2700.2943048259399</v>
      </c>
      <c r="G22">
        <f ca="1">OFFSET(Results_Grouping_Chicken!K$42,0,$N21)</f>
        <v>17.439692622330899</v>
      </c>
      <c r="H22">
        <f t="shared" ref="H22:H23" ca="1" si="12">G4+E4</f>
        <v>223.58066416460269</v>
      </c>
      <c r="I22">
        <f t="shared" ca="1" si="5"/>
        <v>2785.7188633082692</v>
      </c>
      <c r="M22">
        <f t="shared" ca="1" si="6"/>
        <v>-138.15610568227311</v>
      </c>
      <c r="N22">
        <v>140</v>
      </c>
      <c r="AP22" t="s">
        <v>246</v>
      </c>
      <c r="AQ22">
        <f ca="1">$I$59</f>
        <v>277.22946259944581</v>
      </c>
      <c r="AR22">
        <f ca="1">$I$60</f>
        <v>343.49911731001686</v>
      </c>
      <c r="AS22">
        <f ca="1">$I$61</f>
        <v>409.5320946823357</v>
      </c>
      <c r="AT22">
        <f ca="1">AS22-AQ22</f>
        <v>132.30263208288989</v>
      </c>
    </row>
    <row r="23" spans="1:46" x14ac:dyDescent="0.25">
      <c r="A23" t="str">
        <f ca="1">OFFSET(Results_Grouping_Chicken!$E$9,0,N22)</f>
        <v>S6_20 - Prepared Food from Retail (Estimate)</v>
      </c>
      <c r="B23">
        <f ca="1">OFFSET(Results_Grouping_Chicken!F$42,0,$N22)</f>
        <v>-244.042507759361</v>
      </c>
      <c r="C23">
        <f ca="1">OFFSET(Results_Grouping_Chicken!G$42,0,$N22)</f>
        <v>37.8525162406021</v>
      </c>
      <c r="D23">
        <f ca="1">OFFSET(Results_Grouping_Chicken!H$42,0,$N22)</f>
        <v>61.883654991516501</v>
      </c>
      <c r="E23">
        <f ca="1">OFFSET(Results_Grouping_Chicken!I$42,0,$N22)</f>
        <v>13.9091379292</v>
      </c>
      <c r="F23">
        <f ca="1">OFFSET(Results_Grouping_Chicken!J$42,0,$N22)</f>
        <v>2902.8163776878901</v>
      </c>
      <c r="G23">
        <f ca="1">OFFSET(Results_Grouping_Chicken!K$42,0,$N22)</f>
        <v>22.149928563665899</v>
      </c>
      <c r="H23">
        <f t="shared" ca="1" si="12"/>
        <v>243.75147297160819</v>
      </c>
      <c r="I23">
        <f t="shared" ca="1" si="5"/>
        <v>3038.3205806251217</v>
      </c>
      <c r="M23">
        <f t="shared" ca="1" si="6"/>
        <v>-108.24727003437653</v>
      </c>
      <c r="N23">
        <v>147</v>
      </c>
      <c r="AP23" t="s">
        <v>105</v>
      </c>
      <c r="AQ23">
        <f ca="1">$I$62</f>
        <v>100.66569045897111</v>
      </c>
      <c r="AR23">
        <f ca="1">$I$63</f>
        <v>152.56387534415327</v>
      </c>
      <c r="AS23">
        <f ca="1">$I$64</f>
        <v>204.2767095690327</v>
      </c>
      <c r="AT23">
        <f t="shared" ref="AT23:AT30" ca="1" si="13">AS23-AQ23</f>
        <v>103.61101911006159</v>
      </c>
    </row>
    <row r="24" spans="1:46" x14ac:dyDescent="0.25">
      <c r="A24" t="str">
        <f ca="1">OFFSET(Results_Grouping_Chicken!$E$9,0,N23)</f>
        <v>S7_07 - Direct Donation of Prepared Food (Estimate)</v>
      </c>
      <c r="B24">
        <f ca="1">OFFSET(Results_Grouping_Chicken!F$42,0,$N23)</f>
        <v>-244.042507759361</v>
      </c>
      <c r="C24">
        <f ca="1">OFFSET(Results_Grouping_Chicken!G$42,0,$N23)</f>
        <v>0</v>
      </c>
      <c r="D24">
        <f ca="1">OFFSET(Results_Grouping_Chicken!H$42,0,$N23)</f>
        <v>18.631638061962001</v>
      </c>
      <c r="E24">
        <f ca="1">OFFSET(Results_Grouping_Chicken!I$42,0,$N23)</f>
        <v>0</v>
      </c>
      <c r="F24">
        <f ca="1">OFFSET(Results_Grouping_Chicken!J$42,0,$N23)</f>
        <v>2228.99972840287</v>
      </c>
      <c r="G24">
        <f ca="1">OFFSET(Results_Grouping_Chicken!K$42,0,$N23)</f>
        <v>3.4144534713435002</v>
      </c>
      <c r="H24">
        <f ca="1">G3+E3</f>
        <v>203.33755855183691</v>
      </c>
      <c r="I24">
        <f t="shared" ca="1" si="5"/>
        <v>2210.3408707286512</v>
      </c>
      <c r="M24">
        <f t="shared" ca="1" si="6"/>
        <v>-221.99641622605549</v>
      </c>
      <c r="N24">
        <v>154</v>
      </c>
      <c r="AP24" t="s">
        <v>106</v>
      </c>
      <c r="AQ24">
        <f ca="1">$I$65</f>
        <v>689.51134712459373</v>
      </c>
      <c r="AR24">
        <f ca="1">$I$66</f>
        <v>793.03120374808213</v>
      </c>
      <c r="AS24">
        <f ca="1">$I$67</f>
        <v>896.18134659791542</v>
      </c>
      <c r="AT24">
        <f t="shared" ca="1" si="13"/>
        <v>206.6699994733217</v>
      </c>
    </row>
    <row r="25" spans="1:46" x14ac:dyDescent="0.25">
      <c r="A25" t="str">
        <f ca="1">OFFSET(Results_Grouping_Chicken!$E$9,0,N24)</f>
        <v>S7_14 - Direct Donation of Prepared Food (Estimate)</v>
      </c>
      <c r="B25">
        <f ca="1">OFFSET(Results_Grouping_Chicken!F$42,0,$N24)</f>
        <v>-244.042507759361</v>
      </c>
      <c r="C25">
        <f ca="1">OFFSET(Results_Grouping_Chicken!G$42,0,$N24)</f>
        <v>0</v>
      </c>
      <c r="D25">
        <f ca="1">OFFSET(Results_Grouping_Chicken!H$42,0,$N24)</f>
        <v>40.296333482847999</v>
      </c>
      <c r="E25">
        <f ca="1">OFFSET(Results_Grouping_Chicken!I$42,0,$N24)</f>
        <v>0</v>
      </c>
      <c r="F25">
        <f ca="1">OFFSET(Results_Grouping_Chicken!J$42,0,$N24)</f>
        <v>2410.4299388542599</v>
      </c>
      <c r="G25">
        <f ca="1">OFFSET(Results_Grouping_Chicken!K$42,0,$N24)</f>
        <v>7.3847482054638496</v>
      </c>
      <c r="H25">
        <f t="shared" ref="H25:H26" ca="1" si="14">G4+E4</f>
        <v>223.58066416460269</v>
      </c>
      <c r="I25">
        <f t="shared" ca="1" si="5"/>
        <v>2437.6491769478134</v>
      </c>
      <c r="M25">
        <f t="shared" ca="1" si="6"/>
        <v>-196.36142607104915</v>
      </c>
      <c r="N25">
        <v>161</v>
      </c>
      <c r="AP25" t="s">
        <v>107</v>
      </c>
      <c r="AQ25">
        <f ca="1">$I$68</f>
        <v>278.09089873004302</v>
      </c>
      <c r="AR25">
        <f ca="1">$I$69</f>
        <v>348.12304443769597</v>
      </c>
      <c r="AS25">
        <f ca="1">$I$70</f>
        <v>417.90507533925063</v>
      </c>
      <c r="AT25">
        <f t="shared" ca="1" si="13"/>
        <v>139.81417660920761</v>
      </c>
    </row>
    <row r="26" spans="1:46" x14ac:dyDescent="0.25">
      <c r="A26" t="str">
        <f ca="1">OFFSET(Results_Grouping_Chicken!$E$9,0,N25)</f>
        <v>S7_20 - Direct Donation of Prepared Food (Estimate)</v>
      </c>
      <c r="B26">
        <f ca="1">OFFSET(Results_Grouping_Chicken!F$42,0,$N25)</f>
        <v>-244.042507759361</v>
      </c>
      <c r="C26">
        <f ca="1">OFFSET(Results_Grouping_Chicken!G$42,0,$N25)</f>
        <v>0</v>
      </c>
      <c r="D26">
        <f ca="1">OFFSET(Results_Grouping_Chicken!H$42,0,$N25)</f>
        <v>61.883654991516501</v>
      </c>
      <c r="E26">
        <f ca="1">OFFSET(Results_Grouping_Chicken!I$42,0,$N25)</f>
        <v>0</v>
      </c>
      <c r="F26">
        <f ca="1">OFFSET(Results_Grouping_Chicken!J$42,0,$N25)</f>
        <v>2591.21218426833</v>
      </c>
      <c r="G26">
        <f ca="1">OFFSET(Results_Grouping_Chicken!K$42,0,$N25)</f>
        <v>11.340863315533801</v>
      </c>
      <c r="H26">
        <f t="shared" ca="1" si="14"/>
        <v>243.75147297160819</v>
      </c>
      <c r="I26">
        <f t="shared" ca="1" si="5"/>
        <v>2664.1456677876272</v>
      </c>
      <c r="M26">
        <f t="shared" ca="1" si="6"/>
        <v>-170.81798945231071</v>
      </c>
      <c r="N26">
        <v>168</v>
      </c>
      <c r="AP26" t="s">
        <v>108</v>
      </c>
      <c r="AQ26">
        <f ca="1">$I$71</f>
        <v>300.21321502728313</v>
      </c>
      <c r="AR26">
        <f ca="1">$I$72</f>
        <v>372.0460143870373</v>
      </c>
      <c r="AS26">
        <f ca="1">$I$73</f>
        <v>443.62226803479314</v>
      </c>
      <c r="AT26">
        <f t="shared" ca="1" si="13"/>
        <v>143.40905300751001</v>
      </c>
    </row>
    <row r="27" spans="1:46" x14ac:dyDescent="0.25">
      <c r="A27" t="str">
        <f ca="1">OFFSET(Results_Grouping_Chicken!$E$9,0,N26)</f>
        <v>S8_07_Car - Local Small Business Food Rescue App (Estimate)</v>
      </c>
      <c r="B27">
        <f ca="1">OFFSET(Results_Grouping_Chicken!F$42,0,$N26)</f>
        <v>-244.042507759361</v>
      </c>
      <c r="C27">
        <f ca="1">OFFSET(Results_Grouping_Chicken!G$42,0,$N26)</f>
        <v>266.16625802802798</v>
      </c>
      <c r="D27">
        <f ca="1">OFFSET(Results_Grouping_Chicken!H$42,0,$N26)</f>
        <v>18.631638061962001</v>
      </c>
      <c r="E27">
        <f ca="1">OFFSET(Results_Grouping_Chicken!I$42,0,$N26)</f>
        <v>12.993448487691699</v>
      </c>
      <c r="F27">
        <f ca="1">OFFSET(Results_Grouping_Chicken!J$42,0,$N26)</f>
        <v>4455.8627954945396</v>
      </c>
      <c r="G27">
        <f ca="1">OFFSET(Results_Grouping_Chicken!K$42,0,$N26)</f>
        <v>860.23843329216697</v>
      </c>
      <c r="H27" s="12">
        <f ca="1">G3+E3</f>
        <v>203.33755855183691</v>
      </c>
      <c r="I27">
        <f t="shared" ref="I27:I29" ca="1" si="15">SUM(B27:H27)</f>
        <v>5573.1876241568643</v>
      </c>
      <c r="M27">
        <f t="shared" ref="M27:M29" ca="1" si="16">SUM(B27:E27,G27)</f>
        <v>913.98727011048766</v>
      </c>
      <c r="N27">
        <v>175</v>
      </c>
      <c r="AP27" t="s">
        <v>109</v>
      </c>
      <c r="AQ27">
        <f ca="1">$I$74</f>
        <v>388.14360168917437</v>
      </c>
      <c r="AR27">
        <f ca="1">$I$75</f>
        <v>467.13352554466451</v>
      </c>
      <c r="AS27">
        <f ca="1">$I$76</f>
        <v>545.84134252924139</v>
      </c>
      <c r="AT27">
        <f t="shared" ca="1" si="13"/>
        <v>157.69774084006701</v>
      </c>
    </row>
    <row r="28" spans="1:46" x14ac:dyDescent="0.25">
      <c r="A28" t="str">
        <f ca="1">OFFSET(Results_Grouping_Chicken!$E$9,0,N27)</f>
        <v>S8_14_Car - Local Small Business Food Rescue App (Estimate)</v>
      </c>
      <c r="B28">
        <f ca="1">OFFSET(Results_Grouping_Chicken!F$42,0,$N27)</f>
        <v>-244.042507759361</v>
      </c>
      <c r="C28">
        <f ca="1">OFFSET(Results_Grouping_Chicken!G$42,0,$N27)</f>
        <v>287.83095344891399</v>
      </c>
      <c r="D28">
        <f ca="1">OFFSET(Results_Grouping_Chicken!H$42,0,$N27)</f>
        <v>40.296333482847999</v>
      </c>
      <c r="E28">
        <f ca="1">OFFSET(Results_Grouping_Chicken!I$42,0,$N27)</f>
        <v>14.0510547599457</v>
      </c>
      <c r="F28">
        <f ca="1">OFFSET(Results_Grouping_Chicken!J$42,0,$N27)</f>
        <v>4818.5493021045604</v>
      </c>
      <c r="G28">
        <f ca="1">OFFSET(Results_Grouping_Chicken!K$42,0,$N27)</f>
        <v>933.95021475588896</v>
      </c>
      <c r="H28" s="12">
        <f ca="1">G4+E4</f>
        <v>223.58066416460269</v>
      </c>
      <c r="I28">
        <f t="shared" ca="1" si="15"/>
        <v>6074.2160149573992</v>
      </c>
      <c r="M28">
        <f t="shared" ca="1" si="16"/>
        <v>1032.0860486882357</v>
      </c>
      <c r="N28">
        <v>182</v>
      </c>
      <c r="AP28" t="s">
        <v>110</v>
      </c>
      <c r="AQ28">
        <f ca="1">$I$77</f>
        <v>310.90453998407088</v>
      </c>
      <c r="AR28">
        <f ca="1">$I$78</f>
        <v>383.60756346821461</v>
      </c>
      <c r="AS28">
        <f ca="1">$I$79</f>
        <v>456.05093329705869</v>
      </c>
      <c r="AT28">
        <f t="shared" ca="1" si="13"/>
        <v>145.14639331298781</v>
      </c>
    </row>
    <row r="29" spans="1:46" x14ac:dyDescent="0.25">
      <c r="A29" t="str">
        <f ca="1">OFFSET(Results_Grouping_Chicken!$E$9,0,N28)</f>
        <v>S8_20_Car - Local Small Business Food Rescue App (Estimate)</v>
      </c>
      <c r="B29">
        <f ca="1">OFFSET(Results_Grouping_Chicken!F$42,0,$N28)</f>
        <v>-244.042507759361</v>
      </c>
      <c r="C29">
        <f ca="1">OFFSET(Results_Grouping_Chicken!G$42,0,$N28)</f>
        <v>309.41827495758298</v>
      </c>
      <c r="D29">
        <f ca="1">OFFSET(Results_Grouping_Chicken!H$42,0,$N28)</f>
        <v>61.883654991516501</v>
      </c>
      <c r="E29">
        <f ca="1">OFFSET(Results_Grouping_Chicken!I$42,0,$N28)</f>
        <v>15.1048838669416</v>
      </c>
      <c r="F29">
        <f ca="1">OFFSET(Results_Grouping_Chicken!J$42,0,$N28)</f>
        <v>5179.9404997623997</v>
      </c>
      <c r="G29">
        <f ca="1">OFFSET(Results_Grouping_Chicken!K$42,0,$N28)</f>
        <v>1007.39873985724</v>
      </c>
      <c r="H29" s="12">
        <f ca="1">G5+E5</f>
        <v>243.75147297160819</v>
      </c>
      <c r="I29">
        <f t="shared" ca="1" si="15"/>
        <v>6573.4550186479282</v>
      </c>
      <c r="M29">
        <f t="shared" ca="1" si="16"/>
        <v>1149.76304591392</v>
      </c>
      <c r="AP29" t="s">
        <v>111</v>
      </c>
      <c r="AQ29">
        <f ca="1">$I$80</f>
        <v>227.48091899384042</v>
      </c>
      <c r="AR29">
        <f ca="1">$I$81</f>
        <v>293.39364774622152</v>
      </c>
      <c r="AS29">
        <f ca="1">$I$82</f>
        <v>359.0709738959165</v>
      </c>
      <c r="AT29">
        <f t="shared" ca="1" si="13"/>
        <v>131.59005490207608</v>
      </c>
    </row>
    <row r="30" spans="1:46" x14ac:dyDescent="0.25">
      <c r="A30" s="5" t="s">
        <v>93</v>
      </c>
      <c r="B30" t="str">
        <f>B2</f>
        <v>Avoided Disposal</v>
      </c>
      <c r="C30" t="s">
        <v>34</v>
      </c>
      <c r="D30" t="s">
        <v>35</v>
      </c>
      <c r="E30" t="s">
        <v>36</v>
      </c>
      <c r="F30" t="s">
        <v>99</v>
      </c>
      <c r="G30" t="s">
        <v>38</v>
      </c>
      <c r="H30" t="s">
        <v>95</v>
      </c>
      <c r="I30" t="s">
        <v>96</v>
      </c>
      <c r="J30" t="s">
        <v>102</v>
      </c>
      <c r="K30" t="s">
        <v>101</v>
      </c>
      <c r="L30" t="s">
        <v>103</v>
      </c>
      <c r="N30">
        <v>0</v>
      </c>
      <c r="AP30" s="12" t="s">
        <v>228</v>
      </c>
      <c r="AQ30" s="12">
        <f ca="1">I83</f>
        <v>1609.3684387942997</v>
      </c>
      <c r="AR30" s="12">
        <f ca="1">I84</f>
        <v>1787.7603842746264</v>
      </c>
      <c r="AS30" s="12">
        <f ca="1">I85</f>
        <v>1965.5152156639501</v>
      </c>
      <c r="AT30" s="12">
        <f t="shared" ca="1" si="13"/>
        <v>356.14677686965047</v>
      </c>
    </row>
    <row r="31" spans="1:46" x14ac:dyDescent="0.25">
      <c r="A31" t="str">
        <f t="shared" ref="A31:A54" si="17">A3</f>
        <v>S1_07 - Redistribution from Grower/Packer (OFB)</v>
      </c>
      <c r="B31">
        <f ca="1">OFFSET(Results_Grouping_Milk!F$42,0,$N30)</f>
        <v>-244.042507759361</v>
      </c>
      <c r="C31" s="3">
        <f ca="1">OFFSET(Results_Grouping_Milk!G$42,0,$N30)</f>
        <v>18.556451046166899</v>
      </c>
      <c r="D31">
        <f ca="1">OFFSET(Results_Grouping_Milk!H$42,0,$N30)</f>
        <v>18.631638061962001</v>
      </c>
      <c r="E31">
        <f ca="1">OFFSET(Results_Grouping_Milk!I$42,0,$N30)</f>
        <v>19.1286456018229</v>
      </c>
      <c r="F31">
        <f ca="1">OFFSET(Results_Grouping_Milk!J$42,0,$N30)</f>
        <v>1497.22673278045</v>
      </c>
      <c r="G31">
        <f ca="1">OFFSET(Results_Grouping_Milk!K$42,0,$N30)</f>
        <v>184.208912950014</v>
      </c>
      <c r="H31">
        <v>0</v>
      </c>
      <c r="I31">
        <f t="shared" ca="1" si="5"/>
        <v>1493.709872681055</v>
      </c>
      <c r="M31">
        <f t="shared" ca="1" si="6"/>
        <v>-3.5168600993951884</v>
      </c>
      <c r="N31">
        <v>7</v>
      </c>
    </row>
    <row r="32" spans="1:46" x14ac:dyDescent="0.25">
      <c r="A32" t="str">
        <f t="shared" ca="1" si="17"/>
        <v>S1_14 - Redistribution from Grower/Packer (OFB)</v>
      </c>
      <c r="B32">
        <f ca="1">OFFSET(Results_Grouping_Milk!F$42,0,$N31)</f>
        <v>-244.042507759361</v>
      </c>
      <c r="C32" s="3">
        <f ca="1">OFFSET(Results_Grouping_Milk!G$42,0,$N31)</f>
        <v>20.0668598522502</v>
      </c>
      <c r="D32">
        <f ca="1">OFFSET(Results_Grouping_Milk!H$42,0,$N31)</f>
        <v>40.296333482847999</v>
      </c>
      <c r="E32">
        <f ca="1">OFFSET(Results_Grouping_Milk!I$42,0,$N31)</f>
        <v>20.685628383366701</v>
      </c>
      <c r="F32">
        <f ca="1">OFFSET(Results_Grouping_Milk!J$42,0,$N31)</f>
        <v>1619.0940249835101</v>
      </c>
      <c r="G32">
        <f ca="1">OFFSET(Results_Grouping_Milk!K$42,0,$N31)</f>
        <v>202.895035781236</v>
      </c>
      <c r="H32">
        <v>0</v>
      </c>
      <c r="I32">
        <f t="shared" ca="1" si="5"/>
        <v>1658.9953747238499</v>
      </c>
      <c r="M32">
        <f t="shared" ca="1" si="6"/>
        <v>39.901349740339867</v>
      </c>
      <c r="N32">
        <v>14</v>
      </c>
    </row>
    <row r="33" spans="1:14" x14ac:dyDescent="0.25">
      <c r="A33" t="str">
        <f t="shared" ca="1" si="17"/>
        <v>S1_20 - Redistribution from Grower/Packer (OFB)</v>
      </c>
      <c r="B33">
        <f ca="1">OFFSET(Results_Grouping_Milk!F$42,0,$N32)</f>
        <v>-244.042507759361</v>
      </c>
      <c r="C33" s="3">
        <f ca="1">OFFSET(Results_Grouping_Milk!G$42,0,$N32)</f>
        <v>21.571874341169</v>
      </c>
      <c r="D33">
        <f ca="1">OFFSET(Results_Grouping_Milk!H$42,0,$N32)</f>
        <v>61.883654991516501</v>
      </c>
      <c r="E33">
        <f ca="1">OFFSET(Results_Grouping_Milk!I$42,0,$N32)</f>
        <v>22.2370505121192</v>
      </c>
      <c r="F33">
        <f ca="1">OFFSET(Results_Grouping_Milk!J$42,0,$N32)</f>
        <v>1740.52607685727</v>
      </c>
      <c r="G33">
        <f ca="1">OFFSET(Results_Grouping_Milk!K$42,0,$N32)</f>
        <v>221.514422459489</v>
      </c>
      <c r="H33">
        <v>0</v>
      </c>
      <c r="I33">
        <f t="shared" ca="1" si="5"/>
        <v>1823.6905714022027</v>
      </c>
      <c r="M33">
        <f t="shared" ca="1" si="6"/>
        <v>83.164494544932694</v>
      </c>
      <c r="N33">
        <v>21</v>
      </c>
    </row>
    <row r="34" spans="1:14" x14ac:dyDescent="0.25">
      <c r="A34" t="str">
        <f t="shared" ca="1" si="17"/>
        <v>S2_07 - Gleaning (SH)</v>
      </c>
      <c r="B34">
        <f ca="1">OFFSET(Results_Grouping_Milk!F$42,0,$N33)</f>
        <v>-244.042507759361</v>
      </c>
      <c r="C34">
        <f ca="1">OFFSET(Results_Grouping_Milk!G$42,0,$N33)</f>
        <v>18.427972212011401</v>
      </c>
      <c r="D34">
        <f ca="1">OFFSET(Results_Grouping_Milk!H$42,0,$N33)</f>
        <v>18.631638061962001</v>
      </c>
      <c r="E34">
        <f ca="1">OFFSET(Results_Grouping_Milk!I$42,0,$N33)</f>
        <v>18.339831989502301</v>
      </c>
      <c r="F34">
        <f ca="1">OFFSET(Results_Grouping_Milk!J$42,0,$N33)</f>
        <v>1400.2786934491901</v>
      </c>
      <c r="G34">
        <f ca="1">OFFSET(Results_Grouping_Milk!K$42,0,$N33)</f>
        <v>26.741246751127399</v>
      </c>
      <c r="H34">
        <v>0</v>
      </c>
      <c r="I34">
        <f t="shared" ca="1" si="5"/>
        <v>1238.3768747044321</v>
      </c>
      <c r="M34">
        <f t="shared" ca="1" si="6"/>
        <v>-161.90181874475789</v>
      </c>
      <c r="N34">
        <v>28</v>
      </c>
    </row>
    <row r="35" spans="1:14" x14ac:dyDescent="0.25">
      <c r="A35" t="str">
        <f t="shared" ca="1" si="17"/>
        <v>S2_14 - Gleaning (SH)</v>
      </c>
      <c r="B35">
        <f ca="1">OFFSET(Results_Grouping_Milk!F$42,0,$N34)</f>
        <v>-244.042507759361</v>
      </c>
      <c r="C35">
        <f ca="1">OFFSET(Results_Grouping_Milk!G$42,0,$N34)</f>
        <v>19.927923438570499</v>
      </c>
      <c r="D35">
        <f ca="1">OFFSET(Results_Grouping_Milk!H$42,0,$N34)</f>
        <v>40.296333482847999</v>
      </c>
      <c r="E35">
        <f ca="1">OFFSET(Results_Grouping_Milk!I$42,0,$N34)</f>
        <v>19.8326090119036</v>
      </c>
      <c r="F35">
        <f ca="1">OFFSET(Results_Grouping_Milk!J$42,0,$N34)</f>
        <v>1514.2548661717999</v>
      </c>
      <c r="G35">
        <f ca="1">OFFSET(Results_Grouping_Milk!K$42,0,$N34)</f>
        <v>32.610233961509202</v>
      </c>
      <c r="H35">
        <v>0</v>
      </c>
      <c r="I35">
        <f t="shared" ca="1" si="5"/>
        <v>1382.8794583072702</v>
      </c>
      <c r="M35">
        <f t="shared" ca="1" si="6"/>
        <v>-131.37540786452971</v>
      </c>
      <c r="N35">
        <v>35</v>
      </c>
    </row>
    <row r="36" spans="1:14" x14ac:dyDescent="0.25">
      <c r="A36" t="str">
        <f t="shared" ca="1" si="17"/>
        <v>S2_20 - Gleaning (SH)</v>
      </c>
      <c r="B36">
        <f ca="1">OFFSET(Results_Grouping_Milk!F$42,0,$N35)</f>
        <v>-244.042507759361</v>
      </c>
      <c r="C36">
        <f ca="1">OFFSET(Results_Grouping_Milk!G$42,0,$N35)</f>
        <v>21.422517696463299</v>
      </c>
      <c r="D36">
        <f ca="1">OFFSET(Results_Grouping_Milk!H$42,0,$N35)</f>
        <v>61.883654991516501</v>
      </c>
      <c r="E36">
        <f ca="1">OFFSET(Results_Grouping_Milk!I$42,0,$N35)</f>
        <v>21.3200546877964</v>
      </c>
      <c r="F36">
        <f ca="1">OFFSET(Results_Grouping_Milk!J$42,0,$N35)</f>
        <v>1627.82398113469</v>
      </c>
      <c r="G36">
        <f ca="1">OFFSET(Results_Grouping_Milk!K$42,0,$N35)</f>
        <v>38.458260503282503</v>
      </c>
      <c r="H36">
        <v>0</v>
      </c>
      <c r="I36">
        <f t="shared" ca="1" si="5"/>
        <v>1526.8659612543877</v>
      </c>
      <c r="M36">
        <f t="shared" ca="1" si="6"/>
        <v>-100.95801988030232</v>
      </c>
      <c r="N36">
        <v>42</v>
      </c>
    </row>
    <row r="37" spans="1:14" x14ac:dyDescent="0.25">
      <c r="A37" t="str">
        <f t="shared" ca="1" si="17"/>
        <v>S3_07_Car - Gleaning (UG)</v>
      </c>
      <c r="B37">
        <f ca="1">OFFSET(Results_Grouping_Milk!F$42,0,$N36)</f>
        <v>-244.042507759361</v>
      </c>
      <c r="C37">
        <f ca="1">OFFSET(Results_Grouping_Milk!G$42,0,$N36)</f>
        <v>18.427972212011401</v>
      </c>
      <c r="D37">
        <f ca="1">OFFSET(Results_Grouping_Milk!H$42,0,$N36)</f>
        <v>18.631638061962001</v>
      </c>
      <c r="E37">
        <f ca="1">OFFSET(Results_Grouping_Milk!I$42,0,$N36)</f>
        <v>11.3987715137383</v>
      </c>
      <c r="F37">
        <f ca="1">OFFSET(Results_Grouping_Milk!J$42,0,$N36)</f>
        <v>1400.95015068352</v>
      </c>
      <c r="G37">
        <f ca="1">OFFSET(Results_Grouping_Milk!K$42,0,$N36)</f>
        <v>438.19314539642698</v>
      </c>
      <c r="H37">
        <f ca="1">G31</f>
        <v>184.208912950014</v>
      </c>
      <c r="I37">
        <f t="shared" ca="1" si="5"/>
        <v>1827.7680830583117</v>
      </c>
      <c r="M37">
        <f t="shared" ca="1" si="6"/>
        <v>242.6090194247777</v>
      </c>
      <c r="N37">
        <v>49</v>
      </c>
    </row>
    <row r="38" spans="1:14" x14ac:dyDescent="0.25">
      <c r="A38" t="str">
        <f t="shared" ca="1" si="17"/>
        <v>S3_14_Car - Gleaning (UG)</v>
      </c>
      <c r="B38">
        <f ca="1">OFFSET(Results_Grouping_Milk!F$42,0,$N37)</f>
        <v>-244.042507759361</v>
      </c>
      <c r="C38">
        <f ca="1">OFFSET(Results_Grouping_Milk!G$42,0,$N37)</f>
        <v>19.927923438570499</v>
      </c>
      <c r="D38">
        <f ca="1">OFFSET(Results_Grouping_Milk!H$42,0,$N37)</f>
        <v>40.296333482847999</v>
      </c>
      <c r="E38">
        <f ca="1">OFFSET(Results_Grouping_Milk!I$42,0,$N37)</f>
        <v>12.3265784974146</v>
      </c>
      <c r="F38">
        <f ca="1">OFFSET(Results_Grouping_Milk!J$42,0,$N37)</f>
        <v>1514.98097690194</v>
      </c>
      <c r="G38">
        <f ca="1">OFFSET(Results_Grouping_Milk!K$42,0,$N37)</f>
        <v>477.55240342677502</v>
      </c>
      <c r="H38">
        <f t="shared" ref="H38:H39" ca="1" si="18">G32</f>
        <v>202.895035781236</v>
      </c>
      <c r="I38">
        <f t="shared" ca="1" si="5"/>
        <v>2023.9367437694232</v>
      </c>
      <c r="M38">
        <f t="shared" ca="1" si="6"/>
        <v>306.06073108624707</v>
      </c>
      <c r="N38">
        <v>56</v>
      </c>
    </row>
    <row r="39" spans="1:14" x14ac:dyDescent="0.25">
      <c r="A39" t="str">
        <f t="shared" ca="1" si="17"/>
        <v>S3_20_Car - Gleaning (UG)</v>
      </c>
      <c r="B39">
        <f ca="1">OFFSET(Results_Grouping_Milk!F$42,0,$N38)</f>
        <v>-244.042507759361</v>
      </c>
      <c r="C39">
        <f ca="1">OFFSET(Results_Grouping_Milk!G$42,0,$N38)</f>
        <v>21.422517696463299</v>
      </c>
      <c r="D39">
        <f ca="1">OFFSET(Results_Grouping_Milk!H$42,0,$N38)</f>
        <v>61.883654991516501</v>
      </c>
      <c r="E39">
        <f ca="1">OFFSET(Results_Grouping_Milk!I$42,0,$N38)</f>
        <v>13.2510718847207</v>
      </c>
      <c r="F39">
        <f ca="1">OFFSET(Results_Grouping_Milk!J$42,0,$N38)</f>
        <v>1628.6045501695901</v>
      </c>
      <c r="G39">
        <f ca="1">OFFSET(Results_Grouping_Milk!K$42,0,$N38)</f>
        <v>516.77109267844298</v>
      </c>
      <c r="H39">
        <f t="shared" ca="1" si="18"/>
        <v>221.514422459489</v>
      </c>
      <c r="I39">
        <f t="shared" ca="1" si="5"/>
        <v>2219.4048021208619</v>
      </c>
      <c r="M39">
        <f t="shared" ca="1" si="6"/>
        <v>369.28582949178247</v>
      </c>
      <c r="N39">
        <v>63</v>
      </c>
    </row>
    <row r="40" spans="1:14" x14ac:dyDescent="0.25">
      <c r="A40" t="str">
        <f t="shared" ca="1" si="17"/>
        <v>S3_07_Van - Gleaning (UG)</v>
      </c>
      <c r="B40">
        <f ca="1">OFFSET(Results_Grouping_Milk!F$42,0,$N39)</f>
        <v>-244.042507759361</v>
      </c>
      <c r="C40">
        <f ca="1">OFFSET(Results_Grouping_Milk!G$42,0,$N39)</f>
        <v>18.427972212011401</v>
      </c>
      <c r="D40">
        <f ca="1">OFFSET(Results_Grouping_Milk!H$42,0,$N39)</f>
        <v>18.631638061962001</v>
      </c>
      <c r="E40">
        <f ca="1">OFFSET(Results_Grouping_Milk!I$42,0,$N39)</f>
        <v>11.3987715137383</v>
      </c>
      <c r="F40">
        <f ca="1">OFFSET(Results_Grouping_Milk!J$42,0,$N39)</f>
        <v>1400.95015068352</v>
      </c>
      <c r="G40">
        <f ca="1">OFFSET(Results_Grouping_Milk!K$42,0,$N39)</f>
        <v>26.772697001876299</v>
      </c>
      <c r="H40">
        <f ca="1">G31</f>
        <v>184.208912950014</v>
      </c>
      <c r="I40">
        <f t="shared" ca="1" si="5"/>
        <v>1416.3476346637613</v>
      </c>
      <c r="M40">
        <f t="shared" ca="1" si="6"/>
        <v>-168.81142896977298</v>
      </c>
      <c r="N40">
        <v>70</v>
      </c>
    </row>
    <row r="41" spans="1:14" x14ac:dyDescent="0.25">
      <c r="A41" t="str">
        <f t="shared" ca="1" si="17"/>
        <v>S3_14_Van - Gleaning (UG)</v>
      </c>
      <c r="B41">
        <f ca="1">OFFSET(Results_Grouping_Milk!F$42,0,$N40)</f>
        <v>-244.042507759361</v>
      </c>
      <c r="C41">
        <f ca="1">OFFSET(Results_Grouping_Milk!G$42,0,$N40)</f>
        <v>19.927923438570499</v>
      </c>
      <c r="D41">
        <f ca="1">OFFSET(Results_Grouping_Milk!H$42,0,$N40)</f>
        <v>40.296333482847999</v>
      </c>
      <c r="E41">
        <f ca="1">OFFSET(Results_Grouping_Milk!I$42,0,$N40)</f>
        <v>12.3265784974146</v>
      </c>
      <c r="F41">
        <f ca="1">OFFSET(Results_Grouping_Milk!J$42,0,$N40)</f>
        <v>1514.98097690194</v>
      </c>
      <c r="G41">
        <f ca="1">OFFSET(Results_Grouping_Milk!K$42,0,$N40)</f>
        <v>32.644244116388897</v>
      </c>
      <c r="H41">
        <f t="shared" ref="H41:H42" ca="1" si="19">G32</f>
        <v>202.895035781236</v>
      </c>
      <c r="I41">
        <f t="shared" ca="1" si="5"/>
        <v>1579.0285844590369</v>
      </c>
      <c r="M41">
        <f t="shared" ca="1" si="6"/>
        <v>-138.84742822413901</v>
      </c>
      <c r="N41">
        <v>77</v>
      </c>
    </row>
    <row r="42" spans="1:14" x14ac:dyDescent="0.25">
      <c r="A42" t="str">
        <f t="shared" ca="1" si="17"/>
        <v>S3_20_Van - Gleaning (UG)</v>
      </c>
      <c r="B42">
        <f ca="1">OFFSET(Results_Grouping_Milk!F$42,0,$N41)</f>
        <v>-244.042507759361</v>
      </c>
      <c r="C42">
        <f ca="1">OFFSET(Results_Grouping_Milk!G$42,0,$N41)</f>
        <v>21.422517696463299</v>
      </c>
      <c r="D42">
        <f ca="1">OFFSET(Results_Grouping_Milk!H$42,0,$N41)</f>
        <v>61.883654991516501</v>
      </c>
      <c r="E42">
        <f ca="1">OFFSET(Results_Grouping_Milk!I$42,0,$N41)</f>
        <v>13.2510718847207</v>
      </c>
      <c r="F42">
        <f ca="1">OFFSET(Results_Grouping_Milk!J$42,0,$N41)</f>
        <v>1628.6045501695901</v>
      </c>
      <c r="G42">
        <f ca="1">OFFSET(Results_Grouping_Milk!K$42,0,$N41)</f>
        <v>38.494821419778198</v>
      </c>
      <c r="H42">
        <f t="shared" ca="1" si="19"/>
        <v>221.514422459489</v>
      </c>
      <c r="I42">
        <f t="shared" ca="1" si="5"/>
        <v>1741.1285308621968</v>
      </c>
      <c r="M42">
        <f t="shared" ca="1" si="6"/>
        <v>-108.99044176688233</v>
      </c>
      <c r="N42">
        <v>84</v>
      </c>
    </row>
    <row r="43" spans="1:14" x14ac:dyDescent="0.25">
      <c r="A43" t="str">
        <f t="shared" ca="1" si="17"/>
        <v>S4_07 - Retail Donation to PA (CSC)</v>
      </c>
      <c r="B43">
        <f ca="1">OFFSET(Results_Grouping_Milk!F$42,0,$N42)</f>
        <v>-244.042507759361</v>
      </c>
      <c r="C43">
        <f ca="1">OFFSET(Results_Grouping_Milk!G$42,0,$N42)</f>
        <v>29.574028669780901</v>
      </c>
      <c r="D43">
        <f ca="1">OFFSET(Results_Grouping_Milk!H$42,0,$N42)</f>
        <v>18.631638061962001</v>
      </c>
      <c r="E43">
        <f ca="1">OFFSET(Results_Grouping_Milk!I$42,0,$N42)</f>
        <v>7.2185824931620504</v>
      </c>
      <c r="F43">
        <f ca="1">OFFSET(Results_Grouping_Milk!J$42,0,$N42)</f>
        <v>1457.82229408587</v>
      </c>
      <c r="G43">
        <f ca="1">OFFSET(Results_Grouping_Milk!K$42,0,$N42)</f>
        <v>12.1363538254713</v>
      </c>
      <c r="H43">
        <f ca="1">G31+E31</f>
        <v>203.33755855183691</v>
      </c>
      <c r="I43">
        <f t="shared" ca="1" si="5"/>
        <v>1484.6779479287222</v>
      </c>
      <c r="M43">
        <f t="shared" ca="1" si="6"/>
        <v>-176.48190470898476</v>
      </c>
      <c r="N43">
        <v>91</v>
      </c>
    </row>
    <row r="44" spans="1:14" x14ac:dyDescent="0.25">
      <c r="A44" t="str">
        <f t="shared" ca="1" si="17"/>
        <v>S4_14 - Retail Donation to PA (CSC)</v>
      </c>
      <c r="B44">
        <f ca="1">OFFSET(Results_Grouping_Milk!F$42,0,$N43)</f>
        <v>-244.042507759361</v>
      </c>
      <c r="C44">
        <f ca="1">OFFSET(Results_Grouping_Milk!G$42,0,$N43)</f>
        <v>31.981217049879302</v>
      </c>
      <c r="D44">
        <f ca="1">OFFSET(Results_Grouping_Milk!H$42,0,$N43)</f>
        <v>40.296333482847999</v>
      </c>
      <c r="E44">
        <f ca="1">OFFSET(Results_Grouping_Milk!I$42,0,$N43)</f>
        <v>7.8061415333031396</v>
      </c>
      <c r="F44">
        <f ca="1">OFFSET(Results_Grouping_Milk!J$42,0,$N43)</f>
        <v>1576.4822482556499</v>
      </c>
      <c r="G44">
        <f ca="1">OFFSET(Results_Grouping_Milk!K$42,0,$N43)</f>
        <v>16.816570681439199</v>
      </c>
      <c r="H44">
        <f t="shared" ref="H44:H45" ca="1" si="20">G32+E32</f>
        <v>223.58066416460269</v>
      </c>
      <c r="I44">
        <f t="shared" ca="1" si="5"/>
        <v>1652.9206674083612</v>
      </c>
      <c r="M44">
        <f t="shared" ca="1" si="6"/>
        <v>-147.14224501189139</v>
      </c>
      <c r="N44">
        <v>98</v>
      </c>
    </row>
    <row r="45" spans="1:14" x14ac:dyDescent="0.25">
      <c r="A45" t="str">
        <f t="shared" ca="1" si="17"/>
        <v>S4_20 - Retail Donation to PA (CSC)</v>
      </c>
      <c r="B45">
        <f ca="1">OFFSET(Results_Grouping_Milk!F$42,0,$N44)</f>
        <v>-244.042507759361</v>
      </c>
      <c r="C45">
        <f ca="1">OFFSET(Results_Grouping_Milk!G$42,0,$N44)</f>
        <v>34.3798083286203</v>
      </c>
      <c r="D45">
        <f ca="1">OFFSET(Results_Grouping_Milk!H$42,0,$N44)</f>
        <v>61.883654991516501</v>
      </c>
      <c r="E45">
        <f ca="1">OFFSET(Results_Grouping_Milk!I$42,0,$N44)</f>
        <v>8.3916021483008798</v>
      </c>
      <c r="F45">
        <f ca="1">OFFSET(Results_Grouping_Milk!J$42,0,$N44)</f>
        <v>1694.7184168748299</v>
      </c>
      <c r="G45">
        <f ca="1">OFFSET(Results_Grouping_Milk!K$42,0,$N44)</f>
        <v>21.480072477207301</v>
      </c>
      <c r="H45">
        <f t="shared" ca="1" si="20"/>
        <v>243.75147297160819</v>
      </c>
      <c r="I45">
        <f t="shared" ca="1" si="5"/>
        <v>1820.562520032722</v>
      </c>
      <c r="M45">
        <f t="shared" ca="1" si="6"/>
        <v>-117.90736981371603</v>
      </c>
      <c r="N45">
        <v>105</v>
      </c>
    </row>
    <row r="46" spans="1:14" x14ac:dyDescent="0.25">
      <c r="A46" t="str">
        <f t="shared" ca="1" si="17"/>
        <v>S5_07 - Retail Donation to Food Bank (Estimate)</v>
      </c>
      <c r="B46">
        <f ca="1">OFFSET(Results_Grouping_Milk!F$42,0,$N45)</f>
        <v>-244.042507759361</v>
      </c>
      <c r="C46">
        <f ca="1">OFFSET(Results_Grouping_Milk!G$42,0,$N45)</f>
        <v>45.561322032666702</v>
      </c>
      <c r="D46">
        <f ca="1">OFFSET(Results_Grouping_Milk!H$42,0,$N45)</f>
        <v>18.631638061962001</v>
      </c>
      <c r="E46">
        <f ca="1">OFFSET(Results_Grouping_Milk!I$42,0,$N45)</f>
        <v>20.373609250838999</v>
      </c>
      <c r="F46">
        <f ca="1">OFFSET(Results_Grouping_Milk!J$42,0,$N45)</f>
        <v>1616.80025748399</v>
      </c>
      <c r="G46">
        <f ca="1">OFFSET(Results_Grouping_Milk!K$42,0,$N45)</f>
        <v>41.114320375272698</v>
      </c>
      <c r="H46">
        <f ca="1">G31+E31</f>
        <v>203.33755855183691</v>
      </c>
      <c r="I46">
        <f t="shared" ca="1" si="5"/>
        <v>1701.7761979972063</v>
      </c>
      <c r="M46">
        <f t="shared" ca="1" si="6"/>
        <v>-118.36161803862059</v>
      </c>
      <c r="N46">
        <v>112</v>
      </c>
    </row>
    <row r="47" spans="1:14" x14ac:dyDescent="0.25">
      <c r="A47" t="str">
        <f t="shared" ca="1" si="17"/>
        <v>S5_14 - Retail Donation to Food Bank (Estimate)</v>
      </c>
      <c r="B47">
        <f ca="1">OFFSET(Results_Grouping_Milk!F$42,0,$N46)</f>
        <v>-244.042507759361</v>
      </c>
      <c r="C47">
        <f ca="1">OFFSET(Results_Grouping_Milk!G$42,0,$N46)</f>
        <v>49.269801733000101</v>
      </c>
      <c r="D47">
        <f ca="1">OFFSET(Results_Grouping_Milk!H$42,0,$N46)</f>
        <v>40.296333482847999</v>
      </c>
      <c r="E47">
        <f ca="1">OFFSET(Results_Grouping_Milk!I$42,0,$N46)</f>
        <v>22.031926282884001</v>
      </c>
      <c r="F47">
        <f ca="1">OFFSET(Results_Grouping_Milk!J$42,0,$N46)</f>
        <v>1748.4002784419899</v>
      </c>
      <c r="G47">
        <f ca="1">OFFSET(Results_Grouping_Milk!K$42,0,$N46)</f>
        <v>48.153208927154701</v>
      </c>
      <c r="H47">
        <f t="shared" ref="H47:H48" ca="1" si="21">G32+E32</f>
        <v>223.58066416460269</v>
      </c>
      <c r="I47">
        <f t="shared" ca="1" si="5"/>
        <v>1887.6897052731185</v>
      </c>
      <c r="M47">
        <f t="shared" ca="1" si="6"/>
        <v>-84.291237333474214</v>
      </c>
      <c r="N47">
        <v>119</v>
      </c>
    </row>
    <row r="48" spans="1:14" x14ac:dyDescent="0.25">
      <c r="A48" t="str">
        <f t="shared" ca="1" si="17"/>
        <v>S5_20 - Retail Donation to Food Bank (Estimate)</v>
      </c>
      <c r="B48">
        <f ca="1">OFFSET(Results_Grouping_Milk!F$42,0,$N47)</f>
        <v>-244.042507759361</v>
      </c>
      <c r="C48">
        <f ca="1">OFFSET(Results_Grouping_Milk!G$42,0,$N47)</f>
        <v>52.965036862974998</v>
      </c>
      <c r="D48">
        <f ca="1">OFFSET(Results_Grouping_Milk!H$42,0,$N47)</f>
        <v>61.883654991516501</v>
      </c>
      <c r="E48">
        <f ca="1">OFFSET(Results_Grouping_Milk!I$42,0,$N47)</f>
        <v>23.684320754100298</v>
      </c>
      <c r="F48">
        <f ca="1">OFFSET(Results_Grouping_Milk!J$42,0,$N47)</f>
        <v>1879.53029932514</v>
      </c>
      <c r="G48">
        <f ca="1">OFFSET(Results_Grouping_Milk!K$42,0,$N47)</f>
        <v>55.166958591351403</v>
      </c>
      <c r="H48">
        <f t="shared" ca="1" si="21"/>
        <v>243.75147297160819</v>
      </c>
      <c r="I48">
        <f t="shared" ca="1" si="5"/>
        <v>2072.9392357373304</v>
      </c>
      <c r="M48">
        <f t="shared" ca="1" si="6"/>
        <v>-50.342536559417795</v>
      </c>
      <c r="N48">
        <v>126</v>
      </c>
    </row>
    <row r="49" spans="1:14" x14ac:dyDescent="0.25">
      <c r="A49" t="str">
        <f t="shared" ca="1" si="17"/>
        <v>S6_07 - Prepared Food from Retail (Estimate)</v>
      </c>
      <c r="B49">
        <f ca="1">OFFSET(Results_Grouping_Milk!F$42,0,$N48)</f>
        <v>-244.042507759361</v>
      </c>
      <c r="C49">
        <f ca="1">OFFSET(Results_Grouping_Milk!G$42,0,$N48)</f>
        <v>32.561304292991103</v>
      </c>
      <c r="D49">
        <f ca="1">OFFSET(Results_Grouping_Milk!H$42,0,$N48)</f>
        <v>18.631638061962001</v>
      </c>
      <c r="E49">
        <f ca="1">OFFSET(Results_Grouping_Milk!I$42,0,$N48)</f>
        <v>11.9648498315699</v>
      </c>
      <c r="F49">
        <f ca="1">OFFSET(Results_Grouping_Milk!J$42,0,$N48)</f>
        <v>1470.52321859782</v>
      </c>
      <c r="G49">
        <f ca="1">OFFSET(Results_Grouping_Milk!K$42,0,$N48)</f>
        <v>12.712574114898</v>
      </c>
      <c r="H49">
        <f ca="1">G31+E31</f>
        <v>203.33755855183691</v>
      </c>
      <c r="I49">
        <f t="shared" ca="1" si="5"/>
        <v>1505.6886356917171</v>
      </c>
      <c r="M49">
        <f t="shared" ca="1" si="6"/>
        <v>-168.17214145794</v>
      </c>
      <c r="N49">
        <v>133</v>
      </c>
    </row>
    <row r="50" spans="1:14" x14ac:dyDescent="0.25">
      <c r="A50" t="str">
        <f t="shared" ca="1" si="17"/>
        <v>S6_14 - Prepared Food from Retail (Estimate)</v>
      </c>
      <c r="B50">
        <f ca="1">OFFSET(Results_Grouping_Milk!F$42,0,$N49)</f>
        <v>-244.042507759361</v>
      </c>
      <c r="C50">
        <f ca="1">OFFSET(Results_Grouping_Milk!G$42,0,$N49)</f>
        <v>35.211643014513598</v>
      </c>
      <c r="D50">
        <f ca="1">OFFSET(Results_Grouping_Milk!H$42,0,$N49)</f>
        <v>40.296333482847999</v>
      </c>
      <c r="E50">
        <f ca="1">OFFSET(Results_Grouping_Milk!I$42,0,$N49)</f>
        <v>12.9387329573954</v>
      </c>
      <c r="F50">
        <f ca="1">OFFSET(Results_Grouping_Milk!J$42,0,$N49)</f>
        <v>1590.2169689488001</v>
      </c>
      <c r="G50">
        <f ca="1">OFFSET(Results_Grouping_Milk!K$42,0,$N49)</f>
        <v>17.439692622330899</v>
      </c>
      <c r="H50">
        <f t="shared" ref="H50:H51" ca="1" si="22">G32+E32</f>
        <v>223.58066416460269</v>
      </c>
      <c r="I50">
        <f t="shared" ca="1" si="5"/>
        <v>1675.6415274311298</v>
      </c>
      <c r="M50">
        <f t="shared" ca="1" si="6"/>
        <v>-138.15610568227311</v>
      </c>
      <c r="N50">
        <v>140</v>
      </c>
    </row>
    <row r="51" spans="1:14" x14ac:dyDescent="0.25">
      <c r="A51" t="str">
        <f t="shared" ca="1" si="17"/>
        <v>S6_20 - Prepared Food from Retail (Estimate)</v>
      </c>
      <c r="B51">
        <f ca="1">OFFSET(Results_Grouping_Milk!F$42,0,$N50)</f>
        <v>-244.042507759361</v>
      </c>
      <c r="C51">
        <f ca="1">OFFSET(Results_Grouping_Milk!G$42,0,$N50)</f>
        <v>37.8525162406021</v>
      </c>
      <c r="D51">
        <f ca="1">OFFSET(Results_Grouping_Milk!H$42,0,$N50)</f>
        <v>61.883654991516501</v>
      </c>
      <c r="E51">
        <f ca="1">OFFSET(Results_Grouping_Milk!I$42,0,$N50)</f>
        <v>13.9091379292</v>
      </c>
      <c r="F51">
        <f ca="1">OFFSET(Results_Grouping_Milk!J$42,0,$N50)</f>
        <v>1709.4832416199599</v>
      </c>
      <c r="G51">
        <f ca="1">OFFSET(Results_Grouping_Milk!K$42,0,$N50)</f>
        <v>22.149928563665899</v>
      </c>
      <c r="H51">
        <f t="shared" ca="1" si="22"/>
        <v>243.75147297160819</v>
      </c>
      <c r="I51">
        <f t="shared" ca="1" si="5"/>
        <v>1844.9874445571916</v>
      </c>
      <c r="M51">
        <f t="shared" ca="1" si="6"/>
        <v>-108.24727003437653</v>
      </c>
      <c r="N51">
        <v>147</v>
      </c>
    </row>
    <row r="52" spans="1:14" x14ac:dyDescent="0.25">
      <c r="A52" t="str">
        <f t="shared" ca="1" si="17"/>
        <v>S7_07 - Direct Donation of Prepared Food (Estimate)</v>
      </c>
      <c r="B52">
        <f ca="1">OFFSET(Results_Grouping_Milk!F$42,0,$N51)</f>
        <v>-244.042507759361</v>
      </c>
      <c r="C52">
        <f ca="1">OFFSET(Results_Grouping_Milk!G$42,0,$N51)</f>
        <v>0</v>
      </c>
      <c r="D52">
        <f ca="1">OFFSET(Results_Grouping_Milk!H$42,0,$N51)</f>
        <v>18.631638061962001</v>
      </c>
      <c r="E52">
        <f ca="1">OFFSET(Results_Grouping_Milk!I$42,0,$N51)</f>
        <v>0</v>
      </c>
      <c r="F52">
        <f ca="1">OFFSET(Results_Grouping_Milk!J$42,0,$N51)</f>
        <v>1312.6692100019</v>
      </c>
      <c r="G52">
        <f ca="1">OFFSET(Results_Grouping_Milk!K$42,0,$N51)</f>
        <v>3.4144534713435002</v>
      </c>
      <c r="H52">
        <f ca="1">G31+E31</f>
        <v>203.33755855183691</v>
      </c>
      <c r="I52">
        <f t="shared" ca="1" si="5"/>
        <v>1294.0103523276814</v>
      </c>
      <c r="M52">
        <f t="shared" ca="1" si="6"/>
        <v>-221.99641622605549</v>
      </c>
      <c r="N52">
        <v>154</v>
      </c>
    </row>
    <row r="53" spans="1:14" x14ac:dyDescent="0.25">
      <c r="A53" t="str">
        <f t="shared" ca="1" si="17"/>
        <v>S7_14 - Direct Donation of Prepared Food (Estimate)</v>
      </c>
      <c r="B53">
        <f ca="1">OFFSET(Results_Grouping_Milk!F$42,0,$N52)</f>
        <v>-244.042507759361</v>
      </c>
      <c r="C53">
        <f ca="1">OFFSET(Results_Grouping_Milk!G$42,0,$N52)</f>
        <v>0</v>
      </c>
      <c r="D53">
        <f ca="1">OFFSET(Results_Grouping_Milk!H$42,0,$N52)</f>
        <v>40.296333482847999</v>
      </c>
      <c r="E53">
        <f ca="1">OFFSET(Results_Grouping_Milk!I$42,0,$N52)</f>
        <v>0</v>
      </c>
      <c r="F53">
        <f ca="1">OFFSET(Results_Grouping_Milk!J$42,0,$N52)</f>
        <v>1419.51437825787</v>
      </c>
      <c r="G53">
        <f ca="1">OFFSET(Results_Grouping_Milk!K$42,0,$N52)</f>
        <v>7.3847482054638496</v>
      </c>
      <c r="H53">
        <f t="shared" ref="H53:H54" ca="1" si="23">G32+E32</f>
        <v>223.58066416460269</v>
      </c>
      <c r="I53">
        <f t="shared" ca="1" si="5"/>
        <v>1446.7336163514237</v>
      </c>
      <c r="M53">
        <f t="shared" ca="1" si="6"/>
        <v>-196.36142607104915</v>
      </c>
      <c r="N53">
        <v>161</v>
      </c>
    </row>
    <row r="54" spans="1:14" x14ac:dyDescent="0.25">
      <c r="A54" t="str">
        <f t="shared" ca="1" si="17"/>
        <v>S7_20 - Direct Donation of Prepared Food (Estimate)</v>
      </c>
      <c r="B54">
        <f ca="1">OFFSET(Results_Grouping_Milk!F$42,0,$N53)</f>
        <v>-244.042507759361</v>
      </c>
      <c r="C54">
        <f ca="1">OFFSET(Results_Grouping_Milk!G$42,0,$N53)</f>
        <v>0</v>
      </c>
      <c r="D54">
        <f ca="1">OFFSET(Results_Grouping_Milk!H$42,0,$N53)</f>
        <v>61.883654991516501</v>
      </c>
      <c r="E54">
        <f ca="1">OFFSET(Results_Grouping_Milk!I$42,0,$N53)</f>
        <v>0</v>
      </c>
      <c r="F54">
        <f ca="1">OFFSET(Results_Grouping_Milk!J$42,0,$N53)</f>
        <v>1525.97795662721</v>
      </c>
      <c r="G54">
        <f ca="1">OFFSET(Results_Grouping_Milk!K$42,0,$N53)</f>
        <v>11.340863315533801</v>
      </c>
      <c r="H54">
        <f t="shared" ca="1" si="23"/>
        <v>243.75147297160819</v>
      </c>
      <c r="I54">
        <f t="shared" ca="1" si="5"/>
        <v>1598.9114401465074</v>
      </c>
      <c r="M54">
        <f t="shared" ca="1" si="6"/>
        <v>-170.81798945231071</v>
      </c>
      <c r="N54">
        <v>168</v>
      </c>
    </row>
    <row r="55" spans="1:14" x14ac:dyDescent="0.25">
      <c r="A55" t="str">
        <f t="shared" ref="A55:A57" ca="1" si="24">A27</f>
        <v>S8_07_Car - Local Small Business Food Rescue App (Estimate)</v>
      </c>
      <c r="B55">
        <f ca="1">OFFSET(Results_Grouping_Milk!F$42,0,$N54)</f>
        <v>-244.042507759361</v>
      </c>
      <c r="C55">
        <f ca="1">OFFSET(Results_Grouping_Milk!G$42,0,$N54)</f>
        <v>266.16625802802798</v>
      </c>
      <c r="D55">
        <f ca="1">OFFSET(Results_Grouping_Milk!H$42,0,$N54)</f>
        <v>18.631638061962001</v>
      </c>
      <c r="E55">
        <f ca="1">OFFSET(Results_Grouping_Milk!I$42,0,$N54)</f>
        <v>12.993448487691699</v>
      </c>
      <c r="F55">
        <f ca="1">OFFSET(Results_Grouping_Milk!J$42,0,$N54)</f>
        <v>2624.0801293545701</v>
      </c>
      <c r="G55">
        <f ca="1">OFFSET(Results_Grouping_Milk!K$42,0,$N54)</f>
        <v>860.23843329216697</v>
      </c>
      <c r="H55" s="12">
        <f ca="1">G31+E31</f>
        <v>203.33755855183691</v>
      </c>
      <c r="I55">
        <f t="shared" ref="I55:I57" ca="1" si="25">SUM(B55:H55)</f>
        <v>3741.4049580168949</v>
      </c>
      <c r="M55">
        <f t="shared" ref="M55:M57" ca="1" si="26">SUM(B55:E55,G55)</f>
        <v>913.98727011048766</v>
      </c>
      <c r="N55">
        <v>175</v>
      </c>
    </row>
    <row r="56" spans="1:14" x14ac:dyDescent="0.25">
      <c r="A56" t="str">
        <f t="shared" ca="1" si="24"/>
        <v>S8_14_Car - Local Small Business Food Rescue App (Estimate)</v>
      </c>
      <c r="B56">
        <f ca="1">OFFSET(Results_Grouping_Milk!F$42,0,$N55)</f>
        <v>-244.042507759361</v>
      </c>
      <c r="C56">
        <f ca="1">OFFSET(Results_Grouping_Milk!G$42,0,$N55)</f>
        <v>287.83095344891399</v>
      </c>
      <c r="D56">
        <f ca="1">OFFSET(Results_Grouping_Milk!H$42,0,$N55)</f>
        <v>40.296333482847999</v>
      </c>
      <c r="E56">
        <f ca="1">OFFSET(Results_Grouping_Milk!I$42,0,$N55)</f>
        <v>14.0510547599457</v>
      </c>
      <c r="F56">
        <f ca="1">OFFSET(Results_Grouping_Milk!J$42,0,$N55)</f>
        <v>2837.6680468601699</v>
      </c>
      <c r="G56">
        <f ca="1">OFFSET(Results_Grouping_Milk!K$42,0,$N55)</f>
        <v>933.95021475588896</v>
      </c>
      <c r="H56" s="12">
        <f ca="1">G32+E32</f>
        <v>223.58066416460269</v>
      </c>
      <c r="I56">
        <f t="shared" ca="1" si="25"/>
        <v>4093.3347597130082</v>
      </c>
      <c r="M56">
        <f t="shared" ca="1" si="26"/>
        <v>1032.0860486882357</v>
      </c>
      <c r="N56">
        <v>182</v>
      </c>
    </row>
    <row r="57" spans="1:14" x14ac:dyDescent="0.25">
      <c r="A57" t="str">
        <f t="shared" ca="1" si="24"/>
        <v>S8_20_Car - Local Small Business Food Rescue App (Estimate)</v>
      </c>
      <c r="B57">
        <f ca="1">OFFSET(Results_Grouping_Milk!F$42,0,$N56)</f>
        <v>-244.042507759361</v>
      </c>
      <c r="C57">
        <f ca="1">OFFSET(Results_Grouping_Milk!G$42,0,$N56)</f>
        <v>309.41827495758298</v>
      </c>
      <c r="D57">
        <f ca="1">OFFSET(Results_Grouping_Milk!H$42,0,$N56)</f>
        <v>61.883654991516501</v>
      </c>
      <c r="E57">
        <f ca="1">OFFSET(Results_Grouping_Milk!I$42,0,$N56)</f>
        <v>15.1048838669416</v>
      </c>
      <c r="F57">
        <f ca="1">OFFSET(Results_Grouping_Milk!J$42,0,$N56)</f>
        <v>3050.4931503746802</v>
      </c>
      <c r="G57">
        <f ca="1">OFFSET(Results_Grouping_Milk!K$42,0,$N56)</f>
        <v>1007.39873985724</v>
      </c>
      <c r="H57" s="12">
        <f ca="1">G33+E33</f>
        <v>243.75147297160819</v>
      </c>
      <c r="I57">
        <f t="shared" ca="1" si="25"/>
        <v>4444.0076692602088</v>
      </c>
      <c r="M57">
        <f t="shared" ca="1" si="26"/>
        <v>1149.76304591392</v>
      </c>
    </row>
    <row r="58" spans="1:14" x14ac:dyDescent="0.25">
      <c r="A58" s="5" t="s">
        <v>94</v>
      </c>
      <c r="B58" t="str">
        <f>B2</f>
        <v>Avoided Disposal</v>
      </c>
      <c r="C58" t="s">
        <v>34</v>
      </c>
      <c r="D58" t="s">
        <v>35</v>
      </c>
      <c r="E58" t="s">
        <v>36</v>
      </c>
      <c r="F58" t="s">
        <v>100</v>
      </c>
      <c r="G58" t="s">
        <v>38</v>
      </c>
      <c r="H58" t="s">
        <v>95</v>
      </c>
      <c r="I58" t="s">
        <v>96</v>
      </c>
      <c r="J58" t="s">
        <v>102</v>
      </c>
      <c r="K58" t="s">
        <v>101</v>
      </c>
      <c r="L58" t="s">
        <v>103</v>
      </c>
      <c r="N58">
        <v>0</v>
      </c>
    </row>
    <row r="59" spans="1:14" x14ac:dyDescent="0.25">
      <c r="A59" t="str">
        <f t="shared" ref="A59:A82" si="27">A31</f>
        <v>S1_07 - Redistribution from Grower/Packer (OFB)</v>
      </c>
      <c r="B59">
        <f ca="1">OFFSET(Results_Grouping_Apple!F$42,0,$N58)</f>
        <v>-244.042507759361</v>
      </c>
      <c r="C59" s="3">
        <f ca="1">OFFSET(Results_Grouping_Apple!G$42,0,$N58)</f>
        <v>18.556451046166899</v>
      </c>
      <c r="D59">
        <f ca="1">OFFSET(Results_Grouping_Apple!H$42,0,$N58)</f>
        <v>18.631638061962001</v>
      </c>
      <c r="E59">
        <f ca="1">OFFSET(Results_Grouping_Apple!I$42,0,$N58)</f>
        <v>19.1286456018229</v>
      </c>
      <c r="F59">
        <f ca="1">OFFSET(Results_Grouping_Apple!J$42,0,$N58)</f>
        <v>280.74632269884103</v>
      </c>
      <c r="G59">
        <f ca="1">OFFSET(Results_Grouping_Apple!K$42,0,$N58)</f>
        <v>184.208912950014</v>
      </c>
      <c r="H59">
        <v>0</v>
      </c>
      <c r="I59">
        <f t="shared" ca="1" si="5"/>
        <v>277.22946259944581</v>
      </c>
      <c r="M59">
        <f t="shared" ca="1" si="6"/>
        <v>-3.5168600993951884</v>
      </c>
      <c r="N59">
        <v>7</v>
      </c>
    </row>
    <row r="60" spans="1:14" x14ac:dyDescent="0.25">
      <c r="A60" t="str">
        <f t="shared" ca="1" si="27"/>
        <v>S1_14 - Redistribution from Grower/Packer (OFB)</v>
      </c>
      <c r="B60">
        <f ca="1">OFFSET(Results_Grouping_Apple!F$42,0,$N59)</f>
        <v>-244.042507759361</v>
      </c>
      <c r="C60" s="3">
        <f ca="1">OFFSET(Results_Grouping_Apple!G$42,0,$N59)</f>
        <v>20.0668598522502</v>
      </c>
      <c r="D60">
        <f ca="1">OFFSET(Results_Grouping_Apple!H$42,0,$N59)</f>
        <v>40.296333482847999</v>
      </c>
      <c r="E60">
        <f ca="1">OFFSET(Results_Grouping_Apple!I$42,0,$N59)</f>
        <v>20.685628383366701</v>
      </c>
      <c r="F60">
        <f ca="1">OFFSET(Results_Grouping_Apple!J$42,0,$N59)</f>
        <v>303.59776756967699</v>
      </c>
      <c r="G60">
        <f ca="1">OFFSET(Results_Grouping_Apple!K$42,0,$N59)</f>
        <v>202.895035781236</v>
      </c>
      <c r="H60">
        <v>0</v>
      </c>
      <c r="I60">
        <f t="shared" ca="1" si="5"/>
        <v>343.49911731001686</v>
      </c>
      <c r="M60">
        <f t="shared" ca="1" si="6"/>
        <v>39.901349740339867</v>
      </c>
      <c r="N60">
        <v>14</v>
      </c>
    </row>
    <row r="61" spans="1:14" x14ac:dyDescent="0.25">
      <c r="A61" t="str">
        <f t="shared" ca="1" si="27"/>
        <v>S1_20 - Redistribution from Grower/Packer (OFB)</v>
      </c>
      <c r="B61">
        <f ca="1">OFFSET(Results_Grouping_Apple!F$42,0,$N60)</f>
        <v>-244.042507759361</v>
      </c>
      <c r="C61" s="3">
        <f ca="1">OFFSET(Results_Grouping_Apple!G$42,0,$N60)</f>
        <v>21.571874341169</v>
      </c>
      <c r="D61">
        <f ca="1">OFFSET(Results_Grouping_Apple!H$42,0,$N60)</f>
        <v>61.883654991516501</v>
      </c>
      <c r="E61">
        <f ca="1">OFFSET(Results_Grouping_Apple!I$42,0,$N60)</f>
        <v>22.2370505121192</v>
      </c>
      <c r="F61">
        <f ca="1">OFFSET(Results_Grouping_Apple!J$42,0,$N60)</f>
        <v>326.36760013740297</v>
      </c>
      <c r="G61">
        <f ca="1">OFFSET(Results_Grouping_Apple!K$42,0,$N60)</f>
        <v>221.514422459489</v>
      </c>
      <c r="H61">
        <v>0</v>
      </c>
      <c r="I61">
        <f t="shared" ca="1" si="5"/>
        <v>409.5320946823357</v>
      </c>
      <c r="M61">
        <f t="shared" ca="1" si="6"/>
        <v>83.164494544932694</v>
      </c>
      <c r="N61">
        <v>21</v>
      </c>
    </row>
    <row r="62" spans="1:14" x14ac:dyDescent="0.25">
      <c r="A62" t="str">
        <f t="shared" ca="1" si="27"/>
        <v>S2_07 - Gleaning (SH)</v>
      </c>
      <c r="B62">
        <f ca="1">OFFSET(Results_Grouping_Apple!F$42,0,$N61)</f>
        <v>-244.042507759361</v>
      </c>
      <c r="C62">
        <f ca="1">OFFSET(Results_Grouping_Apple!G$42,0,$N61)</f>
        <v>18.427972212011401</v>
      </c>
      <c r="D62">
        <f ca="1">OFFSET(Results_Grouping_Apple!H$42,0,$N61)</f>
        <v>18.631638061962001</v>
      </c>
      <c r="E62">
        <f ca="1">OFFSET(Results_Grouping_Apple!I$42,0,$N61)</f>
        <v>18.339831989502301</v>
      </c>
      <c r="F62">
        <f ca="1">OFFSET(Results_Grouping_Apple!J$42,0,$N61)</f>
        <v>262.567509203729</v>
      </c>
      <c r="G62">
        <f ca="1">OFFSET(Results_Grouping_Apple!K$42,0,$N61)</f>
        <v>26.741246751127399</v>
      </c>
      <c r="H62">
        <v>0</v>
      </c>
      <c r="I62">
        <f t="shared" ca="1" si="5"/>
        <v>100.66569045897111</v>
      </c>
      <c r="M62">
        <f t="shared" ca="1" si="6"/>
        <v>-161.90181874475789</v>
      </c>
      <c r="N62">
        <v>28</v>
      </c>
    </row>
    <row r="63" spans="1:14" x14ac:dyDescent="0.25">
      <c r="A63" t="str">
        <f t="shared" ca="1" si="27"/>
        <v>S2_14 - Gleaning (SH)</v>
      </c>
      <c r="B63">
        <f ca="1">OFFSET(Results_Grouping_Apple!F$42,0,$N62)</f>
        <v>-244.042507759361</v>
      </c>
      <c r="C63">
        <f ca="1">OFFSET(Results_Grouping_Apple!G$42,0,$N62)</f>
        <v>19.927923438570499</v>
      </c>
      <c r="D63">
        <f ca="1">OFFSET(Results_Grouping_Apple!H$42,0,$N62)</f>
        <v>40.296333482847999</v>
      </c>
      <c r="E63">
        <f ca="1">OFFSET(Results_Grouping_Apple!I$42,0,$N62)</f>
        <v>19.8326090119036</v>
      </c>
      <c r="F63">
        <f ca="1">OFFSET(Results_Grouping_Apple!J$42,0,$N62)</f>
        <v>283.93928320868298</v>
      </c>
      <c r="G63">
        <f ca="1">OFFSET(Results_Grouping_Apple!K$42,0,$N62)</f>
        <v>32.610233961509202</v>
      </c>
      <c r="H63">
        <v>0</v>
      </c>
      <c r="I63">
        <f t="shared" ca="1" si="5"/>
        <v>152.56387534415327</v>
      </c>
      <c r="M63">
        <f t="shared" ca="1" si="6"/>
        <v>-131.37540786452971</v>
      </c>
      <c r="N63">
        <v>35</v>
      </c>
    </row>
    <row r="64" spans="1:14" x14ac:dyDescent="0.25">
      <c r="A64" t="str">
        <f t="shared" ca="1" si="27"/>
        <v>S2_20 - Gleaning (SH)</v>
      </c>
      <c r="B64">
        <f ca="1">OFFSET(Results_Grouping_Apple!F$42,0,$N63)</f>
        <v>-244.042507759361</v>
      </c>
      <c r="C64">
        <f ca="1">OFFSET(Results_Grouping_Apple!G$42,0,$N63)</f>
        <v>21.422517696463299</v>
      </c>
      <c r="D64">
        <f ca="1">OFFSET(Results_Grouping_Apple!H$42,0,$N63)</f>
        <v>61.883654991516501</v>
      </c>
      <c r="E64">
        <f ca="1">OFFSET(Results_Grouping_Apple!I$42,0,$N63)</f>
        <v>21.3200546877964</v>
      </c>
      <c r="F64">
        <f ca="1">OFFSET(Results_Grouping_Apple!J$42,0,$N63)</f>
        <v>305.23472944933502</v>
      </c>
      <c r="G64">
        <f ca="1">OFFSET(Results_Grouping_Apple!K$42,0,$N63)</f>
        <v>38.458260503282503</v>
      </c>
      <c r="H64">
        <v>0</v>
      </c>
      <c r="I64">
        <f t="shared" ca="1" si="5"/>
        <v>204.2767095690327</v>
      </c>
      <c r="M64">
        <f t="shared" ca="1" si="6"/>
        <v>-100.95801988030232</v>
      </c>
      <c r="N64">
        <v>42</v>
      </c>
    </row>
    <row r="65" spans="1:14" x14ac:dyDescent="0.25">
      <c r="A65" t="str">
        <f t="shared" ca="1" si="27"/>
        <v>S3_07_Car - Gleaning (UG)</v>
      </c>
      <c r="B65">
        <f ca="1">OFFSET(Results_Grouping_Apple!F$42,0,$N64)</f>
        <v>-244.042507759361</v>
      </c>
      <c r="C65">
        <f ca="1">OFFSET(Results_Grouping_Apple!G$42,0,$N64)</f>
        <v>18.427972212011401</v>
      </c>
      <c r="D65">
        <f ca="1">OFFSET(Results_Grouping_Apple!H$42,0,$N64)</f>
        <v>18.631638061962001</v>
      </c>
      <c r="E65">
        <f ca="1">OFFSET(Results_Grouping_Apple!I$42,0,$N64)</f>
        <v>11.3987715137383</v>
      </c>
      <c r="F65">
        <f ca="1">OFFSET(Results_Grouping_Apple!J$42,0,$N64)</f>
        <v>262.693414749802</v>
      </c>
      <c r="G65">
        <f ca="1">OFFSET(Results_Grouping_Apple!K$42,0,$N64)</f>
        <v>438.19314539642698</v>
      </c>
      <c r="H65">
        <f ca="1">G59</f>
        <v>184.208912950014</v>
      </c>
      <c r="I65">
        <f t="shared" ca="1" si="5"/>
        <v>689.51134712459373</v>
      </c>
      <c r="M65">
        <f t="shared" ca="1" si="6"/>
        <v>242.6090194247777</v>
      </c>
      <c r="N65">
        <v>49</v>
      </c>
    </row>
    <row r="66" spans="1:14" x14ac:dyDescent="0.25">
      <c r="A66" t="str">
        <f t="shared" ca="1" si="27"/>
        <v>S3_14_Car - Gleaning (UG)</v>
      </c>
      <c r="B66">
        <f ca="1">OFFSET(Results_Grouping_Apple!F$42,0,$N65)</f>
        <v>-244.042507759361</v>
      </c>
      <c r="C66">
        <f ca="1">OFFSET(Results_Grouping_Apple!G$42,0,$N65)</f>
        <v>19.927923438570499</v>
      </c>
      <c r="D66">
        <f ca="1">OFFSET(Results_Grouping_Apple!H$42,0,$N65)</f>
        <v>40.296333482847999</v>
      </c>
      <c r="E66">
        <f ca="1">OFFSET(Results_Grouping_Apple!I$42,0,$N65)</f>
        <v>12.3265784974146</v>
      </c>
      <c r="F66">
        <f ca="1">OFFSET(Results_Grouping_Apple!J$42,0,$N65)</f>
        <v>284.075436880599</v>
      </c>
      <c r="G66">
        <f ca="1">OFFSET(Results_Grouping_Apple!K$42,0,$N65)</f>
        <v>477.55240342677502</v>
      </c>
      <c r="H66">
        <f t="shared" ref="H66:H67" ca="1" si="28">G60</f>
        <v>202.895035781236</v>
      </c>
      <c r="I66">
        <f t="shared" ca="1" si="5"/>
        <v>793.03120374808213</v>
      </c>
      <c r="M66">
        <f t="shared" ca="1" si="6"/>
        <v>306.06073108624707</v>
      </c>
      <c r="N66">
        <v>56</v>
      </c>
    </row>
    <row r="67" spans="1:14" x14ac:dyDescent="0.25">
      <c r="A67" t="str">
        <f t="shared" ca="1" si="27"/>
        <v>S3_20_Car - Gleaning (UG)</v>
      </c>
      <c r="B67">
        <f ca="1">OFFSET(Results_Grouping_Apple!F$42,0,$N66)</f>
        <v>-244.042507759361</v>
      </c>
      <c r="C67">
        <f ca="1">OFFSET(Results_Grouping_Apple!G$42,0,$N66)</f>
        <v>21.422517696463299</v>
      </c>
      <c r="D67">
        <f ca="1">OFFSET(Results_Grouping_Apple!H$42,0,$N66)</f>
        <v>61.883654991516501</v>
      </c>
      <c r="E67">
        <f ca="1">OFFSET(Results_Grouping_Apple!I$42,0,$N66)</f>
        <v>13.2510718847207</v>
      </c>
      <c r="F67">
        <f ca="1">OFFSET(Results_Grouping_Apple!J$42,0,$N66)</f>
        <v>305.38109464664399</v>
      </c>
      <c r="G67">
        <f ca="1">OFFSET(Results_Grouping_Apple!K$42,0,$N66)</f>
        <v>516.77109267844298</v>
      </c>
      <c r="H67">
        <f t="shared" ca="1" si="28"/>
        <v>221.514422459489</v>
      </c>
      <c r="I67">
        <f t="shared" ca="1" si="5"/>
        <v>896.18134659791542</v>
      </c>
      <c r="M67">
        <f t="shared" ca="1" si="6"/>
        <v>369.28582949178247</v>
      </c>
      <c r="N67">
        <v>63</v>
      </c>
    </row>
    <row r="68" spans="1:14" x14ac:dyDescent="0.25">
      <c r="A68" t="str">
        <f t="shared" ca="1" si="27"/>
        <v>S3_07_Van - Gleaning (UG)</v>
      </c>
      <c r="B68">
        <f ca="1">OFFSET(Results_Grouping_Apple!F$42,0,$N67)</f>
        <v>-244.042507759361</v>
      </c>
      <c r="C68">
        <f ca="1">OFFSET(Results_Grouping_Apple!G$42,0,$N67)</f>
        <v>18.427972212011401</v>
      </c>
      <c r="D68">
        <f ca="1">OFFSET(Results_Grouping_Apple!H$42,0,$N67)</f>
        <v>18.631638061962001</v>
      </c>
      <c r="E68">
        <f ca="1">OFFSET(Results_Grouping_Apple!I$42,0,$N67)</f>
        <v>11.3987715137383</v>
      </c>
      <c r="F68">
        <f ca="1">OFFSET(Results_Grouping_Apple!J$42,0,$N67)</f>
        <v>262.693414749802</v>
      </c>
      <c r="G68">
        <f ca="1">OFFSET(Results_Grouping_Apple!K$42,0,$N67)</f>
        <v>26.772697001876299</v>
      </c>
      <c r="H68">
        <f ca="1">G59</f>
        <v>184.208912950014</v>
      </c>
      <c r="I68">
        <f t="shared" ca="1" si="5"/>
        <v>278.09089873004302</v>
      </c>
      <c r="M68">
        <f t="shared" ca="1" si="6"/>
        <v>-168.81142896977298</v>
      </c>
      <c r="N68">
        <v>70</v>
      </c>
    </row>
    <row r="69" spans="1:14" x14ac:dyDescent="0.25">
      <c r="A69" t="str">
        <f t="shared" ca="1" si="27"/>
        <v>S3_14_Van - Gleaning (UG)</v>
      </c>
      <c r="B69">
        <f ca="1">OFFSET(Results_Grouping_Apple!F$42,0,$N68)</f>
        <v>-244.042507759361</v>
      </c>
      <c r="C69">
        <f ca="1">OFFSET(Results_Grouping_Apple!G$42,0,$N68)</f>
        <v>19.927923438570499</v>
      </c>
      <c r="D69">
        <f ca="1">OFFSET(Results_Grouping_Apple!H$42,0,$N68)</f>
        <v>40.296333482847999</v>
      </c>
      <c r="E69">
        <f ca="1">OFFSET(Results_Grouping_Apple!I$42,0,$N68)</f>
        <v>12.3265784974146</v>
      </c>
      <c r="F69">
        <f ca="1">OFFSET(Results_Grouping_Apple!J$42,0,$N68)</f>
        <v>284.075436880599</v>
      </c>
      <c r="G69">
        <f ca="1">OFFSET(Results_Grouping_Apple!K$42,0,$N68)</f>
        <v>32.644244116388897</v>
      </c>
      <c r="H69">
        <f t="shared" ref="H69:H70" ca="1" si="29">G60</f>
        <v>202.895035781236</v>
      </c>
      <c r="I69">
        <f t="shared" ca="1" si="5"/>
        <v>348.12304443769597</v>
      </c>
      <c r="M69">
        <f t="shared" ca="1" si="6"/>
        <v>-138.84742822413901</v>
      </c>
      <c r="N69">
        <v>77</v>
      </c>
    </row>
    <row r="70" spans="1:14" x14ac:dyDescent="0.25">
      <c r="A70" t="str">
        <f t="shared" ca="1" si="27"/>
        <v>S3_20_Van - Gleaning (UG)</v>
      </c>
      <c r="B70">
        <f ca="1">OFFSET(Results_Grouping_Apple!F$42,0,$N69)</f>
        <v>-244.042507759361</v>
      </c>
      <c r="C70">
        <f ca="1">OFFSET(Results_Grouping_Apple!G$42,0,$N69)</f>
        <v>21.422517696463299</v>
      </c>
      <c r="D70">
        <f ca="1">OFFSET(Results_Grouping_Apple!H$42,0,$N69)</f>
        <v>61.883654991516501</v>
      </c>
      <c r="E70">
        <f ca="1">OFFSET(Results_Grouping_Apple!I$42,0,$N69)</f>
        <v>13.2510718847207</v>
      </c>
      <c r="F70">
        <f ca="1">OFFSET(Results_Grouping_Apple!J$42,0,$N69)</f>
        <v>305.38109464664399</v>
      </c>
      <c r="G70">
        <f ca="1">OFFSET(Results_Grouping_Apple!K$42,0,$N69)</f>
        <v>38.494821419778198</v>
      </c>
      <c r="H70">
        <f t="shared" ca="1" si="29"/>
        <v>221.514422459489</v>
      </c>
      <c r="I70">
        <f t="shared" ca="1" si="5"/>
        <v>417.90507533925063</v>
      </c>
      <c r="M70">
        <f t="shared" ca="1" si="6"/>
        <v>-108.99044176688233</v>
      </c>
      <c r="N70">
        <v>84</v>
      </c>
    </row>
    <row r="71" spans="1:14" x14ac:dyDescent="0.25">
      <c r="A71" t="str">
        <f t="shared" ca="1" si="27"/>
        <v>S4_07 - Retail Donation to PA (CSC)</v>
      </c>
      <c r="B71">
        <f ca="1">OFFSET(Results_Grouping_Apple!F$42,0,$N70)</f>
        <v>-244.042507759361</v>
      </c>
      <c r="C71">
        <f ca="1">OFFSET(Results_Grouping_Apple!G$42,0,$N70)</f>
        <v>29.574028669780901</v>
      </c>
      <c r="D71">
        <f ca="1">OFFSET(Results_Grouping_Apple!H$42,0,$N70)</f>
        <v>18.631638061962001</v>
      </c>
      <c r="E71">
        <f ca="1">OFFSET(Results_Grouping_Apple!I$42,0,$N70)</f>
        <v>7.2185824931620504</v>
      </c>
      <c r="F71">
        <f ca="1">OFFSET(Results_Grouping_Apple!J$42,0,$N70)</f>
        <v>273.35756118443101</v>
      </c>
      <c r="G71">
        <f ca="1">OFFSET(Results_Grouping_Apple!K$42,0,$N70)</f>
        <v>12.1363538254713</v>
      </c>
      <c r="H71">
        <f ca="1">G59+E59</f>
        <v>203.33755855183691</v>
      </c>
      <c r="I71">
        <f t="shared" ca="1" si="5"/>
        <v>300.21321502728313</v>
      </c>
      <c r="M71">
        <f t="shared" ca="1" si="6"/>
        <v>-176.48190470898476</v>
      </c>
      <c r="N71">
        <v>91</v>
      </c>
    </row>
    <row r="72" spans="1:14" x14ac:dyDescent="0.25">
      <c r="A72" t="str">
        <f t="shared" ca="1" si="27"/>
        <v>S4_14 - Retail Donation to PA (CSC)</v>
      </c>
      <c r="B72">
        <f ca="1">OFFSET(Results_Grouping_Apple!F$42,0,$N71)</f>
        <v>-244.042507759361</v>
      </c>
      <c r="C72">
        <f ca="1">OFFSET(Results_Grouping_Apple!G$42,0,$N71)</f>
        <v>31.981217049879302</v>
      </c>
      <c r="D72">
        <f ca="1">OFFSET(Results_Grouping_Apple!H$42,0,$N71)</f>
        <v>40.296333482847999</v>
      </c>
      <c r="E72">
        <f ca="1">OFFSET(Results_Grouping_Apple!I$42,0,$N71)</f>
        <v>7.8061415333031396</v>
      </c>
      <c r="F72">
        <f ca="1">OFFSET(Results_Grouping_Apple!J$42,0,$N71)</f>
        <v>295.60759523432603</v>
      </c>
      <c r="G72">
        <f ca="1">OFFSET(Results_Grouping_Apple!K$42,0,$N71)</f>
        <v>16.816570681439199</v>
      </c>
      <c r="H72">
        <f t="shared" ref="H72:H73" ca="1" si="30">G60+E60</f>
        <v>223.58066416460269</v>
      </c>
      <c r="I72">
        <f t="shared" ca="1" si="5"/>
        <v>372.0460143870373</v>
      </c>
      <c r="M72">
        <f t="shared" ca="1" si="6"/>
        <v>-147.14224501189139</v>
      </c>
      <c r="N72">
        <v>98</v>
      </c>
    </row>
    <row r="73" spans="1:14" x14ac:dyDescent="0.25">
      <c r="A73" t="str">
        <f t="shared" ca="1" si="27"/>
        <v>S4_20 - Retail Donation to PA (CSC)</v>
      </c>
      <c r="B73">
        <f ca="1">OFFSET(Results_Grouping_Apple!F$42,0,$N72)</f>
        <v>-244.042507759361</v>
      </c>
      <c r="C73">
        <f ca="1">OFFSET(Results_Grouping_Apple!G$42,0,$N72)</f>
        <v>34.3798083286203</v>
      </c>
      <c r="D73">
        <f ca="1">OFFSET(Results_Grouping_Apple!H$42,0,$N72)</f>
        <v>61.883654991516501</v>
      </c>
      <c r="E73">
        <f ca="1">OFFSET(Results_Grouping_Apple!I$42,0,$N72)</f>
        <v>8.3916021483008798</v>
      </c>
      <c r="F73">
        <f ca="1">OFFSET(Results_Grouping_Apple!J$42,0,$N72)</f>
        <v>317.77816487690097</v>
      </c>
      <c r="G73">
        <f ca="1">OFFSET(Results_Grouping_Apple!K$42,0,$N72)</f>
        <v>21.480072477207301</v>
      </c>
      <c r="H73">
        <f t="shared" ca="1" si="30"/>
        <v>243.75147297160819</v>
      </c>
      <c r="I73">
        <f t="shared" ca="1" si="5"/>
        <v>443.62226803479314</v>
      </c>
      <c r="M73">
        <f t="shared" ca="1" si="6"/>
        <v>-117.90736981371603</v>
      </c>
      <c r="N73">
        <v>105</v>
      </c>
    </row>
    <row r="74" spans="1:14" x14ac:dyDescent="0.25">
      <c r="A74" t="str">
        <f t="shared" ca="1" si="27"/>
        <v>S5_07 - Retail Donation to Food Bank (Estimate)</v>
      </c>
      <c r="B74">
        <f ca="1">OFFSET(Results_Grouping_Apple!F$42,0,$N73)</f>
        <v>-244.042507759361</v>
      </c>
      <c r="C74">
        <f ca="1">OFFSET(Results_Grouping_Apple!G$42,0,$N73)</f>
        <v>45.561322032666702</v>
      </c>
      <c r="D74">
        <f ca="1">OFFSET(Results_Grouping_Apple!H$42,0,$N73)</f>
        <v>18.631638061962001</v>
      </c>
      <c r="E74">
        <f ca="1">OFFSET(Results_Grouping_Apple!I$42,0,$N73)</f>
        <v>20.373609250838999</v>
      </c>
      <c r="F74">
        <f ca="1">OFFSET(Results_Grouping_Apple!J$42,0,$N73)</f>
        <v>303.16766117595802</v>
      </c>
      <c r="G74">
        <f ca="1">OFFSET(Results_Grouping_Apple!K$42,0,$N73)</f>
        <v>41.114320375272698</v>
      </c>
      <c r="H74">
        <f ca="1">G59+E59</f>
        <v>203.33755855183691</v>
      </c>
      <c r="I74">
        <f t="shared" ref="I74:I82" ca="1" si="31">SUM(B74:H74)</f>
        <v>388.14360168917437</v>
      </c>
      <c r="M74">
        <f t="shared" ref="M74:M82" ca="1" si="32">SUM(B74:E74,G74)</f>
        <v>-118.36161803862059</v>
      </c>
      <c r="N74">
        <v>112</v>
      </c>
    </row>
    <row r="75" spans="1:14" x14ac:dyDescent="0.25">
      <c r="A75" t="str">
        <f t="shared" ca="1" si="27"/>
        <v>S5_14 - Retail Donation to Food Bank (Estimate)</v>
      </c>
      <c r="B75">
        <f ca="1">OFFSET(Results_Grouping_Apple!F$42,0,$N74)</f>
        <v>-244.042507759361</v>
      </c>
      <c r="C75">
        <f ca="1">OFFSET(Results_Grouping_Apple!G$42,0,$N74)</f>
        <v>49.269801733000101</v>
      </c>
      <c r="D75">
        <f ca="1">OFFSET(Results_Grouping_Apple!H$42,0,$N74)</f>
        <v>40.296333482847999</v>
      </c>
      <c r="E75">
        <f ca="1">OFFSET(Results_Grouping_Apple!I$42,0,$N74)</f>
        <v>22.031926282884001</v>
      </c>
      <c r="F75">
        <f ca="1">OFFSET(Results_Grouping_Apple!J$42,0,$N74)</f>
        <v>327.84409871353603</v>
      </c>
      <c r="G75">
        <f ca="1">OFFSET(Results_Grouping_Apple!K$42,0,$N74)</f>
        <v>48.153208927154701</v>
      </c>
      <c r="H75">
        <f t="shared" ref="H75:H76" ca="1" si="33">G60+E60</f>
        <v>223.58066416460269</v>
      </c>
      <c r="I75">
        <f t="shared" ca="1" si="31"/>
        <v>467.13352554466451</v>
      </c>
      <c r="M75">
        <f t="shared" ca="1" si="32"/>
        <v>-84.291237333474214</v>
      </c>
      <c r="N75">
        <v>119</v>
      </c>
    </row>
    <row r="76" spans="1:14" x14ac:dyDescent="0.25">
      <c r="A76" t="str">
        <f t="shared" ca="1" si="27"/>
        <v>S5_20 - Retail Donation to Food Bank (Estimate)</v>
      </c>
      <c r="B76">
        <f ca="1">OFFSET(Results_Grouping_Apple!F$42,0,$N75)</f>
        <v>-244.042507759361</v>
      </c>
      <c r="C76">
        <f ca="1">OFFSET(Results_Grouping_Apple!G$42,0,$N75)</f>
        <v>52.965036862974998</v>
      </c>
      <c r="D76">
        <f ca="1">OFFSET(Results_Grouping_Apple!H$42,0,$N75)</f>
        <v>61.883654991516501</v>
      </c>
      <c r="E76">
        <f ca="1">OFFSET(Results_Grouping_Apple!I$42,0,$N75)</f>
        <v>23.684320754100298</v>
      </c>
      <c r="F76">
        <f ca="1">OFFSET(Results_Grouping_Apple!J$42,0,$N75)</f>
        <v>352.43240611705102</v>
      </c>
      <c r="G76">
        <f ca="1">OFFSET(Results_Grouping_Apple!K$42,0,$N75)</f>
        <v>55.166958591351403</v>
      </c>
      <c r="H76">
        <f t="shared" ca="1" si="33"/>
        <v>243.75147297160819</v>
      </c>
      <c r="I76">
        <f t="shared" ca="1" si="31"/>
        <v>545.84134252924139</v>
      </c>
      <c r="M76">
        <f t="shared" ca="1" si="32"/>
        <v>-50.342536559417795</v>
      </c>
      <c r="N76">
        <v>126</v>
      </c>
    </row>
    <row r="77" spans="1:14" x14ac:dyDescent="0.25">
      <c r="A77" t="str">
        <f t="shared" ca="1" si="27"/>
        <v>S6_07 - Prepared Food from Retail (Estimate)</v>
      </c>
      <c r="B77">
        <f ca="1">OFFSET(Results_Grouping_Apple!F$42,0,$N76)</f>
        <v>-244.042507759361</v>
      </c>
      <c r="C77">
        <f ca="1">OFFSET(Results_Grouping_Apple!G$42,0,$N76)</f>
        <v>32.561304292991103</v>
      </c>
      <c r="D77">
        <f ca="1">OFFSET(Results_Grouping_Apple!H$42,0,$N76)</f>
        <v>18.631638061962001</v>
      </c>
      <c r="E77">
        <f ca="1">OFFSET(Results_Grouping_Apple!I$42,0,$N76)</f>
        <v>11.9648498315699</v>
      </c>
      <c r="F77">
        <f ca="1">OFFSET(Results_Grouping_Apple!J$42,0,$N76)</f>
        <v>275.73912289017397</v>
      </c>
      <c r="G77">
        <f ca="1">OFFSET(Results_Grouping_Apple!K$42,0,$N76)</f>
        <v>12.712574114898</v>
      </c>
      <c r="H77">
        <f ca="1">G59+E59</f>
        <v>203.33755855183691</v>
      </c>
      <c r="I77">
        <f t="shared" ca="1" si="31"/>
        <v>310.90453998407088</v>
      </c>
      <c r="M77">
        <f t="shared" ca="1" si="32"/>
        <v>-168.17214145794</v>
      </c>
      <c r="N77">
        <v>133</v>
      </c>
    </row>
    <row r="78" spans="1:14" x14ac:dyDescent="0.25">
      <c r="A78" t="str">
        <f t="shared" ca="1" si="27"/>
        <v>S6_14 - Prepared Food from Retail (Estimate)</v>
      </c>
      <c r="B78">
        <f ca="1">OFFSET(Results_Grouping_Apple!F$42,0,$N77)</f>
        <v>-244.042507759361</v>
      </c>
      <c r="C78">
        <f ca="1">OFFSET(Results_Grouping_Apple!G$42,0,$N77)</f>
        <v>35.211643014513598</v>
      </c>
      <c r="D78">
        <f ca="1">OFFSET(Results_Grouping_Apple!H$42,0,$N77)</f>
        <v>40.296333482847999</v>
      </c>
      <c r="E78">
        <f ca="1">OFFSET(Results_Grouping_Apple!I$42,0,$N77)</f>
        <v>12.9387329573954</v>
      </c>
      <c r="F78">
        <f ca="1">OFFSET(Results_Grouping_Apple!J$42,0,$N77)</f>
        <v>298.18300498588502</v>
      </c>
      <c r="G78">
        <f ca="1">OFFSET(Results_Grouping_Apple!K$42,0,$N77)</f>
        <v>17.439692622330899</v>
      </c>
      <c r="H78">
        <f t="shared" ref="H78:H79" ca="1" si="34">G60+E60</f>
        <v>223.58066416460269</v>
      </c>
      <c r="I78">
        <f t="shared" ca="1" si="31"/>
        <v>383.60756346821461</v>
      </c>
      <c r="M78">
        <f t="shared" ca="1" si="32"/>
        <v>-138.15610568227311</v>
      </c>
      <c r="N78">
        <v>140</v>
      </c>
    </row>
    <row r="79" spans="1:14" x14ac:dyDescent="0.25">
      <c r="A79" t="str">
        <f t="shared" ca="1" si="27"/>
        <v>S6_20 - Prepared Food from Retail (Estimate)</v>
      </c>
      <c r="B79">
        <f ca="1">OFFSET(Results_Grouping_Apple!F$42,0,$N78)</f>
        <v>-244.042507759361</v>
      </c>
      <c r="C79">
        <f ca="1">OFFSET(Results_Grouping_Apple!G$42,0,$N78)</f>
        <v>37.8525162406021</v>
      </c>
      <c r="D79">
        <f ca="1">OFFSET(Results_Grouping_Apple!H$42,0,$N78)</f>
        <v>61.883654991516501</v>
      </c>
      <c r="E79">
        <f ca="1">OFFSET(Results_Grouping_Apple!I$42,0,$N78)</f>
        <v>13.9091379292</v>
      </c>
      <c r="F79">
        <f ca="1">OFFSET(Results_Grouping_Apple!J$42,0,$N78)</f>
        <v>320.546730359827</v>
      </c>
      <c r="G79">
        <f ca="1">OFFSET(Results_Grouping_Apple!K$42,0,$N78)</f>
        <v>22.149928563665899</v>
      </c>
      <c r="H79">
        <f t="shared" ca="1" si="34"/>
        <v>243.75147297160819</v>
      </c>
      <c r="I79">
        <f t="shared" ca="1" si="31"/>
        <v>456.05093329705869</v>
      </c>
      <c r="M79">
        <f t="shared" ca="1" si="32"/>
        <v>-108.24727003437653</v>
      </c>
      <c r="N79">
        <v>147</v>
      </c>
    </row>
    <row r="80" spans="1:14" x14ac:dyDescent="0.25">
      <c r="A80" t="str">
        <f t="shared" ca="1" si="27"/>
        <v>S7_07 - Direct Donation of Prepared Food (Estimate)</v>
      </c>
      <c r="B80">
        <f ca="1">OFFSET(Results_Grouping_Apple!F$42,0,$N79)</f>
        <v>-244.042507759361</v>
      </c>
      <c r="C80">
        <f ca="1">OFFSET(Results_Grouping_Apple!G$42,0,$N79)</f>
        <v>0</v>
      </c>
      <c r="D80">
        <f ca="1">OFFSET(Results_Grouping_Apple!H$42,0,$N79)</f>
        <v>18.631638061962001</v>
      </c>
      <c r="E80">
        <f ca="1">OFFSET(Results_Grouping_Apple!I$42,0,$N79)</f>
        <v>0</v>
      </c>
      <c r="F80">
        <f ca="1">OFFSET(Results_Grouping_Apple!J$42,0,$N79)</f>
        <v>246.139776668059</v>
      </c>
      <c r="G80">
        <f ca="1">OFFSET(Results_Grouping_Apple!K$42,0,$N79)</f>
        <v>3.4144534713435002</v>
      </c>
      <c r="H80">
        <f ca="1">G59+E59</f>
        <v>203.33755855183691</v>
      </c>
      <c r="I80">
        <f t="shared" ca="1" si="31"/>
        <v>227.48091899384042</v>
      </c>
      <c r="M80">
        <f t="shared" ca="1" si="32"/>
        <v>-221.99641622605549</v>
      </c>
      <c r="N80">
        <v>154</v>
      </c>
    </row>
    <row r="81" spans="1:14" x14ac:dyDescent="0.25">
      <c r="A81" t="str">
        <f t="shared" ca="1" si="27"/>
        <v>S7_14 - Direct Donation of Prepared Food (Estimate)</v>
      </c>
      <c r="B81">
        <f ca="1">OFFSET(Results_Grouping_Apple!F$42,0,$N80)</f>
        <v>-244.042507759361</v>
      </c>
      <c r="C81">
        <f ca="1">OFFSET(Results_Grouping_Apple!G$42,0,$N80)</f>
        <v>0</v>
      </c>
      <c r="D81">
        <f ca="1">OFFSET(Results_Grouping_Apple!H$42,0,$N80)</f>
        <v>40.296333482847999</v>
      </c>
      <c r="E81">
        <f ca="1">OFFSET(Results_Grouping_Apple!I$42,0,$N80)</f>
        <v>0</v>
      </c>
      <c r="F81">
        <f ca="1">OFFSET(Results_Grouping_Apple!J$42,0,$N80)</f>
        <v>266.17440965266798</v>
      </c>
      <c r="G81">
        <f ca="1">OFFSET(Results_Grouping_Apple!K$42,0,$N80)</f>
        <v>7.3847482054638496</v>
      </c>
      <c r="H81">
        <f t="shared" ref="H81:H82" ca="1" si="35">G60+E60</f>
        <v>223.58066416460269</v>
      </c>
      <c r="I81">
        <f t="shared" ca="1" si="31"/>
        <v>293.39364774622152</v>
      </c>
      <c r="M81">
        <f t="shared" ca="1" si="32"/>
        <v>-196.36142607104915</v>
      </c>
      <c r="N81">
        <v>161</v>
      </c>
    </row>
    <row r="82" spans="1:14" x14ac:dyDescent="0.25">
      <c r="A82" t="str">
        <f t="shared" ca="1" si="27"/>
        <v>S7_20 - Direct Donation of Prepared Food (Estimate)</v>
      </c>
      <c r="B82">
        <f ca="1">OFFSET(Results_Grouping_Apple!F$42,0,$N81)</f>
        <v>-244.042507759361</v>
      </c>
      <c r="C82">
        <f ca="1">OFFSET(Results_Grouping_Apple!G$42,0,$N81)</f>
        <v>0</v>
      </c>
      <c r="D82">
        <f ca="1">OFFSET(Results_Grouping_Apple!H$42,0,$N81)</f>
        <v>61.883654991516501</v>
      </c>
      <c r="E82">
        <f ca="1">OFFSET(Results_Grouping_Apple!I$42,0,$N81)</f>
        <v>0</v>
      </c>
      <c r="F82">
        <f ca="1">OFFSET(Results_Grouping_Apple!J$42,0,$N81)</f>
        <v>286.13749037661898</v>
      </c>
      <c r="G82">
        <f ca="1">OFFSET(Results_Grouping_Apple!K$42,0,$N81)</f>
        <v>11.340863315533801</v>
      </c>
      <c r="H82">
        <f t="shared" ca="1" si="35"/>
        <v>243.75147297160819</v>
      </c>
      <c r="I82">
        <f t="shared" ca="1" si="31"/>
        <v>359.0709738959165</v>
      </c>
      <c r="M82">
        <f t="shared" ca="1" si="32"/>
        <v>-170.81798945231071</v>
      </c>
      <c r="N82">
        <v>168</v>
      </c>
    </row>
    <row r="83" spans="1:14" x14ac:dyDescent="0.25">
      <c r="A83" t="str">
        <f t="shared" ref="A83:A85" ca="1" si="36">A55</f>
        <v>S8_07_Car - Local Small Business Food Rescue App (Estimate)</v>
      </c>
      <c r="B83">
        <f ca="1">OFFSET(Results_Grouping_Apple!F$42,0,$N82)</f>
        <v>-244.042507759361</v>
      </c>
      <c r="C83">
        <f ca="1">OFFSET(Results_Grouping_Apple!G$42,0,$N82)</f>
        <v>266.16625802802798</v>
      </c>
      <c r="D83">
        <f ca="1">OFFSET(Results_Grouping_Apple!H$42,0,$N82)</f>
        <v>18.631638061962001</v>
      </c>
      <c r="E83">
        <f ca="1">OFFSET(Results_Grouping_Apple!I$42,0,$N82)</f>
        <v>12.993448487691699</v>
      </c>
      <c r="F83">
        <f ca="1">OFFSET(Results_Grouping_Apple!J$42,0,$N82)</f>
        <v>492.04361013197502</v>
      </c>
      <c r="G83">
        <f ca="1">OFFSET(Results_Grouping_Apple!K$42,0,$N82)</f>
        <v>860.23843329216697</v>
      </c>
      <c r="H83" s="12">
        <f ca="1">G59+E59</f>
        <v>203.33755855183691</v>
      </c>
      <c r="I83">
        <f t="shared" ref="I83:I85" ca="1" si="37">SUM(B83:H83)</f>
        <v>1609.3684387942997</v>
      </c>
      <c r="M83">
        <f t="shared" ref="M83:M85" ca="1" si="38">SUM(B83:E83,G83)</f>
        <v>913.98727011048766</v>
      </c>
      <c r="N83">
        <v>175</v>
      </c>
    </row>
    <row r="84" spans="1:14" x14ac:dyDescent="0.25">
      <c r="A84" t="str">
        <f t="shared" ca="1" si="36"/>
        <v>S8_14_Car - Local Small Business Food Rescue App (Estimate)</v>
      </c>
      <c r="B84">
        <f ca="1">OFFSET(Results_Grouping_Apple!F$42,0,$N83)</f>
        <v>-244.042507759361</v>
      </c>
      <c r="C84">
        <f ca="1">OFFSET(Results_Grouping_Apple!G$42,0,$N83)</f>
        <v>287.83095344891399</v>
      </c>
      <c r="D84">
        <f ca="1">OFFSET(Results_Grouping_Apple!H$42,0,$N83)</f>
        <v>40.296333482847999</v>
      </c>
      <c r="E84">
        <f ca="1">OFFSET(Results_Grouping_Apple!I$42,0,$N83)</f>
        <v>14.0510547599457</v>
      </c>
      <c r="F84">
        <f ca="1">OFFSET(Results_Grouping_Apple!J$42,0,$N83)</f>
        <v>532.09367142178803</v>
      </c>
      <c r="G84">
        <f ca="1">OFFSET(Results_Grouping_Apple!K$42,0,$N83)</f>
        <v>933.95021475588896</v>
      </c>
      <c r="H84" s="12">
        <f ca="1">G60+E60</f>
        <v>223.58066416460269</v>
      </c>
      <c r="I84">
        <f t="shared" ca="1" si="37"/>
        <v>1787.7603842746264</v>
      </c>
      <c r="M84">
        <f t="shared" ca="1" si="38"/>
        <v>1032.0860486882357</v>
      </c>
      <c r="N84">
        <v>182</v>
      </c>
    </row>
    <row r="85" spans="1:14" x14ac:dyDescent="0.25">
      <c r="A85" t="str">
        <f t="shared" ca="1" si="36"/>
        <v>S8_20_Car - Local Small Business Food Rescue App (Estimate)</v>
      </c>
      <c r="B85">
        <f ca="1">OFFSET(Results_Grouping_Apple!F$42,0,$N84)</f>
        <v>-244.042507759361</v>
      </c>
      <c r="C85">
        <f ca="1">OFFSET(Results_Grouping_Apple!G$42,0,$N84)</f>
        <v>309.41827495758298</v>
      </c>
      <c r="D85">
        <f ca="1">OFFSET(Results_Grouping_Apple!H$42,0,$N84)</f>
        <v>61.883654991516501</v>
      </c>
      <c r="E85">
        <f ca="1">OFFSET(Results_Grouping_Apple!I$42,0,$N84)</f>
        <v>15.1048838669416</v>
      </c>
      <c r="F85">
        <f ca="1">OFFSET(Results_Grouping_Apple!J$42,0,$N84)</f>
        <v>572.00069677842203</v>
      </c>
      <c r="G85">
        <f ca="1">OFFSET(Results_Grouping_Apple!K$42,0,$N84)</f>
        <v>1007.39873985724</v>
      </c>
      <c r="H85" s="12">
        <f ca="1">G61+E61</f>
        <v>243.75147297160819</v>
      </c>
      <c r="I85">
        <f t="shared" ca="1" si="37"/>
        <v>1965.5152156639501</v>
      </c>
      <c r="M85">
        <f t="shared" ca="1" si="38"/>
        <v>1149.76304591392</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D0CD4BA6E6CB3499FD626C427338603" ma:contentTypeVersion="4" ma:contentTypeDescription="Create a new document." ma:contentTypeScope="" ma:versionID="a4156e8abe290a28680a7c1a8282b2c9">
  <xsd:schema xmlns:xsd="http://www.w3.org/2001/XMLSchema" xmlns:xs="http://www.w3.org/2001/XMLSchema" xmlns:p="http://schemas.microsoft.com/office/2006/metadata/properties" xmlns:ns1="http://schemas.microsoft.com/sharepoint/v3" xmlns:ns2="d34550b8-b91b-46cc-84dc-04996b4a7b3c" xmlns:ns3="4d0624c3-f678-473a-aaed-aa14d03be472" targetNamespace="http://schemas.microsoft.com/office/2006/metadata/properties" ma:root="true" ma:fieldsID="b0fcc1646540ce287b22b6110a2083f2" ns1:_="" ns2:_="" ns3:_="">
    <xsd:import namespace="http://schemas.microsoft.com/sharepoint/v3"/>
    <xsd:import namespace="d34550b8-b91b-46cc-84dc-04996b4a7b3c"/>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Tag" minOccurs="0"/>
                <xsd:element ref="ns2:Program"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34550b8-b91b-46cc-84dc-04996b4a7b3c" elementFormDefault="qualified">
    <xsd:import namespace="http://schemas.microsoft.com/office/2006/documentManagement/types"/>
    <xsd:import namespace="http://schemas.microsoft.com/office/infopath/2007/PartnerControls"/>
    <xsd:element name="Tag" ma:index="10" nillable="true" ma:displayName="Tag" ma:internalName="Tag">
      <xsd:simpleType>
        <xsd:restriction base="dms:Text">
          <xsd:maxLength value="255"/>
        </xsd:restriction>
      </xsd:simpleType>
    </xsd:element>
    <xsd:element name="Program" ma:index="11" nillable="true" ma:displayName="Program" ma:default="Select..." ma:format="Dropdown" ma:internalName="Program">
      <xsd:simpleType>
        <xsd:restriction base="dms:Choice">
          <xsd:enumeration value="Select..."/>
          <xsd:enumeration value="Bottle bill"/>
          <xsd:enumeration value="Built Environment"/>
          <xsd:enumeration value="BUD"/>
          <xsd:enumeration value="Composting"/>
          <xsd:enumeration value="Disposal"/>
          <xsd:enumeration value="Drug Take-Back"/>
          <xsd:enumeration value="Food"/>
          <xsd:enumeration value="Grants"/>
          <xsd:enumeration value="Paint"/>
          <xsd:enumeration value="Packaging"/>
          <xsd:enumeration value="Product Stewardship"/>
          <xsd:enumeration value="Recycling"/>
          <xsd:enumeration value="Toxics"/>
          <xsd:enumeration value="Waste prevention"/>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Tag xmlns="d34550b8-b91b-46cc-84dc-04996b4a7b3c" xsi:nil="true"/>
    <Program xmlns="d34550b8-b91b-46cc-84dc-04996b4a7b3c">Food</Program>
  </documentManagement>
</p:properties>
</file>

<file path=customXml/itemProps1.xml><?xml version="1.0" encoding="utf-8"?>
<ds:datastoreItem xmlns:ds="http://schemas.openxmlformats.org/officeDocument/2006/customXml" ds:itemID="{F1BB7C2C-EFE5-457A-9011-60A7F51D6990}"/>
</file>

<file path=customXml/itemProps2.xml><?xml version="1.0" encoding="utf-8"?>
<ds:datastoreItem xmlns:ds="http://schemas.openxmlformats.org/officeDocument/2006/customXml" ds:itemID="{B52599AB-EA82-4CCF-ACB7-B0B30E753D63}"/>
</file>

<file path=customXml/itemProps3.xml><?xml version="1.0" encoding="utf-8"?>
<ds:datastoreItem xmlns:ds="http://schemas.openxmlformats.org/officeDocument/2006/customXml" ds:itemID="{564C521C-0F9C-4205-96C4-EAEB47AD5C2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Results_Grouping_Chicken</vt:lpstr>
      <vt:lpstr>Results_Grouping_Milk</vt:lpstr>
      <vt:lpstr>Results_Grouping_Apple</vt:lpstr>
      <vt:lpstr>PERNRT</vt:lpstr>
      <vt:lpstr>PENRT</vt:lpstr>
      <vt:lpstr>PERT</vt:lpstr>
      <vt:lpstr>EP</vt:lpstr>
      <vt:lpstr>AP</vt:lpstr>
      <vt:lpstr>GWP</vt:lpstr>
      <vt:lpstr>PM2.5</vt:lpstr>
      <vt:lpstr>ODP</vt:lpstr>
      <vt:lpstr>SFP</vt:lpstr>
      <vt:lpstr>Blue Water</vt:lpstr>
      <vt:lpstr>WasteBreakEven</vt:lpstr>
      <vt:lpstr>impact_dictionary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CANEPA Peter</cp:lastModifiedBy>
  <dcterms:created xsi:type="dcterms:W3CDTF">2015-06-05T18:17:20Z</dcterms:created>
  <dcterms:modified xsi:type="dcterms:W3CDTF">2019-07-29T22:24:06Z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0x0101007D0CD4BA6E6CB3499FD626C427338603</vt:lpwstr>
  </property>
</Properties>
</file>